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0" activeTab="26"/>
  </bookViews>
  <sheets>
    <sheet name="2002-03" sheetId="19" r:id="rId1"/>
    <sheet name="2003-04" sheetId="18" r:id="rId2"/>
    <sheet name="2004-05" sheetId="17" r:id="rId3"/>
    <sheet name="2005-06" sheetId="16" r:id="rId4"/>
    <sheet name="2006-07" sheetId="15" r:id="rId5"/>
    <sheet name="2007-08" sheetId="14" r:id="rId6"/>
    <sheet name="2008-09" sheetId="13" r:id="rId7"/>
    <sheet name="2009-10" sheetId="12" r:id="rId8"/>
    <sheet name="2010-11" sheetId="11" r:id="rId9"/>
    <sheet name="11-12" sheetId="1" r:id="rId10"/>
    <sheet name="12-13" sheetId="2" r:id="rId11"/>
    <sheet name="12-13 Term" sheetId="3" r:id="rId12"/>
    <sheet name="12-13 Edu" sheetId="4" r:id="rId13"/>
    <sheet name="13-14 Term" sheetId="5" r:id="rId14"/>
    <sheet name="13-14 Edu" sheetId="6" r:id="rId15"/>
    <sheet name="14-15 Term" sheetId="7" r:id="rId16"/>
    <sheet name="14-15 Edu" sheetId="8" r:id="rId17"/>
    <sheet name="15-16 Term" sheetId="9" r:id="rId18"/>
    <sheet name="15-16 Edu" sheetId="10" r:id="rId19"/>
    <sheet name="16-17 Term" sheetId="20" r:id="rId20"/>
    <sheet name="16-17 Edu" sheetId="21" r:id="rId21"/>
    <sheet name="17-18 Term" sheetId="22" r:id="rId22"/>
    <sheet name="Term 90%of90%" sheetId="23" r:id="rId23"/>
    <sheet name="17-18 Edu" sheetId="24" r:id="rId24"/>
    <sheet name="18-19 Term" sheetId="25" r:id="rId25"/>
    <sheet name="30%of90% Term 18-19" sheetId="26" r:id="rId26"/>
    <sheet name="18-19 Edu" sheetId="27" r:id="rId27"/>
  </sheets>
  <definedNames>
    <definedName name="_xlnm._FilterDatabase" localSheetId="9" hidden="1">'11-12'!$A$5:$Y$44</definedName>
  </definedNames>
  <calcPr calcId="124519"/>
</workbook>
</file>

<file path=xl/calcChain.xml><?xml version="1.0" encoding="utf-8"?>
<calcChain xmlns="http://schemas.openxmlformats.org/spreadsheetml/2006/main">
  <c r="P16" i="6"/>
  <c r="P15"/>
  <c r="P14"/>
  <c r="K96" i="5"/>
  <c r="K95"/>
  <c r="K94"/>
  <c r="P21" i="4"/>
  <c r="P20"/>
  <c r="P19"/>
  <c r="K39" i="3"/>
  <c r="L36"/>
  <c r="K37"/>
  <c r="K36"/>
  <c r="K35"/>
  <c r="E15" i="17"/>
  <c r="E14"/>
  <c r="E13"/>
  <c r="EK10" i="11"/>
  <c r="EJ10"/>
  <c r="EI10"/>
  <c r="EH10"/>
  <c r="EE10"/>
  <c r="ED10"/>
  <c r="EC10"/>
  <c r="EB10"/>
  <c r="EA10"/>
  <c r="DZ10"/>
  <c r="DY10"/>
  <c r="DX10"/>
  <c r="DW10"/>
  <c r="DV10"/>
  <c r="DU10"/>
  <c r="DT10"/>
  <c r="DS10"/>
  <c r="DR10"/>
  <c r="DQ10"/>
  <c r="DP10"/>
  <c r="DN10"/>
  <c r="DM10"/>
  <c r="DL10"/>
  <c r="DK10"/>
  <c r="DI10"/>
  <c r="DH10"/>
  <c r="DG10"/>
  <c r="DF10"/>
  <c r="DD10"/>
  <c r="DC10"/>
  <c r="DB10"/>
  <c r="DA10"/>
  <c r="CY10"/>
  <c r="CX10"/>
  <c r="CW10"/>
  <c r="CV10"/>
  <c r="CT10"/>
  <c r="CS10"/>
  <c r="CR10"/>
  <c r="CQ10"/>
  <c r="CO10"/>
  <c r="CN10"/>
  <c r="CM10"/>
  <c r="CL10"/>
  <c r="CJ10"/>
  <c r="CI10"/>
  <c r="CH10"/>
  <c r="CG10"/>
  <c r="CE10"/>
  <c r="CD10"/>
  <c r="CC10"/>
  <c r="CB10"/>
  <c r="BZ10"/>
  <c r="BY10"/>
  <c r="BX10"/>
  <c r="BW10"/>
  <c r="BU10"/>
  <c r="BT10"/>
  <c r="BS10"/>
  <c r="BR10"/>
  <c r="BP10"/>
  <c r="BO10"/>
  <c r="BN10"/>
  <c r="BM10"/>
  <c r="BK10"/>
  <c r="BJ10"/>
  <c r="BI10"/>
  <c r="BH10"/>
  <c r="BF10"/>
  <c r="BE10"/>
  <c r="BD10"/>
  <c r="BC10"/>
  <c r="BA10"/>
  <c r="AZ10"/>
  <c r="AY10"/>
  <c r="AX10"/>
  <c r="AV10"/>
  <c r="AU10"/>
  <c r="AT10"/>
  <c r="AS10"/>
  <c r="AQ10"/>
  <c r="AP10"/>
  <c r="AO10"/>
  <c r="AN10"/>
  <c r="AL10"/>
  <c r="AK10"/>
  <c r="AJ10"/>
  <c r="AI10"/>
  <c r="AG10"/>
  <c r="AF10"/>
  <c r="AE10"/>
  <c r="AD10"/>
  <c r="AB10"/>
  <c r="AA10"/>
  <c r="Z10"/>
  <c r="Y10"/>
  <c r="W10"/>
  <c r="V10"/>
  <c r="U10"/>
  <c r="T10"/>
  <c r="S10"/>
  <c r="F10"/>
  <c r="E10"/>
  <c r="DO10"/>
  <c r="DJ10"/>
  <c r="DE10"/>
  <c r="CZ10"/>
  <c r="CU10"/>
  <c r="CP10"/>
  <c r="CK10"/>
  <c r="CF10"/>
  <c r="CA10"/>
  <c r="BV10"/>
  <c r="BQ10"/>
  <c r="BL10"/>
  <c r="BG10"/>
  <c r="BB10"/>
  <c r="AW10"/>
  <c r="AR10"/>
  <c r="AM10"/>
  <c r="AH10"/>
  <c r="AC10"/>
  <c r="EG9"/>
  <c r="EF9"/>
  <c r="X9"/>
  <c r="R9"/>
  <c r="Q9"/>
  <c r="P9"/>
  <c r="O9" s="1"/>
  <c r="G9"/>
  <c r="J9" s="1"/>
  <c r="I9" s="1"/>
  <c r="M9" s="1"/>
  <c r="EG8"/>
  <c r="EG10" s="1"/>
  <c r="EF8"/>
  <c r="EF10" s="1"/>
  <c r="X8"/>
  <c r="X10" s="1"/>
  <c r="R8"/>
  <c r="R10" s="1"/>
  <c r="Q8"/>
  <c r="Q10" s="1"/>
  <c r="P8"/>
  <c r="O8" s="1"/>
  <c r="G8"/>
  <c r="G10" s="1"/>
  <c r="J7"/>
  <c r="I7" s="1"/>
  <c r="M7" s="1"/>
  <c r="EK10" i="12"/>
  <c r="EJ10"/>
  <c r="EI10"/>
  <c r="EH10"/>
  <c r="EE10"/>
  <c r="ED10"/>
  <c r="EC10"/>
  <c r="EB10"/>
  <c r="EA10"/>
  <c r="DZ10"/>
  <c r="DY10"/>
  <c r="DX10"/>
  <c r="DW10"/>
  <c r="DV10"/>
  <c r="DU10"/>
  <c r="DT10"/>
  <c r="DS10"/>
  <c r="DR10"/>
  <c r="DQ10"/>
  <c r="DP10"/>
  <c r="DN10"/>
  <c r="DM10"/>
  <c r="DL10"/>
  <c r="DK10"/>
  <c r="DJ10"/>
  <c r="DI10"/>
  <c r="DH10"/>
  <c r="DG10"/>
  <c r="DF10"/>
  <c r="DD10"/>
  <c r="DC10"/>
  <c r="DB10"/>
  <c r="DA10"/>
  <c r="CY10"/>
  <c r="CX10"/>
  <c r="CW10"/>
  <c r="CV10"/>
  <c r="CT10"/>
  <c r="CS10"/>
  <c r="CR10"/>
  <c r="CQ10"/>
  <c r="CP10"/>
  <c r="CO10"/>
  <c r="CN10"/>
  <c r="CM10"/>
  <c r="CL10"/>
  <c r="CJ10"/>
  <c r="CI10"/>
  <c r="CH10"/>
  <c r="CG10"/>
  <c r="CE10"/>
  <c r="CD10"/>
  <c r="CC10"/>
  <c r="CB10"/>
  <c r="BZ10"/>
  <c r="BY10"/>
  <c r="BX10"/>
  <c r="BW10"/>
  <c r="BV10"/>
  <c r="BU10"/>
  <c r="BT10"/>
  <c r="BS10"/>
  <c r="BR10"/>
  <c r="BP10"/>
  <c r="BO10"/>
  <c r="BN10"/>
  <c r="BM10"/>
  <c r="BK10"/>
  <c r="BJ10"/>
  <c r="BI10"/>
  <c r="BH10"/>
  <c r="BF10"/>
  <c r="BE10"/>
  <c r="BD10"/>
  <c r="BC10"/>
  <c r="BB10"/>
  <c r="BA10"/>
  <c r="AZ10"/>
  <c r="AY10"/>
  <c r="AX10"/>
  <c r="AV10"/>
  <c r="AU10"/>
  <c r="AT10"/>
  <c r="AS10"/>
  <c r="AQ10"/>
  <c r="AP10"/>
  <c r="AO10"/>
  <c r="AN10"/>
  <c r="AL10"/>
  <c r="AK10"/>
  <c r="AJ10"/>
  <c r="AI10"/>
  <c r="AH10"/>
  <c r="AG10"/>
  <c r="AF10"/>
  <c r="AE10"/>
  <c r="AD10"/>
  <c r="AB10"/>
  <c r="AA10"/>
  <c r="Z10"/>
  <c r="Y10"/>
  <c r="W10"/>
  <c r="V10"/>
  <c r="U10"/>
  <c r="T10"/>
  <c r="S10"/>
  <c r="L10"/>
  <c r="K10"/>
  <c r="H10"/>
  <c r="F10"/>
  <c r="E10"/>
  <c r="DO10"/>
  <c r="DE10"/>
  <c r="CZ10"/>
  <c r="CU10"/>
  <c r="CK10"/>
  <c r="CF10"/>
  <c r="CA10"/>
  <c r="BQ10"/>
  <c r="BL10"/>
  <c r="BG10"/>
  <c r="AW10"/>
  <c r="AR10"/>
  <c r="AM10"/>
  <c r="AC10"/>
  <c r="EG9"/>
  <c r="EF9"/>
  <c r="X9"/>
  <c r="R9"/>
  <c r="Q9"/>
  <c r="P9"/>
  <c r="O9" s="1"/>
  <c r="G9"/>
  <c r="J9" s="1"/>
  <c r="EG8"/>
  <c r="EG10" s="1"/>
  <c r="EF8"/>
  <c r="EF10" s="1"/>
  <c r="X8"/>
  <c r="X10" s="1"/>
  <c r="R8"/>
  <c r="R10" s="1"/>
  <c r="Q8"/>
  <c r="Q10" s="1"/>
  <c r="P8"/>
  <c r="G8"/>
  <c r="G10" s="1"/>
  <c r="J7"/>
  <c r="I7" s="1"/>
  <c r="M7" s="1"/>
  <c r="EK11" i="14"/>
  <c r="EJ11"/>
  <c r="EI11"/>
  <c r="EH11"/>
  <c r="EE11"/>
  <c r="ED11"/>
  <c r="EC11"/>
  <c r="EB11"/>
  <c r="EA11"/>
  <c r="DZ11"/>
  <c r="DY11"/>
  <c r="DX11"/>
  <c r="DW11"/>
  <c r="DV11"/>
  <c r="DU11"/>
  <c r="DT11"/>
  <c r="DS11"/>
  <c r="DR11"/>
  <c r="DQ11"/>
  <c r="DP11"/>
  <c r="DN11"/>
  <c r="DM11"/>
  <c r="DL11"/>
  <c r="DK11"/>
  <c r="DI11"/>
  <c r="DH11"/>
  <c r="DG11"/>
  <c r="DF11"/>
  <c r="DD11"/>
  <c r="DC11"/>
  <c r="DB11"/>
  <c r="DA11"/>
  <c r="CY11"/>
  <c r="CX11"/>
  <c r="CW11"/>
  <c r="CV11"/>
  <c r="CT11"/>
  <c r="CS11"/>
  <c r="CR11"/>
  <c r="CQ11"/>
  <c r="CO11"/>
  <c r="CN11"/>
  <c r="CM11"/>
  <c r="CL11"/>
  <c r="CJ11"/>
  <c r="CI11"/>
  <c r="CH11"/>
  <c r="CG11"/>
  <c r="CE11"/>
  <c r="CD11"/>
  <c r="CC11"/>
  <c r="CB11"/>
  <c r="BZ11"/>
  <c r="BY11"/>
  <c r="BX11"/>
  <c r="BW11"/>
  <c r="BU11"/>
  <c r="BT11"/>
  <c r="BS11"/>
  <c r="BR11"/>
  <c r="BP11"/>
  <c r="BO11"/>
  <c r="BN11"/>
  <c r="BM11"/>
  <c r="BK11"/>
  <c r="BJ11"/>
  <c r="BI11"/>
  <c r="BH11"/>
  <c r="BF11"/>
  <c r="BE11"/>
  <c r="BD11"/>
  <c r="BC11"/>
  <c r="BA11"/>
  <c r="AZ11"/>
  <c r="AY11"/>
  <c r="AX11"/>
  <c r="AV11"/>
  <c r="AU11"/>
  <c r="AT11"/>
  <c r="AS11"/>
  <c r="AQ11"/>
  <c r="AP11"/>
  <c r="AO11"/>
  <c r="AN11"/>
  <c r="AL11"/>
  <c r="AK11"/>
  <c r="AJ11"/>
  <c r="AI11"/>
  <c r="AG11"/>
  <c r="AF11"/>
  <c r="AE11"/>
  <c r="AD11"/>
  <c r="AB11"/>
  <c r="AA11"/>
  <c r="Z11"/>
  <c r="Y11"/>
  <c r="W11"/>
  <c r="V11"/>
  <c r="U11"/>
  <c r="T11"/>
  <c r="S11"/>
  <c r="M11"/>
  <c r="K11"/>
  <c r="I11"/>
  <c r="F11"/>
  <c r="E11"/>
  <c r="EG10"/>
  <c r="EF10"/>
  <c r="DO10"/>
  <c r="DJ10"/>
  <c r="DE10"/>
  <c r="CZ10"/>
  <c r="CU10"/>
  <c r="CP10"/>
  <c r="CK10"/>
  <c r="CF10"/>
  <c r="CA10"/>
  <c r="BV10"/>
  <c r="BQ10"/>
  <c r="BL10"/>
  <c r="BG10"/>
  <c r="BB10"/>
  <c r="AW10"/>
  <c r="AR10"/>
  <c r="AM10"/>
  <c r="AH10"/>
  <c r="AC10"/>
  <c r="X10"/>
  <c r="R10"/>
  <c r="Q10"/>
  <c r="P10"/>
  <c r="O10" s="1"/>
  <c r="G10"/>
  <c r="J10" s="1"/>
  <c r="EG9"/>
  <c r="EF9"/>
  <c r="DO9"/>
  <c r="DJ9"/>
  <c r="DE9"/>
  <c r="CZ9"/>
  <c r="CU9"/>
  <c r="CP9"/>
  <c r="CK9"/>
  <c r="CF9"/>
  <c r="CA9"/>
  <c r="BV9"/>
  <c r="BQ9"/>
  <c r="BL9"/>
  <c r="BG9"/>
  <c r="BB9"/>
  <c r="AW9"/>
  <c r="AR9"/>
  <c r="AM9"/>
  <c r="AH9"/>
  <c r="AC9"/>
  <c r="X9"/>
  <c r="R9"/>
  <c r="Q9"/>
  <c r="P9"/>
  <c r="O9" s="1"/>
  <c r="G9"/>
  <c r="J9" s="1"/>
  <c r="EG8"/>
  <c r="EG11" s="1"/>
  <c r="EF8"/>
  <c r="EF11" s="1"/>
  <c r="DO8"/>
  <c r="DJ8"/>
  <c r="DJ11" s="1"/>
  <c r="DE8"/>
  <c r="DE11" s="1"/>
  <c r="CZ8"/>
  <c r="CZ11" s="1"/>
  <c r="CU8"/>
  <c r="CP8"/>
  <c r="CP11" s="1"/>
  <c r="CK8"/>
  <c r="CK11" s="1"/>
  <c r="CF8"/>
  <c r="CF11" s="1"/>
  <c r="CA8"/>
  <c r="BV8"/>
  <c r="BV11" s="1"/>
  <c r="BQ8"/>
  <c r="BQ11" s="1"/>
  <c r="BL8"/>
  <c r="BL11" s="1"/>
  <c r="BG8"/>
  <c r="BB8"/>
  <c r="BB11" s="1"/>
  <c r="AW8"/>
  <c r="AW11" s="1"/>
  <c r="AR8"/>
  <c r="AR11" s="1"/>
  <c r="AM8"/>
  <c r="AH8"/>
  <c r="AH11" s="1"/>
  <c r="AC8"/>
  <c r="AC11" s="1"/>
  <c r="X8"/>
  <c r="X11" s="1"/>
  <c r="R8"/>
  <c r="Q8"/>
  <c r="Q11" s="1"/>
  <c r="P8"/>
  <c r="P11" s="1"/>
  <c r="G8"/>
  <c r="J8" s="1"/>
  <c r="N8" s="1"/>
  <c r="J7"/>
  <c r="H7" s="1"/>
  <c r="L7" s="1"/>
  <c r="EK12" i="15"/>
  <c r="EJ12"/>
  <c r="EI12"/>
  <c r="EH12"/>
  <c r="EE12"/>
  <c r="ED12"/>
  <c r="EC12"/>
  <c r="EG12" s="1"/>
  <c r="EB12"/>
  <c r="EF12" s="1"/>
  <c r="EA12"/>
  <c r="DZ12"/>
  <c r="DY12"/>
  <c r="DX12"/>
  <c r="DW12"/>
  <c r="DV12"/>
  <c r="DU12"/>
  <c r="DT12"/>
  <c r="DS12"/>
  <c r="DR12"/>
  <c r="DQ12"/>
  <c r="DP12"/>
  <c r="DO12"/>
  <c r="DM12"/>
  <c r="DL12"/>
  <c r="DK12"/>
  <c r="DJ12"/>
  <c r="DH12"/>
  <c r="DG12"/>
  <c r="DF12"/>
  <c r="DE12"/>
  <c r="DC12"/>
  <c r="DB12"/>
  <c r="DA12"/>
  <c r="CZ12"/>
  <c r="CX12"/>
  <c r="CW12"/>
  <c r="CV12"/>
  <c r="CU12"/>
  <c r="CS12"/>
  <c r="CR12"/>
  <c r="CQ12"/>
  <c r="CP12"/>
  <c r="CN12"/>
  <c r="CM12"/>
  <c r="CL12"/>
  <c r="CK12"/>
  <c r="CI12"/>
  <c r="CH12"/>
  <c r="CG12"/>
  <c r="CF12"/>
  <c r="CD12"/>
  <c r="CC12"/>
  <c r="CB12"/>
  <c r="CA12"/>
  <c r="BY12"/>
  <c r="BX12"/>
  <c r="BW12"/>
  <c r="BV12"/>
  <c r="BT12"/>
  <c r="BS12"/>
  <c r="BR12"/>
  <c r="BQ12"/>
  <c r="BO12"/>
  <c r="BN12"/>
  <c r="BM12"/>
  <c r="BL12"/>
  <c r="BJ12"/>
  <c r="BI12"/>
  <c r="BH12"/>
  <c r="BG12"/>
  <c r="BE12"/>
  <c r="BD12"/>
  <c r="BC12"/>
  <c r="BB12"/>
  <c r="AZ12"/>
  <c r="AY12"/>
  <c r="AX12"/>
  <c r="AW12"/>
  <c r="AU12"/>
  <c r="AT12"/>
  <c r="AS12"/>
  <c r="AP12"/>
  <c r="AO12"/>
  <c r="AN12"/>
  <c r="AK12"/>
  <c r="AJ12"/>
  <c r="AI12"/>
  <c r="AF12"/>
  <c r="AE12"/>
  <c r="AD12"/>
  <c r="AA12"/>
  <c r="Z12"/>
  <c r="Y12"/>
  <c r="V12"/>
  <c r="U12"/>
  <c r="T12"/>
  <c r="S12"/>
  <c r="L12"/>
  <c r="F12"/>
  <c r="E12"/>
  <c r="EG11"/>
  <c r="EF11"/>
  <c r="AR11"/>
  <c r="X11"/>
  <c r="R11"/>
  <c r="Q11"/>
  <c r="P11"/>
  <c r="O11" s="1"/>
  <c r="G11"/>
  <c r="J11" s="1"/>
  <c r="EG10"/>
  <c r="EF10"/>
  <c r="AR10"/>
  <c r="AM10"/>
  <c r="AH10"/>
  <c r="AC10"/>
  <c r="X10"/>
  <c r="R10"/>
  <c r="Q10"/>
  <c r="P10"/>
  <c r="O10" s="1"/>
  <c r="G10"/>
  <c r="J10" s="1"/>
  <c r="EG9"/>
  <c r="EF9"/>
  <c r="AR9"/>
  <c r="AM9"/>
  <c r="AH9"/>
  <c r="AC9"/>
  <c r="X9"/>
  <c r="R9"/>
  <c r="Q9"/>
  <c r="P9"/>
  <c r="O9" s="1"/>
  <c r="G9"/>
  <c r="J9" s="1"/>
  <c r="EG8"/>
  <c r="EF8"/>
  <c r="AR8"/>
  <c r="AR12" s="1"/>
  <c r="AM8"/>
  <c r="AM12" s="1"/>
  <c r="AH8"/>
  <c r="AH12" s="1"/>
  <c r="AC8"/>
  <c r="AC12" s="1"/>
  <c r="X8"/>
  <c r="X12" s="1"/>
  <c r="R8"/>
  <c r="R12" s="1"/>
  <c r="Q8"/>
  <c r="Q12" s="1"/>
  <c r="P8"/>
  <c r="O8" s="1"/>
  <c r="J8"/>
  <c r="N8" s="1"/>
  <c r="G8"/>
  <c r="G12" s="1"/>
  <c r="J12" s="1"/>
  <c r="I12" s="1"/>
  <c r="J7"/>
  <c r="I7" s="1"/>
  <c r="M7" s="1"/>
  <c r="EK12" i="16"/>
  <c r="EJ12"/>
  <c r="EI12"/>
  <c r="EH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L12"/>
  <c r="AK12"/>
  <c r="AJ12"/>
  <c r="AI12"/>
  <c r="AG12"/>
  <c r="AF12"/>
  <c r="AE12"/>
  <c r="AD12"/>
  <c r="AB12"/>
  <c r="AA12"/>
  <c r="Z12"/>
  <c r="Y12"/>
  <c r="W12"/>
  <c r="V12"/>
  <c r="U12"/>
  <c r="T12"/>
  <c r="S12"/>
  <c r="L12"/>
  <c r="K12"/>
  <c r="H12"/>
  <c r="F12"/>
  <c r="E12"/>
  <c r="EG11"/>
  <c r="EF11"/>
  <c r="AM11"/>
  <c r="AH11"/>
  <c r="AC11"/>
  <c r="X11"/>
  <c r="R11"/>
  <c r="Q11"/>
  <c r="P11"/>
  <c r="O11" s="1"/>
  <c r="G11"/>
  <c r="J11" s="1"/>
  <c r="EG10"/>
  <c r="EF10"/>
  <c r="AM10"/>
  <c r="AH10"/>
  <c r="AC10"/>
  <c r="X10"/>
  <c r="R10"/>
  <c r="Q10"/>
  <c r="O10" s="1"/>
  <c r="P10"/>
  <c r="M10"/>
  <c r="J10"/>
  <c r="N10" s="1"/>
  <c r="I10"/>
  <c r="G10"/>
  <c r="EG9"/>
  <c r="EF9"/>
  <c r="AM9"/>
  <c r="AH9"/>
  <c r="AC9"/>
  <c r="X9"/>
  <c r="R9"/>
  <c r="Q9"/>
  <c r="P9"/>
  <c r="O9" s="1"/>
  <c r="J9"/>
  <c r="N9" s="1"/>
  <c r="G9"/>
  <c r="EG8"/>
  <c r="EG12" s="1"/>
  <c r="EF8"/>
  <c r="EF12" s="1"/>
  <c r="AM8"/>
  <c r="AM12" s="1"/>
  <c r="AH8"/>
  <c r="AH12" s="1"/>
  <c r="AC8"/>
  <c r="AC12" s="1"/>
  <c r="X8"/>
  <c r="X12" s="1"/>
  <c r="R8"/>
  <c r="R12" s="1"/>
  <c r="Q8"/>
  <c r="Q12" s="1"/>
  <c r="P8"/>
  <c r="P12" s="1"/>
  <c r="O8"/>
  <c r="O12" s="1"/>
  <c r="J8"/>
  <c r="I8"/>
  <c r="M8" s="1"/>
  <c r="G8"/>
  <c r="G12" s="1"/>
  <c r="J7"/>
  <c r="I7"/>
  <c r="M7" s="1"/>
  <c r="DO12" i="17"/>
  <c r="DN12"/>
  <c r="DM12"/>
  <c r="DL12"/>
  <c r="DI12"/>
  <c r="DK12" s="1"/>
  <c r="DH12"/>
  <c r="DJ12" s="1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T12"/>
  <c r="BS12"/>
  <c r="BR12"/>
  <c r="BP12"/>
  <c r="BO12"/>
  <c r="BN12"/>
  <c r="BL12"/>
  <c r="BK12"/>
  <c r="BJ12"/>
  <c r="BH12"/>
  <c r="BG12"/>
  <c r="BF12"/>
  <c r="BD12"/>
  <c r="BC12"/>
  <c r="BB12"/>
  <c r="AZ12"/>
  <c r="AY12"/>
  <c r="AX12"/>
  <c r="AV12"/>
  <c r="AU12"/>
  <c r="AT12"/>
  <c r="AR12"/>
  <c r="AQ12"/>
  <c r="AP12"/>
  <c r="AN12"/>
  <c r="AM12"/>
  <c r="AL12"/>
  <c r="AJ12"/>
  <c r="AI12"/>
  <c r="AH12"/>
  <c r="AF12"/>
  <c r="AE12"/>
  <c r="AD12"/>
  <c r="AB12"/>
  <c r="AA12"/>
  <c r="Z12"/>
  <c r="X12"/>
  <c r="W12"/>
  <c r="V12"/>
  <c r="T12"/>
  <c r="S12"/>
  <c r="R12"/>
  <c r="Q12"/>
  <c r="J12"/>
  <c r="E12"/>
  <c r="DK11"/>
  <c r="DJ11"/>
  <c r="BU11"/>
  <c r="BQ11"/>
  <c r="BM11"/>
  <c r="BI11"/>
  <c r="BE11"/>
  <c r="BA11"/>
  <c r="AW11"/>
  <c r="AS11"/>
  <c r="AO11"/>
  <c r="AK11"/>
  <c r="AG11"/>
  <c r="AC11"/>
  <c r="Y11"/>
  <c r="U11"/>
  <c r="O11"/>
  <c r="N11"/>
  <c r="M11" s="1"/>
  <c r="H11"/>
  <c r="L11" s="1"/>
  <c r="P11" s="1"/>
  <c r="DK10"/>
  <c r="DJ10"/>
  <c r="BU10"/>
  <c r="BQ10"/>
  <c r="BM10"/>
  <c r="BI10"/>
  <c r="BE10"/>
  <c r="BA10"/>
  <c r="AW10"/>
  <c r="AS10"/>
  <c r="AO10"/>
  <c r="AK10"/>
  <c r="AG10"/>
  <c r="AC10"/>
  <c r="Y10"/>
  <c r="U10"/>
  <c r="O10"/>
  <c r="N10"/>
  <c r="M10" s="1"/>
  <c r="H10"/>
  <c r="L10" s="1"/>
  <c r="DK9"/>
  <c r="DJ9"/>
  <c r="BU9"/>
  <c r="BQ9"/>
  <c r="BM9"/>
  <c r="BI9"/>
  <c r="BE9"/>
  <c r="BA9"/>
  <c r="AW9"/>
  <c r="AS9"/>
  <c r="AO9"/>
  <c r="AK9"/>
  <c r="AG9"/>
  <c r="AC9"/>
  <c r="Y9"/>
  <c r="U9"/>
  <c r="O9"/>
  <c r="N9"/>
  <c r="M9" s="1"/>
  <c r="H9"/>
  <c r="L9" s="1"/>
  <c r="P9" s="1"/>
  <c r="DK8"/>
  <c r="DJ8"/>
  <c r="BU8"/>
  <c r="BU12" s="1"/>
  <c r="BQ8"/>
  <c r="BQ12" s="1"/>
  <c r="BM8"/>
  <c r="BM12" s="1"/>
  <c r="BI8"/>
  <c r="BI12" s="1"/>
  <c r="BE8"/>
  <c r="BE12" s="1"/>
  <c r="BA8"/>
  <c r="BA12" s="1"/>
  <c r="AW8"/>
  <c r="AW12" s="1"/>
  <c r="AS8"/>
  <c r="AS12" s="1"/>
  <c r="AO8"/>
  <c r="AO12" s="1"/>
  <c r="AK8"/>
  <c r="AK12" s="1"/>
  <c r="AG8"/>
  <c r="AG12" s="1"/>
  <c r="AC8"/>
  <c r="AC12" s="1"/>
  <c r="Y8"/>
  <c r="Y12" s="1"/>
  <c r="U8"/>
  <c r="U12" s="1"/>
  <c r="O8"/>
  <c r="O12" s="1"/>
  <c r="N8"/>
  <c r="N12" s="1"/>
  <c r="H8"/>
  <c r="H12" s="1"/>
  <c r="G12" s="1"/>
  <c r="G7"/>
  <c r="K7" s="1"/>
  <c r="P16" i="8"/>
  <c r="N50" i="7"/>
  <c r="L50"/>
  <c r="P94" i="5"/>
  <c r="L94"/>
  <c r="N33"/>
  <c r="K33"/>
  <c r="K32"/>
  <c r="N32" s="1"/>
  <c r="K31"/>
  <c r="N31" s="1"/>
  <c r="K30"/>
  <c r="K29"/>
  <c r="N29" s="1"/>
  <c r="K28"/>
  <c r="N28" s="1"/>
  <c r="K27"/>
  <c r="N27" s="1"/>
  <c r="K26"/>
  <c r="K25"/>
  <c r="N25" s="1"/>
  <c r="K24"/>
  <c r="N24" s="1"/>
  <c r="K23"/>
  <c r="N23" s="1"/>
  <c r="K22"/>
  <c r="K21"/>
  <c r="N21" s="1"/>
  <c r="K20"/>
  <c r="N20" s="1"/>
  <c r="K19"/>
  <c r="N19" s="1"/>
  <c r="K18"/>
  <c r="K17"/>
  <c r="N17" s="1"/>
  <c r="K16"/>
  <c r="N16" s="1"/>
  <c r="K15"/>
  <c r="N15" s="1"/>
  <c r="K14"/>
  <c r="K13"/>
  <c r="N13" s="1"/>
  <c r="N12"/>
  <c r="K12"/>
  <c r="K11"/>
  <c r="N11" s="1"/>
  <c r="K10"/>
  <c r="K9"/>
  <c r="N9" s="1"/>
  <c r="K8"/>
  <c r="N8" s="1"/>
  <c r="N35" i="3"/>
  <c r="L35"/>
  <c r="T21" i="2"/>
  <c r="U21"/>
  <c r="V21"/>
  <c r="S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U14"/>
  <c r="T14"/>
  <c r="V13"/>
  <c r="U13"/>
  <c r="T13"/>
  <c r="V12"/>
  <c r="U12"/>
  <c r="T12"/>
  <c r="V11"/>
  <c r="U11"/>
  <c r="T11"/>
  <c r="V10"/>
  <c r="U10"/>
  <c r="T10"/>
  <c r="V9"/>
  <c r="U9"/>
  <c r="T9"/>
  <c r="T44" i="1"/>
  <c r="U44"/>
  <c r="V44"/>
  <c r="S44"/>
  <c r="J8" i="11" l="1"/>
  <c r="I8" s="1"/>
  <c r="M8" s="1"/>
  <c r="O10"/>
  <c r="N9"/>
  <c r="P10"/>
  <c r="O8" i="12"/>
  <c r="O10" s="1"/>
  <c r="N9"/>
  <c r="I9"/>
  <c r="M9" s="1"/>
  <c r="J8"/>
  <c r="P10"/>
  <c r="R11" i="14"/>
  <c r="AM11"/>
  <c r="BG11"/>
  <c r="CA11"/>
  <c r="CU11"/>
  <c r="DO11"/>
  <c r="N10"/>
  <c r="H10"/>
  <c r="L10" s="1"/>
  <c r="H9"/>
  <c r="L9" s="1"/>
  <c r="N9"/>
  <c r="G11"/>
  <c r="J11"/>
  <c r="H8"/>
  <c r="L8" s="1"/>
  <c r="O8"/>
  <c r="O11" s="1"/>
  <c r="N9" i="15"/>
  <c r="I9"/>
  <c r="M9" s="1"/>
  <c r="N12"/>
  <c r="N10"/>
  <c r="I10"/>
  <c r="M10" s="1"/>
  <c r="N11"/>
  <c r="I11"/>
  <c r="M11" s="1"/>
  <c r="O12"/>
  <c r="P12"/>
  <c r="I8"/>
  <c r="M8" s="1"/>
  <c r="N11" i="16"/>
  <c r="I11"/>
  <c r="M11" s="1"/>
  <c r="J12"/>
  <c r="I12" s="1"/>
  <c r="N8"/>
  <c r="N12" s="1"/>
  <c r="I9"/>
  <c r="M9" s="1"/>
  <c r="M12" s="1"/>
  <c r="P10" i="17"/>
  <c r="G8"/>
  <c r="K8" s="1"/>
  <c r="M8"/>
  <c r="M12" s="1"/>
  <c r="G9"/>
  <c r="K9" s="1"/>
  <c r="G10"/>
  <c r="K10" s="1"/>
  <c r="G11"/>
  <c r="K11" s="1"/>
  <c r="L8"/>
  <c r="N18" i="5"/>
  <c r="N22"/>
  <c r="N26"/>
  <c r="N30"/>
  <c r="N10"/>
  <c r="N14"/>
  <c r="J10" i="11" l="1"/>
  <c r="N8"/>
  <c r="I10"/>
  <c r="M10"/>
  <c r="N10"/>
  <c r="J10" i="12"/>
  <c r="N8"/>
  <c r="N10" s="1"/>
  <c r="I8"/>
  <c r="L11" i="14"/>
  <c r="N11"/>
  <c r="H11"/>
  <c r="M12" i="15"/>
  <c r="L12" i="17"/>
  <c r="P8"/>
  <c r="P12" s="1"/>
  <c r="K12"/>
  <c r="I10" i="12" l="1"/>
  <c r="M8"/>
  <c r="M10" s="1"/>
</calcChain>
</file>

<file path=xl/sharedStrings.xml><?xml version="1.0" encoding="utf-8"?>
<sst xmlns="http://schemas.openxmlformats.org/spreadsheetml/2006/main" count="8289" uniqueCount="2370">
  <si>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</si>
  <si>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</si>
  <si>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</si>
  <si>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</si>
  <si>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</si>
  <si>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</si>
  <si>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</si>
  <si>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</si>
  <si>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</si>
  <si>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</si>
  <si>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</si>
  <si>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</si>
  <si>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</si>
  <si>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</si>
  <si>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</si>
  <si>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</si>
  <si>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</si>
  <si>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</si>
  <si>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</si>
  <si>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</si>
  <si>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</si>
  <si>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</si>
  <si>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</si>
  <si>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</si>
  <si>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</si>
  <si>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</si>
  <si>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</si>
  <si>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</si>
  <si>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Qk:[k [kkWu @ ckcw [kkWUk</t>
  </si>
  <si>
    <t>cSfYMx dk;</t>
  </si>
  <si>
    <t>Dausa</t>
  </si>
  <si>
    <t>Mandawari</t>
  </si>
  <si>
    <t>Lalsot</t>
  </si>
  <si>
    <t>Muslim</t>
  </si>
  <si>
    <t>Male</t>
  </si>
  <si>
    <t>16/5/2011</t>
  </si>
  <si>
    <t>001140</t>
  </si>
  <si>
    <t>ccyw [kkW @ ckcw [kkW</t>
  </si>
  <si>
    <t>ykSgkjh dk;Z</t>
  </si>
  <si>
    <t>001141</t>
  </si>
  <si>
    <t>bZLekby [kkWu @ vykíhu</t>
  </si>
  <si>
    <t>euhgkjh dk;Z</t>
  </si>
  <si>
    <t>001142</t>
  </si>
  <si>
    <t>vdcj [kkW @ dtksM+ [kkW</t>
  </si>
  <si>
    <t>Ms;jh HkSal</t>
  </si>
  <si>
    <t>001143</t>
  </si>
  <si>
    <t>gkth eksgEen @ cQkrh [kka</t>
  </si>
  <si>
    <t>euhgkjh</t>
  </si>
  <si>
    <t>001144</t>
  </si>
  <si>
    <t>dtksM [kka @ rktw [kka</t>
  </si>
  <si>
    <t>001145</t>
  </si>
  <si>
    <t xml:space="preserve">vlye [kka @ 'kkdr vyh </t>
  </si>
  <si>
    <t>bYkSDVªksfud 'kkWIk</t>
  </si>
  <si>
    <t>001146</t>
  </si>
  <si>
    <t>eaxfr [kkau @ tnwj [kku</t>
  </si>
  <si>
    <t>Khedla</t>
  </si>
  <si>
    <t>Mahwa</t>
  </si>
  <si>
    <t>001147</t>
  </si>
  <si>
    <t>ekS- 'kgtkn [kkW@vCnqy xuh</t>
  </si>
  <si>
    <t>LVs'kujh LVksj</t>
  </si>
  <si>
    <t>DAUSA</t>
  </si>
  <si>
    <t>29/2/12</t>
  </si>
  <si>
    <t>rkfyc gqlSu@eksgEen bdcky</t>
  </si>
  <si>
    <t>dEI;wVj VªSfuax lsUVj</t>
  </si>
  <si>
    <t>bekewÌhu@bokcqÌhu</t>
  </si>
  <si>
    <t>csVjh ds fy,</t>
  </si>
  <si>
    <t>ljQjkt [kku@bdcky [kkWu</t>
  </si>
  <si>
    <t>diMks dh nq-</t>
  </si>
  <si>
    <t>eksgflu [kkWau@j'khn ckcw</t>
  </si>
  <si>
    <t>bysDVªhf'k;u</t>
  </si>
  <si>
    <t>Qqj[kku [kkWa@thou [kkWa</t>
  </si>
  <si>
    <t>HkSl ikyu</t>
  </si>
  <si>
    <t>lckuk csxe@blkd vyh</t>
  </si>
  <si>
    <t>Female</t>
  </si>
  <si>
    <t>ljQwnhu [kkWaa@futkeqnhu [kkWa</t>
  </si>
  <si>
    <t>nqX/k Ms;jh</t>
  </si>
  <si>
    <t>vCnqy len@vCnqy jgeku</t>
  </si>
  <si>
    <t>vkWVks ikVZl</t>
  </si>
  <si>
    <t>vCnqy olhe@vCnqy xuh</t>
  </si>
  <si>
    <t>vCnqy nS¸;ku@mejko [kkWa</t>
  </si>
  <si>
    <t>Vk;j dh nq-</t>
  </si>
  <si>
    <t>rS¸;c gqlSu@uRFku [kkWa</t>
  </si>
  <si>
    <t>fdjkuk LVksj</t>
  </si>
  <si>
    <t xml:space="preserve"> 'kgtkmÌhu [kkWa@fljkt ekSgEen</t>
  </si>
  <si>
    <t>xyhpk m/kksx</t>
  </si>
  <si>
    <t>[kyhy vgen@egcwc [kka mQZ uthj [kka</t>
  </si>
  <si>
    <t>tujy LVksj</t>
  </si>
  <si>
    <t>nkSlk</t>
  </si>
  <si>
    <t>30.3.12</t>
  </si>
  <si>
    <t>lbZn [kku@Qdhj eksgEen</t>
  </si>
  <si>
    <t>bdjke [kku@c'khj [kku</t>
  </si>
  <si>
    <t>gehnu csxe@eksgEen lyhe</t>
  </si>
  <si>
    <t>euhgkjh] QSUlh LVksj</t>
  </si>
  <si>
    <t>lhek ckuks@jetku [kku</t>
  </si>
  <si>
    <t>C;wVh ikyZj</t>
  </si>
  <si>
    <t>lbZn vgen@jetku [kku</t>
  </si>
  <si>
    <t>vkWVks ikVZl ,oa fjis;fjax lsUVj</t>
  </si>
  <si>
    <t>:dlkuk yqgkj@vCnqy lbZn</t>
  </si>
  <si>
    <t>diMs dh nqdku</t>
  </si>
  <si>
    <t>vCnqy xQkj@c'khj [kku</t>
  </si>
  <si>
    <t>fodkj vgen@vykmn~nhu vgen</t>
  </si>
  <si>
    <t>bysDVªf'k;u</t>
  </si>
  <si>
    <t>odkj [kku@:Lre [kku</t>
  </si>
  <si>
    <t>vkWVks fjD'kk</t>
  </si>
  <si>
    <t xml:space="preserve"> 'kguokt [kku@vCnqy lbZn</t>
  </si>
  <si>
    <t xml:space="preserve"> 'kCcks@Lo- vuoj [kku</t>
  </si>
  <si>
    <t>Qsck QzkfUll@ds-ts- QzkfUll</t>
  </si>
  <si>
    <t>Nursing</t>
  </si>
  <si>
    <t>vCnqy vtey [kku@vCnqy vtht [kku</t>
  </si>
  <si>
    <t>MCA</t>
  </si>
  <si>
    <t>vj'kn v;wc [kku@[kSjkrh [kku</t>
  </si>
  <si>
    <t>Polytechnic Diploma</t>
  </si>
  <si>
    <t>mi;ksfxrk izek.k&amp;i= 2012&amp;13</t>
  </si>
  <si>
    <t>D.D./Cheq No.</t>
  </si>
  <si>
    <t>lkfgn [kku@esuqn~nhu [kku</t>
  </si>
  <si>
    <t>diMks dh nqdku</t>
  </si>
  <si>
    <t>5.10.12</t>
  </si>
  <si>
    <t>bLekbZy [kku@oyh eksgEen</t>
  </si>
  <si>
    <t>LVhy QuhZpj</t>
  </si>
  <si>
    <t>edlwn eksgEEn@gehn [kku</t>
  </si>
  <si>
    <t>vyh eqn~nhu [kku@oyh eksgEen</t>
  </si>
  <si>
    <t>vyhcD'k@ih: [kku</t>
  </si>
  <si>
    <t>xyhpk m|kx</t>
  </si>
  <si>
    <t>eksgEen bZdcky@xQwj [kku</t>
  </si>
  <si>
    <t>vk;ju oDlZ</t>
  </si>
  <si>
    <t>lkfgn [kku@dYyw [kku</t>
  </si>
  <si>
    <t>vCnqy ljhQ [kku@vCnqy vtht</t>
  </si>
  <si>
    <t>ef.kgkjh dh nqdku</t>
  </si>
  <si>
    <t>ukS'kkn@fljkt eksgEen</t>
  </si>
  <si>
    <t>fl+)kFkZ ckS)@jkethyky ckS)</t>
  </si>
  <si>
    <t>Bodh</t>
  </si>
  <si>
    <t>v'kksd ckS)@xaxklgk; ckS)</t>
  </si>
  <si>
    <t>ckcw yky [kka@bZanw [kka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</si>
  <si>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</si>
  <si>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</si>
  <si>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</si>
  <si>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</si>
  <si>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</si>
  <si>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</si>
  <si>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</si>
  <si>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</si>
  <si>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</si>
  <si>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</si>
  <si>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</si>
  <si>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</si>
  <si>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</si>
  <si>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</si>
  <si>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</si>
  <si>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</si>
  <si>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vljkj [kka</t>
  </si>
  <si>
    <t>vuoj  [kka</t>
  </si>
  <si>
    <t xml:space="preserve">xzke iapk;r Hkou ds ikl clok </t>
  </si>
  <si>
    <t>eqxhZ ikyu</t>
  </si>
  <si>
    <t>Ist</t>
  </si>
  <si>
    <t>ekftn [kka</t>
  </si>
  <si>
    <t>uwjh [kkau</t>
  </si>
  <si>
    <t>eEew dksyksuh egok</t>
  </si>
  <si>
    <t>bUth-oDlZ</t>
  </si>
  <si>
    <t xml:space="preserve">,grsjkeqn~nhu </t>
  </si>
  <si>
    <t>,grs'kkeqn~nhu</t>
  </si>
  <si>
    <t xml:space="preserve">cjdr LVsP;w ds ikl nkSlk </t>
  </si>
  <si>
    <t>bysDVksfuDl lsUVj</t>
  </si>
  <si>
    <t xml:space="preserve"> 'kkg e'kdwj vyh </t>
  </si>
  <si>
    <t>egcwc 'kkag</t>
  </si>
  <si>
    <t>dksFkwu jksM ykylksV</t>
  </si>
  <si>
    <t>eksgEen lyhe</t>
  </si>
  <si>
    <t>Lo-egcwc [kkau</t>
  </si>
  <si>
    <t>ukxksjh iqfy;k ds ikl nkSlk</t>
  </si>
  <si>
    <t>dksYMfMax ,oa vkbZlfdze ikyZj</t>
  </si>
  <si>
    <t>bLekbZy [kkau</t>
  </si>
  <si>
    <t>jetku [kka</t>
  </si>
  <si>
    <t>bZnxkg  dksyskuh nkSlk</t>
  </si>
  <si>
    <t>bLyke [kkau</t>
  </si>
  <si>
    <t>fdyk lkxj eksgyyk nkSlk</t>
  </si>
  <si>
    <t>VsUV gkml</t>
  </si>
  <si>
    <t>vdje [kkau</t>
  </si>
  <si>
    <t>fljkt  [kkau</t>
  </si>
  <si>
    <t>vkVks fjD'kk</t>
  </si>
  <si>
    <t>vCnqy ogkc</t>
  </si>
  <si>
    <t>vCnqy jgeku</t>
  </si>
  <si>
    <t>ukxksjh eksgYyk nkSlk</t>
  </si>
  <si>
    <t>vkVks eksckbZYl</t>
  </si>
  <si>
    <t>ukS'kkn [kka</t>
  </si>
  <si>
    <t>vtht [kka</t>
  </si>
  <si>
    <t xml:space="preserve">vCnqy jgeku </t>
  </si>
  <si>
    <t xml:space="preserve">Lo- vCnqy xuh </t>
  </si>
  <si>
    <t>eksgEen  dkfle 'kkg</t>
  </si>
  <si>
    <t>dYyw 'kkg</t>
  </si>
  <si>
    <t xml:space="preserve">nkSlk cl LVs.M  ds ikl yok.k rg- nkSlk </t>
  </si>
  <si>
    <t>Ms;jh</t>
  </si>
  <si>
    <t>eksgflu glu [kka</t>
  </si>
  <si>
    <t>Lo-eqLrQk 'kkg</t>
  </si>
  <si>
    <t xml:space="preserve">xzke iks- ekuiqj rg-fldjk; </t>
  </si>
  <si>
    <t xml:space="preserve"> 'kksdhu [kka</t>
  </si>
  <si>
    <t>uokc [kka</t>
  </si>
  <si>
    <t>Vªksyh fjis;fjax</t>
  </si>
  <si>
    <t xml:space="preserve">vtg:n~hu </t>
  </si>
  <si>
    <t>x;wj vgen</t>
  </si>
  <si>
    <t>dfVax Vsyfjax</t>
  </si>
  <si>
    <t>jQhd [kkau</t>
  </si>
  <si>
    <t>eqU'kh [kkau</t>
  </si>
  <si>
    <t>taxyk tkyh nqdku</t>
  </si>
  <si>
    <t>uRFkh [kkau</t>
  </si>
  <si>
    <t xml:space="preserve"> 'kVfjax bUth-oDlZ</t>
  </si>
  <si>
    <t>vlxj vyh</t>
  </si>
  <si>
    <t xml:space="preserve"> 'kkg vCnqyxQkj [kka</t>
  </si>
  <si>
    <t>f=iksfy;k cktkj ykylksV</t>
  </si>
  <si>
    <t>crZu dh nqdku</t>
  </si>
  <si>
    <t>olhe [kkau</t>
  </si>
  <si>
    <t>Q[k:n~hu [kkau</t>
  </si>
  <si>
    <t xml:space="preserve">eksVj fjokbZfMax o osfYMax </t>
  </si>
  <si>
    <t>lyheqn~hu [kka</t>
  </si>
  <si>
    <t>yky Dyc ds ikl ykylksV</t>
  </si>
  <si>
    <t>gs.Mywe diMs  dh nqdku</t>
  </si>
  <si>
    <t>lqcku [kkau</t>
  </si>
  <si>
    <t>vehj [kkau</t>
  </si>
  <si>
    <t>bysDVªhd osfYMax</t>
  </si>
  <si>
    <t>eksgEen ukflj</t>
  </si>
  <si>
    <t>cqUnq [kaku</t>
  </si>
  <si>
    <t>ykbZV Msdksjs'ku</t>
  </si>
  <si>
    <t>vCnqy vtht</t>
  </si>
  <si>
    <t xml:space="preserve">Lo-vCnqy xuh </t>
  </si>
  <si>
    <t xml:space="preserve">vCnqy glu </t>
  </si>
  <si>
    <t xml:space="preserve">;klhu </t>
  </si>
  <si>
    <t>xzke iks- yok.k rg-nkSlk</t>
  </si>
  <si>
    <t>cs.M cktk</t>
  </si>
  <si>
    <t>eksgEen lnhd</t>
  </si>
  <si>
    <t>eqa'kh [kku</t>
  </si>
  <si>
    <t>xzke iks- cxMh ykylskV</t>
  </si>
  <si>
    <t>6.1.13</t>
  </si>
  <si>
    <t>[kqnk'k [kkua</t>
  </si>
  <si>
    <t>[kktw [kaku</t>
  </si>
  <si>
    <t>xzke isk- vpyiqjk rg-ykylksV</t>
  </si>
  <si>
    <t>fdjk.kk</t>
  </si>
  <si>
    <t>nkSyr [kku</t>
  </si>
  <si>
    <t>ckcw [kku</t>
  </si>
  <si>
    <t>xzke iks- egok</t>
  </si>
  <si>
    <t>fdjkuk</t>
  </si>
  <si>
    <t>27.2.13</t>
  </si>
  <si>
    <t>vCnqy len</t>
  </si>
  <si>
    <t>xQwj [kku</t>
  </si>
  <si>
    <t>xzke iks- yok.k</t>
  </si>
  <si>
    <t>Vk;j V;wc</t>
  </si>
  <si>
    <t>ubZe eksgEen</t>
  </si>
  <si>
    <t>bLyke [kku</t>
  </si>
  <si>
    <t>ykylklsksV</t>
  </si>
  <si>
    <t>flykbZ lsUVj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</si>
  <si>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</si>
  <si>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</si>
  <si>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</si>
  <si>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</si>
  <si>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</si>
  <si>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</si>
  <si>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</si>
  <si>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Jisa Jos</t>
  </si>
  <si>
    <t>Jos KP</t>
  </si>
  <si>
    <t xml:space="preserve"> Dausa </t>
  </si>
  <si>
    <t>Christian</t>
  </si>
  <si>
    <t>Global Kasturba College of Nursing Hyderbad</t>
  </si>
  <si>
    <t>B.Sc Nursing</t>
  </si>
  <si>
    <t>4  year</t>
  </si>
  <si>
    <t>3074 /      17-12-12</t>
  </si>
  <si>
    <t xml:space="preserve">First </t>
  </si>
  <si>
    <t>Bleshi Thomos</t>
  </si>
  <si>
    <t xml:space="preserve">Samual </t>
  </si>
  <si>
    <t>B.M.C.H.R.C College of Nursing, Jaipur</t>
  </si>
  <si>
    <t>Technical College Jodhpur</t>
  </si>
  <si>
    <t>3 Year</t>
  </si>
  <si>
    <t>First</t>
  </si>
  <si>
    <t>Yasmin Bano</t>
  </si>
  <si>
    <t>Salim Khan</t>
  </si>
  <si>
    <t>Bandikui</t>
  </si>
  <si>
    <t xml:space="preserve">Rajasthan Nursing College Dausa </t>
  </si>
  <si>
    <t>2863-65/ 27-11-12</t>
  </si>
  <si>
    <t>Usman Khan</t>
  </si>
  <si>
    <t>Ramjan Khan</t>
  </si>
  <si>
    <t>Bajupara Th. Bandikui</t>
  </si>
  <si>
    <t>Arya College of Engg. &amp; Techo. Coocus Jaipur</t>
  </si>
  <si>
    <t xml:space="preserve">Engg. </t>
  </si>
  <si>
    <t>Umar Nisha</t>
  </si>
  <si>
    <t>Imran Khan</t>
  </si>
  <si>
    <t xml:space="preserve">Idgah Colony Dausa </t>
  </si>
  <si>
    <t>Vikramaditya Girls B.ed College Dausa</t>
  </si>
  <si>
    <t>Jai Naryan Vyas Univ. Jodhpur</t>
  </si>
  <si>
    <t>B.ed</t>
  </si>
  <si>
    <t>1  year</t>
  </si>
  <si>
    <t>2736 /      4-10-12</t>
  </si>
  <si>
    <t xml:space="preserve">First &amp; Final </t>
  </si>
  <si>
    <t>Jafar Aalam</t>
  </si>
  <si>
    <t>Kherati Khan</t>
  </si>
  <si>
    <t xml:space="preserve">Salampur Mahwa </t>
  </si>
  <si>
    <t>Virddhi Polotech College Sitapura Jaipur</t>
  </si>
  <si>
    <t>Polo Technic</t>
  </si>
  <si>
    <t>Roshan Khan</t>
  </si>
  <si>
    <t>Jahoor Khan</t>
  </si>
  <si>
    <t>Choudhary Mohalla Garh Himmatsingh Mahwa</t>
  </si>
  <si>
    <t xml:space="preserve">Mittal ITC Mandawar Dist. Dausa </t>
  </si>
  <si>
    <t xml:space="preserve">Govt DGET </t>
  </si>
  <si>
    <t>ITI Electrican</t>
  </si>
  <si>
    <t>2 Year</t>
  </si>
  <si>
    <t>Mubin Teli</t>
  </si>
  <si>
    <t>Mangti Teli</t>
  </si>
  <si>
    <t>Hadiyamahwa</t>
  </si>
  <si>
    <t>Polytechnic College Mahuwa</t>
  </si>
  <si>
    <t>Jodhpur</t>
  </si>
  <si>
    <t>Polytechnic</t>
  </si>
  <si>
    <t>3 year</t>
  </si>
  <si>
    <t>18.7.13</t>
  </si>
  <si>
    <t>18.9.13</t>
  </si>
  <si>
    <t>I</t>
  </si>
  <si>
    <t>Juned Khan</t>
  </si>
  <si>
    <t>Arif Khan</t>
  </si>
  <si>
    <t>Nagori Mohalla</t>
  </si>
  <si>
    <t>Nursing of Sraswati School Dausa</t>
  </si>
  <si>
    <t>Jaipur</t>
  </si>
  <si>
    <t>Febha Fransis</t>
  </si>
  <si>
    <t>K.J. Fransis</t>
  </si>
  <si>
    <t>Arawali Vihar Dausa</t>
  </si>
  <si>
    <t>BSC Nursing of Jaipur</t>
  </si>
  <si>
    <t>4 year</t>
  </si>
  <si>
    <t>II</t>
  </si>
  <si>
    <t>Abdul Ajmal</t>
  </si>
  <si>
    <t>Abdul Ajij</t>
  </si>
  <si>
    <t>Rec.&amp;Technology</t>
  </si>
  <si>
    <t>III</t>
  </si>
  <si>
    <t>Jafar Alam</t>
  </si>
  <si>
    <t>Kharati Khan</t>
  </si>
  <si>
    <t>Salampur Mahuwa</t>
  </si>
  <si>
    <t>Jisha Josh</t>
  </si>
  <si>
    <t>Josh kp</t>
  </si>
  <si>
    <t>Nursing of Golbal</t>
  </si>
  <si>
    <t>Hedrabad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</si>
  <si>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</si>
  <si>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</si>
  <si>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</si>
  <si>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</si>
  <si>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</si>
  <si>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 xml:space="preserve"> 'kkfdj [kku</t>
  </si>
  <si>
    <t>eSuqnnhu [kku</t>
  </si>
  <si>
    <t>ykylksV</t>
  </si>
  <si>
    <t>18.12.13</t>
  </si>
  <si>
    <t>lS;n 'kjkQr gqlSu</t>
  </si>
  <si>
    <t xml:space="preserve"> eqckfjd [kku</t>
  </si>
  <si>
    <t>lS;n lksgsy</t>
  </si>
  <si>
    <t xml:space="preserve"> 'kkdhj gqlSu</t>
  </si>
  <si>
    <t xml:space="preserve"> 'kkfgn [kku</t>
  </si>
  <si>
    <t>vCnqy [kkyhd</t>
  </si>
  <si>
    <t>bLykeqnnhu [kku</t>
  </si>
  <si>
    <t>vYYkkcD'k [kku</t>
  </si>
  <si>
    <t>yksgs ds cD'ks cukus dh nqdku</t>
  </si>
  <si>
    <t>;quwl [kku</t>
  </si>
  <si>
    <t>bLekby [kku</t>
  </si>
  <si>
    <t>bjQku [kku</t>
  </si>
  <si>
    <t>vrh[k [kku</t>
  </si>
  <si>
    <t>Fkzh Oghyj VSfDl</t>
  </si>
  <si>
    <t>ekS- rkjh[k</t>
  </si>
  <si>
    <t>bdcky</t>
  </si>
  <si>
    <t>eksckbZy dh nqdku</t>
  </si>
  <si>
    <t>ekS- vCckl</t>
  </si>
  <si>
    <t>ekS- guhQ</t>
  </si>
  <si>
    <t>fctyh midj.k</t>
  </si>
  <si>
    <t>pkan ckcw</t>
  </si>
  <si>
    <t>fdjkuk ,oa izksfotuy LVksj</t>
  </si>
  <si>
    <t>edlwn vyh</t>
  </si>
  <si>
    <t>Qk:[k vyh</t>
  </si>
  <si>
    <t>V;qc Vk;j lfoZl</t>
  </si>
  <si>
    <t>fyY;k [kku</t>
  </si>
  <si>
    <t>VSDVj ikVZl</t>
  </si>
  <si>
    <t>jkfguk</t>
  </si>
  <si>
    <t>dkWLesVhd ikVZl</t>
  </si>
  <si>
    <t>jkuw</t>
  </si>
  <si>
    <t>tkchj [kku</t>
  </si>
  <si>
    <t>ekS- fgnk;r</t>
  </si>
  <si>
    <t>dnhj vgen</t>
  </si>
  <si>
    <t>gqlSu [kku</t>
  </si>
  <si>
    <t>vkVks eksckbZy</t>
  </si>
  <si>
    <t xml:space="preserve"> 'ke'ksj</t>
  </si>
  <si>
    <t>vejnhu</t>
  </si>
  <si>
    <t>egqok</t>
  </si>
  <si>
    <t>ijpquh dh nqdku</t>
  </si>
  <si>
    <t>equhj [kku</t>
  </si>
  <si>
    <t>pUnw [kku</t>
  </si>
  <si>
    <t>flykbZ dh nqdku</t>
  </si>
  <si>
    <t>tkfgj [kku</t>
  </si>
  <si>
    <t>uklhj</t>
  </si>
  <si>
    <t>vuoj</t>
  </si>
  <si>
    <t>QuhZpj oDlZ</t>
  </si>
  <si>
    <t>ukS'kkn</t>
  </si>
  <si>
    <t>tgwj [kku</t>
  </si>
  <si>
    <t>bySfDVd fjis;j</t>
  </si>
  <si>
    <t>lk;jk</t>
  </si>
  <si>
    <t>dYyw [kku</t>
  </si>
  <si>
    <t>ekS- r;~;wc</t>
  </si>
  <si>
    <t>eqLrQk</t>
  </si>
  <si>
    <t>cSVªh dh nqdku</t>
  </si>
  <si>
    <t>ekS- lyhe</t>
  </si>
  <si>
    <t>vRrk [kku</t>
  </si>
  <si>
    <t>fujkyk [kku</t>
  </si>
  <si>
    <t>nkmn [kku</t>
  </si>
  <si>
    <t>de:Ìhu [kku</t>
  </si>
  <si>
    <t>cqUnw [kku</t>
  </si>
  <si>
    <t>10.02.2014</t>
  </si>
  <si>
    <t xml:space="preserve">vkflQ </t>
  </si>
  <si>
    <t>b'kkd</t>
  </si>
  <si>
    <t xml:space="preserve">   'ks: [kku</t>
  </si>
  <si>
    <t>;kfeu [kku</t>
  </si>
  <si>
    <t xml:space="preserve"> 'kgjh</t>
  </si>
  <si>
    <t>ekS-vkfjQ</t>
  </si>
  <si>
    <t>ckfgn uwj</t>
  </si>
  <si>
    <t>uxhus dk dk;Z</t>
  </si>
  <si>
    <t>fny'kkn</t>
  </si>
  <si>
    <t>ekackby dh nqdku</t>
  </si>
  <si>
    <t>gehn [kku</t>
  </si>
  <si>
    <t>vtht [kku</t>
  </si>
  <si>
    <t>Fkzh Oghyj VsDlh</t>
  </si>
  <si>
    <t xml:space="preserve">   'kkfdjk csxe</t>
  </si>
  <si>
    <t>Qsalh tujy LVksj</t>
  </si>
  <si>
    <t>yrhQ 'kkg</t>
  </si>
  <si>
    <t xml:space="preserve"> tQj 'kkg</t>
  </si>
  <si>
    <t>xzkeh.k</t>
  </si>
  <si>
    <t>cS.M cktk</t>
  </si>
  <si>
    <t>ekSgEen rkt jaxjst</t>
  </si>
  <si>
    <t>;qlwQ [kku</t>
  </si>
  <si>
    <t>bLekby</t>
  </si>
  <si>
    <t>dYyw[kku</t>
  </si>
  <si>
    <t>lkbZfdy ejEer</t>
  </si>
  <si>
    <t>le'kqÌhu</t>
  </si>
  <si>
    <t>vCnqyk [kku</t>
  </si>
  <si>
    <t>lhesaV ikbi dh pqfM;k cukuk</t>
  </si>
  <si>
    <t>17.02.2014</t>
  </si>
  <si>
    <t>lqUnj [kku</t>
  </si>
  <si>
    <t>uwj ekSgEen</t>
  </si>
  <si>
    <t>glu eksgEen</t>
  </si>
  <si>
    <t>ekS lkbZn</t>
  </si>
  <si>
    <t>vCnwy lbZn</t>
  </si>
  <si>
    <t>vCnqy dyke</t>
  </si>
  <si>
    <t>uUus [kku</t>
  </si>
  <si>
    <t>yksgs dh nqdku</t>
  </si>
  <si>
    <t>?ku';ke fejklh</t>
  </si>
  <si>
    <t>NksVsyky</t>
  </si>
  <si>
    <t>19.02.2014</t>
  </si>
  <si>
    <t>HkksykcD'k</t>
  </si>
  <si>
    <t>uwjh [kku</t>
  </si>
  <si>
    <t>jks'ku [kku</t>
  </si>
  <si>
    <t>cSfYMax dh nqdku</t>
  </si>
  <si>
    <t>vkye [kku</t>
  </si>
  <si>
    <t>tehy</t>
  </si>
  <si>
    <t>jktk [kku</t>
  </si>
  <si>
    <t>11.02.2014</t>
  </si>
  <si>
    <t>NEeks csck</t>
  </si>
  <si>
    <t>Lo ckcw [kku</t>
  </si>
  <si>
    <t>fdjkus dh nqdku</t>
  </si>
  <si>
    <t>x¶Qkj [kku</t>
  </si>
  <si>
    <t>ekS- jbZl</t>
  </si>
  <si>
    <t>ekS lnhd</t>
  </si>
  <si>
    <t>bySfDVd LVksj</t>
  </si>
  <si>
    <t xml:space="preserve">tkfdj gqlSu </t>
  </si>
  <si>
    <t>vCnqYyk [kku</t>
  </si>
  <si>
    <t>VsSDlh</t>
  </si>
  <si>
    <t>14.02.2014</t>
  </si>
  <si>
    <t>olhe gqlSu</t>
  </si>
  <si>
    <t>vrkmyyk</t>
  </si>
  <si>
    <t>fdjkuk dh nqdku</t>
  </si>
  <si>
    <t>Qstku [kku</t>
  </si>
  <si>
    <t>jlhn ckcw ukxkSjh</t>
  </si>
  <si>
    <t>eksgEen lkfgy [kku</t>
  </si>
  <si>
    <t>vykmnhu vgen</t>
  </si>
  <si>
    <t>vj'kn vyh</t>
  </si>
  <si>
    <t>QqVfo;j dh nqdku</t>
  </si>
  <si>
    <t>bj'kkn</t>
  </si>
  <si>
    <t>vCnqy xuh</t>
  </si>
  <si>
    <t xml:space="preserve">   'ke'ksj [kku</t>
  </si>
  <si>
    <t>[kqnkl [kku</t>
  </si>
  <si>
    <t>vkflQ [kku</t>
  </si>
  <si>
    <t>lchuk csxe</t>
  </si>
  <si>
    <t>vkfjQ [kku</t>
  </si>
  <si>
    <t>;kdwc [kku</t>
  </si>
  <si>
    <t>ekSgflu [kku</t>
  </si>
  <si>
    <t>eks-vkjhQ [kku</t>
  </si>
  <si>
    <t>QuhZpj dh nqqdku</t>
  </si>
  <si>
    <t xml:space="preserve">vtht [kku </t>
  </si>
  <si>
    <t>fnYyq [kku</t>
  </si>
  <si>
    <t>fuokt [kku</t>
  </si>
  <si>
    <t>vyknhu [kku</t>
  </si>
  <si>
    <t>tkfdj [kku</t>
  </si>
  <si>
    <t xml:space="preserve">   'kqcjkrh 'kkg</t>
  </si>
  <si>
    <t>bySfDVªd dh nqdku</t>
  </si>
  <si>
    <t>eSbuqÌhu [kku</t>
  </si>
  <si>
    <t>bLyke ekS-</t>
  </si>
  <si>
    <t>tkosn [kku</t>
  </si>
  <si>
    <t>ethn [kku</t>
  </si>
  <si>
    <t>bdcky [kku</t>
  </si>
  <si>
    <t>NqVVu [kkku</t>
  </si>
  <si>
    <t>Qqjdku vgen</t>
  </si>
  <si>
    <t>eks- bjQku</t>
  </si>
  <si>
    <t xml:space="preserve">  'kkghu [kku</t>
  </si>
  <si>
    <t>Hkwjs [kku</t>
  </si>
  <si>
    <t>b[R;kj vyh</t>
  </si>
  <si>
    <t>thou [kk</t>
  </si>
  <si>
    <t>ekSgEen x¸;qj [kku</t>
  </si>
  <si>
    <t>lnhd [kku</t>
  </si>
  <si>
    <t>eksgEen vuhl [kku</t>
  </si>
  <si>
    <t>jghl [kku</t>
  </si>
  <si>
    <t>ekSgEen bdcky [kku</t>
  </si>
  <si>
    <t>xqyQke [kku</t>
  </si>
  <si>
    <t xml:space="preserve">rksQhd [kku </t>
  </si>
  <si>
    <t>vCnqy jTtkd</t>
  </si>
  <si>
    <t>eksckby fodz;</t>
  </si>
  <si>
    <t>ekS- tghj [kkku</t>
  </si>
  <si>
    <t>bySfDVd dh nqdku</t>
  </si>
  <si>
    <t>eks-eqLrdhe</t>
  </si>
  <si>
    <t>eksckby dh nqdku</t>
  </si>
  <si>
    <t>bj'kkn [kku</t>
  </si>
  <si>
    <t>vuhl v[rj</t>
  </si>
  <si>
    <t>fljkt [kku</t>
  </si>
  <si>
    <t>;klhu [kku</t>
  </si>
  <si>
    <t>lyhe</t>
  </si>
  <si>
    <t xml:space="preserve"> 'ke'ksj </t>
  </si>
  <si>
    <t xml:space="preserve">ethn [kku </t>
  </si>
  <si>
    <t>uCch [kku</t>
  </si>
  <si>
    <t>yksgs cDls dh nqdku</t>
  </si>
  <si>
    <t>vyh 'kssj [kku</t>
  </si>
  <si>
    <t xml:space="preserve"> 'ke'kqnhu [kku</t>
  </si>
  <si>
    <t>cksnu [kku</t>
  </si>
  <si>
    <t>ekS- bjQku [kku</t>
  </si>
  <si>
    <t>p'eqnhu [kku</t>
  </si>
  <si>
    <t>vklhu [kku</t>
  </si>
  <si>
    <t>lS;n lkftn gqlSu</t>
  </si>
  <si>
    <t xml:space="preserve">lbZnqy gqlSu [kku </t>
  </si>
  <si>
    <t>ekSgEen vkfcn</t>
  </si>
  <si>
    <t>ekSgEen vuoj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</si>
  <si>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</si>
  <si>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</si>
  <si>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</si>
  <si>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Polytechi c</t>
  </si>
  <si>
    <t>Nagori Mohalla Dausa</t>
  </si>
  <si>
    <t>Febha Franis</t>
  </si>
  <si>
    <t>Rec. &amp; Technology</t>
  </si>
  <si>
    <t>Josh K.P.</t>
  </si>
  <si>
    <t>Nursing of Global</t>
  </si>
  <si>
    <t xml:space="preserve">Nursing 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</si>
  <si>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</si>
  <si>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</si>
  <si>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</si>
  <si>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Shakil Khan</t>
  </si>
  <si>
    <t>Gulfan Khan</t>
  </si>
  <si>
    <t>Nagori Mohalla, Dusa</t>
  </si>
  <si>
    <t>Term loan for KIRANA SHOP</t>
  </si>
  <si>
    <t>9.3.15</t>
  </si>
  <si>
    <t>17.3.15</t>
  </si>
  <si>
    <t>665610110005237</t>
  </si>
  <si>
    <t>909783176314</t>
  </si>
  <si>
    <t>Amina Begum</t>
  </si>
  <si>
    <t>Rasid Babu Nagori</t>
  </si>
  <si>
    <t xml:space="preserve">Term loan for MANIHARI SHOP </t>
  </si>
  <si>
    <t>665610110008938</t>
  </si>
  <si>
    <t>508757958850</t>
  </si>
  <si>
    <t>Badrun Begum</t>
  </si>
  <si>
    <t>Mustak Hashmee</t>
  </si>
  <si>
    <t>Shekhan Mohalla, Dausa</t>
  </si>
  <si>
    <t>Term loan for RADYMADE GARNETS SHOP</t>
  </si>
  <si>
    <t>665610110006349</t>
  </si>
  <si>
    <t>954565450089</t>
  </si>
  <si>
    <t>Mr. Javed Khan</t>
  </si>
  <si>
    <t>Riyaz Khan</t>
  </si>
  <si>
    <t xml:space="preserve">Term loan for KIRANA STOR </t>
  </si>
  <si>
    <t>30444986118</t>
  </si>
  <si>
    <t>950937692422</t>
  </si>
  <si>
    <t>Nasir Khan</t>
  </si>
  <si>
    <t>Mir Khan</t>
  </si>
  <si>
    <t>Kilasagar Mohalla, Dausa</t>
  </si>
  <si>
    <t>665610110000685</t>
  </si>
  <si>
    <t>279794034686</t>
  </si>
  <si>
    <t xml:space="preserve">Aarif </t>
  </si>
  <si>
    <t>Sarfu Khan</t>
  </si>
  <si>
    <t>144710035299</t>
  </si>
  <si>
    <t>809184362628</t>
  </si>
  <si>
    <t>Farid Khan</t>
  </si>
  <si>
    <t>Lallu Khan</t>
  </si>
  <si>
    <t>Term loan for  REDIAYMADE GARMENTS SHOP</t>
  </si>
  <si>
    <t>51063556523</t>
  </si>
  <si>
    <t>867923687175</t>
  </si>
  <si>
    <t>Savij Khan</t>
  </si>
  <si>
    <t xml:space="preserve">Term loan for ELECTRICAL SHOP </t>
  </si>
  <si>
    <t>665610110008939</t>
  </si>
  <si>
    <t>352817997139</t>
  </si>
  <si>
    <t>Mohd. Aamir</t>
  </si>
  <si>
    <t>61128855368</t>
  </si>
  <si>
    <t>282556462884</t>
  </si>
  <si>
    <t>Sohail Khan</t>
  </si>
  <si>
    <t>Islam Khan</t>
  </si>
  <si>
    <t>Beliman Mohalla, Dausa</t>
  </si>
  <si>
    <t>Term loan for ELECTRICA SHOP</t>
  </si>
  <si>
    <t>04610110017746</t>
  </si>
  <si>
    <t>471455108236</t>
  </si>
  <si>
    <t>Wasim Khan</t>
  </si>
  <si>
    <t>Kallu Khan</t>
  </si>
  <si>
    <t xml:space="preserve">Term loan for ELECTRICA SHOP </t>
  </si>
  <si>
    <t>04610110012048</t>
  </si>
  <si>
    <t>952907105942</t>
  </si>
  <si>
    <t>Vikar Ahmad</t>
  </si>
  <si>
    <t>Nagori Colony, Dusa</t>
  </si>
  <si>
    <t>Term loan for TELICOM SARVIS SENTER</t>
  </si>
  <si>
    <t>665610110000134</t>
  </si>
  <si>
    <t>895300359862</t>
  </si>
  <si>
    <t>Mohd. Irshad</t>
  </si>
  <si>
    <t>Abdul Razzak</t>
  </si>
  <si>
    <t>Mohalla Batiyaran Dausa</t>
  </si>
  <si>
    <t xml:space="preserve">Term loan for MOBIL SHOP </t>
  </si>
  <si>
    <t>251210100000973</t>
  </si>
  <si>
    <t>348979105957</t>
  </si>
  <si>
    <t>Shahid Khan</t>
  </si>
  <si>
    <t>Jamil Khan</t>
  </si>
  <si>
    <t>Khatikana Mohalla, Dausa</t>
  </si>
  <si>
    <t xml:space="preserve">Term loan for REDYMENT GARMANT SHOP </t>
  </si>
  <si>
    <t>1304104000000750</t>
  </si>
  <si>
    <t>615215040041</t>
  </si>
  <si>
    <t>Mohd. Shadik Khan</t>
  </si>
  <si>
    <t>Abdul Vahid</t>
  </si>
  <si>
    <t>Kilasagar Mohalla</t>
  </si>
  <si>
    <t>Term loan for SARI SHOP</t>
  </si>
  <si>
    <t>3909001700000920</t>
  </si>
  <si>
    <t>747180510037</t>
  </si>
  <si>
    <t xml:space="preserve">Tipu </t>
  </si>
  <si>
    <t>Babu Khan</t>
  </si>
  <si>
    <t>Idgah Colony Dausa</t>
  </si>
  <si>
    <t>Term loan for NAGINA BINDAI CENTER</t>
  </si>
  <si>
    <t>50215568490</t>
  </si>
  <si>
    <t>344659022501</t>
  </si>
  <si>
    <t xml:space="preserve">Suban </t>
  </si>
  <si>
    <t>Itawari Khan</t>
  </si>
  <si>
    <t>Mammu Colony, Mahuwa</t>
  </si>
  <si>
    <t xml:space="preserve">Term loan for  BALDING WORK </t>
  </si>
  <si>
    <t>669000</t>
  </si>
  <si>
    <t>783946513464</t>
  </si>
  <si>
    <t>Abid Hussain</t>
  </si>
  <si>
    <t>Abdul Gani</t>
  </si>
  <si>
    <t>674101478311</t>
  </si>
  <si>
    <t>861152736387</t>
  </si>
  <si>
    <t>Ayub Khan</t>
  </si>
  <si>
    <t>Kallan Khan</t>
  </si>
  <si>
    <t>Term loan for  ELECTR. SHOP</t>
  </si>
  <si>
    <t>6232051527</t>
  </si>
  <si>
    <t>957751316381</t>
  </si>
  <si>
    <t>Ahsan Khan</t>
  </si>
  <si>
    <t>Munna Shah</t>
  </si>
  <si>
    <t>Khatika Moh. Dausa</t>
  </si>
  <si>
    <t>144710035555</t>
  </si>
  <si>
    <t>216539842545</t>
  </si>
  <si>
    <t xml:space="preserve">Apharoj </t>
  </si>
  <si>
    <t>Islama Khan</t>
  </si>
  <si>
    <t>Term loan for BEND BAZA  SHOP</t>
  </si>
  <si>
    <t>665610110002710</t>
  </si>
  <si>
    <t>877486633029</t>
  </si>
  <si>
    <t>Bilal Ahmad</t>
  </si>
  <si>
    <t>Dilshad Ahmad</t>
  </si>
  <si>
    <t>Term loan for MANHARI SHOP</t>
  </si>
  <si>
    <t>665610110008462</t>
  </si>
  <si>
    <t>971939966045</t>
  </si>
  <si>
    <t>Ramij Raja</t>
  </si>
  <si>
    <t xml:space="preserve">Term loan for TELIRONG SHOP </t>
  </si>
  <si>
    <t>665610110008937</t>
  </si>
  <si>
    <t>517117598648</t>
  </si>
  <si>
    <t>Ramjan Mohmmad</t>
  </si>
  <si>
    <t>Dina Khan</t>
  </si>
  <si>
    <t>Talavgav</t>
  </si>
  <si>
    <t xml:space="preserve">Term loan for  ELECT. SHOP </t>
  </si>
  <si>
    <t>04342151006781</t>
  </si>
  <si>
    <t>992703641982</t>
  </si>
  <si>
    <t>Shabbir Khan</t>
  </si>
  <si>
    <t>Yashin Khan</t>
  </si>
  <si>
    <t xml:space="preserve">Term loan for FOOT WEAIR SHOP  </t>
  </si>
  <si>
    <t>61151819262</t>
  </si>
  <si>
    <t>914634970282</t>
  </si>
  <si>
    <t>Sayara Bano</t>
  </si>
  <si>
    <t>Sadik Kha</t>
  </si>
  <si>
    <t>Kila Sagar, Dausa</t>
  </si>
  <si>
    <t>3909000100116060</t>
  </si>
  <si>
    <t>358854485881</t>
  </si>
  <si>
    <t xml:space="preserve">Mohammad Sharif </t>
  </si>
  <si>
    <t>Satar Khan</t>
  </si>
  <si>
    <t>Term loan for HANDZARI WORK</t>
  </si>
  <si>
    <t>3909000100036840</t>
  </si>
  <si>
    <t>628133293075</t>
  </si>
  <si>
    <t>Saddik Ahmed</t>
  </si>
  <si>
    <t>Shabbir Ahmed</t>
  </si>
  <si>
    <t>Term loan for  NAGINA BINDAY CENTER</t>
  </si>
  <si>
    <t>61041355190</t>
  </si>
  <si>
    <t>533240275801</t>
  </si>
  <si>
    <t>Nasir Beg</t>
  </si>
  <si>
    <t>Jahur Beg</t>
  </si>
  <si>
    <t>Term loan for  ELECTRI. SHOP</t>
  </si>
  <si>
    <t>1304104000011150</t>
  </si>
  <si>
    <t>441033054347</t>
  </si>
  <si>
    <t>Jaied Khan</t>
  </si>
  <si>
    <t>Jahuoor Khan</t>
  </si>
  <si>
    <t>Term loan for  KIRANA SHOP</t>
  </si>
  <si>
    <t>6239055332</t>
  </si>
  <si>
    <t>841729933444</t>
  </si>
  <si>
    <t>Yameen Khan</t>
  </si>
  <si>
    <t>Hamid Khan</t>
  </si>
  <si>
    <t>Term loan for  REDIMENT GARMENA SHOP</t>
  </si>
  <si>
    <t>61006487855</t>
  </si>
  <si>
    <t>869318531834</t>
  </si>
  <si>
    <t>Zeeshan Khan</t>
  </si>
  <si>
    <t>Dilshad Khan</t>
  </si>
  <si>
    <t>Nagori Mohalla, Dausa</t>
  </si>
  <si>
    <t>Term loan for CLOTH STOR</t>
  </si>
  <si>
    <t>665610110003246</t>
  </si>
  <si>
    <t>667005629547</t>
  </si>
  <si>
    <t>Mohommad  Dilshad Khokar</t>
  </si>
  <si>
    <t>Noor Mohammad</t>
  </si>
  <si>
    <t>Deswali Mohalla, Dausa</t>
  </si>
  <si>
    <t>Term loan for FIRNUTRE SHOP</t>
  </si>
  <si>
    <t>61127485680</t>
  </si>
  <si>
    <t>325973878609</t>
  </si>
  <si>
    <t>Mohammad Irshad Khan</t>
  </si>
  <si>
    <t>Mohammad Ishak Khan</t>
  </si>
  <si>
    <t>Nala Mohalla, Dausa</t>
  </si>
  <si>
    <t>Term loan for COMPUTER CENTER</t>
  </si>
  <si>
    <t>702001011003420</t>
  </si>
  <si>
    <t>677330942312</t>
  </si>
  <si>
    <t xml:space="preserve">Mur Salin </t>
  </si>
  <si>
    <t xml:space="preserve">Salim </t>
  </si>
  <si>
    <t>Badiyan Mohalla, Dausa</t>
  </si>
  <si>
    <t>Term loan for  PHOTO COPIYARS SHOP</t>
  </si>
  <si>
    <t>665610110005989</t>
  </si>
  <si>
    <t>672248865537</t>
  </si>
  <si>
    <t>Mohd. Jainul</t>
  </si>
  <si>
    <t>Mohd. Raiiyaz</t>
  </si>
  <si>
    <t>Term loan for  MOBIL SERVE CENTER</t>
  </si>
  <si>
    <t>665610110003575</t>
  </si>
  <si>
    <t>772194202649</t>
  </si>
  <si>
    <t>Shahakira Begum</t>
  </si>
  <si>
    <t>Moh. Shahazad</t>
  </si>
  <si>
    <t>665610110006211</t>
  </si>
  <si>
    <t>582092209430</t>
  </si>
  <si>
    <t>Anish Khan</t>
  </si>
  <si>
    <t>Term loan for AICERIM PARLAR</t>
  </si>
  <si>
    <t>144710033545</t>
  </si>
  <si>
    <t>680192841369</t>
  </si>
  <si>
    <t>PUSPENDER KHAN</t>
  </si>
  <si>
    <t>NANU KHAN</t>
  </si>
  <si>
    <t xml:space="preserve">BERKHEDA MAHWA </t>
  </si>
  <si>
    <t>muslim</t>
  </si>
  <si>
    <t>Term loan for CLOTHA MARCHANT</t>
  </si>
  <si>
    <t>24.3.15</t>
  </si>
  <si>
    <t>31.3.15</t>
  </si>
  <si>
    <t>914010030267436</t>
  </si>
  <si>
    <t>429553312681</t>
  </si>
  <si>
    <t>Akhlokh</t>
  </si>
  <si>
    <t>Vahid</t>
  </si>
  <si>
    <t>Kila Sagar, Near Pani ki Tanki, Dausa</t>
  </si>
  <si>
    <t>Term Loan</t>
  </si>
  <si>
    <t>3909001700000310</t>
  </si>
  <si>
    <t>656007136994</t>
  </si>
  <si>
    <t>Samay Deen</t>
  </si>
  <si>
    <t>Chhote Lal</t>
  </si>
  <si>
    <t>Nayagaon Bai Pass Road Mahwa, Handiya, Rontehdiya, DausA</t>
  </si>
  <si>
    <t>915010007664805</t>
  </si>
  <si>
    <t>237220992654</t>
  </si>
  <si>
    <t>SHALENDAR JAIN</t>
  </si>
  <si>
    <t>KALU RAM JAIN</t>
  </si>
  <si>
    <t>CHANDRANA DAUSA</t>
  </si>
  <si>
    <t>jain</t>
  </si>
  <si>
    <t xml:space="preserve">Term loan for CLOTH MERCHENT </t>
  </si>
  <si>
    <t>83952200000288</t>
  </si>
  <si>
    <t>650774199608</t>
  </si>
  <si>
    <t>Feba Francis</t>
  </si>
  <si>
    <t>K.J. Francis</t>
  </si>
  <si>
    <t>Arawali Vihar Colony Dausa</t>
  </si>
  <si>
    <t>B.M.C.H.R.C. College of Nursing, Jaipur</t>
  </si>
  <si>
    <t>Rajasthan University of Health &amp; Sicence, Jaipur</t>
  </si>
  <si>
    <t>iv year</t>
  </si>
  <si>
    <t>19.3.12</t>
  </si>
  <si>
    <t>9.12.14</t>
  </si>
  <si>
    <t>iii</t>
  </si>
  <si>
    <t>Jafar Alam Khan</t>
  </si>
  <si>
    <t>Vill.Post- Salmpur, Th.- Mahua, Dausa</t>
  </si>
  <si>
    <t>Virddhi Polotech College Sitapura, Jaipur</t>
  </si>
  <si>
    <t>Jaipur University</t>
  </si>
  <si>
    <t>Diploma</t>
  </si>
  <si>
    <t>iii year</t>
  </si>
  <si>
    <t>4.10.12</t>
  </si>
  <si>
    <t>Ushman Khan Mirasi</t>
  </si>
  <si>
    <t>Ramzan Khan</t>
  </si>
  <si>
    <t>Vill.Post- Baijupada, Th.- Baswa, Dausa</t>
  </si>
  <si>
    <t>Arya College of Engineering &amp; Info. Tech. Kukad, Jaipur</t>
  </si>
  <si>
    <t>Rajasthan Technical University, Kota</t>
  </si>
  <si>
    <t>27.11.12</t>
  </si>
  <si>
    <t>Blessy Thomas</t>
  </si>
  <si>
    <t>S. Thomas</t>
  </si>
  <si>
    <t>17.12.12</t>
  </si>
  <si>
    <t>Saleem Khan</t>
  </si>
  <si>
    <t>Kumhar Mohalla, Bandikui, Dausa</t>
  </si>
  <si>
    <t>Rajasthan Nursing College, Dausa</t>
  </si>
  <si>
    <t>Jisha Jose</t>
  </si>
  <si>
    <t>Jose K.P.</t>
  </si>
  <si>
    <t>Lucky Tower, Opp. Main Lalsote Road, Dausa</t>
  </si>
  <si>
    <t>Heydrabad University</t>
  </si>
  <si>
    <t>Gaurav Kumar Jain</t>
  </si>
  <si>
    <t>Narendra Kumar Jain</t>
  </si>
  <si>
    <t>Vill. Post        Rampura Tehsil- Rajgarh, Distt-Alwar (Raj.)</t>
  </si>
  <si>
    <t>Jain</t>
  </si>
  <si>
    <t>Sarswati School of Nursing, Dausa</t>
  </si>
  <si>
    <t>Rajasthan University of Health Science Jaipur</t>
  </si>
  <si>
    <t>B.Sc</t>
  </si>
  <si>
    <t>5.12.14</t>
  </si>
  <si>
    <t>7.1.15</t>
  </si>
  <si>
    <t>i</t>
  </si>
  <si>
    <t>61202070009</t>
  </si>
  <si>
    <t>419816405348</t>
  </si>
  <si>
    <t>Junaid Khan</t>
  </si>
  <si>
    <t>Mohammed Arif Khan</t>
  </si>
  <si>
    <t>Nagoriyan Mohalla Dausa</t>
  </si>
  <si>
    <t>31.12.14</t>
  </si>
  <si>
    <t>9.1.15</t>
  </si>
  <si>
    <t>665610110001333</t>
  </si>
  <si>
    <t>606731080825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</si>
  <si>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</si>
  <si>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</si>
  <si>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Vijayata Jain</t>
  </si>
  <si>
    <t>Elem Jain</t>
  </si>
  <si>
    <t>Niwasi Lalsot</t>
  </si>
  <si>
    <t>24.12.14</t>
  </si>
  <si>
    <t>17.7.15</t>
  </si>
  <si>
    <t>11180110141557</t>
  </si>
  <si>
    <t>601480433751</t>
  </si>
  <si>
    <t>196732432</t>
  </si>
  <si>
    <t>Moin Khan</t>
  </si>
  <si>
    <t>Mohalla Kilasagar, Dausa</t>
  </si>
  <si>
    <t>Readymade Garment Business</t>
  </si>
  <si>
    <t>17.8.15</t>
  </si>
  <si>
    <t>83952200056282</t>
  </si>
  <si>
    <t>630591337297</t>
  </si>
  <si>
    <t>Saddik Mohammad</t>
  </si>
  <si>
    <t>Imamuddin</t>
  </si>
  <si>
    <t>Ni. Talabgav Lalsot</t>
  </si>
  <si>
    <t>Tyre Tube Repairing</t>
  </si>
  <si>
    <t>15.9.14</t>
  </si>
  <si>
    <t>04342010037140</t>
  </si>
  <si>
    <t>529292604688</t>
  </si>
  <si>
    <t>196733201</t>
  </si>
  <si>
    <t>Gourav Kumar Jain</t>
  </si>
  <si>
    <t>Rajgarh Dausa</t>
  </si>
  <si>
    <t>Sarsvati School of Nursing Dausa</t>
  </si>
  <si>
    <t>Medical University</t>
  </si>
  <si>
    <t>3 Years</t>
  </si>
  <si>
    <t>19.1.14</t>
  </si>
  <si>
    <t>3.9.15</t>
  </si>
  <si>
    <t>ii</t>
  </si>
  <si>
    <t>196733143</t>
  </si>
  <si>
    <t xml:space="preserve">Monu </t>
  </si>
  <si>
    <t>Vali Mohammad</t>
  </si>
  <si>
    <t>Badiyan Mohalla Dausa</t>
  </si>
  <si>
    <t>Rajasthan uninani Medical College &amp; Hospital, Jaipur</t>
  </si>
  <si>
    <t>B.U.M.S.</t>
  </si>
  <si>
    <t>5 Years</t>
  </si>
  <si>
    <t>4.7.12</t>
  </si>
  <si>
    <t>10.9.15</t>
  </si>
  <si>
    <t>61105250969</t>
  </si>
  <si>
    <t>273269259303</t>
  </si>
  <si>
    <t>476477633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</si>
  <si>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</si>
  <si>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</si>
  <si>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</si>
  <si>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</si>
  <si>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</si>
  <si>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</si>
  <si>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</si>
  <si>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</si>
  <si>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</si>
  <si>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</si>
  <si>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</si>
  <si>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</si>
  <si>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</si>
  <si>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</si>
  <si>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</si>
  <si>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</si>
  <si>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</si>
  <si>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</si>
  <si>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</si>
  <si>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</si>
  <si>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</si>
  <si>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</si>
  <si>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</si>
  <si>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</si>
  <si>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</si>
  <si>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</si>
  <si>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</si>
  <si>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</si>
  <si>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</si>
  <si>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</si>
  <si>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</si>
  <si>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</si>
  <si>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</si>
  <si>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</si>
  <si>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</si>
  <si>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</si>
  <si>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</si>
  <si>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</si>
  <si>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</si>
  <si>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</si>
  <si>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</si>
  <si>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>Nil</t>
  </si>
  <si>
    <t xml:space="preserve">2003&amp;04 ds nkSjku forfjr _.k dk fooj.k 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</si>
  <si>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</si>
  <si>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</si>
  <si>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</si>
  <si>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</si>
  <si>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</si>
  <si>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</si>
  <si>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</si>
  <si>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</si>
  <si>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</si>
  <si>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</si>
  <si>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</si>
  <si>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</si>
  <si>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</si>
  <si>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</si>
  <si>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</si>
  <si>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</si>
  <si>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</si>
  <si>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</si>
  <si>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</si>
  <si>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</si>
  <si>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</si>
  <si>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</si>
  <si>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</si>
  <si>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Christians</t>
  </si>
  <si>
    <t>Buddhists</t>
  </si>
  <si>
    <t>Parsis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</si>
  <si>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</si>
  <si>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</si>
  <si>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</si>
  <si>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</si>
  <si>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</si>
  <si>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nkSlk ¼2004&amp;05½</t>
  </si>
  <si>
    <t xml:space="preserve"> </t>
  </si>
  <si>
    <t>Jh ljQwíhu@Jh tqEek [kkWa</t>
  </si>
  <si>
    <t>xzke iksLV e.M+kojh] rg- ykylksV] ftyk nkSlk</t>
  </si>
  <si>
    <t>Vk;j V~;wc ejEer</t>
  </si>
  <si>
    <t>575749/           16-12-04 &amp; 181362              (20-01-05)</t>
  </si>
  <si>
    <t>16-03-05</t>
  </si>
  <si>
    <t>18-10-05</t>
  </si>
  <si>
    <t>02-01-06</t>
  </si>
  <si>
    <t>18-03-06</t>
  </si>
  <si>
    <t>19-06-06</t>
  </si>
  <si>
    <t>18-01-08</t>
  </si>
  <si>
    <t>23-12-08</t>
  </si>
  <si>
    <t>30-04-09</t>
  </si>
  <si>
    <t>05-11-09</t>
  </si>
  <si>
    <t>Jh lkfcj gwlSu@Jh eUuw [kkWa</t>
  </si>
  <si>
    <t>ukxkSjh ekSgYyk] nkSlk rg- nkSlk] ftyk nkSlk</t>
  </si>
  <si>
    <t>ijpwwuh nqdku</t>
  </si>
  <si>
    <t>575720/        07-12-04 &amp; 181361              (20-01-05)</t>
  </si>
  <si>
    <t>07-03-2005</t>
  </si>
  <si>
    <t>15-11-06</t>
  </si>
  <si>
    <t>05-11-08</t>
  </si>
  <si>
    <t>28-07-09</t>
  </si>
  <si>
    <t>29-04-2010</t>
  </si>
  <si>
    <t>Jh 'kkguokt @Jh vCnqy lbZzn [kku</t>
  </si>
  <si>
    <t>eq-iks- cM++h efLtn ds ikl ukxkSjh ekSgYyk] nkSlk</t>
  </si>
  <si>
    <t>575750/        16-12-04 &amp; 986190              (30-12-04)</t>
  </si>
  <si>
    <t>30-03-05</t>
  </si>
  <si>
    <t>13-07-05</t>
  </si>
  <si>
    <t>Jh ekSgEen guhQ@Jh bczkfge [kkWa</t>
  </si>
  <si>
    <t xml:space="preserve">csfyHkku efLtn ds ikl nkSlk rg- nkSlk </t>
  </si>
  <si>
    <t>575741        (07-12-04)</t>
  </si>
  <si>
    <t>07-03-05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</si>
  <si>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</si>
  <si>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</si>
  <si>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</si>
  <si>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</si>
  <si>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</t>
  </si>
  <si>
    <t>R</t>
  </si>
  <si>
    <t>nkSlk ¼2005&amp;06½</t>
  </si>
  <si>
    <t>Jherh tehyk@ fcUnq [kkWa</t>
  </si>
  <si>
    <t>eq-iks- xguksyh] nkSlk</t>
  </si>
  <si>
    <t>Ms;jh ¼HkSal½</t>
  </si>
  <si>
    <t>506886/         01-03-06</t>
  </si>
  <si>
    <t>01-06-06</t>
  </si>
  <si>
    <t>02-02-07</t>
  </si>
  <si>
    <t>30-05-08</t>
  </si>
  <si>
    <t>Jherh cuks@ 'kdwj [kkWa</t>
  </si>
  <si>
    <t>506887/              01-03-06</t>
  </si>
  <si>
    <t>Jh vCnqy jghe@ 'kdwj [kkWa ¼gkth vCnqy½</t>
  </si>
  <si>
    <t>ijpwu 'kkWai</t>
  </si>
  <si>
    <t>506897-98/  16-03-06</t>
  </si>
  <si>
    <t>16-06-06</t>
  </si>
  <si>
    <t>UR.</t>
  </si>
  <si>
    <t>Ru</t>
  </si>
  <si>
    <t>nkSlk ¼2006&amp;07½</t>
  </si>
  <si>
    <t>Jh jghl [kkWa@ vehj [kkWa</t>
  </si>
  <si>
    <t>lkxj ekSgYyk] nkSlk</t>
  </si>
  <si>
    <t>506938/           10-04-06</t>
  </si>
  <si>
    <t>10-07-06</t>
  </si>
  <si>
    <t>Jh ekS- bZj'kkn@ ekS- bZ'yke</t>
  </si>
  <si>
    <t>ukxkSjh ekSgYyk nkSlk</t>
  </si>
  <si>
    <t xml:space="preserve">401601-02/   24-04-06  </t>
  </si>
  <si>
    <t>07-07-06</t>
  </si>
  <si>
    <t>Jh ,tkt [kkWa@ 'kehe [kkWa</t>
  </si>
  <si>
    <t xml:space="preserve"> lkxj ekSgYyk] nkSlk</t>
  </si>
  <si>
    <t xml:space="preserve"> ijpwuh dh nqdku</t>
  </si>
  <si>
    <t>789585-86-87/10-05-06</t>
  </si>
  <si>
    <t>10-08-06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</si>
  <si>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</si>
  <si>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</si>
  <si>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</si>
  <si>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</si>
  <si>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ns; fnukad</t>
  </si>
  <si>
    <t>ewy-</t>
  </si>
  <si>
    <t>Jh 'kkbn [kkWa@ lehu [kkWa</t>
  </si>
  <si>
    <t>ijpwuh nqdku</t>
  </si>
  <si>
    <t>1694/             13-04-07            65030/               18-07-07</t>
  </si>
  <si>
    <t>13-07-07</t>
  </si>
  <si>
    <t>Jherh tkfgnk @ jlhn [kkWa</t>
  </si>
  <si>
    <t>ukxj dkWayksuh] Nrjh ds ikl] nkSlk</t>
  </si>
  <si>
    <t>fdjk.kk nqdku</t>
  </si>
  <si>
    <t>1665/              15-03-07          64825/           18-04-07</t>
  </si>
  <si>
    <t>15-06-07</t>
  </si>
  <si>
    <t>31-10-07</t>
  </si>
  <si>
    <t>Jh vyh ekSgEen@ HkkSjk [kkWa</t>
  </si>
  <si>
    <t>Hkwys'oj dh &lt;+k.kh] xzk- e.Mkojh] nkSlk</t>
  </si>
  <si>
    <t>dEizs'kj ,oa Vk;j</t>
  </si>
  <si>
    <t>64824/           18-04-07             65015/             28-06-07</t>
  </si>
  <si>
    <t>18-07-07</t>
  </si>
  <si>
    <t>18-01-07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</si>
  <si>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</si>
  <si>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</si>
  <si>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</si>
  <si>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</si>
  <si>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</si>
  <si>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</si>
  <si>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</si>
  <si>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</si>
  <si>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</si>
  <si>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nkSlk ¼2008&amp;09½</t>
  </si>
  <si>
    <t>ijohu ckuksa@ vCnqy jghe</t>
  </si>
  <si>
    <t>iqjkus flusek ds ihNs] nkSlk</t>
  </si>
  <si>
    <t>QksVks dkWfi;j</t>
  </si>
  <si>
    <t>500228-09/ 20-02-08</t>
  </si>
  <si>
    <t>20-05-08</t>
  </si>
  <si>
    <t>Jh lyhe nqjkZuh@ vCnqy lyhe</t>
  </si>
  <si>
    <t>cjfM;k eksgYyk] nkSlk</t>
  </si>
  <si>
    <t>uksty iEi</t>
  </si>
  <si>
    <t>521670/   15-07-09   521679/   23-07-09</t>
  </si>
  <si>
    <t>15-10-09</t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</si>
  <si>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</si>
  <si>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</si>
  <si>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ckcw [kkWa yqgkj@ vCnqyk yqgkj</t>
  </si>
  <si>
    <t>e.Mojh rg- ykylksV] ftyk nkSlk</t>
  </si>
  <si>
    <t>yqgkjh dk;Z</t>
  </si>
  <si>
    <t>114364/  14-05-2010   114369/   17-05-2010</t>
  </si>
  <si>
    <t>14-08-2010</t>
  </si>
  <si>
    <t xml:space="preserve">Jh eqUuk [kkWa@ feV~Bw 'kkg </t>
  </si>
  <si>
    <t>okMZ ua- 13] ckoMhikM+k] nkSlk</t>
  </si>
  <si>
    <t>uxhuk e'khu</t>
  </si>
  <si>
    <t>114381/   19-05-2010   114851/   01-06-2010</t>
  </si>
  <si>
    <t>19-05-2010</t>
  </si>
  <si>
    <t>Kumhar Mohalla, Bandikui</t>
  </si>
  <si>
    <t>R.U.H.S.</t>
  </si>
  <si>
    <t>4 Years</t>
  </si>
  <si>
    <t>23.12.15</t>
  </si>
  <si>
    <t>61078112542</t>
  </si>
  <si>
    <t>259099868649</t>
  </si>
  <si>
    <t>478219924</t>
  </si>
  <si>
    <t>Firoj Khan</t>
  </si>
  <si>
    <t>Imam Khan</t>
  </si>
  <si>
    <t>Kila Saga, Dist-Dausa</t>
  </si>
  <si>
    <t>Foot Wear</t>
  </si>
  <si>
    <t>15.2.16</t>
  </si>
  <si>
    <t>15.3.16</t>
  </si>
  <si>
    <t>665610110003595</t>
  </si>
  <si>
    <t>957270782009</t>
  </si>
  <si>
    <t xml:space="preserve">Gulfam </t>
  </si>
  <si>
    <t>Faiyyaz Khan</t>
  </si>
  <si>
    <t>Deshwaliyan Mohalla, Dausa</t>
  </si>
  <si>
    <t>Computer Centre</t>
  </si>
  <si>
    <t>155100101006946</t>
  </si>
  <si>
    <t>226323768511</t>
  </si>
  <si>
    <t>Shamu</t>
  </si>
  <si>
    <t>Mohd. Khan</t>
  </si>
  <si>
    <t>Kila Sagar, Dist-Dausa</t>
  </si>
  <si>
    <t>Parchuni Shop</t>
  </si>
  <si>
    <t>243201000000025</t>
  </si>
  <si>
    <t>684774213764</t>
  </si>
  <si>
    <t>Jakir Hussain</t>
  </si>
  <si>
    <t>Abdul Shakur</t>
  </si>
  <si>
    <t>Nagaori Mohalla, Dausa</t>
  </si>
  <si>
    <t>Kirana shop</t>
  </si>
  <si>
    <t>665610110000194</t>
  </si>
  <si>
    <t>988057273896</t>
  </si>
  <si>
    <t>Mohammad Shaphik</t>
  </si>
  <si>
    <t>Abdul Aziz</t>
  </si>
  <si>
    <t>Vyas Mohalla, Dausa</t>
  </si>
  <si>
    <t>50150083388598</t>
  </si>
  <si>
    <t>427608672866</t>
  </si>
  <si>
    <t>Pappu Khan</t>
  </si>
  <si>
    <t>Niwaj Khan</t>
  </si>
  <si>
    <t>Bavdi Pada, Dausa</t>
  </si>
  <si>
    <t>Cycle</t>
  </si>
  <si>
    <t>665610110003329</t>
  </si>
  <si>
    <t>938220568697</t>
  </si>
  <si>
    <t>Mohseen Khan</t>
  </si>
  <si>
    <t>Manjur Ali</t>
  </si>
  <si>
    <t>Shaikhan Mohalla, Dausa</t>
  </si>
  <si>
    <t>Silai shop</t>
  </si>
  <si>
    <t>61102869629</t>
  </si>
  <si>
    <t>260962484460</t>
  </si>
  <si>
    <t>Afsana Bano</t>
  </si>
  <si>
    <t>Iqbal Khan</t>
  </si>
  <si>
    <t>Silai Business</t>
  </si>
  <si>
    <t>61179884504</t>
  </si>
  <si>
    <t>686110806429</t>
  </si>
  <si>
    <t>Vivek Gangwal</t>
  </si>
  <si>
    <t>Subhash Gangwal</t>
  </si>
  <si>
    <t>Kothun Road Lalsot</t>
  </si>
  <si>
    <t>Water Pipe</t>
  </si>
  <si>
    <t>30720670315</t>
  </si>
  <si>
    <t>221502139845</t>
  </si>
  <si>
    <t xml:space="preserve">Shakil </t>
  </si>
  <si>
    <t>Gafar Khan</t>
  </si>
  <si>
    <t>15602191003727</t>
  </si>
  <si>
    <t>830014971809</t>
  </si>
  <si>
    <t>Gaffar Khan</t>
  </si>
  <si>
    <t>665610510000860</t>
  </si>
  <si>
    <t>726044345608</t>
  </si>
  <si>
    <t xml:space="preserve">Abdul Rasid </t>
  </si>
  <si>
    <t>Ulfat Khan</t>
  </si>
  <si>
    <t>cloth Business</t>
  </si>
  <si>
    <t>25480100007242</t>
  </si>
  <si>
    <t>866459770643</t>
  </si>
  <si>
    <t>Mohammad Rafik</t>
  </si>
  <si>
    <t>Munshi Khan</t>
  </si>
  <si>
    <t>Wars No.9 Bandikui</t>
  </si>
  <si>
    <t>Manihari &amp; General Store</t>
  </si>
  <si>
    <t>260702000030508</t>
  </si>
  <si>
    <t>273545801542</t>
  </si>
  <si>
    <t>Shakir Khan</t>
  </si>
  <si>
    <t>Sadik Khan</t>
  </si>
  <si>
    <t>Gas Belding</t>
  </si>
  <si>
    <t>50150083389626</t>
  </si>
  <si>
    <t>304490124548</t>
  </si>
  <si>
    <t xml:space="preserve"> Shakir Raza</t>
  </si>
  <si>
    <t>Kallu Hashmi</t>
  </si>
  <si>
    <t>Sheikhan Mohalla Dausa</t>
  </si>
  <si>
    <t>Perchuni</t>
  </si>
  <si>
    <t>18.3.16</t>
  </si>
  <si>
    <t>144710031586</t>
  </si>
  <si>
    <t>839697256221</t>
  </si>
  <si>
    <t xml:space="preserve">Yusuf </t>
  </si>
  <si>
    <t>Nivaz Khan</t>
  </si>
  <si>
    <t>Bavadi Pada Dausa</t>
  </si>
  <si>
    <t>Cycle Shop</t>
  </si>
  <si>
    <t>6082</t>
  </si>
  <si>
    <t>383766881893</t>
  </si>
  <si>
    <t>Imtiyaz Ali</t>
  </si>
  <si>
    <t>Mumtaz Ali</t>
  </si>
  <si>
    <t>Electronic Shop</t>
  </si>
  <si>
    <t>251210100004614</t>
  </si>
  <si>
    <t>236873143764</t>
  </si>
  <si>
    <t>Aasif Khan</t>
  </si>
  <si>
    <t>Rasid Khan</t>
  </si>
  <si>
    <t>Kila Sagar Mo. Dausa</t>
  </si>
  <si>
    <t>Kirana Business</t>
  </si>
  <si>
    <t>04613211027515</t>
  </si>
  <si>
    <t>952140089838</t>
  </si>
  <si>
    <t xml:space="preserve"> Hamid Khan</t>
  </si>
  <si>
    <t xml:space="preserve">Abdul Vahid </t>
  </si>
  <si>
    <t>Cloth Business</t>
  </si>
  <si>
    <t>665610110002677</t>
  </si>
  <si>
    <t>282663849037</t>
  </si>
  <si>
    <t>Shekh Mohammad Yonus Khan</t>
  </si>
  <si>
    <t>Ismile Khan</t>
  </si>
  <si>
    <t>Geejgarh Sikrai</t>
  </si>
  <si>
    <t>Silai</t>
  </si>
  <si>
    <t>61033799022</t>
  </si>
  <si>
    <t>877640095131</t>
  </si>
  <si>
    <t>Wasim Akram</t>
  </si>
  <si>
    <t xml:space="preserve">Mohammad Salim </t>
  </si>
  <si>
    <t>25480100020983</t>
  </si>
  <si>
    <t>559239329771</t>
  </si>
  <si>
    <t>Mohsin Khan</t>
  </si>
  <si>
    <t>Jardar Khan</t>
  </si>
  <si>
    <t>Nagina Bindai</t>
  </si>
  <si>
    <t>144710034048</t>
  </si>
  <si>
    <t>900316020333</t>
  </si>
  <si>
    <t>Ikramuddin</t>
  </si>
  <si>
    <t>Basir Khan</t>
  </si>
  <si>
    <t>Balahedi Tehsil, Mehva</t>
  </si>
  <si>
    <t>16230100007802</t>
  </si>
  <si>
    <t>891649078058</t>
  </si>
  <si>
    <t>Jakir Khan</t>
  </si>
  <si>
    <t>Nur Mohmmad</t>
  </si>
  <si>
    <t>16230100014861</t>
  </si>
  <si>
    <t>375205931623</t>
  </si>
  <si>
    <t>Shahrukh Khan</t>
  </si>
  <si>
    <t>Chand Khan</t>
  </si>
  <si>
    <t>Lakheri Gali, Mehva</t>
  </si>
  <si>
    <t>Troli Repairing</t>
  </si>
  <si>
    <t>914010049527297</t>
  </si>
  <si>
    <t>652603307427</t>
  </si>
  <si>
    <t>Mosin Khan</t>
  </si>
  <si>
    <t>Jabbar Khan</t>
  </si>
  <si>
    <t>251210100001909</t>
  </si>
  <si>
    <t>Raj Kumar Jain</t>
  </si>
  <si>
    <t>Tara Chand Jain</t>
  </si>
  <si>
    <t>Adinath Nagar, Dausa</t>
  </si>
  <si>
    <t>21403101110</t>
  </si>
  <si>
    <t>933076750537</t>
  </si>
  <si>
    <t xml:space="preserve">194661212  194661219  478220667  </t>
  </si>
  <si>
    <t>Vimlesh Kumar Jain</t>
  </si>
  <si>
    <t>Nirendra Kumar Jain</t>
  </si>
  <si>
    <t xml:space="preserve">Dungarawata Tehsil Lawan </t>
  </si>
  <si>
    <t>83222200002809</t>
  </si>
  <si>
    <t>892605099743</t>
  </si>
  <si>
    <t>Nafisa</t>
  </si>
  <si>
    <t>Gafur Khan</t>
  </si>
  <si>
    <t>Nagal Rajawatan</t>
  </si>
  <si>
    <t>Manihari</t>
  </si>
  <si>
    <t>16503211009771</t>
  </si>
  <si>
    <t>393967572148</t>
  </si>
  <si>
    <t>Nizam Khan</t>
  </si>
  <si>
    <t>Kirana</t>
  </si>
  <si>
    <t>61094161204</t>
  </si>
  <si>
    <t>484140583646</t>
  </si>
  <si>
    <t>Sikandar Gangariya</t>
  </si>
  <si>
    <t>Ramsingh Gangariya</t>
  </si>
  <si>
    <t>Khidki Darwaja, Mohalla, Baswa</t>
  </si>
  <si>
    <t>Parchuni ki Dukan</t>
  </si>
  <si>
    <t>29.3.16</t>
  </si>
  <si>
    <t>07250110007297</t>
  </si>
  <si>
    <t>993473292733</t>
  </si>
  <si>
    <t>196735111,12,13,196733747,48,</t>
  </si>
  <si>
    <t>Ramjan</t>
  </si>
  <si>
    <t>Natthu Shah</t>
  </si>
  <si>
    <t>Hospital Road, Baswa</t>
  </si>
  <si>
    <t>Pashupalan Vyavsay</t>
  </si>
  <si>
    <t>07250110032626</t>
  </si>
  <si>
    <t>977949796642</t>
  </si>
  <si>
    <t>196735084,85,86,87</t>
  </si>
  <si>
    <t>Chuttan Shah</t>
  </si>
  <si>
    <t xml:space="preserve"> Bundu Shah</t>
  </si>
  <si>
    <t>Baswa</t>
  </si>
  <si>
    <t>07250110035108</t>
  </si>
  <si>
    <t>773474880376</t>
  </si>
  <si>
    <t>196735080,81,82,83,</t>
  </si>
  <si>
    <t>Samsher Singh</t>
  </si>
  <si>
    <t>Ramsingh</t>
  </si>
  <si>
    <t>Sikh</t>
  </si>
  <si>
    <t>11328862382</t>
  </si>
  <si>
    <t>752328662326</t>
  </si>
  <si>
    <t>196733745,46,</t>
  </si>
  <si>
    <t>Mohammed Iliyas</t>
  </si>
  <si>
    <t>Khalil Ahamad</t>
  </si>
  <si>
    <t>Kila Sagar Mo., Dausa</t>
  </si>
  <si>
    <t>Mobile Shop</t>
  </si>
  <si>
    <t>3909000100094506</t>
  </si>
  <si>
    <t>484001346799</t>
  </si>
  <si>
    <t>478241854</t>
  </si>
  <si>
    <t>Rashmi Jain</t>
  </si>
  <si>
    <t>Krishan Kumar Jain</t>
  </si>
  <si>
    <t>Computer Center</t>
  </si>
  <si>
    <t>30755058969</t>
  </si>
  <si>
    <t>603795117845</t>
  </si>
  <si>
    <t>478241485,196739196</t>
  </si>
  <si>
    <t>Latif Khan</t>
  </si>
  <si>
    <t>Abdul Sattar</t>
  </si>
  <si>
    <t>Waterbux ke Pass, Dausa</t>
  </si>
  <si>
    <t>Term Work</t>
  </si>
  <si>
    <t>144710032408</t>
  </si>
  <si>
    <t>827298495198</t>
  </si>
  <si>
    <t>478241847</t>
  </si>
  <si>
    <t>Amit Jain</t>
  </si>
  <si>
    <t>Rajendra Jain</t>
  </si>
  <si>
    <t>Shikshak Colony, Dausa</t>
  </si>
  <si>
    <t>Cloth Work</t>
  </si>
  <si>
    <t>155100101003774</t>
  </si>
  <si>
    <t>926095883520</t>
  </si>
  <si>
    <t>478240968,199367522,21</t>
  </si>
  <si>
    <t>Ramesh Chand Jain</t>
  </si>
  <si>
    <t>Rajmal Jain</t>
  </si>
  <si>
    <t>Khavaravji Nagal, Rajavtan</t>
  </si>
  <si>
    <t>83030231752</t>
  </si>
  <si>
    <t>862764958993</t>
  </si>
  <si>
    <t>195505331</t>
  </si>
  <si>
    <t>Shaba Sarafat</t>
  </si>
  <si>
    <t>Sayed Sarafat</t>
  </si>
  <si>
    <t>Ghadoriya Pada, Lalsot</t>
  </si>
  <si>
    <t>679401701686</t>
  </si>
  <si>
    <t>277391846293</t>
  </si>
  <si>
    <t>478241486</t>
  </si>
  <si>
    <t>Asif Khan</t>
  </si>
  <si>
    <t>Rahuf Khan</t>
  </si>
  <si>
    <t>Febrication</t>
  </si>
  <si>
    <t>915010008210191</t>
  </si>
  <si>
    <t>950929820697</t>
  </si>
  <si>
    <t>478241848</t>
  </si>
  <si>
    <t>Sultan Khan</t>
  </si>
  <si>
    <t>61273915795</t>
  </si>
  <si>
    <t>313659571411</t>
  </si>
  <si>
    <t>478241846</t>
  </si>
  <si>
    <t>Kamruddin Saifi</t>
  </si>
  <si>
    <t>Mahraj</t>
  </si>
  <si>
    <t>Vivekanand Colony, Mahava</t>
  </si>
  <si>
    <t>30417644791</t>
  </si>
  <si>
    <t>507578959980</t>
  </si>
  <si>
    <t>199878183</t>
  </si>
  <si>
    <t>Ansar Ahmad</t>
  </si>
  <si>
    <t>Mainuddin Khan</t>
  </si>
  <si>
    <t>Deshvali Mohalla, Dausa</t>
  </si>
  <si>
    <t>50150077661362</t>
  </si>
  <si>
    <t>412978292385</t>
  </si>
  <si>
    <t>478241484</t>
  </si>
  <si>
    <t>Kamal Kumar Jain</t>
  </si>
  <si>
    <t>Prem Chand Jain</t>
  </si>
  <si>
    <t>Jain Mohalla, Dausa</t>
  </si>
  <si>
    <t>Photocopy Computer Center</t>
  </si>
  <si>
    <t>079501500363</t>
  </si>
  <si>
    <t>795883114916</t>
  </si>
  <si>
    <t>478242108</t>
  </si>
  <si>
    <t>Akram Khan</t>
  </si>
  <si>
    <t>Sanvar Khan</t>
  </si>
  <si>
    <t>Mobile Service Center</t>
  </si>
  <si>
    <t>079501502750</t>
  </si>
  <si>
    <t>411396415210</t>
  </si>
  <si>
    <t>478241863</t>
  </si>
  <si>
    <t>Mahafuj Khan</t>
  </si>
  <si>
    <t>Bhatiyara Mohalla, Dausa</t>
  </si>
  <si>
    <t>Sunari</t>
  </si>
  <si>
    <t>50150082635902</t>
  </si>
  <si>
    <t>777744909114</t>
  </si>
  <si>
    <t>478241849</t>
  </si>
  <si>
    <t xml:space="preserve">Sanghdeep </t>
  </si>
  <si>
    <t>Ramjilal Bodh</t>
  </si>
  <si>
    <t>Aadarsh Nagar, Kuti Bandikui</t>
  </si>
  <si>
    <t>Boudh</t>
  </si>
  <si>
    <t>Provision Store</t>
  </si>
  <si>
    <t>22.3.16</t>
  </si>
  <si>
    <t>914010020206054</t>
  </si>
  <si>
    <t>543571370526</t>
  </si>
  <si>
    <t>196733430  196733431</t>
  </si>
  <si>
    <t>Arya College of Nursing &amp; Information Technology, Kukas Industrial Area, Jaipur</t>
  </si>
  <si>
    <t>B.Sc IT</t>
  </si>
  <si>
    <t>27.11.15</t>
  </si>
  <si>
    <t>11.2.16</t>
  </si>
  <si>
    <t>iv</t>
  </si>
  <si>
    <t>61076940395</t>
  </si>
  <si>
    <t>380778731235</t>
  </si>
  <si>
    <t>478235825</t>
  </si>
  <si>
    <t>Policy Number</t>
  </si>
  <si>
    <t>Noshad Ali</t>
  </si>
  <si>
    <t>Abdul Salam</t>
  </si>
  <si>
    <t xml:space="preserve">Dausa </t>
  </si>
  <si>
    <t xml:space="preserve">Muslim </t>
  </si>
  <si>
    <t>Motor Parts</t>
  </si>
  <si>
    <t>31.3.16</t>
  </si>
  <si>
    <t>51063535547</t>
  </si>
  <si>
    <t>4117001159479</t>
  </si>
  <si>
    <t>478242161</t>
  </si>
  <si>
    <t>Shafik Klhan</t>
  </si>
  <si>
    <t>Rafik Khan</t>
  </si>
  <si>
    <t>Liwali Pada, Lalsot</t>
  </si>
  <si>
    <t>Electric Shop</t>
  </si>
  <si>
    <t>679401701675</t>
  </si>
  <si>
    <t>238880622919</t>
  </si>
  <si>
    <t>478242206</t>
  </si>
  <si>
    <t>Mubarik Hussain</t>
  </si>
  <si>
    <t>Abdul Gaffar</t>
  </si>
  <si>
    <t>Vill. Aluda, Tehsil-Nagal, Rajavatan</t>
  </si>
  <si>
    <t>50211725914</t>
  </si>
  <si>
    <t>611845371461</t>
  </si>
  <si>
    <t>196739251</t>
  </si>
  <si>
    <t>Irsad Khan</t>
  </si>
  <si>
    <t>Computer Business</t>
  </si>
  <si>
    <t>665610110000389</t>
  </si>
  <si>
    <t>733803593497</t>
  </si>
  <si>
    <t>478240925</t>
  </si>
  <si>
    <t>Sajid Khan</t>
  </si>
  <si>
    <t>Abdul Latif</t>
  </si>
  <si>
    <t>Khohra Pada, Dausa</t>
  </si>
  <si>
    <t>Auto Parts</t>
  </si>
  <si>
    <t>15602191009293</t>
  </si>
  <si>
    <t>975192191397</t>
  </si>
  <si>
    <t>196739241</t>
  </si>
  <si>
    <t>Shahid Ali</t>
  </si>
  <si>
    <t>Sarafat Ali</t>
  </si>
  <si>
    <t>Tyre Repairing</t>
  </si>
  <si>
    <t>079501502511</t>
  </si>
  <si>
    <t>938761290067</t>
  </si>
  <si>
    <t>196739600</t>
  </si>
  <si>
    <t>Aakib Khan</t>
  </si>
  <si>
    <t>702001011003985</t>
  </si>
  <si>
    <t>360350629294</t>
  </si>
  <si>
    <t>478243013</t>
  </si>
  <si>
    <t>Mohd. Shahjad</t>
  </si>
  <si>
    <t>Idgah Colony, Dausa</t>
  </si>
  <si>
    <t>Perchuni Shop</t>
  </si>
  <si>
    <t>144710038085</t>
  </si>
  <si>
    <t>660899970013</t>
  </si>
  <si>
    <t>196739601</t>
  </si>
  <si>
    <t>Neetu Jain</t>
  </si>
  <si>
    <t>079501500353</t>
  </si>
  <si>
    <t>646388411964</t>
  </si>
  <si>
    <t>478241333</t>
  </si>
  <si>
    <t>Abdul Sameer</t>
  </si>
  <si>
    <t>Abdul Rahim</t>
  </si>
  <si>
    <t>Nagine Ka Karkhana</t>
  </si>
  <si>
    <t>61105448927</t>
  </si>
  <si>
    <t>854693619606</t>
  </si>
  <si>
    <t>478241868</t>
  </si>
  <si>
    <t>Mehraj</t>
  </si>
  <si>
    <t>Vivekanand Colony, Dausa</t>
  </si>
  <si>
    <t>Auto Mobile</t>
  </si>
  <si>
    <t>10.5.16</t>
  </si>
  <si>
    <t>Rahis Khan</t>
  </si>
  <si>
    <t>Ghasi Khan</t>
  </si>
  <si>
    <t>Hospital Road Baswa</t>
  </si>
  <si>
    <t>Light Decoration</t>
  </si>
  <si>
    <t>26.5.16</t>
  </si>
  <si>
    <t>07250110018767</t>
  </si>
  <si>
    <t>395807876664</t>
  </si>
  <si>
    <t>196733743  196733744  478152297   196741213  196741214   196741215  196741216  196741217</t>
  </si>
  <si>
    <t>Vashim Khan</t>
  </si>
  <si>
    <t>Silai Shop</t>
  </si>
  <si>
    <t>61064540222</t>
  </si>
  <si>
    <t>600652191225</t>
  </si>
  <si>
    <t>196733753  196733754</t>
  </si>
  <si>
    <t>Haidar Ali</t>
  </si>
  <si>
    <t>Zafar Ali</t>
  </si>
  <si>
    <t>Electricity Shop</t>
  </si>
  <si>
    <t>674101489645</t>
  </si>
  <si>
    <t>338930181569</t>
  </si>
  <si>
    <t>478245052</t>
  </si>
  <si>
    <t xml:space="preserve">Ratan </t>
  </si>
  <si>
    <t>Mota Nath</t>
  </si>
  <si>
    <t>Khidki Darwaja Baswa Dausa</t>
  </si>
  <si>
    <t>Pashu Palan Business</t>
  </si>
  <si>
    <t xml:space="preserve">07253211009252 </t>
  </si>
  <si>
    <t>230101349972</t>
  </si>
  <si>
    <t>478241255</t>
  </si>
  <si>
    <t xml:space="preserve">Amin </t>
  </si>
  <si>
    <t>Shamir Shah</t>
  </si>
  <si>
    <t>Fakir Mohalla, Baswa Dausa</t>
  </si>
  <si>
    <t>Band Baja</t>
  </si>
  <si>
    <t>83009480229</t>
  </si>
  <si>
    <t>384634176968</t>
  </si>
  <si>
    <t>478220484   478220486</t>
  </si>
  <si>
    <t>Rajneesh Jain</t>
  </si>
  <si>
    <t>Kalyanmal Jain</t>
  </si>
  <si>
    <t>Anand Girls School Ke Pass, Vikas Colony, Dausa</t>
  </si>
  <si>
    <t>Auro Water Supplier</t>
  </si>
  <si>
    <t>001201010035</t>
  </si>
  <si>
    <t>895420312729</t>
  </si>
  <si>
    <t>193328892  195103768</t>
  </si>
  <si>
    <t>Majid Ali</t>
  </si>
  <si>
    <t>Aziz Ali</t>
  </si>
  <si>
    <t>Cloth Shop</t>
  </si>
  <si>
    <t>50150083725565</t>
  </si>
  <si>
    <t>228949679758</t>
  </si>
  <si>
    <t>196741219</t>
  </si>
  <si>
    <t>Faruk Khan</t>
  </si>
  <si>
    <t>Asaphak Khan</t>
  </si>
  <si>
    <t xml:space="preserve">Ram Karan Joshi School Ke Pass, Bank of India, Dausa </t>
  </si>
  <si>
    <t>665610110004527</t>
  </si>
  <si>
    <t>436769205550</t>
  </si>
  <si>
    <t>196741218</t>
  </si>
  <si>
    <t>Mohammad Rahis</t>
  </si>
  <si>
    <t>Ashfaq Mohammed</t>
  </si>
  <si>
    <t>132, Nagori Mohalla, Dausa</t>
  </si>
  <si>
    <t>Provisional Store</t>
  </si>
  <si>
    <t>61105448789</t>
  </si>
  <si>
    <t>326604614925</t>
  </si>
  <si>
    <t>196741221  196741222</t>
  </si>
  <si>
    <t>Shahanwaj Mohd.</t>
  </si>
  <si>
    <t>Idgah Ke Piche, Idgah Colony, Dausa</t>
  </si>
  <si>
    <t>Hardware</t>
  </si>
  <si>
    <t>25480100009653</t>
  </si>
  <si>
    <t>660605156853</t>
  </si>
  <si>
    <t>478243991</t>
  </si>
  <si>
    <t>Kher Mohammed</t>
  </si>
  <si>
    <t>Babaji Ki Chawani, Dausa</t>
  </si>
  <si>
    <t>Tactor Parts</t>
  </si>
  <si>
    <t>50150077661272</t>
  </si>
  <si>
    <t>362938695628</t>
  </si>
  <si>
    <t>196741220</t>
  </si>
  <si>
    <t>Mehfooz Khan</t>
  </si>
  <si>
    <t>Bhatiyara Mohalla, Sabji Mandi, Dausa</t>
  </si>
  <si>
    <t>478241419</t>
  </si>
  <si>
    <t>196739191</t>
  </si>
  <si>
    <t>196739189</t>
  </si>
  <si>
    <t>Khalil Ahmed</t>
  </si>
  <si>
    <t>23/27 Kila sagar, Dausa</t>
  </si>
  <si>
    <t>Pipe Fitting Works</t>
  </si>
  <si>
    <t>199699121</t>
  </si>
  <si>
    <t xml:space="preserve">Abdul Latif </t>
  </si>
  <si>
    <t>Water Workers Ke Pass Dausa</t>
  </si>
  <si>
    <t>Matters Cover</t>
  </si>
  <si>
    <t>478240828</t>
  </si>
  <si>
    <t>196739201</t>
  </si>
  <si>
    <t>196739225</t>
  </si>
  <si>
    <t>196739202</t>
  </si>
  <si>
    <t>478241420</t>
  </si>
  <si>
    <t>196739197</t>
  </si>
  <si>
    <t>478241427</t>
  </si>
  <si>
    <t>Taslim Bano</t>
  </si>
  <si>
    <t>Kumhar Mohalla, Ward No.13, Bandikui, Dausa</t>
  </si>
  <si>
    <t>NIIMS University, Shobha Nagar, Delhi Highway, Jaipur-303121 (Rajasthan)</t>
  </si>
  <si>
    <t>B.sc Nursing</t>
  </si>
  <si>
    <t>19.5.16</t>
  </si>
  <si>
    <t>8.6.16</t>
  </si>
  <si>
    <t>61228185422</t>
  </si>
  <si>
    <t>966177293499</t>
  </si>
  <si>
    <t>478245896</t>
  </si>
  <si>
    <t>Ruksar Bano</t>
  </si>
  <si>
    <t>Mehraj Bano</t>
  </si>
  <si>
    <t>Purane Cinema Ke Samne, Lalsot Road, Nagori Mohalla, Dausa</t>
  </si>
  <si>
    <t>Saraswati College of Nursing , Agra Road, Dausa</t>
  </si>
  <si>
    <t>Rajasthan Nursing Council, Jaipur</t>
  </si>
  <si>
    <t>665610110009728</t>
  </si>
  <si>
    <t>672273752679</t>
  </si>
  <si>
    <t>478245791</t>
  </si>
  <si>
    <t>SACHIN JAIN</t>
  </si>
  <si>
    <t>PAWAN KUMER JAIN</t>
  </si>
  <si>
    <t>BEHIND PARASHAR COLONY MAHWA DIS. DAUSA</t>
  </si>
  <si>
    <t>KAPDA BUSSINESS</t>
  </si>
  <si>
    <t>18.7.16</t>
  </si>
  <si>
    <t>01180100024984</t>
  </si>
  <si>
    <t>282141566877</t>
  </si>
  <si>
    <t>199927019</t>
  </si>
  <si>
    <t>YASMIN BEGAM</t>
  </si>
  <si>
    <t>SAEED AHMED</t>
  </si>
  <si>
    <t>NAGORI MOHALLA DAUSA</t>
  </si>
  <si>
    <t>MANIHARI WORK</t>
  </si>
  <si>
    <t>2.8.16</t>
  </si>
  <si>
    <t>665610110005311</t>
  </si>
  <si>
    <t>418072770335</t>
  </si>
  <si>
    <t>196734197</t>
  </si>
  <si>
    <t>SOPHIYA JAIN</t>
  </si>
  <si>
    <t>ALOK JAIN</t>
  </si>
  <si>
    <t>C/O ROYAL DRESSES NEAR JAIN DHARAMSHALA AGRA 303303</t>
  </si>
  <si>
    <t>JAIN</t>
  </si>
  <si>
    <t>FEMALE</t>
  </si>
  <si>
    <t>RADIMADE</t>
  </si>
  <si>
    <t>18.1.17</t>
  </si>
  <si>
    <t>28.3.17</t>
  </si>
  <si>
    <t>09881000007462</t>
  </si>
  <si>
    <t>365163423154</t>
  </si>
  <si>
    <t>199016564 199376714</t>
  </si>
  <si>
    <t>IMRAN QURESHI</t>
  </si>
  <si>
    <t>ANIS QURESHI</t>
  </si>
  <si>
    <t>BADIYAN MOHALL R K JOSHI SCHOOL KE PEECHE DAUSA RAJ. 303303</t>
  </si>
  <si>
    <t>MUSLIM</t>
  </si>
  <si>
    <t>MALE</t>
  </si>
  <si>
    <t>TYRE WORKS</t>
  </si>
  <si>
    <t>665610310000099</t>
  </si>
  <si>
    <t>417071336822</t>
  </si>
  <si>
    <t>478351374</t>
  </si>
  <si>
    <t>SALMAN KHAN</t>
  </si>
  <si>
    <t>MOHD. HANIF</t>
  </si>
  <si>
    <t>PURANE CINEMA KE PICHE BADIYAN MOHALLA DAUSA RAJ. 303303</t>
  </si>
  <si>
    <t>665610110002484</t>
  </si>
  <si>
    <t>646948222540</t>
  </si>
  <si>
    <t>478351376</t>
  </si>
  <si>
    <t>SOYAB KHAN</t>
  </si>
  <si>
    <t>SABIR KHAN</t>
  </si>
  <si>
    <t>BADIYAN MOHALLA DAUSA RAJ. 303303</t>
  </si>
  <si>
    <t>CYCLE REPAIR</t>
  </si>
  <si>
    <t>665610110009945</t>
  </si>
  <si>
    <t>774936653402</t>
  </si>
  <si>
    <t>478350772</t>
  </si>
  <si>
    <t>FAHEEM KHAN</t>
  </si>
  <si>
    <t>MOHD. HANEEF</t>
  </si>
  <si>
    <t>OLD CINEMA KE PICHE BADIYAN MOHALLA DAUSA RAJ. 303303</t>
  </si>
  <si>
    <t xml:space="preserve">MALE </t>
  </si>
  <si>
    <t>AUTO PARTS</t>
  </si>
  <si>
    <t>665610110000437</t>
  </si>
  <si>
    <t>484976021237</t>
  </si>
  <si>
    <t>478351375</t>
  </si>
  <si>
    <t>RAHIN KHAN</t>
  </si>
  <si>
    <t>MOHD. JAFAR</t>
  </si>
  <si>
    <t>NEAR BADI MASJID NAGORI MOHALLA DAUSA KHURD DAUSA RAJ. 303303</t>
  </si>
  <si>
    <t>CABLE OPERATOR</t>
  </si>
  <si>
    <t>50160015363936</t>
  </si>
  <si>
    <t>779862194234</t>
  </si>
  <si>
    <t>478352112</t>
  </si>
  <si>
    <t>KHAN MOHAMMAD KHAN</t>
  </si>
  <si>
    <t>50160015366441</t>
  </si>
  <si>
    <t>781742900016</t>
  </si>
  <si>
    <t>478352110</t>
  </si>
  <si>
    <t>RAFIQUE MOHAMMAD</t>
  </si>
  <si>
    <t>HABEEB KHAN</t>
  </si>
  <si>
    <t>VILLAGE KUTALWAS RAHUWAS DAUSA RAJ. 303505</t>
  </si>
  <si>
    <t>GENERAL STORE</t>
  </si>
  <si>
    <t>16490110001363</t>
  </si>
  <si>
    <t>820733404373</t>
  </si>
  <si>
    <t>478351037</t>
  </si>
  <si>
    <t>POONAM AGRAWAL</t>
  </si>
  <si>
    <t>GYAN CHAND AGRAWAL</t>
  </si>
  <si>
    <t>2/47 HOUSEING BOARD GUPTESHWAR ROAD DAUSA RAJ. 303303</t>
  </si>
  <si>
    <t>MILK DAIRY</t>
  </si>
  <si>
    <t>25480100012532</t>
  </si>
  <si>
    <t>275172227629</t>
  </si>
  <si>
    <t>478351036</t>
  </si>
  <si>
    <t>JAKIR KHAN</t>
  </si>
  <si>
    <t>SALAUDDIN KHAN</t>
  </si>
  <si>
    <t>BHATARIYA MOHALLA GHAS MANDI DAUSA RAJ 303303</t>
  </si>
  <si>
    <t>KIRANA STORE</t>
  </si>
  <si>
    <t>50345149844</t>
  </si>
  <si>
    <t>728974615596</t>
  </si>
  <si>
    <t>478352113</t>
  </si>
  <si>
    <t>RIYAJ MOHAMMAD MANSOORI</t>
  </si>
  <si>
    <t>NOOR KHAN</t>
  </si>
  <si>
    <t>LUHAR MOHALLA NAYA BAZAR VILL. BHANDAREJ DAUSA RAJ. 303501</t>
  </si>
  <si>
    <t>COTTON RAJAI, GADDE KI SHOP</t>
  </si>
  <si>
    <t>11329012286</t>
  </si>
  <si>
    <t>531447577820</t>
  </si>
  <si>
    <t>478351035 478346570</t>
  </si>
  <si>
    <t>RUKHSANA</t>
  </si>
  <si>
    <t>ABDUL SAEED</t>
  </si>
  <si>
    <t>IDGAH COLONY WARD NO. 9 DAUSA RAJ. 303303</t>
  </si>
  <si>
    <t>SILAI &amp;CLOTHS SHOP</t>
  </si>
  <si>
    <t>3127221595</t>
  </si>
  <si>
    <t>383206638551</t>
  </si>
  <si>
    <t>199676206</t>
  </si>
  <si>
    <t>MOHAMMAD ARIF</t>
  </si>
  <si>
    <t>VASEER KHAN</t>
  </si>
  <si>
    <t>TENT HOUSE SHOP</t>
  </si>
  <si>
    <t>51063594070</t>
  </si>
  <si>
    <t>251833157854</t>
  </si>
  <si>
    <t>478351040</t>
  </si>
  <si>
    <t>PANKAJ KUMAR JAIN</t>
  </si>
  <si>
    <t>RAJENDRA KUMAR JAIN</t>
  </si>
  <si>
    <t>BLOW UCO BANK DAUSA RAJ. 303303</t>
  </si>
  <si>
    <t>04610110065785</t>
  </si>
  <si>
    <t>715721765368</t>
  </si>
  <si>
    <t>478351039</t>
  </si>
  <si>
    <t>DOLI JAIN</t>
  </si>
  <si>
    <t>KAMAL KANT JAIN</t>
  </si>
  <si>
    <t>ADARSH COLONY MANDAWAR MAHWA DAUSA RAJ. 321609</t>
  </si>
  <si>
    <t>HOZARI KI SHOP</t>
  </si>
  <si>
    <t>61237629297</t>
  </si>
  <si>
    <t>752900810794</t>
  </si>
  <si>
    <t>478351033</t>
  </si>
  <si>
    <t>MOHAMMAD SALIM</t>
  </si>
  <si>
    <t>BABBAN KHAN</t>
  </si>
  <si>
    <t>SADAR CHOK NAGORI MOHALLA PURANE CINEMA KE PICHE DAUSA RAJ. 303303</t>
  </si>
  <si>
    <t>SILAI WORK</t>
  </si>
  <si>
    <t>04610110070536</t>
  </si>
  <si>
    <t>233270370915</t>
  </si>
  <si>
    <t>478351034</t>
  </si>
  <si>
    <t>SAIFUL ISLAM</t>
  </si>
  <si>
    <t>NAFISUL ISLAM</t>
  </si>
  <si>
    <t>CHOTI MASJID KE PASS NAGORI MOHALLA DAUSA RAJ. 303303</t>
  </si>
  <si>
    <t>MOBILE REPAIRING HARDWARE</t>
  </si>
  <si>
    <t>4228101001146</t>
  </si>
  <si>
    <t>987013031199</t>
  </si>
  <si>
    <t>478351123</t>
  </si>
  <si>
    <t>NIZAM AHMAD</t>
  </si>
  <si>
    <t>IDU KHAN</t>
  </si>
  <si>
    <t>MADARSA DARUL KE PICHE WARD NO. 7 DAUSA RAJ. 303303</t>
  </si>
  <si>
    <t>SAREE, JARI, GOTA STORE</t>
  </si>
  <si>
    <t>665610310000148</t>
  </si>
  <si>
    <t>353836314500</t>
  </si>
  <si>
    <t>478350770</t>
  </si>
  <si>
    <t>NISHA JAIN</t>
  </si>
  <si>
    <t>NIRMAL KUMAR JAIN</t>
  </si>
  <si>
    <t>C/O UCO BANK KE NICHE NEW KATALA DAUSA RAJ. 303303</t>
  </si>
  <si>
    <t>HOZARI AND COSMATIC</t>
  </si>
  <si>
    <t>61232025529</t>
  </si>
  <si>
    <t>849777860964</t>
  </si>
  <si>
    <t>478351038</t>
  </si>
  <si>
    <t>SHABANAM BANO</t>
  </si>
  <si>
    <t>JULFIKAR KHAN</t>
  </si>
  <si>
    <t>NAGORI PULIYA LALSOT ROAD DAUSA RAJ. 303303</t>
  </si>
  <si>
    <t>UNDERGARMENTS FABRICATION</t>
  </si>
  <si>
    <t>1304104000006552</t>
  </si>
  <si>
    <t>721100557486</t>
  </si>
  <si>
    <t>478351372</t>
  </si>
  <si>
    <t>MOHSIN KHAN</t>
  </si>
  <si>
    <t>YUSUF KHAN</t>
  </si>
  <si>
    <t>ARAWALI VIHAR WARD NO. 9 DAUSA RAJ. 303303</t>
  </si>
  <si>
    <t>ELECTRIC SHOP</t>
  </si>
  <si>
    <t>4228101001920</t>
  </si>
  <si>
    <t>873477038368</t>
  </si>
  <si>
    <t>478351049</t>
  </si>
  <si>
    <t>ABDUL SAMAD</t>
  </si>
  <si>
    <t>ABDUL RAHMAN</t>
  </si>
  <si>
    <t>HAFIZ MANJIL NAGORI MOHALLA CHOTI MASJID KE PASS DAUSA RAJ. 303303</t>
  </si>
  <si>
    <t>665610110001032</t>
  </si>
  <si>
    <t>939559648527</t>
  </si>
  <si>
    <t>478351378 478351126</t>
  </si>
  <si>
    <t>BANNA KHAN</t>
  </si>
  <si>
    <t>NIVAJ KHAN</t>
  </si>
  <si>
    <t>BANIYANA DAUSA RAJ. 303306</t>
  </si>
  <si>
    <t>22620100002808</t>
  </si>
  <si>
    <t>437493794150</t>
  </si>
  <si>
    <t>478351048</t>
  </si>
  <si>
    <t>MOHAMMAD SHAHID</t>
  </si>
  <si>
    <t>NAWABUDDIN KHAN</t>
  </si>
  <si>
    <t>EIDGAH COLONY VPO DAUSA RAJ. 303303</t>
  </si>
  <si>
    <t>BATREE WORKS</t>
  </si>
  <si>
    <t>4228101001577</t>
  </si>
  <si>
    <t>693181501199</t>
  </si>
  <si>
    <t>478351124</t>
  </si>
  <si>
    <t>19.10.16</t>
  </si>
  <si>
    <t>Nathu shah</t>
  </si>
  <si>
    <t>masjid ke pas hospital road baswa</t>
  </si>
  <si>
    <t>bakri palan</t>
  </si>
  <si>
    <t>196735084</t>
  </si>
  <si>
    <t xml:space="preserve">Amin Shah </t>
  </si>
  <si>
    <t>196739194</t>
  </si>
  <si>
    <t>196739199</t>
  </si>
  <si>
    <t>478241418</t>
  </si>
  <si>
    <t>478241415</t>
  </si>
  <si>
    <t>Ramesh chand jain</t>
  </si>
  <si>
    <t>Rajmal jain</t>
  </si>
  <si>
    <t>po khawaravji th. Nangal raj.</t>
  </si>
  <si>
    <t>478245589</t>
  </si>
  <si>
    <t>DXT1477777</t>
  </si>
  <si>
    <t>196739226</t>
  </si>
  <si>
    <t>Sultan</t>
  </si>
  <si>
    <t>kila sager ward no.27 dausa</t>
  </si>
  <si>
    <t>Textile</t>
  </si>
  <si>
    <t>Kamal Kumer Jain</t>
  </si>
  <si>
    <t>dausa</t>
  </si>
  <si>
    <t>Sanwar Khan</t>
  </si>
  <si>
    <t>kila sager dausa</t>
  </si>
  <si>
    <t>mobile accserios</t>
  </si>
  <si>
    <t>Shahanwaj mohd.</t>
  </si>
  <si>
    <t>Hardwere &amp; Paints</t>
  </si>
  <si>
    <t>4782436391</t>
  </si>
  <si>
    <t>UVES AHAMAD</t>
  </si>
  <si>
    <t>JAMIL AHAMAD</t>
  </si>
  <si>
    <t>NAGORI PULIYA LALSOT ROAD, DAUSA (RURAL) RAJ. 303303</t>
  </si>
  <si>
    <t>RAJASTHAN UNANI MEDICAL COLLEGE AND HOSPITAL JAIPUR</t>
  </si>
  <si>
    <t>DR. S. R. RAJASTHAN AYURVED UNIVERSITY, JODHPUR</t>
  </si>
  <si>
    <t>B.U.M.S</t>
  </si>
  <si>
    <t>5 YEAR</t>
  </si>
  <si>
    <t>30.1.17</t>
  </si>
  <si>
    <t>15.3.17</t>
  </si>
  <si>
    <t>916010043073190</t>
  </si>
  <si>
    <t>939508459135</t>
  </si>
  <si>
    <t>478351127</t>
  </si>
  <si>
    <t>SHAMSHER HASHMEE</t>
  </si>
  <si>
    <t>JAMIL HASHMEE</t>
  </si>
  <si>
    <t>BEHIND INDRA PUBLIC SCHOOL SHAIKHAN MOHALLA, DAUSA RAJ. 303303</t>
  </si>
  <si>
    <t>SARASWATI COLLEGE OF NURSING</t>
  </si>
  <si>
    <t>RAJASTHAN UNIVERSITY OF HEALTH &amp; SCIENCE, JAIPUR</t>
  </si>
  <si>
    <t>POST BASIC B.SC.(N)</t>
  </si>
  <si>
    <t>2 YEAR</t>
  </si>
  <si>
    <t>50000</t>
  </si>
  <si>
    <t>3.3.17</t>
  </si>
  <si>
    <t>31.3.17</t>
  </si>
  <si>
    <t>788724255</t>
  </si>
  <si>
    <t>325838705800</t>
  </si>
  <si>
    <t>478351481</t>
  </si>
  <si>
    <t>SHAHID KHAN</t>
  </si>
  <si>
    <t>SAEED KHAN</t>
  </si>
  <si>
    <t>NAGOURI MOHALLA BADI MASJID KE PASS DAUSA RAJ. 303303</t>
  </si>
  <si>
    <t>INDIAN COLLEGE OF NURSING SCIENCE, DAUSA</t>
  </si>
  <si>
    <t>B.SC. NURSING</t>
  </si>
  <si>
    <t>4 YEAR</t>
  </si>
  <si>
    <t>70000</t>
  </si>
  <si>
    <t>27.4.15</t>
  </si>
  <si>
    <t>4228101001761</t>
  </si>
  <si>
    <t>480428132449</t>
  </si>
  <si>
    <t>478353052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</si>
  <si>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</si>
  <si>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</si>
  <si>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</si>
  <si>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</si>
  <si>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</si>
  <si>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</si>
  <si>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</si>
  <si>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ANJU JAIN</t>
  </si>
  <si>
    <t>ASHOK KUMAR JAIN</t>
  </si>
  <si>
    <t>SHIV SALES AGENCY B/H S MANDI ROAD DAUSA 303303</t>
  </si>
  <si>
    <t>PARCHUNI SHOP</t>
  </si>
  <si>
    <t>6.7.17</t>
  </si>
  <si>
    <t>12.7.17</t>
  </si>
  <si>
    <t>83032052068</t>
  </si>
  <si>
    <t>508551952666</t>
  </si>
  <si>
    <t>478353208  478353207</t>
  </si>
  <si>
    <t>USMAN KHAN</t>
  </si>
  <si>
    <t>GULAB SHAH</t>
  </si>
  <si>
    <t>VILL- BABA JI KI CHHAWANI JAI SIYARAM COLONY DAUSA 303303</t>
  </si>
  <si>
    <t>PAINTER</t>
  </si>
  <si>
    <t>144710034889</t>
  </si>
  <si>
    <t>872779715786</t>
  </si>
  <si>
    <t>478353211</t>
  </si>
  <si>
    <t>VAHID ALI</t>
  </si>
  <si>
    <t>FARUQE ALI</t>
  </si>
  <si>
    <t>NALA MOHALLA SHERWAN CHUK DAUSA RAJ. 303303</t>
  </si>
  <si>
    <t>155100101006720</t>
  </si>
  <si>
    <t>715712041475</t>
  </si>
  <si>
    <t>478351050</t>
  </si>
  <si>
    <t>JYOTI BODDH</t>
  </si>
  <si>
    <t>ASHOK KUMAR BODDH</t>
  </si>
  <si>
    <t>ADARSH NAGAR WARD NO. 4 KUTI BANDIKUI SYALAWAS KALAN DAUSA RAJ. 303313</t>
  </si>
  <si>
    <t>FANCY STORE</t>
  </si>
  <si>
    <t>7805000100045220</t>
  </si>
  <si>
    <t>517362286453</t>
  </si>
  <si>
    <t>478353209  478353210</t>
  </si>
  <si>
    <t>ARCHANA BODDH</t>
  </si>
  <si>
    <t>RAMJILAL BODDH</t>
  </si>
  <si>
    <t>WARD NO. 4 ADARSH NAGAR KUTI BANDIKUI DAUSA RAJ. 303313</t>
  </si>
  <si>
    <t>83043233846</t>
  </si>
  <si>
    <t>697757699391</t>
  </si>
  <si>
    <t>478353213  478353212</t>
  </si>
  <si>
    <t>JAWAB KHAN</t>
  </si>
  <si>
    <t>ABDUL HAMID</t>
  </si>
  <si>
    <t>NAGORI MOHALLA DAUSA RAJ. 303303</t>
  </si>
  <si>
    <t>STEAL FURNITURE</t>
  </si>
  <si>
    <t>31.7.17</t>
  </si>
  <si>
    <t>1.8.17</t>
  </si>
  <si>
    <t>665610110001947</t>
  </si>
  <si>
    <t>890104561519</t>
  </si>
  <si>
    <t>478356065</t>
  </si>
  <si>
    <t>FARAJ KHAN</t>
  </si>
  <si>
    <t>MERAJ KHAN</t>
  </si>
  <si>
    <t>IDGAH COLONY LALSOT MARG DAUSA RAJ. 303303</t>
  </si>
  <si>
    <t>MOBILE COMPUTER</t>
  </si>
  <si>
    <t>916010061613732</t>
  </si>
  <si>
    <t>578907689747</t>
  </si>
  <si>
    <t>478353424</t>
  </si>
  <si>
    <t>INDRA JEET SINGH</t>
  </si>
  <si>
    <t>KEWAL SINGH</t>
  </si>
  <si>
    <t>NEW MANDI ROAD RAM NAGAR COLONY, JAIPUR ROAD DAUSA RAJ. 303303</t>
  </si>
  <si>
    <t>SIKH</t>
  </si>
  <si>
    <t>FITNESS CENTER</t>
  </si>
  <si>
    <t>12.9.17</t>
  </si>
  <si>
    <t>15.9.17</t>
  </si>
  <si>
    <t>144710032411</t>
  </si>
  <si>
    <t>358938877572</t>
  </si>
  <si>
    <t xml:space="preserve">478360387  </t>
  </si>
  <si>
    <t>NASIR KHAN</t>
  </si>
  <si>
    <t>RAMJANI KHAN</t>
  </si>
  <si>
    <t>OLD SABJI MANDI BHATIYAN MOHALLA DAUSA 303303</t>
  </si>
  <si>
    <t>TYRE REPAIRIMG</t>
  </si>
  <si>
    <t>58570100000585</t>
  </si>
  <si>
    <t>393669392812</t>
  </si>
  <si>
    <t>478361423</t>
  </si>
  <si>
    <t>SHUBH SOGANI</t>
  </si>
  <si>
    <t>VIMAL KUMAR JAIN</t>
  </si>
  <si>
    <t>72, ARAWALI VIHAR COLONY NEAR EBENEZR ENGLISH SCHOOL DAUSA RAJ. 303303</t>
  </si>
  <si>
    <t>PHOTO STATE STATIONARY</t>
  </si>
  <si>
    <t>30331765982</t>
  </si>
  <si>
    <t>472565234214</t>
  </si>
  <si>
    <t>196733155  196733154  196733153  196733152  196733156  192847613</t>
  </si>
  <si>
    <t>RAMJAN KHAN</t>
  </si>
  <si>
    <t>BATTU KHAN</t>
  </si>
  <si>
    <t>BAIJUPARA DAUSA RAJ. 303315</t>
  </si>
  <si>
    <t>TENT HOUSE</t>
  </si>
  <si>
    <t>1680000100056236</t>
  </si>
  <si>
    <t>344103762417</t>
  </si>
  <si>
    <t>478362906  478362098</t>
  </si>
  <si>
    <t>MOHD. NAIM</t>
  </si>
  <si>
    <t>BADIYAN MOHALLA BEHIND OLD CINEMA DAUSA RAJ. 303303</t>
  </si>
  <si>
    <t>COMPUTER HARDWARE</t>
  </si>
  <si>
    <t>15.11.17</t>
  </si>
  <si>
    <t>11.12.17</t>
  </si>
  <si>
    <t>001201622817</t>
  </si>
  <si>
    <t>486942872772</t>
  </si>
  <si>
    <t>478360741</t>
  </si>
  <si>
    <t>RAHEES KHAN</t>
  </si>
  <si>
    <t>BABU KHAN IMAMUDDIN</t>
  </si>
  <si>
    <t>BAGWAN HOUSE, BADIYAN MOHALLA CHAK DAUSA RAJ 303303</t>
  </si>
  <si>
    <t>HARDWARE</t>
  </si>
  <si>
    <t>15602191053821</t>
  </si>
  <si>
    <t>561588227383</t>
  </si>
  <si>
    <t>478360744</t>
  </si>
  <si>
    <t>MOHD. JUNED</t>
  </si>
  <si>
    <t>MOHD. MUNSI KHAN</t>
  </si>
  <si>
    <t>ARAVALI VIHAR COLONY WARD NO. 9 DAUSA RAJ. 303303</t>
  </si>
  <si>
    <t>PASHU PALAN &amp; MURGI PALAN</t>
  </si>
  <si>
    <t>914010037214651</t>
  </si>
  <si>
    <t>722218475406</t>
  </si>
  <si>
    <t>478360147</t>
  </si>
  <si>
    <t>IMRAN KHAN</t>
  </si>
  <si>
    <t>BABU KHAN</t>
  </si>
  <si>
    <t>IDGAH COLONY, WARD NO. 9, DAUSA RAJ. 303303</t>
  </si>
  <si>
    <t>MURGI PALAN</t>
  </si>
  <si>
    <t>914010038732716</t>
  </si>
  <si>
    <t>643961418377</t>
  </si>
  <si>
    <t>478360743</t>
  </si>
  <si>
    <t>WASIM KHAN</t>
  </si>
  <si>
    <t>MARAJ KHAN</t>
  </si>
  <si>
    <t>IDGAH COLONY MARAJ KIRANA STORE DAUSA RAJ. 303303</t>
  </si>
  <si>
    <t>MOBILE REPAIRING</t>
  </si>
  <si>
    <t>917010042465227</t>
  </si>
  <si>
    <t>387022520043</t>
  </si>
  <si>
    <t>478360742</t>
  </si>
  <si>
    <t>KADEER AHMAD</t>
  </si>
  <si>
    <t>MUNWAR KHAN</t>
  </si>
  <si>
    <t>NAGORI MOHALLA BELIMAN MAS DAUSA RAJ. 303303</t>
  </si>
  <si>
    <t>7.3.18</t>
  </si>
  <si>
    <t>20.3.18</t>
  </si>
  <si>
    <t>665610110002623</t>
  </si>
  <si>
    <t>719590627477</t>
  </si>
  <si>
    <t>478362497</t>
  </si>
  <si>
    <t>ASIF KHAN</t>
  </si>
  <si>
    <t>ANWAR KHAN</t>
  </si>
  <si>
    <t>NEAR CHHOTI MASJID NAGORI VPO DAUSA RAJ. 303303</t>
  </si>
  <si>
    <t>TYER'S SHOP</t>
  </si>
  <si>
    <t>748010100013712</t>
  </si>
  <si>
    <t>772166976758</t>
  </si>
  <si>
    <t>478599673  478599672</t>
  </si>
  <si>
    <t>SHABBIR KHAN</t>
  </si>
  <si>
    <t>BUNDU KHAN</t>
  </si>
  <si>
    <t>KILA MOHALLA, NEAR INDRA PUBLIC SCHOOL, DAUSA 303303</t>
  </si>
  <si>
    <t>FABRICATION</t>
  </si>
  <si>
    <t>665610110001030</t>
  </si>
  <si>
    <t>596916162088</t>
  </si>
  <si>
    <t>478079769</t>
  </si>
  <si>
    <t>Jyoti Jain</t>
  </si>
  <si>
    <t>Suresh Kumar Jain</t>
  </si>
  <si>
    <t>Ganta Ghar Ke Pass Geejgarh Dausa Sikari Raj. 303502</t>
  </si>
  <si>
    <t>Kirana Store</t>
  </si>
  <si>
    <t>22.3.18</t>
  </si>
  <si>
    <t>23.3.18</t>
  </si>
  <si>
    <t>61147904710</t>
  </si>
  <si>
    <t>985591284194</t>
  </si>
  <si>
    <t>478362905</t>
  </si>
  <si>
    <t>Amir Naim</t>
  </si>
  <si>
    <t>Mohd. Nayim</t>
  </si>
  <si>
    <t>Behind Old Cinema Hall Badiyaan Mohalla Sadar Choke Dausa Raj. 303303</t>
  </si>
  <si>
    <t>1711216511001191</t>
  </si>
  <si>
    <t>647694417613</t>
  </si>
  <si>
    <t>478604856</t>
  </si>
  <si>
    <t>Abdul Wasim</t>
  </si>
  <si>
    <t>Hafiz Manjil Nagori Mohalla Dausa Raj. 303303</t>
  </si>
  <si>
    <t>Tent Shop</t>
  </si>
  <si>
    <t>04610100006768</t>
  </si>
  <si>
    <t>382907907183</t>
  </si>
  <si>
    <t>478604861</t>
  </si>
  <si>
    <t>Saddam Khan</t>
  </si>
  <si>
    <t>Anwar Khan</t>
  </si>
  <si>
    <t>Vill - Barkhera Khairwal Dausa 303303</t>
  </si>
  <si>
    <t>61143646300</t>
  </si>
  <si>
    <t>629861389073</t>
  </si>
  <si>
    <t>478604855  478604857</t>
  </si>
  <si>
    <t xml:space="preserve">Farjana </t>
  </si>
  <si>
    <t>Parvej Ali</t>
  </si>
  <si>
    <t>Nagori Mohalla Dausa Raj. 303303</t>
  </si>
  <si>
    <t>665618210001483</t>
  </si>
  <si>
    <t>274359717570</t>
  </si>
  <si>
    <t>478606020</t>
  </si>
  <si>
    <t>PUSHP LATA JAIN</t>
  </si>
  <si>
    <t>SURENDRA KUMAR JAIN</t>
  </si>
  <si>
    <t>139, NEAR JAIN DHARMASALA ROAD DAUSA</t>
  </si>
  <si>
    <t>RURAL</t>
  </si>
  <si>
    <t>GARMENTS</t>
  </si>
  <si>
    <t>30.3.18</t>
  </si>
  <si>
    <t>09881000002108</t>
  </si>
  <si>
    <t>9251 8834 0164</t>
  </si>
  <si>
    <t>478605034</t>
  </si>
  <si>
    <t>ZAHIDA BEGUM</t>
  </si>
  <si>
    <t>MOHD. LAYAK ALI</t>
  </si>
  <si>
    <t>BADI MASJID KE PASS DAUSA KHURD DAUSA</t>
  </si>
  <si>
    <t>50160015364845</t>
  </si>
  <si>
    <t>7054 8147 9068</t>
  </si>
  <si>
    <t>478361400</t>
  </si>
  <si>
    <t>NAIMA BEGUM</t>
  </si>
  <si>
    <t>MOHD. KALAM</t>
  </si>
  <si>
    <t>BEHIND OLD CINEMA BADIYAN COLONY DAUSA</t>
  </si>
  <si>
    <t>TANT HOUSE</t>
  </si>
  <si>
    <t>144710031561</t>
  </si>
  <si>
    <t>9506 9323 4311</t>
  </si>
  <si>
    <t xml:space="preserve">478608768  478608769 </t>
  </si>
  <si>
    <t>ABDUL ESUF KHAN</t>
  </si>
  <si>
    <t>KAMRUDEEN KHAN</t>
  </si>
  <si>
    <t>FAKIR MOHALLA BHANDAREJ DAUSA</t>
  </si>
  <si>
    <t xml:space="preserve">NAGENA </t>
  </si>
  <si>
    <t>61081182901</t>
  </si>
  <si>
    <t>2139 2214 3266</t>
  </si>
  <si>
    <t>478608663</t>
  </si>
  <si>
    <t>HIDAYAT RASUL</t>
  </si>
  <si>
    <t>KHALIL AHMED</t>
  </si>
  <si>
    <t xml:space="preserve">BADI MASJID KE PASS NAGORI MOHALLA DAUSA </t>
  </si>
  <si>
    <t>665618210000982</t>
  </si>
  <si>
    <t>2455 7361 3972</t>
  </si>
  <si>
    <t>478605067</t>
  </si>
  <si>
    <t>MOHD. ANIS</t>
  </si>
  <si>
    <t>BELIMAN MASJID KE PASS DAUSA</t>
  </si>
  <si>
    <t>MOTOR CYCLE REPAIRING</t>
  </si>
  <si>
    <t>665618210001170</t>
  </si>
  <si>
    <t>2568 8633 4909</t>
  </si>
  <si>
    <t>478605070</t>
  </si>
  <si>
    <t>JAMIL KHAN</t>
  </si>
  <si>
    <t>MUNNA SHHAH</t>
  </si>
  <si>
    <t>BHANDAREJ DAUSA</t>
  </si>
  <si>
    <t>15602191051384</t>
  </si>
  <si>
    <t>5264 0305 3929</t>
  </si>
  <si>
    <t>478608661</t>
  </si>
  <si>
    <t>HANIPH KHAN</t>
  </si>
  <si>
    <t>GULSHER KHAN</t>
  </si>
  <si>
    <t>KALLAWAS KHALSA KALLAWAS DAUSA</t>
  </si>
  <si>
    <t>DARI</t>
  </si>
  <si>
    <t>2628001700042514</t>
  </si>
  <si>
    <t>9237 6508 5964</t>
  </si>
  <si>
    <t>478605864</t>
  </si>
  <si>
    <t>DILSHAD KHAN</t>
  </si>
  <si>
    <t>UBRAHIM KHAN</t>
  </si>
  <si>
    <t>GHAS MANDI PEELU WALW BALAJI KE PASS DAUSA</t>
  </si>
  <si>
    <t xml:space="preserve">FARIBRIKISHAN </t>
  </si>
  <si>
    <t>251210100031894</t>
  </si>
  <si>
    <t>9061 4857 4768</t>
  </si>
  <si>
    <t>478352824</t>
  </si>
  <si>
    <t>ARSHAD KHAN</t>
  </si>
  <si>
    <t>ABDUL SAMAD KHAN</t>
  </si>
  <si>
    <t>NAGAR COLONY DAUSA RURAL DAUSA</t>
  </si>
  <si>
    <t>BETTERY WORKS</t>
  </si>
  <si>
    <t>665610110002520</t>
  </si>
  <si>
    <t>4243 7405 3237</t>
  </si>
  <si>
    <t>478609017</t>
  </si>
  <si>
    <t>MOHD. HIKMAT YAAR</t>
  </si>
  <si>
    <t>MOHD. SHABBIR</t>
  </si>
  <si>
    <t>64 LALSOT ROAD BADI MASJID KE PASS NAGORI MOHALLA DAUSA</t>
  </si>
  <si>
    <t>BIJALI KI DUKAN</t>
  </si>
  <si>
    <t>665610110001074</t>
  </si>
  <si>
    <t>8632 0653 3838</t>
  </si>
  <si>
    <t>478607346</t>
  </si>
  <si>
    <t xml:space="preserve">JAMSHED KHAN </t>
  </si>
  <si>
    <t>GAYYUR AHMED</t>
  </si>
  <si>
    <t>NAGORI MOHALLA CHOTI MASJID KE PASS DAUSA RURAL DAUSA</t>
  </si>
  <si>
    <t>KAPADE KE DUKAN</t>
  </si>
  <si>
    <t>58570100002089</t>
  </si>
  <si>
    <t>5849 7476 4704</t>
  </si>
  <si>
    <t>478609147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</si>
  <si>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</si>
  <si>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</si>
  <si>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14.9.17</t>
  </si>
  <si>
    <t>KRISHNA KANT JAIN</t>
  </si>
  <si>
    <t>22590100001603</t>
  </si>
  <si>
    <t>MOHD. ARIF</t>
  </si>
  <si>
    <t>VASHEER KHAN</t>
  </si>
  <si>
    <t>BADIYAN MOHALA, DAUSA (RURAL) DAUSA</t>
  </si>
  <si>
    <t>URBAN</t>
  </si>
  <si>
    <t>2518 3315 7854</t>
  </si>
  <si>
    <t>MOHD. SALIM</t>
  </si>
  <si>
    <t>SADAR CHOK, NAGORI MOHALLA, PURANE  CINEMA KE PICHE, DAUSA (RURAL) DAUSA</t>
  </si>
  <si>
    <t>TAILORS</t>
  </si>
  <si>
    <t>2332 7037 0915</t>
  </si>
  <si>
    <t>SOPHIA JAIN</t>
  </si>
  <si>
    <t>JAIN DHRMSHALA KE PASS CHAK DAUSA</t>
  </si>
  <si>
    <t>3651 6342 3154</t>
  </si>
  <si>
    <t>177016564  199376714</t>
  </si>
  <si>
    <t>RAFIQUE MOHD.</t>
  </si>
  <si>
    <t>VILL-KUTALWAS PO RAHUWAS THE RAMGARHPACHWARA DAUSA</t>
  </si>
  <si>
    <t>8207 3340 4373</t>
  </si>
  <si>
    <t>GHYAN CHAND JAIN</t>
  </si>
  <si>
    <t>2/47, HOUSING BOARD, GUPTESHWAR ROAD, DAUSA</t>
  </si>
  <si>
    <t>DAIRY</t>
  </si>
  <si>
    <t>2751 7222 7629</t>
  </si>
  <si>
    <t xml:space="preserve">SHEKHAN-MOHALLA, DAUSA </t>
  </si>
  <si>
    <t>155100101000720</t>
  </si>
  <si>
    <t>7157 1204 1475</t>
  </si>
  <si>
    <t>NEW MANDI ROAD, RAM NAGAR COLONY, JAIPUR ROAD, DAUSA</t>
  </si>
  <si>
    <t>JIM CENTER</t>
  </si>
  <si>
    <t>3589 3887 7572</t>
  </si>
  <si>
    <t>478360387</t>
  </si>
  <si>
    <t>NAGORI MOHALLA, DAUSA</t>
  </si>
  <si>
    <t>FITING</t>
  </si>
  <si>
    <t>8901 0456 1519</t>
  </si>
  <si>
    <t>Education Loan</t>
  </si>
  <si>
    <t>Aadhar No.</t>
  </si>
  <si>
    <t>SHAHRUKH KHAN</t>
  </si>
  <si>
    <t>AHSAN AHMED</t>
  </si>
  <si>
    <t>DESHWALIYAN MOHALLA DAUSA RAJ. 303303</t>
  </si>
  <si>
    <t>SARASWATI SCHOOL OF NURSING</t>
  </si>
  <si>
    <t>RAJASTHAN UNIVERSITY OF HEALTH SCIENCE</t>
  </si>
  <si>
    <t>G.N.M.</t>
  </si>
  <si>
    <t>3 YEAR</t>
  </si>
  <si>
    <t>665610110002841</t>
  </si>
  <si>
    <t>952413930679</t>
  </si>
  <si>
    <t>478354697</t>
  </si>
  <si>
    <t xml:space="preserve">RUKSAR BANO </t>
  </si>
  <si>
    <t>MEHRAJ KHAN</t>
  </si>
  <si>
    <t>H.N. 179 OPP. OLD CINEMA NAGORI MOHALLA CHAK DAUSA RAJ. 303303</t>
  </si>
  <si>
    <t>POST BASIC B.SC. NURSING</t>
  </si>
  <si>
    <t>JUNED KHAN</t>
  </si>
  <si>
    <t>MOHD. ARIF KHAN</t>
  </si>
  <si>
    <t>NAGORIYAN MOHALLA, CHAK DAUSA RAJ 303303</t>
  </si>
  <si>
    <t>196904834</t>
  </si>
  <si>
    <t>GAURAV KUMAR JAIN</t>
  </si>
  <si>
    <t>NARENDRA KUMAR JAIN</t>
  </si>
  <si>
    <t>RAMPURA KARANPURA LAWAR RAJ. 301409</t>
  </si>
  <si>
    <t>196733143  196733142</t>
  </si>
  <si>
    <t>KUMARI MONU</t>
  </si>
  <si>
    <t>VALI MOHAMMAD</t>
  </si>
  <si>
    <t>BEHIND OLD CINEMA HALL BADLIYAAN MOHALLA DAUSA RAJ.303303</t>
  </si>
  <si>
    <t>RAJASTHAN UNANI MEDICAL COLLEGE, JAIPUR</t>
  </si>
  <si>
    <t>DR.S.R. RAJASTHAN AYURVED UNIVERSITY JODHPUR</t>
  </si>
  <si>
    <t>4.5  YEAR</t>
  </si>
  <si>
    <t>273269259309</t>
  </si>
  <si>
    <t>YASMIN BANO</t>
  </si>
  <si>
    <t>SALEEM KHAN</t>
  </si>
  <si>
    <t>KUMHAR MOHALLA WARD NO. 13 BANDIKUI DAUSA RAJ. 303313</t>
  </si>
  <si>
    <t>RAJASTHAN NURSING COLLEGE, DAUSA</t>
  </si>
  <si>
    <t>RAJASTHAN UNIVERSITY OF HEALTH SCIENCE, JAIPUR</t>
  </si>
  <si>
    <t>22.8.17</t>
  </si>
  <si>
    <t>23.8.17</t>
  </si>
  <si>
    <t>SHAMSHEER HASHMEE</t>
  </si>
  <si>
    <t>BEHIND INDIRA PUBLIC SCHOOL SHAIKHAN MOHALLA DAUSA RAJ. 303303</t>
  </si>
  <si>
    <t>SARASWATI COLLEGE OF NURSING DAUSA</t>
  </si>
  <si>
    <t>BARKHA JAIN</t>
  </si>
  <si>
    <t>KAMAL JAIN</t>
  </si>
  <si>
    <t>AGRA ROAD JAIN BOOK DEPO DAUSA RAJ. 303303</t>
  </si>
  <si>
    <t>PEOPLE'S COLLEGE OF MEDICAL SCIENECE &amp; RESEARCH CENTER, BHOPAL MP</t>
  </si>
  <si>
    <t>PEOPLE'S UNIVERSITY &amp; MEDICAL COUNCIL OF INDIA</t>
  </si>
  <si>
    <t>M.B.B.S.</t>
  </si>
  <si>
    <t>4.5 YEAR</t>
  </si>
  <si>
    <t>30.8.17</t>
  </si>
  <si>
    <t>4.9.17</t>
  </si>
  <si>
    <t>4228101001686</t>
  </si>
  <si>
    <t>741214089294</t>
  </si>
  <si>
    <t>478354822  478354823</t>
  </si>
  <si>
    <t>TASLEEM BANO</t>
  </si>
  <si>
    <t>SALIM KHAN</t>
  </si>
  <si>
    <t>KUMHAR MOHALLA, WARD NO. 13 BANDIKUI, DAUSA RAJ. 303313</t>
  </si>
  <si>
    <t>NIMS NURSING COLLEGE</t>
  </si>
  <si>
    <t>NIMS UNIVERSITY</t>
  </si>
  <si>
    <t>27.12.17</t>
  </si>
  <si>
    <t>9.1.18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</si>
  <si>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</si>
  <si>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NITIN CHABRA</t>
  </si>
  <si>
    <t>VINOD KUMAR JAIN</t>
  </si>
  <si>
    <t>KHAWA RAOJI DAUSA RAJ. 303506</t>
  </si>
  <si>
    <t>RADIMADE SHOP</t>
  </si>
  <si>
    <t>23.5.18</t>
  </si>
  <si>
    <t>50374041449</t>
  </si>
  <si>
    <t>546584281444</t>
  </si>
  <si>
    <t>478605035</t>
  </si>
  <si>
    <t>MOHAMMAD KAMIL</t>
  </si>
  <si>
    <t>MOHAMMAD VAJID KHAN</t>
  </si>
  <si>
    <t>PURANE CINEMA KE PICHE WARD NO. 17 BADIYAN MOHALLA DAUSA 303303</t>
  </si>
  <si>
    <t>COMPUTER SHOP</t>
  </si>
  <si>
    <t>155100101009322</t>
  </si>
  <si>
    <t>420094847714</t>
  </si>
  <si>
    <t>478605434</t>
  </si>
  <si>
    <t>SARAFAT</t>
  </si>
  <si>
    <t>KALAM KHAN</t>
  </si>
  <si>
    <t>NAGIRI MOHALLA DAUSA RAJ. 303303</t>
  </si>
  <si>
    <t>665610110004548</t>
  </si>
  <si>
    <t>810863268646</t>
  </si>
  <si>
    <t>478605250</t>
  </si>
  <si>
    <t>SIRAJ KHAN</t>
  </si>
  <si>
    <t>MUNSHI KHAN</t>
  </si>
  <si>
    <t>KILA SAGAR MOHALLA DAUSA RAJ. 303303</t>
  </si>
  <si>
    <t>COLOUR PAINT</t>
  </si>
  <si>
    <t>665610110007202</t>
  </si>
  <si>
    <t>484332260947</t>
  </si>
  <si>
    <t>478606023</t>
  </si>
  <si>
    <t>TAJ MOHAMMAD</t>
  </si>
  <si>
    <t>JEEMAL KHAN</t>
  </si>
  <si>
    <t>JAGA MOHALLA LAWAN DAUSA RAJ. 303004</t>
  </si>
  <si>
    <t>PLASTIC TOYS</t>
  </si>
  <si>
    <t>61329418502</t>
  </si>
  <si>
    <t>493012941951</t>
  </si>
  <si>
    <t>478605863</t>
  </si>
  <si>
    <t>ISHRAT BANO</t>
  </si>
  <si>
    <t xml:space="preserve">ABDUL SHARIF </t>
  </si>
  <si>
    <t>DESHWALIYAN COLONY DAUSA RAJ. 303303</t>
  </si>
  <si>
    <t>665610110010708</t>
  </si>
  <si>
    <t>664779182132</t>
  </si>
  <si>
    <t>478605257</t>
  </si>
  <si>
    <t>Nafeesa</t>
  </si>
  <si>
    <t>Kamrudeen</t>
  </si>
  <si>
    <t>11.6.18</t>
  </si>
  <si>
    <t>13.6.18</t>
  </si>
  <si>
    <t>6690000100053400</t>
  </si>
  <si>
    <t>559396520364</t>
  </si>
  <si>
    <t>478605879</t>
  </si>
  <si>
    <t>Mohammed Jafar KHAN</t>
  </si>
  <si>
    <t>50150082680645</t>
  </si>
  <si>
    <t>516949604947</t>
  </si>
  <si>
    <t>125421</t>
  </si>
  <si>
    <t>Maharun</t>
  </si>
  <si>
    <t>434601500091</t>
  </si>
  <si>
    <t>9515322182000</t>
  </si>
  <si>
    <t>478605880</t>
  </si>
  <si>
    <t>Arti Takkar</t>
  </si>
  <si>
    <t>Promad Kumar Takkar</t>
  </si>
  <si>
    <t>53560100002927</t>
  </si>
  <si>
    <t>611882688167</t>
  </si>
  <si>
    <t>102064987</t>
  </si>
  <si>
    <t>Hanif</t>
  </si>
  <si>
    <t>Kasam Khan</t>
  </si>
  <si>
    <t>665610110000858</t>
  </si>
  <si>
    <t>204898129276</t>
  </si>
  <si>
    <t>102064562</t>
  </si>
  <si>
    <t>Preetu Jain</t>
  </si>
  <si>
    <t>Narendra Kumar Soni</t>
  </si>
  <si>
    <t>2891000021708</t>
  </si>
  <si>
    <t>643728488687</t>
  </si>
  <si>
    <t>102002297</t>
  </si>
  <si>
    <t>Chand Mohammed</t>
  </si>
  <si>
    <t>Babuddin</t>
  </si>
  <si>
    <t>Kohra Mohalla, Tehsil- Mehwa</t>
  </si>
  <si>
    <t>Dairy Udyog</t>
  </si>
  <si>
    <t>16.1.19</t>
  </si>
  <si>
    <t>18.1.19</t>
  </si>
  <si>
    <t>3645239273</t>
  </si>
  <si>
    <t>944440313000</t>
  </si>
  <si>
    <t>478608780</t>
  </si>
  <si>
    <t>Choti Masjid Ke Pass, Nagori Mohalla, Dausa</t>
  </si>
  <si>
    <t>Diesel Mechanic</t>
  </si>
  <si>
    <t>15602191052121</t>
  </si>
  <si>
    <t>781441585928</t>
  </si>
  <si>
    <t>478605865</t>
  </si>
  <si>
    <t>Mamta Jain</t>
  </si>
  <si>
    <t>Anil Kumar Jain</t>
  </si>
  <si>
    <t>Oswal traders manganj station road dausa</t>
  </si>
  <si>
    <t>Tier Tubes Works</t>
  </si>
  <si>
    <t>27.2.19</t>
  </si>
  <si>
    <t>1.3.19</t>
  </si>
  <si>
    <t>1304104000009515</t>
  </si>
  <si>
    <t>448268496299</t>
  </si>
  <si>
    <t>478602099  194397577</t>
  </si>
  <si>
    <t>Sadik Ali</t>
  </si>
  <si>
    <t>Sahil Khan</t>
  </si>
  <si>
    <t>Crocrim Shop</t>
  </si>
  <si>
    <t>5.10.18</t>
  </si>
  <si>
    <t>3909001700029196</t>
  </si>
  <si>
    <t>939694812874</t>
  </si>
  <si>
    <t>478605433</t>
  </si>
  <si>
    <t>Mohd. Sadik</t>
  </si>
  <si>
    <t>Kirana Shop</t>
  </si>
  <si>
    <t>665618210000993</t>
  </si>
  <si>
    <t>442327649518</t>
  </si>
  <si>
    <t>478608620</t>
  </si>
  <si>
    <t>Hasina Bano</t>
  </si>
  <si>
    <t>Nijamuddin Khan</t>
  </si>
  <si>
    <t>Pashu palan</t>
  </si>
  <si>
    <t>3645239932</t>
  </si>
  <si>
    <t>823194385559</t>
  </si>
  <si>
    <t>478608778</t>
  </si>
  <si>
    <t>Isub Khan</t>
  </si>
  <si>
    <t>Babuddin Khan</t>
  </si>
  <si>
    <t>13850100008551</t>
  </si>
  <si>
    <t>384433362076</t>
  </si>
  <si>
    <t>478608774</t>
  </si>
  <si>
    <t>Sitara Bano</t>
  </si>
  <si>
    <t>Umardeen Khan</t>
  </si>
  <si>
    <t>3645238101</t>
  </si>
  <si>
    <t>615107657744</t>
  </si>
  <si>
    <t>478608783</t>
  </si>
  <si>
    <t>Rajuddin Khan</t>
  </si>
  <si>
    <t>Sattar Khan</t>
  </si>
  <si>
    <t>3645237163</t>
  </si>
  <si>
    <t>315977351243</t>
  </si>
  <si>
    <t>478608785</t>
  </si>
  <si>
    <t xml:space="preserve">Behind Old Cinema Hall Badiyaan Mohalla Sadar Choke Dausa Raj. </t>
  </si>
  <si>
    <t>3.8.18</t>
  </si>
  <si>
    <t>6.8.18</t>
  </si>
  <si>
    <t xml:space="preserve">Hafiz Manjil Nagori Mohalla Dausa Raj. </t>
  </si>
  <si>
    <t xml:space="preserve">Vill - Barkhera Khairwal Dausa </t>
  </si>
  <si>
    <t>Aarti Takkar</t>
  </si>
  <si>
    <t>Pramod Kumar Takkar</t>
  </si>
  <si>
    <t xml:space="preserve">11 F 19 Apna Ghar yojna R K Puram Engineering College kota, raj. </t>
  </si>
  <si>
    <t>102064587</t>
  </si>
  <si>
    <t xml:space="preserve"> Hanif</t>
  </si>
  <si>
    <t>Kasam khan</t>
  </si>
  <si>
    <t>Bhatiyara Mohalla Near Nehru Dausa 303303</t>
  </si>
  <si>
    <t>Abdul Esuf Khan</t>
  </si>
  <si>
    <t>Kamruddin Khan</t>
  </si>
  <si>
    <t>Bhandarej, Duasa</t>
  </si>
  <si>
    <t xml:space="preserve">MUSLIM </t>
  </si>
  <si>
    <t>Nagina Udhyog</t>
  </si>
  <si>
    <t>24.8.18</t>
  </si>
  <si>
    <t>28.8.18</t>
  </si>
  <si>
    <t>213922143266</t>
  </si>
  <si>
    <t>Hasan Mohammed</t>
  </si>
  <si>
    <t>Panchyat Patoli, Dausa</t>
  </si>
  <si>
    <t>Stationary shop</t>
  </si>
  <si>
    <t>6690000100053408</t>
  </si>
  <si>
    <t>Mohammad Naim</t>
  </si>
  <si>
    <t>Mohd. Hanif</t>
  </si>
  <si>
    <t>Badiyan Mohallah, duasa</t>
  </si>
  <si>
    <t>Computer Hardware</t>
  </si>
  <si>
    <t>Hidayat Rasul</t>
  </si>
  <si>
    <t>Badi Masjid Ke Pass, Nagori Mohalla, Dausa</t>
  </si>
  <si>
    <t>245573613972</t>
  </si>
  <si>
    <t>Mohammed Juned</t>
  </si>
  <si>
    <t>Mohd. Musi</t>
  </si>
  <si>
    <t>Hakimuddin Dargar Ke Pass, Dalelpura, Dausa</t>
  </si>
  <si>
    <t>Pashu Palan</t>
  </si>
  <si>
    <t>Nitin Chhabra</t>
  </si>
  <si>
    <t>Vinod Kumar Jain</t>
  </si>
  <si>
    <t>Khawa Raoji, Dausa</t>
  </si>
  <si>
    <t>Readymade shop</t>
  </si>
  <si>
    <t>Arshad Khan</t>
  </si>
  <si>
    <t>Abdul Samad Khan</t>
  </si>
  <si>
    <t>Nagar Colony, Dausa</t>
  </si>
  <si>
    <t>Battery Work</t>
  </si>
  <si>
    <t>31.8.18</t>
  </si>
  <si>
    <t>11.9.18</t>
  </si>
  <si>
    <t>424374053237</t>
  </si>
  <si>
    <t>Munna shah</t>
  </si>
  <si>
    <t>526403053929</t>
  </si>
  <si>
    <t>Mohammed Anis</t>
  </si>
  <si>
    <t>Motor Cycle Repairing</t>
  </si>
  <si>
    <t>256886334909</t>
  </si>
  <si>
    <t>Mehroon</t>
  </si>
  <si>
    <t>Shamsher Khan</t>
  </si>
  <si>
    <t>Gangwana, Mehwa, Dausa</t>
  </si>
  <si>
    <t>951532182000</t>
  </si>
  <si>
    <t>Hikmat Yaar</t>
  </si>
  <si>
    <t>Mohammed Shabbir</t>
  </si>
  <si>
    <t>64, Lalsot Road, Badi Masjid Ke Pass, Dausa</t>
  </si>
  <si>
    <t>Electrical Shop</t>
  </si>
  <si>
    <t>2.1.19</t>
  </si>
  <si>
    <t>10.1.19</t>
  </si>
  <si>
    <t>863206533838</t>
  </si>
  <si>
    <t>Rajudeen Khan</t>
  </si>
  <si>
    <t>Kohra Mohalla Dausa</t>
  </si>
  <si>
    <t>Dairy</t>
  </si>
  <si>
    <t>6.3.19</t>
  </si>
  <si>
    <t>7.3.19</t>
  </si>
  <si>
    <t>828370556386</t>
  </si>
  <si>
    <t>Babudeen  Khan</t>
  </si>
  <si>
    <t>Kohra Mohalla, Bada Bujurg, Mahwa,  Dausa</t>
  </si>
  <si>
    <t>Nijamudeen Khan</t>
  </si>
  <si>
    <t>Umardeen  Khan</t>
  </si>
  <si>
    <t>Chand Mohammad</t>
  </si>
  <si>
    <t>Farman Ali</t>
  </si>
  <si>
    <t>Shaikhan Mohalla, Ward No. 15, Dausa</t>
  </si>
  <si>
    <t>Shah Maskoor Ali</t>
  </si>
  <si>
    <t>Mehboob Shah</t>
  </si>
  <si>
    <t>Sai Ji Kothi, Idgah Colony, Lal Soth, Dausa</t>
  </si>
  <si>
    <t>Electronic  Shop</t>
  </si>
  <si>
    <t>679401478830</t>
  </si>
  <si>
    <t>587906775655</t>
  </si>
  <si>
    <t>118968482</t>
  </si>
  <si>
    <t>Pritu Jain</t>
  </si>
  <si>
    <t>Vijay Kumar Jain</t>
  </si>
  <si>
    <t>Vikas Colony Dausa</t>
  </si>
  <si>
    <t>Crockary Material</t>
  </si>
  <si>
    <t>20.12.18</t>
  </si>
  <si>
    <t>21.12.18</t>
  </si>
  <si>
    <t>02891000021708</t>
  </si>
  <si>
    <t>Taj Mohammed</t>
  </si>
  <si>
    <t>Lawan Dausa</t>
  </si>
  <si>
    <t>Plastic Toy</t>
  </si>
  <si>
    <t>AFRIDI KHAN</t>
  </si>
  <si>
    <t>ISLAM KHAN</t>
  </si>
  <si>
    <t>CHOUDHARY MOHALLA GARH HIMMAT SINGH DAUS ARAJ. 321609</t>
  </si>
  <si>
    <t>CHIMKENT STATE MEDICAL INSTITUTE, KAJAKISTAN</t>
  </si>
  <si>
    <t>5.7.18</t>
  </si>
  <si>
    <t>11.7.18</t>
  </si>
  <si>
    <t>22590100012651</t>
  </si>
  <si>
    <t>888861075341</t>
  </si>
  <si>
    <t>478605866</t>
  </si>
  <si>
    <t>23.7.18</t>
  </si>
  <si>
    <t>24.7.18</t>
  </si>
  <si>
    <t>27.8.18</t>
  </si>
  <si>
    <t>7412 1408 9294</t>
  </si>
  <si>
    <t>Ahasan Khan</t>
  </si>
  <si>
    <t>Saraswati College of Nursing, Dausa</t>
  </si>
  <si>
    <t>Rajasthan University of Health Science, Jaipur</t>
  </si>
  <si>
    <t>8.3.19</t>
  </si>
  <si>
    <t>Afridi Khan</t>
  </si>
  <si>
    <t xml:space="preserve">Vill Post Himmatsingh Tehsil- Mehwa, Dist- Dausa </t>
  </si>
  <si>
    <t>Chimkent State Medical Institute, Kajakistan</t>
  </si>
  <si>
    <t>Shymkent State Medical University, Kazakhstan</t>
  </si>
  <si>
    <t>MBBS</t>
  </si>
  <si>
    <t>31.1.19</t>
  </si>
  <si>
    <t>1.2.19</t>
  </si>
</sst>
</file>

<file path=xl/styles.xml><?xml version="1.0" encoding="utf-8"?>
<styleSheet xmlns="http://schemas.openxmlformats.org/spreadsheetml/2006/main">
  <fonts count="9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name val="DevLys 010"/>
    </font>
    <font>
      <sz val="11"/>
      <color theme="1"/>
      <name val="DevLys 010"/>
    </font>
    <font>
      <sz val="11"/>
      <color theme="1"/>
      <name val="Kruti Dev 011"/>
    </font>
    <font>
      <sz val="11"/>
      <color theme="1"/>
      <name val="Arial"/>
      <family val="2"/>
    </font>
    <font>
      <sz val="11"/>
      <name val="Kruti Dev 011"/>
    </font>
    <font>
      <sz val="11"/>
      <name val="Times New Roman"/>
      <family val="1"/>
    </font>
    <font>
      <sz val="11"/>
      <color theme="1"/>
      <name val="Kruti Dev 010"/>
    </font>
    <font>
      <sz val="10"/>
      <name val="Arial"/>
      <family val="2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Kruti Dev 01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DevLys 010 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3"/>
      <color theme="1"/>
      <name val="Kruti Dev 010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DevLys 010"/>
    </font>
    <font>
      <b/>
      <sz val="12"/>
      <color theme="1"/>
      <name val="DevLys 010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14"/>
      <name val="Arjun"/>
    </font>
    <font>
      <i/>
      <sz val="10"/>
      <name val="Arjun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jun"/>
    </font>
    <font>
      <b/>
      <sz val="10"/>
      <name val="Arjun"/>
    </font>
    <font>
      <sz val="8"/>
      <name val="Times New Roman"/>
      <family val="1"/>
    </font>
    <font>
      <sz val="9"/>
      <name val="Arial"/>
      <family val="2"/>
    </font>
    <font>
      <b/>
      <sz val="12"/>
      <name val="Arjun"/>
    </font>
    <font>
      <sz val="13"/>
      <name val="DevLys 010"/>
    </font>
    <font>
      <sz val="12"/>
      <name val="Times New Roman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5" fillId="0" borderId="0"/>
    <xf numFmtId="0" fontId="31" fillId="0" borderId="0"/>
    <xf numFmtId="0" fontId="93" fillId="0" borderId="0" applyNumberFormat="0" applyFill="0" applyBorder="0" applyAlignment="0" applyProtection="0">
      <alignment vertical="top"/>
      <protection locked="0"/>
    </xf>
  </cellStyleXfs>
  <cellXfs count="655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9" fillId="0" borderId="1" xfId="0" applyFont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0" fontId="17" fillId="0" borderId="9" xfId="0" applyFont="1" applyBorder="1" applyAlignment="1">
      <alignment vertical="top"/>
    </xf>
    <xf numFmtId="0" fontId="17" fillId="2" borderId="1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/>
    </xf>
    <xf numFmtId="14" fontId="17" fillId="0" borderId="1" xfId="0" applyNumberFormat="1" applyFont="1" applyBorder="1" applyAlignment="1">
      <alignment horizontal="left" vertical="top"/>
    </xf>
    <xf numFmtId="0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9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9" fillId="0" borderId="1" xfId="0" applyFont="1" applyBorder="1" applyAlignment="1">
      <alignment vertical="top"/>
    </xf>
    <xf numFmtId="0" fontId="21" fillId="0" borderId="1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21" fillId="2" borderId="11" xfId="0" applyFont="1" applyFill="1" applyBorder="1" applyAlignment="1">
      <alignment vertical="top"/>
    </xf>
    <xf numFmtId="0" fontId="21" fillId="2" borderId="1" xfId="0" applyFont="1" applyFill="1" applyBorder="1" applyAlignment="1">
      <alignment vertical="top"/>
    </xf>
    <xf numFmtId="0" fontId="19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vertical="top" wrapText="1"/>
    </xf>
    <xf numFmtId="0" fontId="21" fillId="2" borderId="11" xfId="0" applyFont="1" applyFill="1" applyBorder="1" applyAlignment="1">
      <alignment horizontal="right" vertical="top"/>
    </xf>
    <xf numFmtId="0" fontId="21" fillId="2" borderId="1" xfId="0" applyFont="1" applyFill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vertical="top" wrapText="1"/>
    </xf>
    <xf numFmtId="14" fontId="23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0" fontId="1" fillId="0" borderId="0" xfId="0" applyFont="1"/>
    <xf numFmtId="0" fontId="2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31" fillId="0" borderId="1" xfId="2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32" fillId="2" borderId="1" xfId="2" applyFont="1" applyFill="1" applyBorder="1" applyAlignment="1">
      <alignment vertical="top" wrapText="1"/>
    </xf>
    <xf numFmtId="14" fontId="32" fillId="2" borderId="1" xfId="2" applyNumberFormat="1" applyFont="1" applyFill="1" applyBorder="1" applyAlignment="1">
      <alignment vertical="top" wrapText="1"/>
    </xf>
    <xf numFmtId="0" fontId="32" fillId="2" borderId="1" xfId="2" applyFont="1" applyFill="1" applyBorder="1" applyAlignment="1">
      <alignment horizontal="center" vertical="top" wrapText="1"/>
    </xf>
    <xf numFmtId="0" fontId="32" fillId="0" borderId="1" xfId="2" applyFont="1" applyBorder="1" applyAlignment="1">
      <alignment horizontal="center" vertical="top" wrapText="1"/>
    </xf>
    <xf numFmtId="14" fontId="32" fillId="0" borderId="1" xfId="2" applyNumberFormat="1" applyFont="1" applyBorder="1" applyAlignment="1">
      <alignment vertical="top" wrapText="1"/>
    </xf>
    <xf numFmtId="0" fontId="33" fillId="2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2" fillId="0" borderId="1" xfId="2" applyFont="1" applyBorder="1" applyAlignment="1">
      <alignment vertical="top" wrapText="1"/>
    </xf>
    <xf numFmtId="0" fontId="32" fillId="0" borderId="1" xfId="2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9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/>
    </xf>
    <xf numFmtId="0" fontId="40" fillId="0" borderId="1" xfId="0" applyFont="1" applyBorder="1" applyAlignment="1">
      <alignment vertical="top" wrapText="1"/>
    </xf>
    <xf numFmtId="0" fontId="40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14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4" fontId="15" fillId="0" borderId="1" xfId="0" applyNumberFormat="1" applyFont="1" applyBorder="1" applyAlignment="1">
      <alignment vertical="top" wrapText="1"/>
    </xf>
    <xf numFmtId="0" fontId="42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3" fillId="0" borderId="0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8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8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40" fillId="0" borderId="1" xfId="0" applyFont="1" applyBorder="1" applyAlignment="1">
      <alignment horizontal="right" vertical="top" wrapText="1"/>
    </xf>
    <xf numFmtId="0" fontId="40" fillId="0" borderId="1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left" vertical="top" wrapText="1"/>
    </xf>
    <xf numFmtId="0" fontId="48" fillId="3" borderId="1" xfId="0" applyFont="1" applyFill="1" applyBorder="1" applyAlignment="1">
      <alignment vertical="top" wrapText="1"/>
    </xf>
    <xf numFmtId="0" fontId="48" fillId="0" borderId="1" xfId="0" applyFont="1" applyBorder="1" applyAlignment="1">
      <alignment horizontal="left" vertical="top" wrapText="1"/>
    </xf>
    <xf numFmtId="0" fontId="48" fillId="0" borderId="1" xfId="0" applyFont="1" applyFill="1" applyBorder="1" applyAlignment="1">
      <alignment horizontal="left" vertical="top" wrapText="1"/>
    </xf>
    <xf numFmtId="49" fontId="40" fillId="0" borderId="1" xfId="0" applyNumberFormat="1" applyFont="1" applyBorder="1" applyAlignment="1">
      <alignment horizontal="center" vertical="top" wrapText="1"/>
    </xf>
    <xf numFmtId="0" fontId="49" fillId="3" borderId="1" xfId="0" applyFont="1" applyFill="1" applyBorder="1" applyAlignment="1">
      <alignment vertical="top" wrapText="1"/>
    </xf>
    <xf numFmtId="49" fontId="40" fillId="0" borderId="1" xfId="0" applyNumberFormat="1" applyFont="1" applyBorder="1" applyAlignment="1">
      <alignment horizontal="left" vertical="top" wrapText="1"/>
    </xf>
    <xf numFmtId="49" fontId="40" fillId="0" borderId="1" xfId="0" applyNumberFormat="1" applyFont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49" fillId="0" borderId="1" xfId="0" applyFont="1" applyFill="1" applyBorder="1" applyAlignment="1">
      <alignment vertical="top" wrapText="1"/>
    </xf>
    <xf numFmtId="49" fontId="49" fillId="0" borderId="1" xfId="0" applyNumberFormat="1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40" fillId="0" borderId="1" xfId="0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50" fillId="2" borderId="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justify" vertical="top" wrapText="1"/>
    </xf>
    <xf numFmtId="0" fontId="48" fillId="0" borderId="1" xfId="0" applyFont="1" applyBorder="1" applyAlignment="1">
      <alignment horizontal="justify" vertical="top" wrapText="1"/>
    </xf>
    <xf numFmtId="0" fontId="38" fillId="0" borderId="1" xfId="0" applyFont="1" applyBorder="1" applyAlignment="1">
      <alignment vertical="top"/>
    </xf>
    <xf numFmtId="0" fontId="40" fillId="2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40" fillId="2" borderId="1" xfId="0" applyFont="1" applyFill="1" applyBorder="1" applyAlignment="1">
      <alignment horizontal="right" vertical="top" wrapText="1"/>
    </xf>
    <xf numFmtId="0" fontId="40" fillId="2" borderId="1" xfId="0" applyFont="1" applyFill="1" applyBorder="1" applyAlignment="1">
      <alignment horizontal="left" vertical="top" wrapText="1"/>
    </xf>
    <xf numFmtId="49" fontId="40" fillId="2" borderId="1" xfId="0" applyNumberFormat="1" applyFont="1" applyFill="1" applyBorder="1" applyAlignment="1">
      <alignment horizontal="left" vertical="top" wrapText="1"/>
    </xf>
    <xf numFmtId="49" fontId="40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49" fontId="3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5" fillId="0" borderId="0" xfId="0" applyFont="1"/>
    <xf numFmtId="0" fontId="53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2" fontId="55" fillId="0" borderId="15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Border="1"/>
    <xf numFmtId="0" fontId="16" fillId="0" borderId="17" xfId="0" applyFont="1" applyBorder="1" applyAlignment="1">
      <alignment horizontal="center" vertical="top" wrapText="1"/>
    </xf>
    <xf numFmtId="0" fontId="0" fillId="0" borderId="0" xfId="0" applyBorder="1"/>
    <xf numFmtId="0" fontId="45" fillId="0" borderId="6" xfId="0" applyFont="1" applyBorder="1" applyAlignment="1">
      <alignment vertical="top" wrapText="1"/>
    </xf>
    <xf numFmtId="0" fontId="45" fillId="0" borderId="5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60" fillId="0" borderId="26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1" fontId="61" fillId="0" borderId="1" xfId="0" applyNumberFormat="1" applyFont="1" applyBorder="1" applyAlignment="1">
      <alignment horizontal="left"/>
    </xf>
    <xf numFmtId="1" fontId="61" fillId="0" borderId="1" xfId="0" applyNumberFormat="1" applyFont="1" applyBorder="1" applyAlignment="1">
      <alignment horizontal="center"/>
    </xf>
    <xf numFmtId="1" fontId="61" fillId="0" borderId="23" xfId="0" applyNumberFormat="1" applyFont="1" applyBorder="1" applyAlignment="1">
      <alignment horizontal="center"/>
    </xf>
    <xf numFmtId="1" fontId="61" fillId="0" borderId="9" xfId="0" applyNumberFormat="1" applyFont="1" applyBorder="1" applyAlignment="1">
      <alignment horizontal="center"/>
    </xf>
    <xf numFmtId="1" fontId="62" fillId="0" borderId="12" xfId="0" applyNumberFormat="1" applyFont="1" applyBorder="1"/>
    <xf numFmtId="1" fontId="61" fillId="0" borderId="11" xfId="0" applyNumberFormat="1" applyFont="1" applyFill="1" applyBorder="1" applyAlignment="1">
      <alignment horizontal="center"/>
    </xf>
    <xf numFmtId="1" fontId="61" fillId="0" borderId="1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2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7" fillId="0" borderId="14" xfId="0" applyFont="1" applyBorder="1"/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5" fillId="0" borderId="14" xfId="0" applyFont="1" applyBorder="1"/>
    <xf numFmtId="0" fontId="45" fillId="0" borderId="0" xfId="0" applyFont="1" applyBorder="1"/>
    <xf numFmtId="0" fontId="67" fillId="0" borderId="0" xfId="0" applyFont="1"/>
    <xf numFmtId="0" fontId="0" fillId="0" borderId="14" xfId="0" applyBorder="1"/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0" borderId="31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69" fillId="0" borderId="16" xfId="0" applyFont="1" applyBorder="1" applyAlignment="1">
      <alignment vertical="top"/>
    </xf>
    <xf numFmtId="0" fontId="60" fillId="0" borderId="33" xfId="0" applyFont="1" applyBorder="1" applyAlignment="1">
      <alignment vertical="top"/>
    </xf>
    <xf numFmtId="0" fontId="14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8" fillId="0" borderId="34" xfId="0" applyFont="1" applyBorder="1" applyAlignment="1">
      <alignment vertical="top" wrapText="1"/>
    </xf>
    <xf numFmtId="0" fontId="68" fillId="0" borderId="35" xfId="0" applyFont="1" applyBorder="1" applyAlignment="1">
      <alignment vertical="top" wrapText="1"/>
    </xf>
    <xf numFmtId="0" fontId="70" fillId="0" borderId="29" xfId="0" applyFont="1" applyBorder="1" applyAlignment="1">
      <alignment horizontal="left"/>
    </xf>
    <xf numFmtId="0" fontId="71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0" fontId="70" fillId="0" borderId="9" xfId="0" applyFont="1" applyBorder="1" applyAlignment="1">
      <alignment horizontal="center"/>
    </xf>
    <xf numFmtId="0" fontId="0" fillId="0" borderId="36" xfId="0" applyBorder="1"/>
    <xf numFmtId="0" fontId="72" fillId="0" borderId="1" xfId="0" applyFont="1" applyFill="1" applyBorder="1" applyAlignment="1">
      <alignment horizontal="center"/>
    </xf>
    <xf numFmtId="0" fontId="72" fillId="0" borderId="37" xfId="0" applyFont="1" applyFill="1" applyBorder="1" applyAlignment="1">
      <alignment horizontal="center"/>
    </xf>
    <xf numFmtId="0" fontId="73" fillId="0" borderId="0" xfId="0" applyFont="1"/>
    <xf numFmtId="0" fontId="57" fillId="0" borderId="14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45" fillId="0" borderId="31" xfId="0" applyFont="1" applyBorder="1" applyAlignment="1">
      <alignment vertical="top" wrapText="1"/>
    </xf>
    <xf numFmtId="0" fontId="72" fillId="0" borderId="1" xfId="0" applyFont="1" applyBorder="1" applyAlignment="1">
      <alignment horizontal="left"/>
    </xf>
    <xf numFmtId="0" fontId="74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2" fontId="72" fillId="0" borderId="1" xfId="0" applyNumberFormat="1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9" xfId="0" applyFont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left" vertical="top"/>
    </xf>
    <xf numFmtId="0" fontId="16" fillId="0" borderId="1" xfId="0" applyFont="1" applyFill="1" applyBorder="1" applyAlignment="1">
      <alignment vertical="top" wrapText="1"/>
    </xf>
    <xf numFmtId="0" fontId="45" fillId="0" borderId="1" xfId="0" applyFont="1" applyBorder="1" applyAlignment="1">
      <alignment vertical="top"/>
    </xf>
    <xf numFmtId="0" fontId="75" fillId="0" borderId="1" xfId="0" applyFont="1" applyBorder="1" applyAlignment="1">
      <alignment vertical="top"/>
    </xf>
    <xf numFmtId="0" fontId="75" fillId="0" borderId="1" xfId="0" applyFont="1" applyBorder="1" applyAlignment="1">
      <alignment vertical="top" wrapText="1"/>
    </xf>
    <xf numFmtId="1" fontId="75" fillId="0" borderId="1" xfId="0" applyNumberFormat="1" applyFont="1" applyBorder="1" applyAlignment="1">
      <alignment vertical="top" wrapText="1"/>
    </xf>
    <xf numFmtId="0" fontId="76" fillId="0" borderId="1" xfId="0" applyFont="1" applyBorder="1" applyAlignment="1">
      <alignment vertical="top"/>
    </xf>
    <xf numFmtId="0" fontId="76" fillId="0" borderId="23" xfId="0" applyFont="1" applyBorder="1" applyAlignment="1">
      <alignment vertical="top"/>
    </xf>
    <xf numFmtId="0" fontId="75" fillId="0" borderId="0" xfId="0" applyFont="1" applyAlignment="1">
      <alignment vertical="top"/>
    </xf>
    <xf numFmtId="0" fontId="75" fillId="0" borderId="11" xfId="0" applyFont="1" applyBorder="1" applyAlignment="1">
      <alignment vertical="top"/>
    </xf>
    <xf numFmtId="0" fontId="75" fillId="0" borderId="37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57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vertical="top" wrapText="1"/>
    </xf>
    <xf numFmtId="0" fontId="75" fillId="0" borderId="1" xfId="0" quotePrefix="1" applyFont="1" applyBorder="1" applyAlignment="1">
      <alignment vertical="top" wrapText="1"/>
    </xf>
    <xf numFmtId="14" fontId="75" fillId="0" borderId="1" xfId="0" quotePrefix="1" applyNumberFormat="1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14" fontId="75" fillId="0" borderId="0" xfId="0" applyNumberFormat="1" applyFont="1" applyAlignment="1">
      <alignment vertical="top" wrapText="1"/>
    </xf>
    <xf numFmtId="0" fontId="75" fillId="0" borderId="0" xfId="0" applyFont="1" applyAlignment="1">
      <alignment vertical="top" wrapText="1"/>
    </xf>
    <xf numFmtId="14" fontId="75" fillId="0" borderId="0" xfId="0" quotePrefix="1" applyNumberFormat="1" applyFont="1" applyAlignment="1">
      <alignment vertical="top" wrapText="1"/>
    </xf>
    <xf numFmtId="0" fontId="75" fillId="0" borderId="11" xfId="0" applyFont="1" applyBorder="1" applyAlignment="1">
      <alignment vertical="top" wrapText="1"/>
    </xf>
    <xf numFmtId="0" fontId="75" fillId="0" borderId="37" xfId="0" applyFont="1" applyBorder="1" applyAlignment="1">
      <alignment vertical="top" wrapText="1"/>
    </xf>
    <xf numFmtId="0" fontId="76" fillId="0" borderId="0" xfId="0" applyFont="1" applyAlignment="1">
      <alignment vertical="top"/>
    </xf>
    <xf numFmtId="0" fontId="0" fillId="0" borderId="14" xfId="0" applyBorder="1" applyAlignment="1">
      <alignment vertical="top" wrapText="1"/>
    </xf>
    <xf numFmtId="0" fontId="75" fillId="0" borderId="0" xfId="0" quotePrefix="1" applyFont="1" applyAlignment="1">
      <alignment vertical="top" wrapText="1"/>
    </xf>
    <xf numFmtId="0" fontId="76" fillId="0" borderId="1" xfId="0" applyFont="1" applyBorder="1" applyAlignment="1">
      <alignment vertical="top" wrapText="1"/>
    </xf>
    <xf numFmtId="1" fontId="76" fillId="0" borderId="1" xfId="0" applyNumberFormat="1" applyFont="1" applyBorder="1" applyAlignment="1">
      <alignment vertical="top" wrapText="1"/>
    </xf>
    <xf numFmtId="0" fontId="76" fillId="0" borderId="9" xfId="0" applyFont="1" applyBorder="1" applyAlignment="1">
      <alignment vertical="top" wrapText="1"/>
    </xf>
    <xf numFmtId="0" fontId="76" fillId="0" borderId="11" xfId="0" applyFont="1" applyBorder="1" applyAlignment="1">
      <alignment vertical="top" wrapText="1"/>
    </xf>
    <xf numFmtId="0" fontId="78" fillId="0" borderId="0" xfId="0" applyFont="1"/>
    <xf numFmtId="0" fontId="57" fillId="0" borderId="0" xfId="0" applyFont="1" applyAlignment="1">
      <alignment wrapText="1"/>
    </xf>
    <xf numFmtId="0" fontId="10" fillId="0" borderId="0" xfId="0" applyFont="1"/>
    <xf numFmtId="0" fontId="45" fillId="0" borderId="0" xfId="0" applyFont="1" applyAlignment="1">
      <alignment wrapText="1"/>
    </xf>
    <xf numFmtId="0" fontId="72" fillId="0" borderId="11" xfId="0" applyFont="1" applyBorder="1" applyAlignment="1">
      <alignment horizontal="center"/>
    </xf>
    <xf numFmtId="1" fontId="72" fillId="0" borderId="1" xfId="0" applyNumberFormat="1" applyFont="1" applyBorder="1" applyAlignment="1">
      <alignment horizontal="center"/>
    </xf>
    <xf numFmtId="0" fontId="79" fillId="0" borderId="5" xfId="0" applyFont="1" applyBorder="1" applyAlignment="1">
      <alignment vertical="top" wrapText="1"/>
    </xf>
    <xf numFmtId="0" fontId="72" fillId="0" borderId="1" xfId="0" applyFont="1" applyBorder="1" applyAlignment="1">
      <alignment horizontal="center" wrapText="1"/>
    </xf>
    <xf numFmtId="1" fontId="68" fillId="0" borderId="11" xfId="0" applyNumberFormat="1" applyFont="1" applyBorder="1" applyAlignment="1">
      <alignment horizontal="right" vertical="top" wrapText="1"/>
    </xf>
    <xf numFmtId="1" fontId="80" fillId="0" borderId="1" xfId="0" applyNumberFormat="1" applyFont="1" applyBorder="1" applyAlignment="1">
      <alignment vertical="top" wrapText="1"/>
    </xf>
    <xf numFmtId="0" fontId="75" fillId="0" borderId="1" xfId="0" applyFont="1" applyBorder="1" applyAlignment="1">
      <alignment horizontal="center" vertical="top"/>
    </xf>
    <xf numFmtId="0" fontId="75" fillId="0" borderId="9" xfId="0" applyFont="1" applyBorder="1" applyAlignment="1">
      <alignment vertical="top"/>
    </xf>
    <xf numFmtId="0" fontId="80" fillId="0" borderId="0" xfId="0" applyFont="1" applyAlignment="1">
      <alignment vertical="top"/>
    </xf>
    <xf numFmtId="0" fontId="75" fillId="0" borderId="36" xfId="0" applyFont="1" applyBorder="1" applyAlignment="1">
      <alignment vertical="top"/>
    </xf>
    <xf numFmtId="0" fontId="57" fillId="0" borderId="1" xfId="0" applyFont="1" applyBorder="1" applyAlignment="1">
      <alignment vertical="top" wrapText="1"/>
    </xf>
    <xf numFmtId="0" fontId="68" fillId="0" borderId="1" xfId="0" applyFont="1" applyBorder="1" applyAlignment="1">
      <alignment horizontal="right" vertical="top" wrapText="1"/>
    </xf>
    <xf numFmtId="0" fontId="75" fillId="0" borderId="1" xfId="0" applyFont="1" applyBorder="1" applyAlignment="1">
      <alignment horizontal="center" vertical="top" wrapText="1"/>
    </xf>
    <xf numFmtId="14" fontId="75" fillId="0" borderId="1" xfId="0" applyNumberFormat="1" applyFont="1" applyBorder="1" applyAlignment="1">
      <alignment vertical="top" wrapText="1"/>
    </xf>
    <xf numFmtId="0" fontId="75" fillId="0" borderId="9" xfId="0" applyFont="1" applyBorder="1" applyAlignment="1">
      <alignment vertical="top" wrapText="1"/>
    </xf>
    <xf numFmtId="0" fontId="80" fillId="0" borderId="0" xfId="0" applyFont="1" applyAlignment="1">
      <alignment vertical="top" wrapText="1"/>
    </xf>
    <xf numFmtId="0" fontId="75" fillId="0" borderId="36" xfId="0" applyFont="1" applyBorder="1" applyAlignment="1">
      <alignment vertical="top" wrapText="1"/>
    </xf>
    <xf numFmtId="0" fontId="68" fillId="0" borderId="1" xfId="0" applyFont="1" applyBorder="1" applyAlignment="1">
      <alignment vertical="top" wrapText="1"/>
    </xf>
    <xf numFmtId="0" fontId="68" fillId="0" borderId="11" xfId="0" applyFont="1" applyBorder="1" applyAlignment="1">
      <alignment vertical="top" wrapText="1"/>
    </xf>
    <xf numFmtId="0" fontId="76" fillId="0" borderId="1" xfId="0" applyFont="1" applyBorder="1" applyAlignment="1">
      <alignment horizontal="center" vertical="top" wrapText="1"/>
    </xf>
    <xf numFmtId="0" fontId="61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14" xfId="0" applyFont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45" fillId="0" borderId="1" xfId="0" applyFont="1" applyBorder="1"/>
    <xf numFmtId="0" fontId="75" fillId="0" borderId="1" xfId="0" applyFont="1" applyBorder="1" applyAlignment="1"/>
    <xf numFmtId="0" fontId="75" fillId="0" borderId="1" xfId="0" applyFont="1" applyBorder="1" applyAlignment="1">
      <alignment horizontal="center"/>
    </xf>
    <xf numFmtId="1" fontId="68" fillId="0" borderId="10" xfId="0" applyNumberFormat="1" applyFont="1" applyBorder="1" applyAlignment="1">
      <alignment horizontal="right" vertical="top" wrapText="1"/>
    </xf>
    <xf numFmtId="0" fontId="76" fillId="0" borderId="1" xfId="0" applyFont="1" applyBorder="1" applyAlignment="1"/>
    <xf numFmtId="0" fontId="75" fillId="0" borderId="9" xfId="0" applyFont="1" applyBorder="1" applyAlignment="1"/>
    <xf numFmtId="0" fontId="76" fillId="0" borderId="23" xfId="0" applyFont="1" applyBorder="1" applyAlignment="1"/>
    <xf numFmtId="0" fontId="75" fillId="0" borderId="0" xfId="0" applyFont="1" applyAlignment="1"/>
    <xf numFmtId="0" fontId="75" fillId="0" borderId="36" xfId="0" applyFont="1" applyBorder="1" applyAlignment="1"/>
    <xf numFmtId="0" fontId="75" fillId="0" borderId="37" xfId="0" applyFont="1" applyBorder="1" applyAlignment="1"/>
    <xf numFmtId="0" fontId="45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right" vertical="top" wrapText="1"/>
    </xf>
    <xf numFmtId="0" fontId="68" fillId="0" borderId="10" xfId="0" applyFont="1" applyBorder="1" applyAlignment="1">
      <alignment vertical="top" wrapText="1"/>
    </xf>
    <xf numFmtId="0" fontId="68" fillId="0" borderId="11" xfId="0" applyFont="1" applyBorder="1" applyAlignment="1">
      <alignment horizontal="right" vertical="top" wrapText="1"/>
    </xf>
    <xf numFmtId="0" fontId="7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76" fillId="0" borderId="23" xfId="0" applyFont="1" applyBorder="1" applyAlignment="1">
      <alignment vertical="top" wrapText="1"/>
    </xf>
    <xf numFmtId="1" fontId="7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/>
    </xf>
    <xf numFmtId="0" fontId="67" fillId="0" borderId="0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45" fillId="0" borderId="14" xfId="0" applyFont="1" applyBorder="1" applyAlignment="1">
      <alignment vertical="top"/>
    </xf>
    <xf numFmtId="0" fontId="67" fillId="0" borderId="0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45" fillId="0" borderId="9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45" fillId="0" borderId="1" xfId="0" quotePrefix="1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60" fillId="0" borderId="1" xfId="0" applyFont="1" applyBorder="1" applyAlignment="1">
      <alignment vertical="top"/>
    </xf>
    <xf numFmtId="0" fontId="69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72" fillId="0" borderId="1" xfId="0" applyFont="1" applyBorder="1" applyAlignment="1">
      <alignment horizontal="left" vertical="top"/>
    </xf>
    <xf numFmtId="0" fontId="74" fillId="0" borderId="1" xfId="0" applyFont="1" applyBorder="1" applyAlignment="1">
      <alignment horizontal="center" vertical="top"/>
    </xf>
    <xf numFmtId="0" fontId="72" fillId="0" borderId="1" xfId="0" applyFont="1" applyBorder="1" applyAlignment="1">
      <alignment horizontal="center" vertical="top"/>
    </xf>
    <xf numFmtId="2" fontId="72" fillId="0" borderId="1" xfId="0" applyNumberFormat="1" applyFont="1" applyBorder="1" applyAlignment="1">
      <alignment horizontal="center" vertical="top"/>
    </xf>
    <xf numFmtId="0" fontId="72" fillId="0" borderId="9" xfId="0" applyFont="1" applyBorder="1" applyAlignment="1">
      <alignment horizontal="center" vertical="top"/>
    </xf>
    <xf numFmtId="0" fontId="72" fillId="0" borderId="1" xfId="0" applyFont="1" applyFill="1" applyBorder="1" applyAlignment="1">
      <alignment horizontal="center" vertical="top"/>
    </xf>
    <xf numFmtId="1" fontId="68" fillId="0" borderId="0" xfId="0" applyNumberFormat="1" applyFont="1" applyBorder="1" applyAlignment="1">
      <alignment vertical="top" wrapText="1"/>
    </xf>
    <xf numFmtId="0" fontId="68" fillId="0" borderId="1" xfId="0" applyFont="1" applyBorder="1" applyAlignment="1">
      <alignment vertical="top"/>
    </xf>
    <xf numFmtId="0" fontId="57" fillId="0" borderId="39" xfId="0" applyFont="1" applyBorder="1" applyAlignment="1">
      <alignment vertical="top" wrapText="1"/>
    </xf>
    <xf numFmtId="0" fontId="45" fillId="0" borderId="35" xfId="0" applyFont="1" applyBorder="1" applyAlignment="1">
      <alignment horizontal="justify" vertical="top" wrapText="1"/>
    </xf>
    <xf numFmtId="0" fontId="45" fillId="0" borderId="35" xfId="0" applyFont="1" applyBorder="1" applyAlignment="1">
      <alignment vertical="top" wrapText="1"/>
    </xf>
    <xf numFmtId="0" fontId="45" fillId="0" borderId="39" xfId="0" applyFont="1" applyBorder="1" applyAlignment="1">
      <alignment vertical="top" wrapText="1"/>
    </xf>
    <xf numFmtId="0" fontId="75" fillId="0" borderId="39" xfId="0" applyFont="1" applyBorder="1" applyAlignment="1">
      <alignment vertical="top" wrapText="1"/>
    </xf>
    <xf numFmtId="0" fontId="81" fillId="0" borderId="0" xfId="0" applyFont="1" applyAlignment="1">
      <alignment vertical="top" wrapText="1"/>
    </xf>
    <xf numFmtId="0" fontId="77" fillId="0" borderId="9" xfId="0" applyFont="1" applyBorder="1" applyAlignment="1">
      <alignment vertical="top" wrapText="1"/>
    </xf>
    <xf numFmtId="0" fontId="68" fillId="0" borderId="0" xfId="0" applyFont="1" applyAlignment="1">
      <alignment vertical="top" wrapText="1"/>
    </xf>
    <xf numFmtId="0" fontId="57" fillId="0" borderId="40" xfId="0" applyFont="1" applyBorder="1" applyAlignment="1">
      <alignment vertical="top" wrapText="1"/>
    </xf>
    <xf numFmtId="0" fontId="45" fillId="0" borderId="41" xfId="0" applyFont="1" applyBorder="1" applyAlignment="1">
      <alignment horizontal="justify" vertical="top" wrapText="1"/>
    </xf>
    <xf numFmtId="0" fontId="45" fillId="0" borderId="41" xfId="0" applyFont="1" applyBorder="1" applyAlignment="1">
      <alignment vertical="top" wrapText="1"/>
    </xf>
    <xf numFmtId="0" fontId="45" fillId="0" borderId="40" xfId="0" applyFont="1" applyBorder="1" applyAlignment="1">
      <alignment vertical="top" wrapText="1"/>
    </xf>
    <xf numFmtId="0" fontId="75" fillId="0" borderId="40" xfId="0" applyFont="1" applyBorder="1" applyAlignment="1">
      <alignment vertical="top" wrapText="1"/>
    </xf>
    <xf numFmtId="0" fontId="76" fillId="0" borderId="36" xfId="0" applyFont="1" applyBorder="1" applyAlignment="1">
      <alignment vertical="top" wrapText="1"/>
    </xf>
    <xf numFmtId="0" fontId="73" fillId="0" borderId="0" xfId="0" applyFont="1" applyBorder="1" applyAlignment="1">
      <alignment vertical="top"/>
    </xf>
    <xf numFmtId="0" fontId="57" fillId="0" borderId="1" xfId="0" quotePrefix="1" applyFont="1" applyBorder="1" applyAlignment="1">
      <alignment vertical="top" wrapText="1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left" vertical="top"/>
    </xf>
    <xf numFmtId="2" fontId="55" fillId="0" borderId="0" xfId="0" applyNumberFormat="1" applyFont="1" applyBorder="1" applyAlignment="1">
      <alignment horizontal="left" vertical="top"/>
    </xf>
    <xf numFmtId="2" fontId="55" fillId="0" borderId="0" xfId="0" applyNumberFormat="1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79" fillId="0" borderId="1" xfId="0" applyFont="1" applyBorder="1" applyAlignment="1">
      <alignment horizontal="center" vertical="top" wrapText="1"/>
    </xf>
    <xf numFmtId="0" fontId="79" fillId="0" borderId="1" xfId="0" applyFont="1" applyBorder="1" applyAlignment="1">
      <alignment horizontal="center" vertical="top"/>
    </xf>
    <xf numFmtId="0" fontId="78" fillId="0" borderId="1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79" fillId="0" borderId="9" xfId="0" applyFont="1" applyBorder="1" applyAlignment="1">
      <alignment horizontal="center" vertical="top" wrapText="1"/>
    </xf>
    <xf numFmtId="0" fontId="79" fillId="0" borderId="1" xfId="0" applyFont="1" applyFill="1" applyBorder="1" applyAlignment="1">
      <alignment vertical="top" wrapText="1"/>
    </xf>
    <xf numFmtId="0" fontId="57" fillId="0" borderId="1" xfId="0" applyFont="1" applyBorder="1" applyAlignment="1">
      <alignment vertical="top"/>
    </xf>
    <xf numFmtId="1" fontId="75" fillId="0" borderId="1" xfId="0" applyNumberFormat="1" applyFont="1" applyBorder="1" applyAlignment="1">
      <alignment vertical="top"/>
    </xf>
    <xf numFmtId="0" fontId="83" fillId="0" borderId="0" xfId="0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0" fontId="75" fillId="0" borderId="0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14" fontId="75" fillId="0" borderId="1" xfId="0" applyNumberFormat="1" applyFont="1" applyBorder="1" applyAlignment="1">
      <alignment vertical="top"/>
    </xf>
    <xf numFmtId="1" fontId="72" fillId="0" borderId="1" xfId="0" applyNumberFormat="1" applyFont="1" applyBorder="1" applyAlignment="1">
      <alignment horizontal="center" vertical="top"/>
    </xf>
    <xf numFmtId="0" fontId="68" fillId="0" borderId="0" xfId="0" applyFont="1" applyBorder="1" applyAlignment="1">
      <alignment vertical="top" wrapText="1"/>
    </xf>
    <xf numFmtId="14" fontId="84" fillId="0" borderId="0" xfId="0" applyNumberFormat="1" applyFont="1" applyBorder="1" applyAlignment="1">
      <alignment vertical="top" wrapText="1"/>
    </xf>
    <xf numFmtId="0" fontId="33" fillId="0" borderId="1" xfId="0" applyFont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vertical="top" wrapText="1"/>
    </xf>
    <xf numFmtId="0" fontId="49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85" fillId="0" borderId="1" xfId="0" applyFont="1" applyBorder="1" applyAlignment="1">
      <alignment horizontal="center" vertical="top" wrapText="1"/>
    </xf>
    <xf numFmtId="49" fontId="33" fillId="2" borderId="1" xfId="0" applyNumberFormat="1" applyFont="1" applyFill="1" applyBorder="1" applyAlignment="1">
      <alignment horizontal="center" vertical="top" wrapText="1"/>
    </xf>
    <xf numFmtId="49" fontId="33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1" fontId="0" fillId="0" borderId="0" xfId="0" applyNumberFormat="1"/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0" fontId="86" fillId="2" borderId="1" xfId="0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32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/>
    </xf>
    <xf numFmtId="49" fontId="85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2" fontId="16" fillId="0" borderId="17" xfId="0" applyNumberFormat="1" applyFont="1" applyBorder="1" applyAlignment="1">
      <alignment horizontal="center" vertical="top" wrapText="1"/>
    </xf>
    <xf numFmtId="2" fontId="16" fillId="0" borderId="6" xfId="0" applyNumberFormat="1" applyFont="1" applyBorder="1" applyAlignment="1">
      <alignment horizontal="center" vertical="top" wrapText="1"/>
    </xf>
    <xf numFmtId="2" fontId="16" fillId="0" borderId="5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59" fillId="0" borderId="16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45" fillId="0" borderId="1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top" wrapText="1"/>
    </xf>
    <xf numFmtId="0" fontId="45" fillId="0" borderId="1" xfId="0" applyFont="1" applyBorder="1" applyAlignment="1">
      <alignment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6" xfId="0" applyNumberFormat="1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27" xfId="0" applyFont="1" applyBorder="1" applyAlignment="1">
      <alignment horizontal="center" vertical="top"/>
    </xf>
    <xf numFmtId="0" fontId="16" fillId="0" borderId="2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1" fontId="37" fillId="0" borderId="17" xfId="0" applyNumberFormat="1" applyFont="1" applyBorder="1" applyAlignment="1">
      <alignment horizontal="center" vertical="top" wrapText="1"/>
    </xf>
    <xf numFmtId="1" fontId="37" fillId="0" borderId="6" xfId="0" applyNumberFormat="1" applyFont="1" applyBorder="1" applyAlignment="1">
      <alignment horizontal="center" vertical="top" wrapText="1"/>
    </xf>
    <xf numFmtId="1" fontId="37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59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/>
    </xf>
    <xf numFmtId="0" fontId="62" fillId="0" borderId="1" xfId="0" applyFont="1" applyBorder="1" applyAlignment="1">
      <alignment horizontal="center" vertical="top" wrapText="1"/>
    </xf>
    <xf numFmtId="2" fontId="79" fillId="0" borderId="1" xfId="0" applyNumberFormat="1" applyFont="1" applyBorder="1" applyAlignment="1">
      <alignment horizontal="center" vertical="top" wrapText="1"/>
    </xf>
    <xf numFmtId="0" fontId="79" fillId="0" borderId="1" xfId="0" applyFont="1" applyBorder="1" applyAlignment="1">
      <alignment horizontal="center" vertical="top"/>
    </xf>
    <xf numFmtId="0" fontId="82" fillId="0" borderId="1" xfId="0" applyFont="1" applyBorder="1" applyAlignment="1">
      <alignment horizontal="center" vertical="top"/>
    </xf>
    <xf numFmtId="0" fontId="79" fillId="0" borderId="2" xfId="0" applyFont="1" applyBorder="1" applyAlignment="1">
      <alignment horizontal="center" vertical="top" wrapText="1"/>
    </xf>
    <xf numFmtId="0" fontId="79" fillId="0" borderId="6" xfId="0" applyFont="1" applyBorder="1" applyAlignment="1">
      <alignment horizontal="center" vertical="top" wrapText="1"/>
    </xf>
    <xf numFmtId="0" fontId="79" fillId="0" borderId="5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7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7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4" fillId="0" borderId="2" xfId="0" applyFont="1" applyBorder="1" applyAlignment="1">
      <alignment horizontal="center" vertical="top" textRotation="88" wrapText="1"/>
    </xf>
    <xf numFmtId="0" fontId="14" fillId="0" borderId="5" xfId="0" applyFont="1" applyBorder="1" applyAlignment="1">
      <alignment horizontal="center" vertical="top" textRotation="88" wrapText="1"/>
    </xf>
    <xf numFmtId="0" fontId="14" fillId="0" borderId="2" xfId="0" applyFont="1" applyFill="1" applyBorder="1" applyAlignment="1">
      <alignment horizontal="center" vertical="top" textRotation="90"/>
    </xf>
    <xf numFmtId="0" fontId="14" fillId="0" borderId="5" xfId="0" applyFont="1" applyFill="1" applyBorder="1" applyAlignment="1">
      <alignment horizontal="center" vertical="top" textRotation="90"/>
    </xf>
    <xf numFmtId="0" fontId="8" fillId="0" borderId="2" xfId="0" applyFont="1" applyFill="1" applyBorder="1" applyAlignment="1">
      <alignment horizontal="center" vertical="top" textRotation="90"/>
    </xf>
    <xf numFmtId="0" fontId="8" fillId="0" borderId="5" xfId="0" applyFont="1" applyFill="1" applyBorder="1" applyAlignment="1">
      <alignment horizontal="center" vertical="top" textRotation="90"/>
    </xf>
    <xf numFmtId="0" fontId="9" fillId="0" borderId="2" xfId="0" applyFont="1" applyBorder="1" applyAlignment="1">
      <alignment horizontal="center" vertical="top" textRotation="90" wrapText="1"/>
    </xf>
    <xf numFmtId="0" fontId="15" fillId="0" borderId="5" xfId="0" applyFont="1" applyBorder="1" applyAlignment="1">
      <alignment vertical="top"/>
    </xf>
    <xf numFmtId="0" fontId="9" fillId="0" borderId="3" xfId="0" applyFont="1" applyBorder="1" applyAlignment="1">
      <alignment horizontal="center" vertical="top" textRotation="90" wrapText="1"/>
    </xf>
    <xf numFmtId="0" fontId="9" fillId="0" borderId="7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horizontal="center" vertical="top" textRotation="90"/>
    </xf>
    <xf numFmtId="0" fontId="14" fillId="2" borderId="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textRotation="90" wrapText="1"/>
    </xf>
    <xf numFmtId="0" fontId="14" fillId="0" borderId="5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horizontal="center" vertical="top" textRotation="90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28" fillId="0" borderId="2" xfId="1" applyFont="1" applyBorder="1" applyAlignment="1">
      <alignment horizontal="center" vertical="top" textRotation="88" wrapText="1"/>
    </xf>
    <xf numFmtId="0" fontId="28" fillId="0" borderId="6" xfId="1" applyFont="1" applyBorder="1" applyAlignment="1">
      <alignment horizontal="center" vertical="top" textRotation="88" wrapText="1"/>
    </xf>
    <xf numFmtId="0" fontId="28" fillId="0" borderId="5" xfId="1" applyFont="1" applyBorder="1" applyAlignment="1">
      <alignment horizontal="center" vertical="top" textRotation="88" wrapText="1"/>
    </xf>
    <xf numFmtId="0" fontId="28" fillId="0" borderId="2" xfId="1" applyFont="1" applyFill="1" applyBorder="1" applyAlignment="1">
      <alignment horizontal="center" vertical="top" textRotation="90" wrapText="1"/>
    </xf>
    <xf numFmtId="0" fontId="28" fillId="0" borderId="6" xfId="1" applyFont="1" applyFill="1" applyBorder="1" applyAlignment="1">
      <alignment horizontal="center" vertical="top" textRotation="90" wrapText="1"/>
    </xf>
    <xf numFmtId="0" fontId="28" fillId="0" borderId="5" xfId="1" applyFont="1" applyFill="1" applyBorder="1" applyAlignment="1">
      <alignment horizontal="center" vertical="top" textRotation="90" wrapText="1"/>
    </xf>
    <xf numFmtId="0" fontId="28" fillId="0" borderId="2" xfId="1" applyFont="1" applyBorder="1" applyAlignment="1">
      <alignment horizontal="center" vertical="top" textRotation="90" wrapText="1"/>
    </xf>
    <xf numFmtId="0" fontId="28" fillId="0" borderId="6" xfId="1" applyFont="1" applyBorder="1" applyAlignment="1">
      <alignment horizontal="center" vertical="top" textRotation="90" wrapText="1"/>
    </xf>
    <xf numFmtId="0" fontId="28" fillId="0" borderId="5" xfId="1" applyFont="1" applyBorder="1" applyAlignment="1">
      <alignment horizontal="center" vertical="top" textRotation="90" wrapText="1"/>
    </xf>
    <xf numFmtId="0" fontId="28" fillId="2" borderId="2" xfId="1" applyFont="1" applyFill="1" applyBorder="1" applyAlignment="1">
      <alignment horizontal="right" vertical="top" wrapText="1"/>
    </xf>
    <xf numFmtId="0" fontId="28" fillId="2" borderId="6" xfId="1" applyFont="1" applyFill="1" applyBorder="1" applyAlignment="1">
      <alignment horizontal="right" vertical="top" wrapText="1"/>
    </xf>
    <xf numFmtId="0" fontId="28" fillId="2" borderId="5" xfId="1" applyFont="1" applyFill="1" applyBorder="1" applyAlignment="1">
      <alignment horizontal="right" vertical="top" wrapText="1"/>
    </xf>
    <xf numFmtId="0" fontId="28" fillId="2" borderId="2" xfId="1" applyFont="1" applyFill="1" applyBorder="1" applyAlignment="1">
      <alignment horizontal="center" vertical="top" wrapText="1"/>
    </xf>
    <xf numFmtId="0" fontId="28" fillId="2" borderId="6" xfId="1" applyFont="1" applyFill="1" applyBorder="1" applyAlignment="1">
      <alignment horizontal="center" vertical="top" wrapText="1"/>
    </xf>
    <xf numFmtId="0" fontId="28" fillId="2" borderId="5" xfId="1" applyFont="1" applyFill="1" applyBorder="1" applyAlignment="1">
      <alignment horizontal="center" vertical="top" wrapText="1"/>
    </xf>
    <xf numFmtId="0" fontId="28" fillId="0" borderId="2" xfId="1" applyFont="1" applyBorder="1" applyAlignment="1">
      <alignment horizontal="center" vertical="top" wrapText="1"/>
    </xf>
    <xf numFmtId="0" fontId="28" fillId="0" borderId="6" xfId="1" applyFont="1" applyBorder="1" applyAlignment="1">
      <alignment horizontal="center" vertical="top" wrapText="1"/>
    </xf>
    <xf numFmtId="0" fontId="28" fillId="0" borderId="5" xfId="1" applyFont="1" applyBorder="1" applyAlignment="1">
      <alignment horizontal="center" vertical="top" wrapText="1"/>
    </xf>
    <xf numFmtId="0" fontId="26" fillId="0" borderId="9" xfId="1" applyFont="1" applyFill="1" applyBorder="1" applyAlignment="1">
      <alignment horizontal="center" vertical="top" wrapText="1"/>
    </xf>
    <xf numFmtId="0" fontId="26" fillId="0" borderId="12" xfId="1" applyFont="1" applyFill="1" applyBorder="1" applyAlignment="1">
      <alignment horizontal="center" vertical="top" wrapText="1"/>
    </xf>
    <xf numFmtId="0" fontId="26" fillId="0" borderId="11" xfId="1" applyFont="1" applyFill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27" fillId="0" borderId="6" xfId="1" applyFont="1" applyBorder="1" applyAlignment="1">
      <alignment horizontal="center" vertical="top" wrapText="1"/>
    </xf>
    <xf numFmtId="0" fontId="27" fillId="0" borderId="5" xfId="1" applyFont="1" applyBorder="1" applyAlignment="1">
      <alignment horizontal="center" vertical="top" wrapText="1"/>
    </xf>
    <xf numFmtId="0" fontId="27" fillId="0" borderId="2" xfId="1" applyFont="1" applyBorder="1" applyAlignment="1">
      <alignment horizontal="left" vertical="top" wrapText="1"/>
    </xf>
    <xf numFmtId="0" fontId="27" fillId="0" borderId="6" xfId="1" applyFont="1" applyBorder="1" applyAlignment="1">
      <alignment horizontal="left" vertical="top" wrapText="1"/>
    </xf>
    <xf numFmtId="0" fontId="27" fillId="0" borderId="5" xfId="1" applyFont="1" applyBorder="1" applyAlignment="1">
      <alignment horizontal="left" vertical="top" wrapText="1"/>
    </xf>
    <xf numFmtId="0" fontId="27" fillId="0" borderId="2" xfId="1" applyFont="1" applyBorder="1" applyAlignment="1">
      <alignment horizontal="center" vertical="top" textRotation="90" wrapText="1"/>
    </xf>
    <xf numFmtId="0" fontId="27" fillId="0" borderId="6" xfId="1" applyFont="1" applyBorder="1" applyAlignment="1">
      <alignment horizontal="center" vertical="top" textRotation="90" wrapText="1"/>
    </xf>
    <xf numFmtId="0" fontId="27" fillId="0" borderId="5" xfId="1" applyFont="1" applyBorder="1" applyAlignment="1">
      <alignment horizontal="center" vertical="top" textRotation="90" wrapText="1"/>
    </xf>
    <xf numFmtId="0" fontId="28" fillId="0" borderId="2" xfId="1" applyFont="1" applyBorder="1" applyAlignment="1">
      <alignment vertical="top" wrapText="1"/>
    </xf>
    <xf numFmtId="0" fontId="28" fillId="0" borderId="6" xfId="1" applyFont="1" applyBorder="1" applyAlignment="1">
      <alignment vertical="top" wrapText="1"/>
    </xf>
    <xf numFmtId="0" fontId="28" fillId="0" borderId="5" xfId="1" applyFont="1" applyBorder="1" applyAlignment="1">
      <alignment vertical="top" wrapText="1"/>
    </xf>
    <xf numFmtId="0" fontId="28" fillId="0" borderId="2" xfId="1" applyFont="1" applyFill="1" applyBorder="1" applyAlignment="1">
      <alignment horizontal="center" vertical="top" wrapText="1"/>
    </xf>
    <xf numFmtId="0" fontId="28" fillId="0" borderId="6" xfId="1" applyFont="1" applyFill="1" applyBorder="1" applyAlignment="1">
      <alignment horizontal="center" vertical="top" wrapText="1"/>
    </xf>
    <xf numFmtId="0" fontId="28" fillId="0" borderId="5" xfId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9" fillId="3" borderId="1" xfId="0" applyFont="1" applyFill="1" applyBorder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43" fillId="2" borderId="0" xfId="0" applyFont="1" applyFill="1" applyBorder="1" applyAlignment="1">
      <alignment horizontal="center" vertical="top" wrapText="1"/>
    </xf>
    <xf numFmtId="0" fontId="44" fillId="2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38" fillId="2" borderId="1" xfId="0" applyFont="1" applyFill="1" applyBorder="1" applyAlignment="1">
      <alignment horizontal="left" vertical="top" wrapText="1"/>
    </xf>
    <xf numFmtId="0" fontId="88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49" fillId="3" borderId="1" xfId="0" applyFont="1" applyFill="1" applyBorder="1" applyAlignment="1">
      <alignment horizontal="center" vertical="top" wrapText="1"/>
    </xf>
    <xf numFmtId="0" fontId="89" fillId="3" borderId="1" xfId="0" applyFont="1" applyFill="1" applyBorder="1" applyAlignment="1">
      <alignment horizontal="center" vertical="top" wrapText="1"/>
    </xf>
    <xf numFmtId="0" fontId="49" fillId="3" borderId="1" xfId="0" applyFont="1" applyFill="1" applyBorder="1" applyAlignment="1">
      <alignment horizontal="left" vertical="top" wrapText="1"/>
    </xf>
    <xf numFmtId="0" fontId="49" fillId="0" borderId="1" xfId="0" applyFont="1" applyBorder="1" applyAlignment="1">
      <alignment horizontal="center" vertical="top" wrapText="1"/>
    </xf>
    <xf numFmtId="49" fontId="49" fillId="0" borderId="1" xfId="0" applyNumberFormat="1" applyFont="1" applyBorder="1" applyAlignment="1">
      <alignment horizontal="center" vertical="top" wrapText="1"/>
    </xf>
    <xf numFmtId="0" fontId="33" fillId="2" borderId="1" xfId="0" applyFont="1" applyFill="1" applyBorder="1" applyAlignment="1">
      <alignment horizontal="left" vertical="top" wrapText="1"/>
    </xf>
    <xf numFmtId="0" fontId="8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42" fillId="2" borderId="1" xfId="0" applyFont="1" applyFill="1" applyBorder="1" applyAlignment="1">
      <alignment horizontal="center" vertical="top" wrapText="1"/>
    </xf>
    <xf numFmtId="49" fontId="33" fillId="2" borderId="1" xfId="0" applyNumberFormat="1" applyFont="1" applyFill="1" applyBorder="1" applyAlignment="1">
      <alignment vertical="top" wrapText="1"/>
    </xf>
    <xf numFmtId="1" fontId="0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86" fillId="2" borderId="1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49" fontId="90" fillId="2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9" fontId="38" fillId="0" borderId="1" xfId="0" applyNumberFormat="1" applyFont="1" applyBorder="1" applyAlignment="1">
      <alignment vertical="top" wrapText="1"/>
    </xf>
    <xf numFmtId="0" fontId="33" fillId="2" borderId="1" xfId="0" applyFont="1" applyFill="1" applyBorder="1" applyAlignment="1">
      <alignment horizontal="center" vertical="top"/>
    </xf>
    <xf numFmtId="0" fontId="33" fillId="3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49" fontId="38" fillId="2" borderId="1" xfId="0" applyNumberFormat="1" applyFont="1" applyFill="1" applyBorder="1" applyAlignment="1">
      <alignment horizontal="center" vertical="top" wrapText="1"/>
    </xf>
    <xf numFmtId="0" fontId="91" fillId="0" borderId="0" xfId="0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top" wrapText="1"/>
    </xf>
    <xf numFmtId="49" fontId="15" fillId="0" borderId="0" xfId="0" applyNumberFormat="1" applyFont="1" applyAlignment="1">
      <alignment horizontal="right" vertical="top" wrapText="1"/>
    </xf>
    <xf numFmtId="0" fontId="38" fillId="2" borderId="0" xfId="0" applyFont="1" applyFill="1" applyAlignment="1">
      <alignment vertical="top" wrapText="1"/>
    </xf>
    <xf numFmtId="0" fontId="86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92" fillId="0" borderId="1" xfId="0" applyFont="1" applyBorder="1" applyAlignment="1">
      <alignment horizontal="center" vertical="top" wrapText="1"/>
    </xf>
    <xf numFmtId="0" fontId="42" fillId="0" borderId="1" xfId="3" applyFont="1" applyBorder="1" applyAlignment="1" applyProtection="1">
      <alignment horizontal="center" vertical="top" wrapText="1"/>
    </xf>
  </cellXfs>
  <cellStyles count="4">
    <cellStyle name="Hyperlink" xfId="3" builtinId="8"/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ucsworld.com/mbbs-admission-study-in-kazakhstan/ssmu-kazak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activeCell="C8" sqref="C8"/>
    </sheetView>
  </sheetViews>
  <sheetFormatPr defaultRowHeight="15"/>
  <sheetData>
    <row r="1" spans="1:101" ht="26.25">
      <c r="A1" s="454" t="s">
        <v>863</v>
      </c>
      <c r="B1" s="454"/>
      <c r="C1" s="454"/>
      <c r="D1" s="454"/>
      <c r="E1" s="454"/>
      <c r="F1" s="454"/>
      <c r="G1" s="454"/>
      <c r="H1" s="454"/>
      <c r="I1" s="454"/>
      <c r="J1" s="184"/>
      <c r="K1" s="184"/>
      <c r="L1" s="185"/>
      <c r="M1" s="184"/>
      <c r="N1" s="184"/>
      <c r="O1" s="184"/>
      <c r="P1" s="184"/>
      <c r="Q1" s="186"/>
      <c r="R1" s="186"/>
      <c r="S1" s="186"/>
      <c r="T1" s="186"/>
      <c r="U1" s="186"/>
      <c r="V1" s="186"/>
      <c r="W1" s="186"/>
      <c r="X1" s="186"/>
      <c r="Y1" s="186"/>
      <c r="Z1" s="187"/>
      <c r="AA1" s="186"/>
      <c r="AB1" s="186"/>
      <c r="AC1" s="186"/>
      <c r="AD1" s="186"/>
      <c r="AE1" s="186"/>
      <c r="AF1" s="186"/>
      <c r="AG1" s="186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9" t="s">
        <v>864</v>
      </c>
      <c r="CU1" s="190"/>
      <c r="CV1" s="184"/>
      <c r="CW1" s="184"/>
    </row>
    <row r="2" spans="1:101" ht="19.5" thickBot="1">
      <c r="A2" s="455" t="s">
        <v>865</v>
      </c>
      <c r="B2" s="455"/>
      <c r="C2" s="455"/>
      <c r="D2" s="455"/>
      <c r="E2" s="455"/>
      <c r="F2" s="455"/>
      <c r="G2" s="455"/>
      <c r="H2" s="455"/>
      <c r="I2" s="455"/>
      <c r="J2" s="191"/>
      <c r="K2" s="191"/>
      <c r="L2" s="192"/>
      <c r="M2" s="191"/>
      <c r="N2" s="191"/>
      <c r="O2" s="191"/>
      <c r="P2" s="191"/>
      <c r="Q2" s="193"/>
      <c r="R2" s="193"/>
      <c r="S2" s="193"/>
      <c r="T2" s="193"/>
      <c r="U2" s="193"/>
      <c r="V2" s="193"/>
      <c r="W2" s="193"/>
      <c r="X2" s="193"/>
      <c r="Y2" s="193"/>
      <c r="Z2" s="194"/>
      <c r="AA2" s="193"/>
      <c r="AB2" s="193"/>
      <c r="AC2" s="193"/>
      <c r="AD2" s="193"/>
      <c r="AE2" s="193"/>
      <c r="AF2" s="193"/>
      <c r="AG2" s="193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6"/>
      <c r="CU2" s="196"/>
      <c r="CV2" s="195"/>
      <c r="CW2" s="195"/>
    </row>
    <row r="3" spans="1:101" ht="16.5" thickBot="1">
      <c r="A3" s="456" t="s">
        <v>866</v>
      </c>
      <c r="B3" s="458">
        <v>10</v>
      </c>
      <c r="C3" s="440" t="s">
        <v>867</v>
      </c>
      <c r="D3" s="458" t="s">
        <v>868</v>
      </c>
      <c r="E3" s="458" t="s">
        <v>869</v>
      </c>
      <c r="F3" s="458" t="s">
        <v>870</v>
      </c>
      <c r="G3" s="197"/>
      <c r="H3" s="460" t="s">
        <v>871</v>
      </c>
      <c r="I3" s="458" t="s">
        <v>872</v>
      </c>
      <c r="J3" s="440" t="s">
        <v>873</v>
      </c>
      <c r="K3" s="440" t="s">
        <v>874</v>
      </c>
      <c r="L3" s="443" t="s">
        <v>875</v>
      </c>
      <c r="M3" s="446" t="s">
        <v>876</v>
      </c>
      <c r="N3" s="447"/>
      <c r="O3" s="448"/>
      <c r="P3" s="440" t="s">
        <v>877</v>
      </c>
      <c r="Q3" s="452" t="s">
        <v>878</v>
      </c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3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98"/>
      <c r="CU3" s="198"/>
    </row>
    <row r="4" spans="1:101" ht="15.75" thickBot="1">
      <c r="A4" s="457"/>
      <c r="B4" s="459"/>
      <c r="C4" s="441"/>
      <c r="D4" s="459"/>
      <c r="E4" s="459"/>
      <c r="F4" s="459"/>
      <c r="G4" s="199"/>
      <c r="H4" s="461"/>
      <c r="I4" s="459"/>
      <c r="J4" s="441"/>
      <c r="K4" s="441"/>
      <c r="L4" s="444"/>
      <c r="M4" s="449"/>
      <c r="N4" s="450"/>
      <c r="O4" s="451"/>
      <c r="P4" s="441"/>
      <c r="Q4" s="435" t="s">
        <v>309</v>
      </c>
      <c r="R4" s="435"/>
      <c r="S4" s="435"/>
      <c r="T4" s="435"/>
      <c r="U4" s="435"/>
      <c r="V4" s="435" t="s">
        <v>320</v>
      </c>
      <c r="W4" s="435"/>
      <c r="X4" s="435"/>
      <c r="Y4" s="435"/>
      <c r="Z4" s="435" t="s">
        <v>324</v>
      </c>
      <c r="AA4" s="435"/>
      <c r="AB4" s="435"/>
      <c r="AC4" s="435"/>
      <c r="AD4" s="435" t="s">
        <v>879</v>
      </c>
      <c r="AE4" s="435"/>
      <c r="AF4" s="435"/>
      <c r="AG4" s="436"/>
      <c r="AH4" s="435" t="s">
        <v>880</v>
      </c>
      <c r="AI4" s="435"/>
      <c r="AJ4" s="435"/>
      <c r="AK4" s="436"/>
      <c r="AL4" s="435" t="s">
        <v>881</v>
      </c>
      <c r="AM4" s="435"/>
      <c r="AN4" s="435"/>
      <c r="AO4" s="436"/>
      <c r="AP4" s="435" t="s">
        <v>882</v>
      </c>
      <c r="AQ4" s="435"/>
      <c r="AR4" s="435"/>
      <c r="AS4" s="436"/>
      <c r="AT4" s="435" t="s">
        <v>883</v>
      </c>
      <c r="AU4" s="435"/>
      <c r="AV4" s="435"/>
      <c r="AW4" s="436"/>
      <c r="AX4" s="435" t="s">
        <v>884</v>
      </c>
      <c r="AY4" s="435"/>
      <c r="AZ4" s="435"/>
      <c r="BA4" s="436"/>
      <c r="BB4" s="435" t="s">
        <v>885</v>
      </c>
      <c r="BC4" s="435"/>
      <c r="BD4" s="435"/>
      <c r="BE4" s="436"/>
      <c r="BF4" s="435" t="s">
        <v>886</v>
      </c>
      <c r="BG4" s="435"/>
      <c r="BH4" s="435"/>
      <c r="BI4" s="436"/>
      <c r="BJ4" s="435" t="s">
        <v>887</v>
      </c>
      <c r="BK4" s="435"/>
      <c r="BL4" s="435"/>
      <c r="BM4" s="436"/>
      <c r="BN4" s="435" t="s">
        <v>888</v>
      </c>
      <c r="BO4" s="435"/>
      <c r="BP4" s="435"/>
      <c r="BQ4" s="436"/>
      <c r="BR4" s="435" t="s">
        <v>889</v>
      </c>
      <c r="BS4" s="435"/>
      <c r="BT4" s="435"/>
      <c r="BU4" s="436"/>
      <c r="BV4" s="435" t="s">
        <v>890</v>
      </c>
      <c r="BW4" s="435"/>
      <c r="BX4" s="435"/>
      <c r="BY4" s="436"/>
      <c r="BZ4" s="435" t="s">
        <v>891</v>
      </c>
      <c r="CA4" s="435"/>
      <c r="CB4" s="435"/>
      <c r="CC4" s="436"/>
      <c r="CD4" s="435" t="s">
        <v>892</v>
      </c>
      <c r="CE4" s="435"/>
      <c r="CF4" s="435"/>
      <c r="CG4" s="436"/>
      <c r="CH4" s="435" t="s">
        <v>893</v>
      </c>
      <c r="CI4" s="435"/>
      <c r="CJ4" s="435"/>
      <c r="CK4" s="436"/>
      <c r="CL4" s="435" t="s">
        <v>894</v>
      </c>
      <c r="CM4" s="435"/>
      <c r="CN4" s="435"/>
      <c r="CO4" s="436"/>
      <c r="CP4" s="435" t="s">
        <v>895</v>
      </c>
      <c r="CQ4" s="435"/>
      <c r="CR4" s="435"/>
      <c r="CS4" s="436"/>
      <c r="CT4" s="437" t="s">
        <v>896</v>
      </c>
      <c r="CU4" s="438"/>
      <c r="CV4" s="438"/>
      <c r="CW4" s="439"/>
    </row>
    <row r="5" spans="1:101">
      <c r="A5" s="457"/>
      <c r="B5" s="459"/>
      <c r="C5" s="442"/>
      <c r="D5" s="459"/>
      <c r="E5" s="459"/>
      <c r="F5" s="459"/>
      <c r="G5" s="200"/>
      <c r="H5" s="462"/>
      <c r="I5" s="459"/>
      <c r="J5" s="442"/>
      <c r="K5" s="442"/>
      <c r="L5" s="445"/>
      <c r="M5" s="201" t="s">
        <v>897</v>
      </c>
      <c r="N5" s="202" t="s">
        <v>898</v>
      </c>
      <c r="O5" s="202" t="s">
        <v>899</v>
      </c>
      <c r="P5" s="442"/>
      <c r="Q5" s="203" t="s">
        <v>900</v>
      </c>
      <c r="R5" s="203" t="s">
        <v>901</v>
      </c>
      <c r="S5" s="204" t="s">
        <v>898</v>
      </c>
      <c r="T5" s="204" t="s">
        <v>899</v>
      </c>
      <c r="U5" s="202" t="s">
        <v>897</v>
      </c>
      <c r="V5" s="203" t="s">
        <v>901</v>
      </c>
      <c r="W5" s="204" t="s">
        <v>902</v>
      </c>
      <c r="X5" s="204" t="s">
        <v>899</v>
      </c>
      <c r="Y5" s="202" t="s">
        <v>897</v>
      </c>
      <c r="Z5" s="203" t="s">
        <v>901</v>
      </c>
      <c r="AA5" s="204" t="s">
        <v>902</v>
      </c>
      <c r="AB5" s="204" t="s">
        <v>899</v>
      </c>
      <c r="AC5" s="202" t="s">
        <v>897</v>
      </c>
      <c r="AD5" s="203" t="s">
        <v>901</v>
      </c>
      <c r="AE5" s="204" t="s">
        <v>902</v>
      </c>
      <c r="AF5" s="204" t="s">
        <v>899</v>
      </c>
      <c r="AG5" s="205" t="s">
        <v>897</v>
      </c>
      <c r="AH5" s="203" t="s">
        <v>901</v>
      </c>
      <c r="AI5" s="204" t="s">
        <v>902</v>
      </c>
      <c r="AJ5" s="204" t="s">
        <v>899</v>
      </c>
      <c r="AK5" s="205" t="s">
        <v>897</v>
      </c>
      <c r="AL5" s="203" t="s">
        <v>901</v>
      </c>
      <c r="AM5" s="204" t="s">
        <v>902</v>
      </c>
      <c r="AN5" s="204" t="s">
        <v>899</v>
      </c>
      <c r="AO5" s="205" t="s">
        <v>897</v>
      </c>
      <c r="AP5" s="203" t="s">
        <v>901</v>
      </c>
      <c r="AQ5" s="204" t="s">
        <v>902</v>
      </c>
      <c r="AR5" s="204" t="s">
        <v>899</v>
      </c>
      <c r="AS5" s="205" t="s">
        <v>897</v>
      </c>
      <c r="AT5" s="203" t="s">
        <v>901</v>
      </c>
      <c r="AU5" s="204" t="s">
        <v>902</v>
      </c>
      <c r="AV5" s="204" t="s">
        <v>899</v>
      </c>
      <c r="AW5" s="205" t="s">
        <v>897</v>
      </c>
      <c r="AX5" s="203" t="s">
        <v>901</v>
      </c>
      <c r="AY5" s="204" t="s">
        <v>902</v>
      </c>
      <c r="AZ5" s="204" t="s">
        <v>899</v>
      </c>
      <c r="BA5" s="205" t="s">
        <v>897</v>
      </c>
      <c r="BB5" s="203" t="s">
        <v>901</v>
      </c>
      <c r="BC5" s="204" t="s">
        <v>902</v>
      </c>
      <c r="BD5" s="204" t="s">
        <v>899</v>
      </c>
      <c r="BE5" s="205" t="s">
        <v>897</v>
      </c>
      <c r="BF5" s="203" t="s">
        <v>901</v>
      </c>
      <c r="BG5" s="204" t="s">
        <v>902</v>
      </c>
      <c r="BH5" s="204" t="s">
        <v>899</v>
      </c>
      <c r="BI5" s="205" t="s">
        <v>897</v>
      </c>
      <c r="BJ5" s="203" t="s">
        <v>901</v>
      </c>
      <c r="BK5" s="204" t="s">
        <v>902</v>
      </c>
      <c r="BL5" s="204" t="s">
        <v>899</v>
      </c>
      <c r="BM5" s="205" t="s">
        <v>897</v>
      </c>
      <c r="BN5" s="203" t="s">
        <v>901</v>
      </c>
      <c r="BO5" s="204" t="s">
        <v>902</v>
      </c>
      <c r="BP5" s="204" t="s">
        <v>899</v>
      </c>
      <c r="BQ5" s="205" t="s">
        <v>897</v>
      </c>
      <c r="BR5" s="203" t="s">
        <v>901</v>
      </c>
      <c r="BS5" s="204" t="s">
        <v>902</v>
      </c>
      <c r="BT5" s="204" t="s">
        <v>899</v>
      </c>
      <c r="BU5" s="205" t="s">
        <v>897</v>
      </c>
      <c r="BV5" s="203" t="s">
        <v>901</v>
      </c>
      <c r="BW5" s="204" t="s">
        <v>902</v>
      </c>
      <c r="BX5" s="204" t="s">
        <v>899</v>
      </c>
      <c r="BY5" s="205" t="s">
        <v>897</v>
      </c>
      <c r="BZ5" s="203" t="s">
        <v>901</v>
      </c>
      <c r="CA5" s="204" t="s">
        <v>902</v>
      </c>
      <c r="CB5" s="204" t="s">
        <v>899</v>
      </c>
      <c r="CC5" s="205" t="s">
        <v>897</v>
      </c>
      <c r="CD5" s="203" t="s">
        <v>901</v>
      </c>
      <c r="CE5" s="204" t="s">
        <v>902</v>
      </c>
      <c r="CF5" s="204" t="s">
        <v>899</v>
      </c>
      <c r="CG5" s="205" t="s">
        <v>897</v>
      </c>
      <c r="CH5" s="203" t="s">
        <v>901</v>
      </c>
      <c r="CI5" s="204" t="s">
        <v>902</v>
      </c>
      <c r="CJ5" s="204" t="s">
        <v>899</v>
      </c>
      <c r="CK5" s="205" t="s">
        <v>897</v>
      </c>
      <c r="CL5" s="203" t="s">
        <v>901</v>
      </c>
      <c r="CM5" s="204" t="s">
        <v>902</v>
      </c>
      <c r="CN5" s="204" t="s">
        <v>899</v>
      </c>
      <c r="CO5" s="205" t="s">
        <v>897</v>
      </c>
      <c r="CP5" s="203" t="s">
        <v>901</v>
      </c>
      <c r="CQ5" s="204" t="s">
        <v>902</v>
      </c>
      <c r="CR5" s="204" t="s">
        <v>899</v>
      </c>
      <c r="CS5" s="206" t="s">
        <v>897</v>
      </c>
      <c r="CT5" s="207" t="s">
        <v>34</v>
      </c>
      <c r="CU5" s="208" t="s">
        <v>903</v>
      </c>
      <c r="CV5" s="209" t="s">
        <v>73</v>
      </c>
      <c r="CW5" s="209" t="s">
        <v>903</v>
      </c>
    </row>
    <row r="6" spans="1:101">
      <c r="A6" s="210">
        <v>1</v>
      </c>
      <c r="B6" s="211">
        <v>2</v>
      </c>
      <c r="C6" s="211"/>
      <c r="D6" s="211">
        <v>3</v>
      </c>
      <c r="E6" s="211">
        <v>4</v>
      </c>
      <c r="F6" s="211">
        <v>5</v>
      </c>
      <c r="G6" s="211"/>
      <c r="H6" s="211">
        <v>6</v>
      </c>
      <c r="I6" s="211">
        <v>7</v>
      </c>
      <c r="J6" s="211">
        <v>8</v>
      </c>
      <c r="K6" s="211"/>
      <c r="L6" s="211">
        <v>9</v>
      </c>
      <c r="M6" s="211">
        <v>10</v>
      </c>
      <c r="N6" s="211"/>
      <c r="O6" s="211"/>
      <c r="P6" s="211">
        <v>11</v>
      </c>
      <c r="Q6" s="211">
        <v>6</v>
      </c>
      <c r="R6" s="211">
        <v>7</v>
      </c>
      <c r="S6" s="211">
        <v>8</v>
      </c>
      <c r="T6" s="211">
        <v>9</v>
      </c>
      <c r="U6" s="211">
        <v>10</v>
      </c>
      <c r="V6" s="211">
        <v>11</v>
      </c>
      <c r="W6" s="211">
        <v>12</v>
      </c>
      <c r="X6" s="211">
        <v>13</v>
      </c>
      <c r="Y6" s="211">
        <v>14</v>
      </c>
      <c r="Z6" s="211">
        <v>15</v>
      </c>
      <c r="AA6" s="211">
        <v>16</v>
      </c>
      <c r="AB6" s="211">
        <v>17</v>
      </c>
      <c r="AC6" s="211">
        <v>18</v>
      </c>
      <c r="AD6" s="211">
        <v>19</v>
      </c>
      <c r="AE6" s="211">
        <v>20</v>
      </c>
      <c r="AF6" s="211">
        <v>21</v>
      </c>
      <c r="AG6" s="212">
        <v>22</v>
      </c>
      <c r="AH6" s="211">
        <v>19</v>
      </c>
      <c r="AI6" s="211">
        <v>20</v>
      </c>
      <c r="AJ6" s="211">
        <v>21</v>
      </c>
      <c r="AK6" s="212">
        <v>22</v>
      </c>
      <c r="AL6" s="211">
        <v>19</v>
      </c>
      <c r="AM6" s="211">
        <v>20</v>
      </c>
      <c r="AN6" s="211">
        <v>21</v>
      </c>
      <c r="AO6" s="212">
        <v>22</v>
      </c>
      <c r="AP6" s="211">
        <v>19</v>
      </c>
      <c r="AQ6" s="211">
        <v>20</v>
      </c>
      <c r="AR6" s="211">
        <v>21</v>
      </c>
      <c r="AS6" s="212">
        <v>22</v>
      </c>
      <c r="AT6" s="211">
        <v>19</v>
      </c>
      <c r="AU6" s="211">
        <v>20</v>
      </c>
      <c r="AV6" s="211">
        <v>21</v>
      </c>
      <c r="AW6" s="212">
        <v>22</v>
      </c>
      <c r="AX6" s="211">
        <v>19</v>
      </c>
      <c r="AY6" s="211">
        <v>20</v>
      </c>
      <c r="AZ6" s="211">
        <v>21</v>
      </c>
      <c r="BA6" s="212">
        <v>22</v>
      </c>
      <c r="BB6" s="211">
        <v>19</v>
      </c>
      <c r="BC6" s="211">
        <v>20</v>
      </c>
      <c r="BD6" s="211">
        <v>21</v>
      </c>
      <c r="BE6" s="212">
        <v>22</v>
      </c>
      <c r="BF6" s="211">
        <v>19</v>
      </c>
      <c r="BG6" s="211">
        <v>20</v>
      </c>
      <c r="BH6" s="211">
        <v>21</v>
      </c>
      <c r="BI6" s="212">
        <v>22</v>
      </c>
      <c r="BJ6" s="211">
        <v>19</v>
      </c>
      <c r="BK6" s="211">
        <v>20</v>
      </c>
      <c r="BL6" s="211">
        <v>21</v>
      </c>
      <c r="BM6" s="212">
        <v>22</v>
      </c>
      <c r="BN6" s="211">
        <v>19</v>
      </c>
      <c r="BO6" s="211">
        <v>20</v>
      </c>
      <c r="BP6" s="211">
        <v>21</v>
      </c>
      <c r="BQ6" s="212">
        <v>22</v>
      </c>
      <c r="BR6" s="211">
        <v>19</v>
      </c>
      <c r="BS6" s="211">
        <v>20</v>
      </c>
      <c r="BT6" s="211">
        <v>21</v>
      </c>
      <c r="BU6" s="212">
        <v>22</v>
      </c>
      <c r="BV6" s="211">
        <v>19</v>
      </c>
      <c r="BW6" s="211">
        <v>20</v>
      </c>
      <c r="BX6" s="211">
        <v>21</v>
      </c>
      <c r="BY6" s="212">
        <v>22</v>
      </c>
      <c r="BZ6" s="211">
        <v>19</v>
      </c>
      <c r="CA6" s="211">
        <v>20</v>
      </c>
      <c r="CB6" s="211">
        <v>21</v>
      </c>
      <c r="CC6" s="212">
        <v>22</v>
      </c>
      <c r="CD6" s="211">
        <v>19</v>
      </c>
      <c r="CE6" s="211">
        <v>20</v>
      </c>
      <c r="CF6" s="211">
        <v>21</v>
      </c>
      <c r="CG6" s="212">
        <v>22</v>
      </c>
      <c r="CH6" s="211">
        <v>19</v>
      </c>
      <c r="CI6" s="211">
        <v>20</v>
      </c>
      <c r="CJ6" s="211">
        <v>21</v>
      </c>
      <c r="CK6" s="212">
        <v>22</v>
      </c>
      <c r="CL6" s="211">
        <v>19</v>
      </c>
      <c r="CM6" s="211">
        <v>20</v>
      </c>
      <c r="CN6" s="211">
        <v>21</v>
      </c>
      <c r="CO6" s="212">
        <v>22</v>
      </c>
      <c r="CP6" s="211">
        <v>19</v>
      </c>
      <c r="CQ6" s="211">
        <v>20</v>
      </c>
      <c r="CR6" s="211">
        <v>21</v>
      </c>
      <c r="CS6" s="213">
        <v>22</v>
      </c>
      <c r="CT6" s="214">
        <v>8</v>
      </c>
      <c r="CU6" s="215">
        <v>9</v>
      </c>
      <c r="CV6" s="216">
        <v>10</v>
      </c>
      <c r="CW6" s="216">
        <v>11</v>
      </c>
    </row>
    <row r="8" spans="1:101">
      <c r="C8" t="s">
        <v>904</v>
      </c>
    </row>
  </sheetData>
  <mergeCells count="37"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  <mergeCell ref="Q3:AG3"/>
    <mergeCell ref="Q4:U4"/>
    <mergeCell ref="V4:Y4"/>
    <mergeCell ref="Z4:AC4"/>
    <mergeCell ref="AD4:AG4"/>
    <mergeCell ref="J3:J5"/>
    <mergeCell ref="K3:K5"/>
    <mergeCell ref="L3:L5"/>
    <mergeCell ref="M3:O4"/>
    <mergeCell ref="P3:P5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Y44"/>
  <sheetViews>
    <sheetView topLeftCell="F1" workbookViewId="0">
      <selection activeCell="T41" sqref="T41:U43"/>
    </sheetView>
  </sheetViews>
  <sheetFormatPr defaultRowHeight="15"/>
  <sheetData>
    <row r="1" spans="1:25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</row>
    <row r="2" spans="1:25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</row>
    <row r="3" spans="1:25" ht="18.75">
      <c r="A3" s="538" t="s">
        <v>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539" t="s">
        <v>3</v>
      </c>
      <c r="B5" s="541" t="s">
        <v>4</v>
      </c>
      <c r="C5" s="543" t="s">
        <v>5</v>
      </c>
      <c r="D5" s="543" t="s">
        <v>6</v>
      </c>
      <c r="E5" s="545" t="s">
        <v>7</v>
      </c>
      <c r="F5" s="532" t="s">
        <v>8</v>
      </c>
      <c r="G5" s="548" t="s">
        <v>9</v>
      </c>
      <c r="H5" s="548" t="s">
        <v>10</v>
      </c>
      <c r="I5" s="548" t="s">
        <v>11</v>
      </c>
      <c r="J5" s="548" t="s">
        <v>12</v>
      </c>
      <c r="K5" s="536" t="s">
        <v>13</v>
      </c>
      <c r="L5" s="518" t="s">
        <v>14</v>
      </c>
      <c r="M5" s="536" t="s">
        <v>15</v>
      </c>
      <c r="N5" s="518" t="s">
        <v>16</v>
      </c>
      <c r="O5" s="520" t="s">
        <v>17</v>
      </c>
      <c r="P5" s="522" t="s">
        <v>18</v>
      </c>
      <c r="Q5" s="524" t="s">
        <v>19</v>
      </c>
      <c r="R5" s="526" t="s">
        <v>20</v>
      </c>
      <c r="S5" s="527" t="s">
        <v>21</v>
      </c>
      <c r="T5" s="530" t="s">
        <v>22</v>
      </c>
      <c r="U5" s="530" t="s">
        <v>23</v>
      </c>
      <c r="V5" s="530" t="s">
        <v>24</v>
      </c>
      <c r="W5" s="532" t="s">
        <v>25</v>
      </c>
      <c r="X5" s="534" t="s">
        <v>26</v>
      </c>
      <c r="Y5" s="516" t="s">
        <v>27</v>
      </c>
    </row>
    <row r="6" spans="1:25" hidden="1">
      <c r="A6" s="540"/>
      <c r="B6" s="542"/>
      <c r="C6" s="544"/>
      <c r="D6" s="544"/>
      <c r="E6" s="546"/>
      <c r="F6" s="547"/>
      <c r="G6" s="549"/>
      <c r="H6" s="549"/>
      <c r="I6" s="549"/>
      <c r="J6" s="549"/>
      <c r="K6" s="537"/>
      <c r="L6" s="519"/>
      <c r="M6" s="537"/>
      <c r="N6" s="519"/>
      <c r="O6" s="521"/>
      <c r="P6" s="523"/>
      <c r="Q6" s="525"/>
      <c r="R6" s="526"/>
      <c r="S6" s="528"/>
      <c r="T6" s="531"/>
      <c r="U6" s="531"/>
      <c r="V6" s="531"/>
      <c r="W6" s="533"/>
      <c r="X6" s="535"/>
      <c r="Y6" s="517"/>
    </row>
    <row r="7" spans="1:25" hidden="1">
      <c r="A7" s="15"/>
      <c r="B7" s="16"/>
      <c r="C7" s="17"/>
      <c r="D7" s="17"/>
      <c r="E7" s="18"/>
      <c r="F7" s="533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529"/>
      <c r="T7" s="16"/>
      <c r="U7" s="16"/>
      <c r="V7" s="16"/>
      <c r="W7" s="17"/>
      <c r="X7" s="22"/>
      <c r="Y7" s="17"/>
    </row>
    <row r="8" spans="1:25" ht="30" hidden="1">
      <c r="A8" s="23">
        <v>1</v>
      </c>
      <c r="B8" s="24" t="s">
        <v>28</v>
      </c>
      <c r="C8" s="25">
        <v>1</v>
      </c>
      <c r="D8" s="25"/>
      <c r="E8" s="26" t="s">
        <v>29</v>
      </c>
      <c r="F8" s="27">
        <v>40000</v>
      </c>
      <c r="G8" s="28" t="s">
        <v>30</v>
      </c>
      <c r="H8" s="28" t="s">
        <v>30</v>
      </c>
      <c r="I8" s="28" t="s">
        <v>31</v>
      </c>
      <c r="J8" s="28" t="s">
        <v>32</v>
      </c>
      <c r="K8" s="28" t="s">
        <v>32</v>
      </c>
      <c r="L8" s="28" t="s">
        <v>30</v>
      </c>
      <c r="M8" s="29"/>
      <c r="N8" s="29"/>
      <c r="O8" s="29"/>
      <c r="P8" s="23" t="s">
        <v>33</v>
      </c>
      <c r="Q8" s="30" t="s">
        <v>34</v>
      </c>
      <c r="R8" s="23"/>
      <c r="S8" s="31">
        <v>50000</v>
      </c>
      <c r="T8" s="32">
        <v>42500</v>
      </c>
      <c r="U8" s="32">
        <v>5000</v>
      </c>
      <c r="V8" s="32">
        <v>2500</v>
      </c>
      <c r="W8" s="33" t="s">
        <v>35</v>
      </c>
      <c r="X8" s="34" t="s">
        <v>36</v>
      </c>
      <c r="Y8" s="23">
        <v>20</v>
      </c>
    </row>
    <row r="9" spans="1:25" ht="30" hidden="1">
      <c r="A9" s="23">
        <v>2</v>
      </c>
      <c r="B9" s="24" t="s">
        <v>37</v>
      </c>
      <c r="C9" s="25">
        <v>1</v>
      </c>
      <c r="D9" s="25"/>
      <c r="E9" s="26" t="s">
        <v>38</v>
      </c>
      <c r="F9" s="27">
        <v>40000</v>
      </c>
      <c r="G9" s="28" t="s">
        <v>30</v>
      </c>
      <c r="H9" s="28" t="s">
        <v>30</v>
      </c>
      <c r="I9" s="28" t="s">
        <v>31</v>
      </c>
      <c r="J9" s="28" t="s">
        <v>32</v>
      </c>
      <c r="K9" s="28" t="s">
        <v>32</v>
      </c>
      <c r="L9" s="28" t="s">
        <v>30</v>
      </c>
      <c r="M9" s="29"/>
      <c r="N9" s="29"/>
      <c r="O9" s="29"/>
      <c r="P9" s="23" t="s">
        <v>33</v>
      </c>
      <c r="Q9" s="30" t="s">
        <v>34</v>
      </c>
      <c r="R9" s="23"/>
      <c r="S9" s="31">
        <v>50000</v>
      </c>
      <c r="T9" s="32">
        <v>42500</v>
      </c>
      <c r="U9" s="32">
        <v>5000</v>
      </c>
      <c r="V9" s="32">
        <v>2500</v>
      </c>
      <c r="W9" s="33" t="s">
        <v>35</v>
      </c>
      <c r="X9" s="34" t="s">
        <v>39</v>
      </c>
      <c r="Y9" s="23">
        <v>20</v>
      </c>
    </row>
    <row r="10" spans="1:25" ht="30" hidden="1">
      <c r="A10" s="23">
        <v>3</v>
      </c>
      <c r="B10" s="24" t="s">
        <v>40</v>
      </c>
      <c r="C10" s="25">
        <v>1</v>
      </c>
      <c r="D10" s="25"/>
      <c r="E10" s="26" t="s">
        <v>41</v>
      </c>
      <c r="F10" s="27">
        <v>40000</v>
      </c>
      <c r="G10" s="28" t="s">
        <v>30</v>
      </c>
      <c r="H10" s="28" t="s">
        <v>30</v>
      </c>
      <c r="I10" s="28" t="s">
        <v>31</v>
      </c>
      <c r="J10" s="28" t="s">
        <v>32</v>
      </c>
      <c r="K10" s="28" t="s">
        <v>32</v>
      </c>
      <c r="L10" s="28" t="s">
        <v>30</v>
      </c>
      <c r="M10" s="29"/>
      <c r="N10" s="29"/>
      <c r="O10" s="29"/>
      <c r="P10" s="23" t="s">
        <v>33</v>
      </c>
      <c r="Q10" s="30" t="s">
        <v>34</v>
      </c>
      <c r="R10" s="23"/>
      <c r="S10" s="31">
        <v>42000</v>
      </c>
      <c r="T10" s="32">
        <v>35700</v>
      </c>
      <c r="U10" s="32">
        <v>4200</v>
      </c>
      <c r="V10" s="32">
        <v>2100</v>
      </c>
      <c r="W10" s="33" t="s">
        <v>35</v>
      </c>
      <c r="X10" s="34" t="s">
        <v>42</v>
      </c>
      <c r="Y10" s="23">
        <v>20</v>
      </c>
    </row>
    <row r="11" spans="1:25" hidden="1">
      <c r="A11" s="23">
        <v>4</v>
      </c>
      <c r="B11" s="24" t="s">
        <v>43</v>
      </c>
      <c r="C11" s="25">
        <v>1</v>
      </c>
      <c r="D11" s="25"/>
      <c r="E11" s="26" t="s">
        <v>44</v>
      </c>
      <c r="F11" s="27">
        <v>40000</v>
      </c>
      <c r="G11" s="28" t="s">
        <v>30</v>
      </c>
      <c r="H11" s="28" t="s">
        <v>30</v>
      </c>
      <c r="I11" s="28" t="s">
        <v>31</v>
      </c>
      <c r="J11" s="28" t="s">
        <v>32</v>
      </c>
      <c r="K11" s="28" t="s">
        <v>32</v>
      </c>
      <c r="L11" s="28" t="s">
        <v>30</v>
      </c>
      <c r="M11" s="29"/>
      <c r="N11" s="29"/>
      <c r="O11" s="29"/>
      <c r="P11" s="23" t="s">
        <v>33</v>
      </c>
      <c r="Q11" s="30" t="s">
        <v>34</v>
      </c>
      <c r="R11" s="23"/>
      <c r="S11" s="31">
        <v>42000</v>
      </c>
      <c r="T11" s="32">
        <v>35700</v>
      </c>
      <c r="U11" s="32">
        <v>4200</v>
      </c>
      <c r="V11" s="32">
        <v>2100</v>
      </c>
      <c r="W11" s="33" t="s">
        <v>35</v>
      </c>
      <c r="X11" s="34" t="s">
        <v>45</v>
      </c>
      <c r="Y11" s="23">
        <v>20</v>
      </c>
    </row>
    <row r="12" spans="1:25" hidden="1">
      <c r="A12" s="23">
        <v>5</v>
      </c>
      <c r="B12" s="24" t="s">
        <v>46</v>
      </c>
      <c r="C12" s="25">
        <v>1</v>
      </c>
      <c r="D12" s="25"/>
      <c r="E12" s="26" t="s">
        <v>47</v>
      </c>
      <c r="F12" s="27">
        <v>40000</v>
      </c>
      <c r="G12" s="28" t="s">
        <v>30</v>
      </c>
      <c r="H12" s="28" t="s">
        <v>30</v>
      </c>
      <c r="I12" s="28" t="s">
        <v>31</v>
      </c>
      <c r="J12" s="28" t="s">
        <v>32</v>
      </c>
      <c r="K12" s="28" t="s">
        <v>32</v>
      </c>
      <c r="L12" s="28" t="s">
        <v>30</v>
      </c>
      <c r="M12" s="29"/>
      <c r="N12" s="29"/>
      <c r="O12" s="29"/>
      <c r="P12" s="23" t="s">
        <v>33</v>
      </c>
      <c r="Q12" s="30" t="s">
        <v>34</v>
      </c>
      <c r="R12" s="23"/>
      <c r="S12" s="31">
        <v>42000</v>
      </c>
      <c r="T12" s="32">
        <v>35700</v>
      </c>
      <c r="U12" s="32">
        <v>4200</v>
      </c>
      <c r="V12" s="32">
        <v>2100</v>
      </c>
      <c r="W12" s="33" t="s">
        <v>35</v>
      </c>
      <c r="X12" s="34" t="s">
        <v>48</v>
      </c>
      <c r="Y12" s="23">
        <v>20</v>
      </c>
    </row>
    <row r="13" spans="1:25" hidden="1">
      <c r="A13" s="23">
        <v>6</v>
      </c>
      <c r="B13" s="24" t="s">
        <v>49</v>
      </c>
      <c r="C13" s="25">
        <v>1</v>
      </c>
      <c r="D13" s="25"/>
      <c r="E13" s="26" t="s">
        <v>44</v>
      </c>
      <c r="F13" s="27">
        <v>40000</v>
      </c>
      <c r="G13" s="28" t="s">
        <v>30</v>
      </c>
      <c r="H13" s="28" t="s">
        <v>30</v>
      </c>
      <c r="I13" s="28" t="s">
        <v>31</v>
      </c>
      <c r="J13" s="28" t="s">
        <v>32</v>
      </c>
      <c r="K13" s="28" t="s">
        <v>32</v>
      </c>
      <c r="L13" s="28" t="s">
        <v>30</v>
      </c>
      <c r="M13" s="29"/>
      <c r="N13" s="29"/>
      <c r="O13" s="29"/>
      <c r="P13" s="23" t="s">
        <v>33</v>
      </c>
      <c r="Q13" s="30" t="s">
        <v>34</v>
      </c>
      <c r="R13" s="23"/>
      <c r="S13" s="31">
        <v>42000</v>
      </c>
      <c r="T13" s="32">
        <v>35700</v>
      </c>
      <c r="U13" s="32">
        <v>4200</v>
      </c>
      <c r="V13" s="32">
        <v>2100</v>
      </c>
      <c r="W13" s="33" t="s">
        <v>35</v>
      </c>
      <c r="X13" s="34" t="s">
        <v>50</v>
      </c>
      <c r="Y13" s="23">
        <v>20</v>
      </c>
    </row>
    <row r="14" spans="1:25" ht="30" hidden="1">
      <c r="A14" s="23">
        <v>7</v>
      </c>
      <c r="B14" s="24" t="s">
        <v>51</v>
      </c>
      <c r="C14" s="25">
        <v>1</v>
      </c>
      <c r="D14" s="25"/>
      <c r="E14" s="26" t="s">
        <v>52</v>
      </c>
      <c r="F14" s="27">
        <v>40000</v>
      </c>
      <c r="G14" s="28" t="s">
        <v>30</v>
      </c>
      <c r="H14" s="28" t="s">
        <v>30</v>
      </c>
      <c r="I14" s="28" t="s">
        <v>31</v>
      </c>
      <c r="J14" s="28" t="s">
        <v>32</v>
      </c>
      <c r="K14" s="28" t="s">
        <v>32</v>
      </c>
      <c r="L14" s="28" t="s">
        <v>30</v>
      </c>
      <c r="M14" s="29"/>
      <c r="N14" s="29"/>
      <c r="O14" s="29"/>
      <c r="P14" s="23" t="s">
        <v>33</v>
      </c>
      <c r="Q14" s="30" t="s">
        <v>34</v>
      </c>
      <c r="R14" s="23"/>
      <c r="S14" s="31">
        <v>42000</v>
      </c>
      <c r="T14" s="32">
        <v>35700</v>
      </c>
      <c r="U14" s="32">
        <v>4200</v>
      </c>
      <c r="V14" s="32">
        <v>2100</v>
      </c>
      <c r="W14" s="33" t="s">
        <v>35</v>
      </c>
      <c r="X14" s="34" t="s">
        <v>53</v>
      </c>
      <c r="Y14" s="23">
        <v>20</v>
      </c>
    </row>
    <row r="15" spans="1:25" hidden="1">
      <c r="A15" s="23">
        <v>8</v>
      </c>
      <c r="B15" s="24" t="s">
        <v>54</v>
      </c>
      <c r="C15" s="25">
        <v>1</v>
      </c>
      <c r="D15" s="25"/>
      <c r="E15" s="26" t="s">
        <v>44</v>
      </c>
      <c r="F15" s="27">
        <v>40000</v>
      </c>
      <c r="G15" s="28" t="s">
        <v>30</v>
      </c>
      <c r="H15" s="28" t="s">
        <v>30</v>
      </c>
      <c r="I15" s="28" t="s">
        <v>55</v>
      </c>
      <c r="J15" s="28" t="s">
        <v>56</v>
      </c>
      <c r="K15" s="28" t="s">
        <v>56</v>
      </c>
      <c r="L15" s="28" t="s">
        <v>30</v>
      </c>
      <c r="M15" s="29"/>
      <c r="N15" s="29"/>
      <c r="O15" s="29"/>
      <c r="P15" s="23" t="s">
        <v>33</v>
      </c>
      <c r="Q15" s="30" t="s">
        <v>34</v>
      </c>
      <c r="R15" s="23"/>
      <c r="S15" s="31">
        <v>42000</v>
      </c>
      <c r="T15" s="32">
        <v>35700</v>
      </c>
      <c r="U15" s="32">
        <v>4200</v>
      </c>
      <c r="V15" s="32">
        <v>2100</v>
      </c>
      <c r="W15" s="35" t="s">
        <v>35</v>
      </c>
      <c r="X15" s="34" t="s">
        <v>57</v>
      </c>
      <c r="Y15" s="23">
        <v>20</v>
      </c>
    </row>
    <row r="16" spans="1:25" ht="45" hidden="1">
      <c r="A16" s="23">
        <v>9</v>
      </c>
      <c r="B16" s="36" t="s">
        <v>58</v>
      </c>
      <c r="C16" s="37"/>
      <c r="D16" s="37">
        <v>1</v>
      </c>
      <c r="E16" s="38" t="s">
        <v>59</v>
      </c>
      <c r="F16" s="39">
        <v>50000</v>
      </c>
      <c r="G16" s="40" t="s">
        <v>60</v>
      </c>
      <c r="H16" s="38"/>
      <c r="I16" s="38"/>
      <c r="J16" s="38"/>
      <c r="K16" s="38"/>
      <c r="L16" s="38"/>
      <c r="M16" s="41"/>
      <c r="N16" s="42"/>
      <c r="O16" s="43"/>
      <c r="P16" s="44" t="s">
        <v>33</v>
      </c>
      <c r="Q16" s="45" t="s">
        <v>34</v>
      </c>
      <c r="R16" s="27"/>
      <c r="S16" s="46">
        <v>35000</v>
      </c>
      <c r="T16" s="47">
        <v>29750</v>
      </c>
      <c r="U16" s="47">
        <v>3500</v>
      </c>
      <c r="V16" s="47">
        <v>1750</v>
      </c>
      <c r="W16" s="44" t="s">
        <v>61</v>
      </c>
      <c r="X16" s="48"/>
      <c r="Y16" s="43">
        <v>20</v>
      </c>
    </row>
    <row r="17" spans="1:25" ht="45" hidden="1">
      <c r="A17" s="23">
        <v>10</v>
      </c>
      <c r="B17" s="36" t="s">
        <v>62</v>
      </c>
      <c r="C17" s="37"/>
      <c r="D17" s="37">
        <v>1</v>
      </c>
      <c r="E17" s="38" t="s">
        <v>63</v>
      </c>
      <c r="F17" s="39">
        <v>50000</v>
      </c>
      <c r="G17" s="40" t="s">
        <v>60</v>
      </c>
      <c r="H17" s="38"/>
      <c r="I17" s="38"/>
      <c r="J17" s="38"/>
      <c r="K17" s="38"/>
      <c r="L17" s="38"/>
      <c r="M17" s="41"/>
      <c r="N17" s="42"/>
      <c r="O17" s="43"/>
      <c r="P17" s="44" t="s">
        <v>33</v>
      </c>
      <c r="Q17" s="45" t="s">
        <v>34</v>
      </c>
      <c r="R17" s="27"/>
      <c r="S17" s="46">
        <v>40000</v>
      </c>
      <c r="T17" s="47">
        <v>34000</v>
      </c>
      <c r="U17" s="47">
        <v>4000</v>
      </c>
      <c r="V17" s="47">
        <v>2000</v>
      </c>
      <c r="W17" s="44" t="s">
        <v>61</v>
      </c>
      <c r="X17" s="48"/>
      <c r="Y17" s="43">
        <v>20</v>
      </c>
    </row>
    <row r="18" spans="1:25" ht="30" hidden="1">
      <c r="A18" s="23">
        <v>11</v>
      </c>
      <c r="B18" s="36" t="s">
        <v>64</v>
      </c>
      <c r="C18" s="37"/>
      <c r="D18" s="37">
        <v>1</v>
      </c>
      <c r="E18" s="38" t="s">
        <v>65</v>
      </c>
      <c r="F18" s="39">
        <v>50000</v>
      </c>
      <c r="G18" s="40" t="s">
        <v>60</v>
      </c>
      <c r="H18" s="38"/>
      <c r="I18" s="38"/>
      <c r="J18" s="38"/>
      <c r="K18" s="38"/>
      <c r="L18" s="38"/>
      <c r="M18" s="41"/>
      <c r="N18" s="42"/>
      <c r="O18" s="43"/>
      <c r="P18" s="44" t="s">
        <v>33</v>
      </c>
      <c r="Q18" s="45" t="s">
        <v>34</v>
      </c>
      <c r="R18" s="27"/>
      <c r="S18" s="46">
        <v>40000</v>
      </c>
      <c r="T18" s="47">
        <v>34000</v>
      </c>
      <c r="U18" s="47">
        <v>4000</v>
      </c>
      <c r="V18" s="47">
        <v>2000</v>
      </c>
      <c r="W18" s="44" t="s">
        <v>61</v>
      </c>
      <c r="X18" s="48"/>
      <c r="Y18" s="43">
        <v>20</v>
      </c>
    </row>
    <row r="19" spans="1:25" ht="45" hidden="1">
      <c r="A19" s="23">
        <v>12</v>
      </c>
      <c r="B19" s="36" t="s">
        <v>66</v>
      </c>
      <c r="C19" s="37"/>
      <c r="D19" s="37">
        <v>1</v>
      </c>
      <c r="E19" s="38" t="s">
        <v>67</v>
      </c>
      <c r="F19" s="39">
        <v>50000</v>
      </c>
      <c r="G19" s="40" t="s">
        <v>60</v>
      </c>
      <c r="H19" s="38"/>
      <c r="I19" s="38"/>
      <c r="J19" s="38"/>
      <c r="K19" s="38"/>
      <c r="L19" s="38"/>
      <c r="M19" s="41"/>
      <c r="N19" s="42"/>
      <c r="O19" s="43"/>
      <c r="P19" s="44" t="s">
        <v>33</v>
      </c>
      <c r="Q19" s="45" t="s">
        <v>34</v>
      </c>
      <c r="R19" s="27"/>
      <c r="S19" s="46">
        <v>40000</v>
      </c>
      <c r="T19" s="47">
        <v>34000</v>
      </c>
      <c r="U19" s="47">
        <v>4000</v>
      </c>
      <c r="V19" s="47">
        <v>2000</v>
      </c>
      <c r="W19" s="44" t="s">
        <v>61</v>
      </c>
      <c r="X19" s="48"/>
      <c r="Y19" s="43">
        <v>20</v>
      </c>
    </row>
    <row r="20" spans="1:25" ht="45" hidden="1">
      <c r="A20" s="23">
        <v>13</v>
      </c>
      <c r="B20" s="36" t="s">
        <v>68</v>
      </c>
      <c r="C20" s="37"/>
      <c r="D20" s="37">
        <v>1</v>
      </c>
      <c r="E20" s="38" t="s">
        <v>69</v>
      </c>
      <c r="F20" s="39">
        <v>50000</v>
      </c>
      <c r="G20" s="40" t="s">
        <v>60</v>
      </c>
      <c r="H20" s="38"/>
      <c r="I20" s="38"/>
      <c r="J20" s="38"/>
      <c r="K20" s="38"/>
      <c r="L20" s="38"/>
      <c r="M20" s="41"/>
      <c r="N20" s="42"/>
      <c r="O20" s="43"/>
      <c r="P20" s="44" t="s">
        <v>33</v>
      </c>
      <c r="Q20" s="45" t="s">
        <v>34</v>
      </c>
      <c r="R20" s="27"/>
      <c r="S20" s="46">
        <v>50000</v>
      </c>
      <c r="T20" s="47">
        <v>42500</v>
      </c>
      <c r="U20" s="47">
        <v>5000</v>
      </c>
      <c r="V20" s="47">
        <v>2500</v>
      </c>
      <c r="W20" s="44" t="s">
        <v>61</v>
      </c>
      <c r="X20" s="48"/>
      <c r="Y20" s="43">
        <v>20</v>
      </c>
    </row>
    <row r="21" spans="1:25" ht="45" hidden="1">
      <c r="A21" s="23">
        <v>14</v>
      </c>
      <c r="B21" s="36" t="s">
        <v>70</v>
      </c>
      <c r="C21" s="37">
        <v>1</v>
      </c>
      <c r="D21" s="37"/>
      <c r="E21" s="38" t="s">
        <v>71</v>
      </c>
      <c r="F21" s="39">
        <v>40000</v>
      </c>
      <c r="G21" s="40" t="s">
        <v>60</v>
      </c>
      <c r="H21" s="38"/>
      <c r="I21" s="38"/>
      <c r="J21" s="38"/>
      <c r="K21" s="38"/>
      <c r="L21" s="38"/>
      <c r="M21" s="41"/>
      <c r="N21" s="42"/>
      <c r="O21" s="43"/>
      <c r="P21" s="44" t="s">
        <v>33</v>
      </c>
      <c r="Q21" s="45" t="s">
        <v>34</v>
      </c>
      <c r="R21" s="27"/>
      <c r="S21" s="46">
        <v>30000</v>
      </c>
      <c r="T21" s="47">
        <v>25500</v>
      </c>
      <c r="U21" s="47">
        <v>3000</v>
      </c>
      <c r="V21" s="47">
        <v>1500</v>
      </c>
      <c r="W21" s="44" t="s">
        <v>61</v>
      </c>
      <c r="X21" s="48"/>
      <c r="Y21" s="43">
        <v>20</v>
      </c>
    </row>
    <row r="22" spans="1:25" ht="45" hidden="1">
      <c r="A22" s="23">
        <v>15</v>
      </c>
      <c r="B22" s="36" t="s">
        <v>72</v>
      </c>
      <c r="C22" s="37">
        <v>1</v>
      </c>
      <c r="D22" s="37"/>
      <c r="E22" s="38" t="s">
        <v>71</v>
      </c>
      <c r="F22" s="39">
        <v>40000</v>
      </c>
      <c r="G22" s="40" t="s">
        <v>60</v>
      </c>
      <c r="H22" s="38"/>
      <c r="I22" s="38"/>
      <c r="J22" s="38"/>
      <c r="K22" s="38"/>
      <c r="L22" s="38"/>
      <c r="M22" s="41"/>
      <c r="N22" s="42"/>
      <c r="O22" s="43"/>
      <c r="P22" s="44" t="s">
        <v>33</v>
      </c>
      <c r="Q22" s="45" t="s">
        <v>73</v>
      </c>
      <c r="R22" s="27"/>
      <c r="S22" s="46">
        <v>35000</v>
      </c>
      <c r="T22" s="47">
        <v>29750</v>
      </c>
      <c r="U22" s="47">
        <v>3500</v>
      </c>
      <c r="V22" s="47">
        <v>1750</v>
      </c>
      <c r="W22" s="44" t="s">
        <v>61</v>
      </c>
      <c r="X22" s="48"/>
      <c r="Y22" s="43">
        <v>20</v>
      </c>
    </row>
    <row r="23" spans="1:25" ht="45" hidden="1">
      <c r="A23" s="23">
        <v>16</v>
      </c>
      <c r="B23" s="36" t="s">
        <v>74</v>
      </c>
      <c r="C23" s="37">
        <v>1</v>
      </c>
      <c r="D23" s="37"/>
      <c r="E23" s="38" t="s">
        <v>75</v>
      </c>
      <c r="F23" s="39">
        <v>40000</v>
      </c>
      <c r="G23" s="40" t="s">
        <v>60</v>
      </c>
      <c r="H23" s="38"/>
      <c r="I23" s="38"/>
      <c r="J23" s="38"/>
      <c r="K23" s="38"/>
      <c r="L23" s="38"/>
      <c r="M23" s="41"/>
      <c r="N23" s="42"/>
      <c r="O23" s="43"/>
      <c r="P23" s="44" t="s">
        <v>33</v>
      </c>
      <c r="Q23" s="45" t="s">
        <v>34</v>
      </c>
      <c r="R23" s="27"/>
      <c r="S23" s="46">
        <v>30000</v>
      </c>
      <c r="T23" s="47">
        <v>25500</v>
      </c>
      <c r="U23" s="47">
        <v>3000</v>
      </c>
      <c r="V23" s="47">
        <v>1500</v>
      </c>
      <c r="W23" s="44" t="s">
        <v>61</v>
      </c>
      <c r="X23" s="48"/>
      <c r="Y23" s="43">
        <v>20</v>
      </c>
    </row>
    <row r="24" spans="1:25" ht="45" hidden="1">
      <c r="A24" s="23">
        <v>17</v>
      </c>
      <c r="B24" s="36" t="s">
        <v>76</v>
      </c>
      <c r="C24" s="37"/>
      <c r="D24" s="37">
        <v>1</v>
      </c>
      <c r="E24" s="38" t="s">
        <v>77</v>
      </c>
      <c r="F24" s="39">
        <v>50000</v>
      </c>
      <c r="G24" s="40" t="s">
        <v>60</v>
      </c>
      <c r="H24" s="38"/>
      <c r="I24" s="38"/>
      <c r="J24" s="38"/>
      <c r="K24" s="38"/>
      <c r="L24" s="38"/>
      <c r="M24" s="41"/>
      <c r="N24" s="42"/>
      <c r="O24" s="43"/>
      <c r="P24" s="44" t="s">
        <v>33</v>
      </c>
      <c r="Q24" s="45" t="s">
        <v>34</v>
      </c>
      <c r="R24" s="27"/>
      <c r="S24" s="46">
        <v>50000</v>
      </c>
      <c r="T24" s="47">
        <v>42500</v>
      </c>
      <c r="U24" s="47">
        <v>5000</v>
      </c>
      <c r="V24" s="47">
        <v>2500</v>
      </c>
      <c r="W24" s="44" t="s">
        <v>61</v>
      </c>
      <c r="X24" s="48"/>
      <c r="Y24" s="43">
        <v>20</v>
      </c>
    </row>
    <row r="25" spans="1:25" ht="45" hidden="1">
      <c r="A25" s="23">
        <v>18</v>
      </c>
      <c r="B25" s="36" t="s">
        <v>78</v>
      </c>
      <c r="C25" s="37"/>
      <c r="D25" s="37">
        <v>1</v>
      </c>
      <c r="E25" s="38" t="s">
        <v>77</v>
      </c>
      <c r="F25" s="39">
        <v>50000</v>
      </c>
      <c r="G25" s="40" t="s">
        <v>60</v>
      </c>
      <c r="H25" s="38"/>
      <c r="I25" s="38"/>
      <c r="J25" s="38"/>
      <c r="K25" s="38"/>
      <c r="L25" s="38"/>
      <c r="M25" s="41"/>
      <c r="N25" s="42"/>
      <c r="O25" s="43"/>
      <c r="P25" s="44" t="s">
        <v>33</v>
      </c>
      <c r="Q25" s="45" t="s">
        <v>34</v>
      </c>
      <c r="R25" s="27"/>
      <c r="S25" s="46">
        <v>20000</v>
      </c>
      <c r="T25" s="47">
        <v>17000</v>
      </c>
      <c r="U25" s="47">
        <v>2000</v>
      </c>
      <c r="V25" s="47">
        <v>1000</v>
      </c>
      <c r="W25" s="44" t="s">
        <v>61</v>
      </c>
      <c r="X25" s="48"/>
      <c r="Y25" s="43">
        <v>20</v>
      </c>
    </row>
    <row r="26" spans="1:25" ht="45" hidden="1">
      <c r="A26" s="23">
        <v>19</v>
      </c>
      <c r="B26" s="36" t="s">
        <v>79</v>
      </c>
      <c r="C26" s="37"/>
      <c r="D26" s="37">
        <v>1</v>
      </c>
      <c r="E26" s="38" t="s">
        <v>80</v>
      </c>
      <c r="F26" s="39">
        <v>50000</v>
      </c>
      <c r="G26" s="40" t="s">
        <v>60</v>
      </c>
      <c r="H26" s="38"/>
      <c r="I26" s="38"/>
      <c r="J26" s="38"/>
      <c r="K26" s="38"/>
      <c r="L26" s="38"/>
      <c r="M26" s="41"/>
      <c r="N26" s="42"/>
      <c r="O26" s="43"/>
      <c r="P26" s="44" t="s">
        <v>33</v>
      </c>
      <c r="Q26" s="45" t="s">
        <v>34</v>
      </c>
      <c r="R26" s="27"/>
      <c r="S26" s="46">
        <v>40000</v>
      </c>
      <c r="T26" s="47">
        <v>34000</v>
      </c>
      <c r="U26" s="47">
        <v>4000</v>
      </c>
      <c r="V26" s="47">
        <v>2000</v>
      </c>
      <c r="W26" s="44" t="s">
        <v>61</v>
      </c>
      <c r="X26" s="48"/>
      <c r="Y26" s="43">
        <v>20</v>
      </c>
    </row>
    <row r="27" spans="1:25" ht="45" hidden="1">
      <c r="A27" s="23">
        <v>20</v>
      </c>
      <c r="B27" s="36" t="s">
        <v>81</v>
      </c>
      <c r="C27" s="37"/>
      <c r="D27" s="37">
        <v>1</v>
      </c>
      <c r="E27" s="38" t="s">
        <v>82</v>
      </c>
      <c r="F27" s="39">
        <v>50000</v>
      </c>
      <c r="G27" s="40" t="s">
        <v>60</v>
      </c>
      <c r="H27" s="38"/>
      <c r="I27" s="38"/>
      <c r="J27" s="38"/>
      <c r="K27" s="38"/>
      <c r="L27" s="38"/>
      <c r="M27" s="41"/>
      <c r="N27" s="42"/>
      <c r="O27" s="43"/>
      <c r="P27" s="44" t="s">
        <v>33</v>
      </c>
      <c r="Q27" s="45" t="s">
        <v>34</v>
      </c>
      <c r="R27" s="27"/>
      <c r="S27" s="46">
        <v>30000</v>
      </c>
      <c r="T27" s="47">
        <v>25500</v>
      </c>
      <c r="U27" s="47">
        <v>3000</v>
      </c>
      <c r="V27" s="47">
        <v>1500</v>
      </c>
      <c r="W27" s="44" t="s">
        <v>61</v>
      </c>
      <c r="X27" s="48"/>
      <c r="Y27" s="43">
        <v>20</v>
      </c>
    </row>
    <row r="28" spans="1:25" ht="60" hidden="1">
      <c r="A28" s="23">
        <v>21</v>
      </c>
      <c r="B28" s="36" t="s">
        <v>83</v>
      </c>
      <c r="C28" s="37"/>
      <c r="D28" s="37">
        <v>1</v>
      </c>
      <c r="E28" s="38" t="s">
        <v>84</v>
      </c>
      <c r="F28" s="39">
        <v>50000</v>
      </c>
      <c r="G28" s="40" t="s">
        <v>60</v>
      </c>
      <c r="H28" s="38"/>
      <c r="I28" s="38"/>
      <c r="J28" s="38"/>
      <c r="K28" s="38"/>
      <c r="L28" s="38"/>
      <c r="M28" s="41"/>
      <c r="N28" s="42"/>
      <c r="O28" s="43"/>
      <c r="P28" s="44" t="s">
        <v>33</v>
      </c>
      <c r="Q28" s="45" t="s">
        <v>34</v>
      </c>
      <c r="R28" s="27"/>
      <c r="S28" s="46">
        <v>60000</v>
      </c>
      <c r="T28" s="47">
        <v>51000</v>
      </c>
      <c r="U28" s="47">
        <v>6000</v>
      </c>
      <c r="V28" s="47">
        <v>3000</v>
      </c>
      <c r="W28" s="44" t="s">
        <v>61</v>
      </c>
      <c r="X28" s="48"/>
      <c r="Y28" s="43">
        <v>20</v>
      </c>
    </row>
    <row r="29" spans="1:25" ht="60" hidden="1">
      <c r="A29" s="23">
        <v>22</v>
      </c>
      <c r="B29" s="36" t="s">
        <v>85</v>
      </c>
      <c r="C29" s="37"/>
      <c r="D29" s="37">
        <v>1</v>
      </c>
      <c r="E29" s="38" t="s">
        <v>86</v>
      </c>
      <c r="F29" s="39">
        <v>55000</v>
      </c>
      <c r="G29" s="40" t="s">
        <v>60</v>
      </c>
      <c r="H29" s="38" t="s">
        <v>87</v>
      </c>
      <c r="I29" s="38" t="s">
        <v>87</v>
      </c>
      <c r="J29" s="38" t="s">
        <v>87</v>
      </c>
      <c r="K29" s="38" t="s">
        <v>87</v>
      </c>
      <c r="L29" s="40"/>
      <c r="M29" s="38"/>
      <c r="N29" s="38"/>
      <c r="O29" s="38"/>
      <c r="P29" s="39" t="s">
        <v>33</v>
      </c>
      <c r="Q29" s="49" t="s">
        <v>34</v>
      </c>
      <c r="R29" s="38"/>
      <c r="S29" s="50">
        <v>50000</v>
      </c>
      <c r="T29" s="51">
        <v>42500</v>
      </c>
      <c r="U29" s="51">
        <v>5000</v>
      </c>
      <c r="V29" s="47">
        <v>2500</v>
      </c>
      <c r="W29" s="39" t="s">
        <v>88</v>
      </c>
      <c r="X29" s="52"/>
      <c r="Y29" s="27">
        <v>20</v>
      </c>
    </row>
    <row r="30" spans="1:25" ht="45" hidden="1">
      <c r="A30" s="23">
        <v>23</v>
      </c>
      <c r="B30" s="36" t="s">
        <v>89</v>
      </c>
      <c r="C30" s="37"/>
      <c r="D30" s="37">
        <v>1</v>
      </c>
      <c r="E30" s="38" t="s">
        <v>82</v>
      </c>
      <c r="F30" s="39">
        <v>55000</v>
      </c>
      <c r="G30" s="40" t="s">
        <v>60</v>
      </c>
      <c r="H30" s="38" t="s">
        <v>87</v>
      </c>
      <c r="I30" s="38" t="s">
        <v>87</v>
      </c>
      <c r="J30" s="38" t="s">
        <v>87</v>
      </c>
      <c r="K30" s="38" t="s">
        <v>87</v>
      </c>
      <c r="L30" s="40"/>
      <c r="M30" s="38"/>
      <c r="N30" s="38"/>
      <c r="O30" s="38"/>
      <c r="P30" s="39" t="s">
        <v>33</v>
      </c>
      <c r="Q30" s="49" t="s">
        <v>34</v>
      </c>
      <c r="R30" s="38"/>
      <c r="S30" s="50">
        <v>20000</v>
      </c>
      <c r="T30" s="51">
        <v>17000</v>
      </c>
      <c r="U30" s="51">
        <v>2000</v>
      </c>
      <c r="V30" s="47">
        <v>1000</v>
      </c>
      <c r="W30" s="39" t="s">
        <v>88</v>
      </c>
      <c r="X30" s="52"/>
      <c r="Y30" s="27">
        <v>20</v>
      </c>
    </row>
    <row r="31" spans="1:25" ht="45" hidden="1">
      <c r="A31" s="23">
        <v>24</v>
      </c>
      <c r="B31" s="36" t="s">
        <v>90</v>
      </c>
      <c r="C31" s="37">
        <v>1</v>
      </c>
      <c r="D31" s="37"/>
      <c r="E31" s="38" t="s">
        <v>86</v>
      </c>
      <c r="F31" s="39">
        <v>40000</v>
      </c>
      <c r="G31" s="40" t="s">
        <v>60</v>
      </c>
      <c r="H31" s="38" t="s">
        <v>87</v>
      </c>
      <c r="I31" s="38" t="s">
        <v>87</v>
      </c>
      <c r="J31" s="38" t="s">
        <v>87</v>
      </c>
      <c r="K31" s="38" t="s">
        <v>87</v>
      </c>
      <c r="L31" s="40"/>
      <c r="M31" s="38"/>
      <c r="N31" s="38"/>
      <c r="O31" s="38"/>
      <c r="P31" s="39" t="s">
        <v>33</v>
      </c>
      <c r="Q31" s="49" t="s">
        <v>34</v>
      </c>
      <c r="R31" s="38"/>
      <c r="S31" s="50">
        <v>50000</v>
      </c>
      <c r="T31" s="51">
        <v>42500</v>
      </c>
      <c r="U31" s="51">
        <v>5000</v>
      </c>
      <c r="V31" s="47">
        <v>2500</v>
      </c>
      <c r="W31" s="39" t="s">
        <v>88</v>
      </c>
      <c r="X31" s="52"/>
      <c r="Y31" s="27">
        <v>20</v>
      </c>
    </row>
    <row r="32" spans="1:25" ht="45" hidden="1">
      <c r="A32" s="23">
        <v>25</v>
      </c>
      <c r="B32" s="36" t="s">
        <v>91</v>
      </c>
      <c r="C32" s="37"/>
      <c r="D32" s="37">
        <v>1</v>
      </c>
      <c r="E32" s="38" t="s">
        <v>92</v>
      </c>
      <c r="F32" s="39">
        <v>55000</v>
      </c>
      <c r="G32" s="40" t="s">
        <v>60</v>
      </c>
      <c r="H32" s="38" t="s">
        <v>87</v>
      </c>
      <c r="I32" s="38" t="s">
        <v>87</v>
      </c>
      <c r="J32" s="38" t="s">
        <v>87</v>
      </c>
      <c r="K32" s="38" t="s">
        <v>87</v>
      </c>
      <c r="L32" s="40"/>
      <c r="M32" s="38"/>
      <c r="N32" s="38"/>
      <c r="O32" s="38"/>
      <c r="P32" s="39" t="s">
        <v>33</v>
      </c>
      <c r="Q32" s="49" t="s">
        <v>73</v>
      </c>
      <c r="R32" s="38"/>
      <c r="S32" s="50">
        <v>50000</v>
      </c>
      <c r="T32" s="51">
        <v>42500</v>
      </c>
      <c r="U32" s="51">
        <v>5000</v>
      </c>
      <c r="V32" s="47">
        <v>2500</v>
      </c>
      <c r="W32" s="39" t="s">
        <v>88</v>
      </c>
      <c r="X32" s="52"/>
      <c r="Y32" s="27">
        <v>20</v>
      </c>
    </row>
    <row r="33" spans="1:25" ht="45" hidden="1">
      <c r="A33" s="23">
        <v>26</v>
      </c>
      <c r="B33" s="36" t="s">
        <v>93</v>
      </c>
      <c r="C33" s="37"/>
      <c r="D33" s="37">
        <v>1</v>
      </c>
      <c r="E33" s="38" t="s">
        <v>94</v>
      </c>
      <c r="F33" s="39">
        <v>55000</v>
      </c>
      <c r="G33" s="40" t="s">
        <v>60</v>
      </c>
      <c r="H33" s="38" t="s">
        <v>87</v>
      </c>
      <c r="I33" s="38" t="s">
        <v>87</v>
      </c>
      <c r="J33" s="38" t="s">
        <v>87</v>
      </c>
      <c r="K33" s="38" t="s">
        <v>87</v>
      </c>
      <c r="L33" s="40"/>
      <c r="M33" s="38"/>
      <c r="N33" s="38"/>
      <c r="O33" s="38"/>
      <c r="P33" s="39" t="s">
        <v>33</v>
      </c>
      <c r="Q33" s="49" t="s">
        <v>73</v>
      </c>
      <c r="R33" s="38"/>
      <c r="S33" s="50">
        <v>50000</v>
      </c>
      <c r="T33" s="51">
        <v>42500</v>
      </c>
      <c r="U33" s="51">
        <v>5000</v>
      </c>
      <c r="V33" s="47">
        <v>2500</v>
      </c>
      <c r="W33" s="39" t="s">
        <v>88</v>
      </c>
      <c r="X33" s="52"/>
      <c r="Y33" s="27">
        <v>20</v>
      </c>
    </row>
    <row r="34" spans="1:25" ht="60" hidden="1">
      <c r="A34" s="23">
        <v>27</v>
      </c>
      <c r="B34" s="36" t="s">
        <v>95</v>
      </c>
      <c r="C34" s="37"/>
      <c r="D34" s="37">
        <v>1</v>
      </c>
      <c r="E34" s="38" t="s">
        <v>96</v>
      </c>
      <c r="F34" s="39">
        <v>55000</v>
      </c>
      <c r="G34" s="40" t="s">
        <v>60</v>
      </c>
      <c r="H34" s="38" t="s">
        <v>87</v>
      </c>
      <c r="I34" s="38" t="s">
        <v>87</v>
      </c>
      <c r="J34" s="38" t="s">
        <v>87</v>
      </c>
      <c r="K34" s="38" t="s">
        <v>87</v>
      </c>
      <c r="L34" s="40"/>
      <c r="M34" s="38"/>
      <c r="N34" s="38"/>
      <c r="O34" s="38"/>
      <c r="P34" s="39" t="s">
        <v>33</v>
      </c>
      <c r="Q34" s="49" t="s">
        <v>34</v>
      </c>
      <c r="R34" s="38"/>
      <c r="S34" s="50">
        <v>50000</v>
      </c>
      <c r="T34" s="51">
        <v>42500</v>
      </c>
      <c r="U34" s="51">
        <v>5000</v>
      </c>
      <c r="V34" s="47">
        <v>2500</v>
      </c>
      <c r="W34" s="39" t="s">
        <v>88</v>
      </c>
      <c r="X34" s="52"/>
      <c r="Y34" s="27">
        <v>20</v>
      </c>
    </row>
    <row r="35" spans="1:25" ht="45" hidden="1">
      <c r="A35" s="23">
        <v>28</v>
      </c>
      <c r="B35" s="36" t="s">
        <v>97</v>
      </c>
      <c r="C35" s="37"/>
      <c r="D35" s="37">
        <v>1</v>
      </c>
      <c r="E35" s="38" t="s">
        <v>98</v>
      </c>
      <c r="F35" s="39">
        <v>55000</v>
      </c>
      <c r="G35" s="40" t="s">
        <v>60</v>
      </c>
      <c r="H35" s="38" t="s">
        <v>87</v>
      </c>
      <c r="I35" s="38" t="s">
        <v>87</v>
      </c>
      <c r="J35" s="38" t="s">
        <v>87</v>
      </c>
      <c r="K35" s="38" t="s">
        <v>87</v>
      </c>
      <c r="L35" s="40"/>
      <c r="M35" s="38"/>
      <c r="N35" s="38"/>
      <c r="O35" s="38"/>
      <c r="P35" s="39" t="s">
        <v>33</v>
      </c>
      <c r="Q35" s="49" t="s">
        <v>73</v>
      </c>
      <c r="R35" s="38"/>
      <c r="S35" s="50">
        <v>50000</v>
      </c>
      <c r="T35" s="51">
        <v>42500</v>
      </c>
      <c r="U35" s="51">
        <v>5000</v>
      </c>
      <c r="V35" s="47">
        <v>2500</v>
      </c>
      <c r="W35" s="39" t="s">
        <v>88</v>
      </c>
      <c r="X35" s="52"/>
      <c r="Y35" s="27">
        <v>20</v>
      </c>
    </row>
    <row r="36" spans="1:25" ht="45" hidden="1">
      <c r="A36" s="23">
        <v>29</v>
      </c>
      <c r="B36" s="36" t="s">
        <v>99</v>
      </c>
      <c r="C36" s="37"/>
      <c r="D36" s="37">
        <v>1</v>
      </c>
      <c r="E36" s="38" t="s">
        <v>86</v>
      </c>
      <c r="F36" s="39">
        <v>55000</v>
      </c>
      <c r="G36" s="40" t="s">
        <v>60</v>
      </c>
      <c r="H36" s="38" t="s">
        <v>87</v>
      </c>
      <c r="I36" s="38" t="s">
        <v>87</v>
      </c>
      <c r="J36" s="38" t="s">
        <v>87</v>
      </c>
      <c r="K36" s="38" t="s">
        <v>87</v>
      </c>
      <c r="L36" s="40"/>
      <c r="M36" s="38"/>
      <c r="N36" s="43"/>
      <c r="O36" s="43"/>
      <c r="P36" s="39" t="s">
        <v>33</v>
      </c>
      <c r="Q36" s="49" t="s">
        <v>34</v>
      </c>
      <c r="R36" s="43"/>
      <c r="S36" s="50">
        <v>50000</v>
      </c>
      <c r="T36" s="51">
        <v>42500</v>
      </c>
      <c r="U36" s="51">
        <v>5000</v>
      </c>
      <c r="V36" s="47">
        <v>2500</v>
      </c>
      <c r="W36" s="39" t="s">
        <v>88</v>
      </c>
      <c r="X36" s="52"/>
      <c r="Y36" s="27">
        <v>20</v>
      </c>
    </row>
    <row r="37" spans="1:25" ht="60" hidden="1">
      <c r="A37" s="23">
        <v>30</v>
      </c>
      <c r="B37" s="36" t="s">
        <v>100</v>
      </c>
      <c r="C37" s="37"/>
      <c r="D37" s="37">
        <v>1</v>
      </c>
      <c r="E37" s="38" t="s">
        <v>101</v>
      </c>
      <c r="F37" s="39">
        <v>55000</v>
      </c>
      <c r="G37" s="40" t="s">
        <v>60</v>
      </c>
      <c r="H37" s="38" t="s">
        <v>87</v>
      </c>
      <c r="I37" s="38" t="s">
        <v>87</v>
      </c>
      <c r="J37" s="38" t="s">
        <v>87</v>
      </c>
      <c r="K37" s="38" t="s">
        <v>87</v>
      </c>
      <c r="L37" s="40"/>
      <c r="M37" s="38"/>
      <c r="N37" s="43"/>
      <c r="O37" s="43"/>
      <c r="P37" s="39" t="s">
        <v>33</v>
      </c>
      <c r="Q37" s="49" t="s">
        <v>34</v>
      </c>
      <c r="R37" s="43"/>
      <c r="S37" s="50">
        <v>50000</v>
      </c>
      <c r="T37" s="51">
        <v>42500</v>
      </c>
      <c r="U37" s="51">
        <v>5000</v>
      </c>
      <c r="V37" s="47">
        <v>2500</v>
      </c>
      <c r="W37" s="39" t="s">
        <v>88</v>
      </c>
      <c r="X37" s="52"/>
      <c r="Y37" s="27">
        <v>20</v>
      </c>
    </row>
    <row r="38" spans="1:25" ht="45" hidden="1">
      <c r="A38" s="23">
        <v>31</v>
      </c>
      <c r="B38" s="36" t="s">
        <v>102</v>
      </c>
      <c r="C38" s="37"/>
      <c r="D38" s="37">
        <v>1</v>
      </c>
      <c r="E38" s="38" t="s">
        <v>103</v>
      </c>
      <c r="F38" s="39">
        <v>55000</v>
      </c>
      <c r="G38" s="40" t="s">
        <v>60</v>
      </c>
      <c r="H38" s="38" t="s">
        <v>87</v>
      </c>
      <c r="I38" s="38" t="s">
        <v>87</v>
      </c>
      <c r="J38" s="38" t="s">
        <v>87</v>
      </c>
      <c r="K38" s="38" t="s">
        <v>87</v>
      </c>
      <c r="L38" s="40"/>
      <c r="M38" s="38"/>
      <c r="N38" s="43"/>
      <c r="O38" s="43"/>
      <c r="P38" s="39" t="s">
        <v>33</v>
      </c>
      <c r="Q38" s="49" t="s">
        <v>34</v>
      </c>
      <c r="R38" s="43"/>
      <c r="S38" s="50">
        <v>30000</v>
      </c>
      <c r="T38" s="51">
        <v>25500</v>
      </c>
      <c r="U38" s="51">
        <v>3000</v>
      </c>
      <c r="V38" s="47">
        <v>1500</v>
      </c>
      <c r="W38" s="39" t="s">
        <v>88</v>
      </c>
      <c r="X38" s="52"/>
      <c r="Y38" s="27">
        <v>20</v>
      </c>
    </row>
    <row r="39" spans="1:25" ht="45" hidden="1">
      <c r="A39" s="23">
        <v>32</v>
      </c>
      <c r="B39" s="36" t="s">
        <v>104</v>
      </c>
      <c r="C39" s="37"/>
      <c r="D39" s="37">
        <v>1</v>
      </c>
      <c r="E39" s="38" t="s">
        <v>77</v>
      </c>
      <c r="F39" s="39">
        <v>55000</v>
      </c>
      <c r="G39" s="40" t="s">
        <v>60</v>
      </c>
      <c r="H39" s="38" t="s">
        <v>87</v>
      </c>
      <c r="I39" s="38" t="s">
        <v>87</v>
      </c>
      <c r="J39" s="38" t="s">
        <v>87</v>
      </c>
      <c r="K39" s="38" t="s">
        <v>87</v>
      </c>
      <c r="L39" s="40"/>
      <c r="M39" s="38"/>
      <c r="N39" s="43"/>
      <c r="O39" s="43"/>
      <c r="P39" s="39" t="s">
        <v>33</v>
      </c>
      <c r="Q39" s="49" t="s">
        <v>34</v>
      </c>
      <c r="R39" s="43"/>
      <c r="S39" s="50">
        <v>50000</v>
      </c>
      <c r="T39" s="51">
        <v>42500</v>
      </c>
      <c r="U39" s="51">
        <v>5000</v>
      </c>
      <c r="V39" s="47">
        <v>2500</v>
      </c>
      <c r="W39" s="39" t="s">
        <v>88</v>
      </c>
      <c r="X39" s="52"/>
      <c r="Y39" s="27">
        <v>20</v>
      </c>
    </row>
    <row r="40" spans="1:25" ht="30" hidden="1">
      <c r="A40" s="23">
        <v>33</v>
      </c>
      <c r="B40" s="36" t="s">
        <v>105</v>
      </c>
      <c r="C40" s="37"/>
      <c r="D40" s="37">
        <v>1</v>
      </c>
      <c r="E40" s="38" t="s">
        <v>82</v>
      </c>
      <c r="F40" s="39">
        <v>55000</v>
      </c>
      <c r="G40" s="40" t="s">
        <v>60</v>
      </c>
      <c r="H40" s="38" t="s">
        <v>87</v>
      </c>
      <c r="I40" s="38" t="s">
        <v>87</v>
      </c>
      <c r="J40" s="38" t="s">
        <v>87</v>
      </c>
      <c r="K40" s="38" t="s">
        <v>87</v>
      </c>
      <c r="L40" s="40"/>
      <c r="M40" s="38"/>
      <c r="N40" s="43"/>
      <c r="O40" s="43"/>
      <c r="P40" s="39" t="s">
        <v>33</v>
      </c>
      <c r="Q40" s="49" t="s">
        <v>73</v>
      </c>
      <c r="R40" s="43"/>
      <c r="S40" s="50">
        <v>15000</v>
      </c>
      <c r="T40" s="51">
        <v>12750</v>
      </c>
      <c r="U40" s="51">
        <v>1500</v>
      </c>
      <c r="V40" s="47">
        <v>750</v>
      </c>
      <c r="W40" s="39" t="s">
        <v>88</v>
      </c>
      <c r="X40" s="52"/>
      <c r="Y40" s="27">
        <v>20</v>
      </c>
    </row>
    <row r="41" spans="1:25" ht="60">
      <c r="A41" s="23">
        <v>34</v>
      </c>
      <c r="B41" s="53" t="s">
        <v>106</v>
      </c>
      <c r="C41" s="54"/>
      <c r="D41" s="54">
        <v>1</v>
      </c>
      <c r="E41" s="40" t="s">
        <v>107</v>
      </c>
      <c r="F41" s="39">
        <v>55000</v>
      </c>
      <c r="G41" s="40" t="s">
        <v>60</v>
      </c>
      <c r="H41" s="38" t="s">
        <v>87</v>
      </c>
      <c r="I41" s="38" t="s">
        <v>87</v>
      </c>
      <c r="J41" s="38" t="s">
        <v>87</v>
      </c>
      <c r="K41" s="38" t="s">
        <v>87</v>
      </c>
      <c r="L41" s="38"/>
      <c r="M41" s="39"/>
      <c r="N41" s="44"/>
      <c r="O41" s="44"/>
      <c r="P41" s="39" t="s">
        <v>33</v>
      </c>
      <c r="Q41" s="49" t="s">
        <v>73</v>
      </c>
      <c r="R41" s="44"/>
      <c r="S41" s="50">
        <v>50000</v>
      </c>
      <c r="T41" s="51">
        <v>45000</v>
      </c>
      <c r="U41" s="51">
        <v>5000</v>
      </c>
      <c r="V41" s="55">
        <v>0</v>
      </c>
      <c r="W41" s="56" t="s">
        <v>88</v>
      </c>
      <c r="X41" s="57"/>
      <c r="Y41" s="27">
        <v>60</v>
      </c>
    </row>
    <row r="42" spans="1:25" ht="75">
      <c r="A42" s="23">
        <v>35</v>
      </c>
      <c r="B42" s="36" t="s">
        <v>108</v>
      </c>
      <c r="C42" s="37"/>
      <c r="D42" s="37">
        <v>1</v>
      </c>
      <c r="E42" s="40" t="s">
        <v>109</v>
      </c>
      <c r="F42" s="39">
        <v>55000</v>
      </c>
      <c r="G42" s="40" t="s">
        <v>60</v>
      </c>
      <c r="H42" s="38" t="s">
        <v>87</v>
      </c>
      <c r="I42" s="38" t="s">
        <v>87</v>
      </c>
      <c r="J42" s="38" t="s">
        <v>87</v>
      </c>
      <c r="K42" s="38" t="s">
        <v>87</v>
      </c>
      <c r="L42" s="40"/>
      <c r="M42" s="39"/>
      <c r="N42" s="44"/>
      <c r="O42" s="44"/>
      <c r="P42" s="39" t="s">
        <v>33</v>
      </c>
      <c r="Q42" s="49" t="s">
        <v>34</v>
      </c>
      <c r="R42" s="44"/>
      <c r="S42" s="50">
        <v>46000</v>
      </c>
      <c r="T42" s="51">
        <v>41400</v>
      </c>
      <c r="U42" s="51">
        <v>4600</v>
      </c>
      <c r="V42" s="55">
        <v>0</v>
      </c>
      <c r="W42" s="56" t="s">
        <v>88</v>
      </c>
      <c r="X42" s="52"/>
      <c r="Y42" s="27">
        <v>60</v>
      </c>
    </row>
    <row r="43" spans="1:25" ht="60">
      <c r="A43" s="23">
        <v>36</v>
      </c>
      <c r="B43" s="36" t="s">
        <v>110</v>
      </c>
      <c r="C43" s="37"/>
      <c r="D43" s="37">
        <v>1</v>
      </c>
      <c r="E43" s="40" t="s">
        <v>111</v>
      </c>
      <c r="F43" s="39">
        <v>40000</v>
      </c>
      <c r="G43" s="40" t="s">
        <v>60</v>
      </c>
      <c r="H43" s="38" t="s">
        <v>87</v>
      </c>
      <c r="I43" s="38" t="s">
        <v>87</v>
      </c>
      <c r="J43" s="38" t="s">
        <v>87</v>
      </c>
      <c r="K43" s="38" t="s">
        <v>87</v>
      </c>
      <c r="L43" s="40"/>
      <c r="M43" s="39"/>
      <c r="N43" s="39"/>
      <c r="O43" s="39"/>
      <c r="P43" s="39" t="s">
        <v>33</v>
      </c>
      <c r="Q43" s="49" t="s">
        <v>34</v>
      </c>
      <c r="R43" s="39"/>
      <c r="S43" s="50">
        <v>20000</v>
      </c>
      <c r="T43" s="51">
        <v>18000</v>
      </c>
      <c r="U43" s="51">
        <v>2000</v>
      </c>
      <c r="V43" s="47">
        <v>0</v>
      </c>
      <c r="W43" s="56" t="s">
        <v>88</v>
      </c>
      <c r="X43" s="52"/>
      <c r="Y43" s="27">
        <v>60</v>
      </c>
    </row>
    <row r="44" spans="1:25" hidden="1">
      <c r="S44" s="58">
        <f>SUM(S8:S43)</f>
        <v>1483000</v>
      </c>
      <c r="T44" s="58">
        <f t="shared" ref="T44:V44" si="0">SUM(T8:T43)</f>
        <v>1266350</v>
      </c>
      <c r="U44" s="58">
        <f t="shared" si="0"/>
        <v>148300</v>
      </c>
      <c r="V44" s="58">
        <f t="shared" si="0"/>
        <v>68350</v>
      </c>
    </row>
  </sheetData>
  <autoFilter ref="A5:Y44">
    <filterColumn colId="24">
      <filters>
        <filter val="60"/>
      </filters>
    </filterColumn>
  </autoFilter>
  <mergeCells count="28"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1"/>
  <sheetViews>
    <sheetView topLeftCell="F14" workbookViewId="0">
      <selection activeCell="T21" sqref="T21:U21"/>
    </sheetView>
  </sheetViews>
  <sheetFormatPr defaultRowHeight="15"/>
  <sheetData>
    <row r="1" spans="1:25" ht="16.5">
      <c r="A1" s="568" t="s">
        <v>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70"/>
    </row>
    <row r="2" spans="1:25" ht="16.5">
      <c r="A2" s="568" t="s">
        <v>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70"/>
    </row>
    <row r="3" spans="1:25" ht="16.5">
      <c r="A3" s="568" t="s">
        <v>112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70"/>
    </row>
    <row r="4" spans="1:25">
      <c r="A4" s="571" t="s">
        <v>3</v>
      </c>
      <c r="B4" s="574" t="s">
        <v>4</v>
      </c>
      <c r="C4" s="577" t="s">
        <v>5</v>
      </c>
      <c r="D4" s="577" t="s">
        <v>6</v>
      </c>
      <c r="E4" s="571" t="s">
        <v>7</v>
      </c>
      <c r="F4" s="580" t="s">
        <v>8</v>
      </c>
      <c r="G4" s="583" t="s">
        <v>9</v>
      </c>
      <c r="H4" s="583" t="s">
        <v>10</v>
      </c>
      <c r="I4" s="583" t="s">
        <v>11</v>
      </c>
      <c r="J4" s="583" t="s">
        <v>12</v>
      </c>
      <c r="K4" s="553" t="s">
        <v>13</v>
      </c>
      <c r="L4" s="553" t="s">
        <v>14</v>
      </c>
      <c r="M4" s="553" t="s">
        <v>15</v>
      </c>
      <c r="N4" s="553" t="s">
        <v>16</v>
      </c>
      <c r="O4" s="553" t="s">
        <v>17</v>
      </c>
      <c r="P4" s="556" t="s">
        <v>18</v>
      </c>
      <c r="Q4" s="556" t="s">
        <v>19</v>
      </c>
      <c r="R4" s="556" t="s">
        <v>20</v>
      </c>
      <c r="S4" s="559" t="s">
        <v>21</v>
      </c>
      <c r="T4" s="559" t="s">
        <v>22</v>
      </c>
      <c r="U4" s="559" t="s">
        <v>23</v>
      </c>
      <c r="V4" s="562" t="s">
        <v>24</v>
      </c>
      <c r="W4" s="565" t="s">
        <v>25</v>
      </c>
      <c r="X4" s="565" t="s">
        <v>113</v>
      </c>
      <c r="Y4" s="550" t="s">
        <v>27</v>
      </c>
    </row>
    <row r="5" spans="1:25">
      <c r="A5" s="572"/>
      <c r="B5" s="575"/>
      <c r="C5" s="578"/>
      <c r="D5" s="578"/>
      <c r="E5" s="572"/>
      <c r="F5" s="581"/>
      <c r="G5" s="584"/>
      <c r="H5" s="584"/>
      <c r="I5" s="584"/>
      <c r="J5" s="584"/>
      <c r="K5" s="554"/>
      <c r="L5" s="554"/>
      <c r="M5" s="554"/>
      <c r="N5" s="554"/>
      <c r="O5" s="554"/>
      <c r="P5" s="557"/>
      <c r="Q5" s="557"/>
      <c r="R5" s="557"/>
      <c r="S5" s="560"/>
      <c r="T5" s="560"/>
      <c r="U5" s="560"/>
      <c r="V5" s="563"/>
      <c r="W5" s="566"/>
      <c r="X5" s="566"/>
      <c r="Y5" s="551"/>
    </row>
    <row r="6" spans="1:25">
      <c r="A6" s="572"/>
      <c r="B6" s="575"/>
      <c r="C6" s="578"/>
      <c r="D6" s="578"/>
      <c r="E6" s="572"/>
      <c r="F6" s="581"/>
      <c r="G6" s="584"/>
      <c r="H6" s="584"/>
      <c r="I6" s="584"/>
      <c r="J6" s="584"/>
      <c r="K6" s="554"/>
      <c r="L6" s="554"/>
      <c r="M6" s="554"/>
      <c r="N6" s="554"/>
      <c r="O6" s="554"/>
      <c r="P6" s="557"/>
      <c r="Q6" s="557"/>
      <c r="R6" s="557"/>
      <c r="S6" s="560"/>
      <c r="T6" s="560"/>
      <c r="U6" s="560"/>
      <c r="V6" s="563"/>
      <c r="W6" s="566"/>
      <c r="X6" s="566"/>
      <c r="Y6" s="551"/>
    </row>
    <row r="7" spans="1:25">
      <c r="A7" s="572"/>
      <c r="B7" s="575"/>
      <c r="C7" s="578"/>
      <c r="D7" s="578"/>
      <c r="E7" s="572"/>
      <c r="F7" s="581"/>
      <c r="G7" s="584"/>
      <c r="H7" s="584"/>
      <c r="I7" s="584"/>
      <c r="J7" s="584"/>
      <c r="K7" s="554"/>
      <c r="L7" s="554"/>
      <c r="M7" s="554"/>
      <c r="N7" s="554"/>
      <c r="O7" s="554"/>
      <c r="P7" s="557"/>
      <c r="Q7" s="557"/>
      <c r="R7" s="557"/>
      <c r="S7" s="560"/>
      <c r="T7" s="560"/>
      <c r="U7" s="560"/>
      <c r="V7" s="563"/>
      <c r="W7" s="566"/>
      <c r="X7" s="566"/>
      <c r="Y7" s="551"/>
    </row>
    <row r="8" spans="1:25">
      <c r="A8" s="573"/>
      <c r="B8" s="576"/>
      <c r="C8" s="579"/>
      <c r="D8" s="579"/>
      <c r="E8" s="573"/>
      <c r="F8" s="582"/>
      <c r="G8" s="585"/>
      <c r="H8" s="585"/>
      <c r="I8" s="585"/>
      <c r="J8" s="585"/>
      <c r="K8" s="555"/>
      <c r="L8" s="555"/>
      <c r="M8" s="555"/>
      <c r="N8" s="555"/>
      <c r="O8" s="555"/>
      <c r="P8" s="558"/>
      <c r="Q8" s="558"/>
      <c r="R8" s="558"/>
      <c r="S8" s="561"/>
      <c r="T8" s="561"/>
      <c r="U8" s="561"/>
      <c r="V8" s="564"/>
      <c r="W8" s="567"/>
      <c r="X8" s="567"/>
      <c r="Y8" s="552"/>
    </row>
    <row r="9" spans="1:25" ht="45">
      <c r="A9" s="59">
        <v>1</v>
      </c>
      <c r="B9" s="60" t="s">
        <v>114</v>
      </c>
      <c r="C9" s="38"/>
      <c r="D9" s="43">
        <v>1</v>
      </c>
      <c r="E9" s="38" t="s">
        <v>115</v>
      </c>
      <c r="F9" s="38">
        <v>40000</v>
      </c>
      <c r="G9" s="61" t="s">
        <v>30</v>
      </c>
      <c r="H9" s="38" t="s">
        <v>87</v>
      </c>
      <c r="I9" s="38" t="s">
        <v>87</v>
      </c>
      <c r="J9" s="38" t="s">
        <v>115</v>
      </c>
      <c r="K9" s="38" t="s">
        <v>115</v>
      </c>
      <c r="L9" s="40"/>
      <c r="M9" s="27"/>
      <c r="N9" s="27"/>
      <c r="O9" s="27"/>
      <c r="P9" s="40" t="s">
        <v>33</v>
      </c>
      <c r="Q9" s="40" t="s">
        <v>34</v>
      </c>
      <c r="R9" s="27"/>
      <c r="S9" s="62">
        <v>100000</v>
      </c>
      <c r="T9" s="62">
        <f>S9*0.85</f>
        <v>85000</v>
      </c>
      <c r="U9" s="62">
        <f>S9*0.1</f>
        <v>10000</v>
      </c>
      <c r="V9" s="62">
        <f>S9*0.05</f>
        <v>5000</v>
      </c>
      <c r="W9" s="40" t="s">
        <v>116</v>
      </c>
      <c r="X9" s="27"/>
      <c r="Y9" s="27">
        <v>20</v>
      </c>
    </row>
    <row r="10" spans="1:25" ht="45">
      <c r="A10" s="59">
        <v>2</v>
      </c>
      <c r="B10" s="60" t="s">
        <v>117</v>
      </c>
      <c r="C10" s="38"/>
      <c r="D10" s="43">
        <v>1</v>
      </c>
      <c r="E10" s="38" t="s">
        <v>118</v>
      </c>
      <c r="F10" s="38">
        <v>40000</v>
      </c>
      <c r="G10" s="61" t="s">
        <v>30</v>
      </c>
      <c r="H10" s="38" t="s">
        <v>87</v>
      </c>
      <c r="I10" s="38" t="s">
        <v>87</v>
      </c>
      <c r="J10" s="38" t="s">
        <v>118</v>
      </c>
      <c r="K10" s="38" t="s">
        <v>118</v>
      </c>
      <c r="L10" s="40"/>
      <c r="M10" s="27"/>
      <c r="N10" s="27"/>
      <c r="O10" s="27"/>
      <c r="P10" s="40" t="s">
        <v>33</v>
      </c>
      <c r="Q10" s="40" t="s">
        <v>34</v>
      </c>
      <c r="R10" s="27"/>
      <c r="S10" s="62">
        <v>50000</v>
      </c>
      <c r="T10" s="62">
        <f t="shared" ref="T10:T20" si="0">S10*0.85</f>
        <v>42500</v>
      </c>
      <c r="U10" s="62">
        <f t="shared" ref="U10:U20" si="1">S10*0.1</f>
        <v>5000</v>
      </c>
      <c r="V10" s="62">
        <f t="shared" ref="V10:V20" si="2">S10*0.05</f>
        <v>2500</v>
      </c>
      <c r="W10" s="40" t="s">
        <v>116</v>
      </c>
      <c r="X10" s="27"/>
      <c r="Y10" s="27">
        <v>20</v>
      </c>
    </row>
    <row r="11" spans="1:25" ht="45">
      <c r="A11" s="59">
        <v>3</v>
      </c>
      <c r="B11" s="60" t="s">
        <v>119</v>
      </c>
      <c r="C11" s="38"/>
      <c r="D11" s="43">
        <v>1</v>
      </c>
      <c r="E11" s="38" t="s">
        <v>82</v>
      </c>
      <c r="F11" s="38">
        <v>40000</v>
      </c>
      <c r="G11" s="61" t="s">
        <v>30</v>
      </c>
      <c r="H11" s="38" t="s">
        <v>87</v>
      </c>
      <c r="I11" s="38" t="s">
        <v>87</v>
      </c>
      <c r="J11" s="38" t="s">
        <v>82</v>
      </c>
      <c r="K11" s="38" t="s">
        <v>82</v>
      </c>
      <c r="L11" s="40"/>
      <c r="M11" s="27"/>
      <c r="N11" s="27"/>
      <c r="O11" s="27"/>
      <c r="P11" s="40" t="s">
        <v>33</v>
      </c>
      <c r="Q11" s="40" t="s">
        <v>34</v>
      </c>
      <c r="R11" s="27"/>
      <c r="S11" s="62">
        <v>50000</v>
      </c>
      <c r="T11" s="62">
        <f t="shared" si="0"/>
        <v>42500</v>
      </c>
      <c r="U11" s="62">
        <f t="shared" si="1"/>
        <v>5000</v>
      </c>
      <c r="V11" s="62">
        <f t="shared" si="2"/>
        <v>2500</v>
      </c>
      <c r="W11" s="40" t="s">
        <v>116</v>
      </c>
      <c r="X11" s="27"/>
      <c r="Y11" s="27">
        <v>20</v>
      </c>
    </row>
    <row r="12" spans="1:25" ht="60">
      <c r="A12" s="59">
        <v>4</v>
      </c>
      <c r="B12" s="60" t="s">
        <v>120</v>
      </c>
      <c r="C12" s="38"/>
      <c r="D12" s="43">
        <v>1</v>
      </c>
      <c r="E12" s="38" t="s">
        <v>118</v>
      </c>
      <c r="F12" s="38">
        <v>40000</v>
      </c>
      <c r="G12" s="61" t="s">
        <v>30</v>
      </c>
      <c r="H12" s="38" t="s">
        <v>87</v>
      </c>
      <c r="I12" s="38" t="s">
        <v>87</v>
      </c>
      <c r="J12" s="38" t="s">
        <v>118</v>
      </c>
      <c r="K12" s="38" t="s">
        <v>118</v>
      </c>
      <c r="L12" s="40"/>
      <c r="M12" s="27"/>
      <c r="N12" s="27"/>
      <c r="O12" s="27"/>
      <c r="P12" s="40" t="s">
        <v>33</v>
      </c>
      <c r="Q12" s="40" t="s">
        <v>34</v>
      </c>
      <c r="R12" s="27"/>
      <c r="S12" s="62">
        <v>50000</v>
      </c>
      <c r="T12" s="62">
        <f t="shared" si="0"/>
        <v>42500</v>
      </c>
      <c r="U12" s="62">
        <f t="shared" si="1"/>
        <v>5000</v>
      </c>
      <c r="V12" s="62">
        <f t="shared" si="2"/>
        <v>2500</v>
      </c>
      <c r="W12" s="40" t="s">
        <v>116</v>
      </c>
      <c r="X12" s="27"/>
      <c r="Y12" s="27">
        <v>20</v>
      </c>
    </row>
    <row r="13" spans="1:25" ht="30">
      <c r="A13" s="59">
        <v>5</v>
      </c>
      <c r="B13" s="60" t="s">
        <v>121</v>
      </c>
      <c r="C13" s="38"/>
      <c r="D13" s="43">
        <v>1</v>
      </c>
      <c r="E13" s="38" t="s">
        <v>122</v>
      </c>
      <c r="F13" s="38">
        <v>40000</v>
      </c>
      <c r="G13" s="61" t="s">
        <v>30</v>
      </c>
      <c r="H13" s="38" t="s">
        <v>87</v>
      </c>
      <c r="I13" s="38" t="s">
        <v>87</v>
      </c>
      <c r="J13" s="38" t="s">
        <v>122</v>
      </c>
      <c r="K13" s="38" t="s">
        <v>122</v>
      </c>
      <c r="L13" s="40"/>
      <c r="M13" s="27"/>
      <c r="N13" s="27"/>
      <c r="O13" s="27"/>
      <c r="P13" s="40" t="s">
        <v>33</v>
      </c>
      <c r="Q13" s="40" t="s">
        <v>34</v>
      </c>
      <c r="R13" s="27"/>
      <c r="S13" s="62">
        <v>100000</v>
      </c>
      <c r="T13" s="62">
        <f t="shared" si="0"/>
        <v>85000</v>
      </c>
      <c r="U13" s="62">
        <f t="shared" si="1"/>
        <v>10000</v>
      </c>
      <c r="V13" s="62">
        <f t="shared" si="2"/>
        <v>5000</v>
      </c>
      <c r="W13" s="40" t="s">
        <v>116</v>
      </c>
      <c r="X13" s="27"/>
      <c r="Y13" s="27">
        <v>20</v>
      </c>
    </row>
    <row r="14" spans="1:25" ht="45">
      <c r="A14" s="59">
        <v>6</v>
      </c>
      <c r="B14" s="60" t="s">
        <v>123</v>
      </c>
      <c r="C14" s="38"/>
      <c r="D14" s="43">
        <v>1</v>
      </c>
      <c r="E14" s="38" t="s">
        <v>124</v>
      </c>
      <c r="F14" s="38">
        <v>40000</v>
      </c>
      <c r="G14" s="61" t="s">
        <v>30</v>
      </c>
      <c r="H14" s="38" t="s">
        <v>87</v>
      </c>
      <c r="I14" s="38" t="s">
        <v>87</v>
      </c>
      <c r="J14" s="38" t="s">
        <v>124</v>
      </c>
      <c r="K14" s="38" t="s">
        <v>124</v>
      </c>
      <c r="L14" s="40"/>
      <c r="M14" s="27"/>
      <c r="N14" s="27"/>
      <c r="O14" s="27"/>
      <c r="P14" s="40" t="s">
        <v>33</v>
      </c>
      <c r="Q14" s="40" t="s">
        <v>34</v>
      </c>
      <c r="R14" s="27"/>
      <c r="S14" s="62">
        <v>50000</v>
      </c>
      <c r="T14" s="62">
        <f t="shared" si="0"/>
        <v>42500</v>
      </c>
      <c r="U14" s="62">
        <f t="shared" si="1"/>
        <v>5000</v>
      </c>
      <c r="V14" s="62">
        <f t="shared" si="2"/>
        <v>2500</v>
      </c>
      <c r="W14" s="40" t="s">
        <v>116</v>
      </c>
      <c r="X14" s="27"/>
      <c r="Y14" s="27">
        <v>20</v>
      </c>
    </row>
    <row r="15" spans="1:25" ht="45">
      <c r="A15" s="59">
        <v>7</v>
      </c>
      <c r="B15" s="60" t="s">
        <v>125</v>
      </c>
      <c r="C15" s="38"/>
      <c r="D15" s="43">
        <v>1</v>
      </c>
      <c r="E15" s="38" t="s">
        <v>115</v>
      </c>
      <c r="F15" s="38">
        <v>40000</v>
      </c>
      <c r="G15" s="61" t="s">
        <v>30</v>
      </c>
      <c r="H15" s="38" t="s">
        <v>87</v>
      </c>
      <c r="I15" s="38" t="s">
        <v>87</v>
      </c>
      <c r="J15" s="38" t="s">
        <v>115</v>
      </c>
      <c r="K15" s="38" t="s">
        <v>115</v>
      </c>
      <c r="L15" s="40"/>
      <c r="M15" s="27"/>
      <c r="N15" s="27"/>
      <c r="O15" s="27"/>
      <c r="P15" s="40" t="s">
        <v>33</v>
      </c>
      <c r="Q15" s="40" t="s">
        <v>73</v>
      </c>
      <c r="R15" s="27"/>
      <c r="S15" s="62">
        <v>100000</v>
      </c>
      <c r="T15" s="62">
        <f t="shared" si="0"/>
        <v>85000</v>
      </c>
      <c r="U15" s="62">
        <f t="shared" si="1"/>
        <v>10000</v>
      </c>
      <c r="V15" s="62">
        <f t="shared" si="2"/>
        <v>5000</v>
      </c>
      <c r="W15" s="40" t="s">
        <v>116</v>
      </c>
      <c r="X15" s="27"/>
      <c r="Y15" s="27">
        <v>20</v>
      </c>
    </row>
    <row r="16" spans="1:25" ht="60">
      <c r="A16" s="59">
        <v>8</v>
      </c>
      <c r="B16" s="60" t="s">
        <v>126</v>
      </c>
      <c r="C16" s="38"/>
      <c r="D16" s="43">
        <v>1</v>
      </c>
      <c r="E16" s="38" t="s">
        <v>127</v>
      </c>
      <c r="F16" s="38">
        <v>40000</v>
      </c>
      <c r="G16" s="61" t="s">
        <v>30</v>
      </c>
      <c r="H16" s="38" t="s">
        <v>87</v>
      </c>
      <c r="I16" s="38" t="s">
        <v>87</v>
      </c>
      <c r="J16" s="38" t="s">
        <v>127</v>
      </c>
      <c r="K16" s="38" t="s">
        <v>127</v>
      </c>
      <c r="L16" s="40"/>
      <c r="M16" s="27"/>
      <c r="N16" s="27"/>
      <c r="O16" s="27"/>
      <c r="P16" s="40" t="s">
        <v>33</v>
      </c>
      <c r="Q16" s="40" t="s">
        <v>34</v>
      </c>
      <c r="R16" s="27"/>
      <c r="S16" s="62">
        <v>50000</v>
      </c>
      <c r="T16" s="62">
        <f t="shared" si="0"/>
        <v>42500</v>
      </c>
      <c r="U16" s="62">
        <f t="shared" si="1"/>
        <v>5000</v>
      </c>
      <c r="V16" s="62">
        <f t="shared" si="2"/>
        <v>2500</v>
      </c>
      <c r="W16" s="40" t="s">
        <v>116</v>
      </c>
      <c r="X16" s="27"/>
      <c r="Y16" s="27">
        <v>20</v>
      </c>
    </row>
    <row r="17" spans="1:25" ht="45">
      <c r="A17" s="59">
        <v>9</v>
      </c>
      <c r="B17" s="60" t="s">
        <v>128</v>
      </c>
      <c r="C17" s="38"/>
      <c r="D17" s="43">
        <v>1</v>
      </c>
      <c r="E17" s="38" t="s">
        <v>122</v>
      </c>
      <c r="F17" s="38">
        <v>40000</v>
      </c>
      <c r="G17" s="61" t="s">
        <v>30</v>
      </c>
      <c r="H17" s="38" t="s">
        <v>87</v>
      </c>
      <c r="I17" s="38" t="s">
        <v>87</v>
      </c>
      <c r="J17" s="38" t="s">
        <v>122</v>
      </c>
      <c r="K17" s="38" t="s">
        <v>122</v>
      </c>
      <c r="L17" s="40"/>
      <c r="M17" s="27"/>
      <c r="N17" s="27"/>
      <c r="O17" s="27"/>
      <c r="P17" s="40" t="s">
        <v>33</v>
      </c>
      <c r="Q17" s="40" t="s">
        <v>34</v>
      </c>
      <c r="R17" s="27"/>
      <c r="S17" s="62">
        <v>100000</v>
      </c>
      <c r="T17" s="62">
        <f t="shared" si="0"/>
        <v>85000</v>
      </c>
      <c r="U17" s="62">
        <f t="shared" si="1"/>
        <v>10000</v>
      </c>
      <c r="V17" s="62">
        <f t="shared" si="2"/>
        <v>5000</v>
      </c>
      <c r="W17" s="40" t="s">
        <v>116</v>
      </c>
      <c r="X17" s="27"/>
      <c r="Y17" s="27">
        <v>20</v>
      </c>
    </row>
    <row r="18" spans="1:25" ht="45">
      <c r="A18" s="59">
        <v>10</v>
      </c>
      <c r="B18" s="60" t="s">
        <v>129</v>
      </c>
      <c r="C18" s="38"/>
      <c r="D18" s="43">
        <v>1</v>
      </c>
      <c r="E18" s="38" t="s">
        <v>82</v>
      </c>
      <c r="F18" s="38">
        <v>40000</v>
      </c>
      <c r="G18" s="61" t="s">
        <v>30</v>
      </c>
      <c r="H18" s="38" t="s">
        <v>87</v>
      </c>
      <c r="I18" s="38" t="s">
        <v>87</v>
      </c>
      <c r="J18" s="38" t="s">
        <v>82</v>
      </c>
      <c r="K18" s="38" t="s">
        <v>82</v>
      </c>
      <c r="L18" s="40"/>
      <c r="M18" s="27"/>
      <c r="N18" s="27"/>
      <c r="O18" s="27"/>
      <c r="P18" s="40" t="s">
        <v>130</v>
      </c>
      <c r="Q18" s="40" t="s">
        <v>34</v>
      </c>
      <c r="R18" s="27"/>
      <c r="S18" s="62">
        <v>100000</v>
      </c>
      <c r="T18" s="62">
        <f t="shared" si="0"/>
        <v>85000</v>
      </c>
      <c r="U18" s="62">
        <f t="shared" si="1"/>
        <v>10000</v>
      </c>
      <c r="V18" s="62">
        <f t="shared" si="2"/>
        <v>5000</v>
      </c>
      <c r="W18" s="40" t="s">
        <v>116</v>
      </c>
      <c r="X18" s="27"/>
      <c r="Y18" s="27">
        <v>20</v>
      </c>
    </row>
    <row r="19" spans="1:25" ht="45">
      <c r="A19" s="59">
        <v>11</v>
      </c>
      <c r="B19" s="60" t="s">
        <v>131</v>
      </c>
      <c r="C19" s="38"/>
      <c r="D19" s="43">
        <v>1</v>
      </c>
      <c r="E19" s="38" t="s">
        <v>82</v>
      </c>
      <c r="F19" s="38">
        <v>40000</v>
      </c>
      <c r="G19" s="61" t="s">
        <v>30</v>
      </c>
      <c r="H19" s="38" t="s">
        <v>87</v>
      </c>
      <c r="I19" s="38" t="s">
        <v>87</v>
      </c>
      <c r="J19" s="38" t="s">
        <v>82</v>
      </c>
      <c r="K19" s="38" t="s">
        <v>82</v>
      </c>
      <c r="L19" s="40"/>
      <c r="M19" s="27"/>
      <c r="N19" s="27"/>
      <c r="O19" s="27"/>
      <c r="P19" s="40" t="s">
        <v>130</v>
      </c>
      <c r="Q19" s="40" t="s">
        <v>34</v>
      </c>
      <c r="R19" s="27"/>
      <c r="S19" s="62">
        <v>100000</v>
      </c>
      <c r="T19" s="62">
        <f t="shared" si="0"/>
        <v>85000</v>
      </c>
      <c r="U19" s="62">
        <f t="shared" si="1"/>
        <v>10000</v>
      </c>
      <c r="V19" s="62">
        <f t="shared" si="2"/>
        <v>5000</v>
      </c>
      <c r="W19" s="40" t="s">
        <v>116</v>
      </c>
      <c r="X19" s="27"/>
      <c r="Y19" s="27">
        <v>20</v>
      </c>
    </row>
    <row r="20" spans="1:25" ht="45">
      <c r="A20" s="59">
        <v>12</v>
      </c>
      <c r="B20" s="60" t="s">
        <v>132</v>
      </c>
      <c r="C20" s="38"/>
      <c r="D20" s="43">
        <v>1</v>
      </c>
      <c r="E20" s="38" t="s">
        <v>86</v>
      </c>
      <c r="F20" s="38">
        <v>40000</v>
      </c>
      <c r="G20" s="61" t="s">
        <v>30</v>
      </c>
      <c r="H20" s="38" t="s">
        <v>87</v>
      </c>
      <c r="I20" s="38" t="s">
        <v>87</v>
      </c>
      <c r="J20" s="38" t="s">
        <v>86</v>
      </c>
      <c r="K20" s="38" t="s">
        <v>86</v>
      </c>
      <c r="L20" s="40"/>
      <c r="M20" s="27"/>
      <c r="N20" s="27"/>
      <c r="O20" s="27"/>
      <c r="P20" s="40" t="s">
        <v>33</v>
      </c>
      <c r="Q20" s="40" t="s">
        <v>34</v>
      </c>
      <c r="R20" s="27"/>
      <c r="S20" s="62">
        <v>50000</v>
      </c>
      <c r="T20" s="62">
        <f t="shared" si="0"/>
        <v>42500</v>
      </c>
      <c r="U20" s="62">
        <f t="shared" si="1"/>
        <v>5000</v>
      </c>
      <c r="V20" s="62">
        <f t="shared" si="2"/>
        <v>2500</v>
      </c>
      <c r="W20" s="40" t="s">
        <v>116</v>
      </c>
      <c r="X20" s="27"/>
      <c r="Y20" s="27">
        <v>20</v>
      </c>
    </row>
    <row r="21" spans="1:25">
      <c r="S21" s="58">
        <f>SUM(S9:S20)</f>
        <v>900000</v>
      </c>
      <c r="T21" s="58">
        <f t="shared" ref="T21:V21" si="3">SUM(T9:T20)</f>
        <v>765000</v>
      </c>
      <c r="U21" s="58">
        <f t="shared" si="3"/>
        <v>90000</v>
      </c>
      <c r="V21" s="58">
        <f t="shared" si="3"/>
        <v>45000</v>
      </c>
    </row>
  </sheetData>
  <mergeCells count="28"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9"/>
  <sheetViews>
    <sheetView topLeftCell="A28" workbookViewId="0">
      <selection activeCell="K39" sqref="K39"/>
    </sheetView>
  </sheetViews>
  <sheetFormatPr defaultRowHeight="15"/>
  <sheetData>
    <row r="1" spans="1:18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18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18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</row>
    <row r="4" spans="1:18" ht="18.75">
      <c r="A4" s="586" t="s">
        <v>134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</row>
    <row r="5" spans="1:18" ht="60">
      <c r="A5" s="40" t="s">
        <v>135</v>
      </c>
      <c r="B5" s="40" t="s">
        <v>136</v>
      </c>
      <c r="C5" s="40" t="s">
        <v>137</v>
      </c>
      <c r="D5" s="40" t="s">
        <v>138</v>
      </c>
      <c r="E5" s="40" t="s">
        <v>139</v>
      </c>
      <c r="F5" s="40" t="s">
        <v>9</v>
      </c>
      <c r="G5" s="40" t="s">
        <v>140</v>
      </c>
      <c r="H5" s="40" t="s">
        <v>141</v>
      </c>
      <c r="I5" s="40" t="s">
        <v>142</v>
      </c>
      <c r="J5" s="40" t="s">
        <v>143</v>
      </c>
      <c r="K5" s="63" t="s">
        <v>144</v>
      </c>
      <c r="L5" s="63" t="s">
        <v>145</v>
      </c>
      <c r="M5" s="63" t="s">
        <v>146</v>
      </c>
      <c r="N5" s="63" t="s">
        <v>147</v>
      </c>
      <c r="O5" s="40" t="s">
        <v>148</v>
      </c>
      <c r="P5" s="40" t="s">
        <v>147</v>
      </c>
      <c r="Q5" s="40" t="s">
        <v>146</v>
      </c>
      <c r="R5" s="64" t="s">
        <v>148</v>
      </c>
    </row>
    <row r="6" spans="1:18" ht="45">
      <c r="A6" s="64">
        <v>1</v>
      </c>
      <c r="B6" s="65"/>
      <c r="C6" s="66" t="s">
        <v>149</v>
      </c>
      <c r="D6" s="66" t="s">
        <v>150</v>
      </c>
      <c r="E6" s="66" t="s">
        <v>151</v>
      </c>
      <c r="F6" s="65" t="s">
        <v>30</v>
      </c>
      <c r="G6" s="64" t="s">
        <v>33</v>
      </c>
      <c r="H6" s="64" t="s">
        <v>34</v>
      </c>
      <c r="I6" s="64" t="s">
        <v>5</v>
      </c>
      <c r="J6" s="67" t="s">
        <v>152</v>
      </c>
      <c r="K6" s="68">
        <v>100000</v>
      </c>
      <c r="L6" s="68">
        <v>85000</v>
      </c>
      <c r="M6" s="69">
        <v>41242</v>
      </c>
      <c r="N6" s="70">
        <v>85000</v>
      </c>
      <c r="O6" s="71" t="s">
        <v>153</v>
      </c>
      <c r="P6" s="71">
        <v>85000</v>
      </c>
      <c r="Q6" s="72">
        <v>41242</v>
      </c>
      <c r="R6" s="71" t="s">
        <v>153</v>
      </c>
    </row>
    <row r="7" spans="1:18" ht="45">
      <c r="A7" s="64">
        <v>2</v>
      </c>
      <c r="B7" s="65"/>
      <c r="C7" s="66" t="s">
        <v>154</v>
      </c>
      <c r="D7" s="66" t="s">
        <v>155</v>
      </c>
      <c r="E7" s="66" t="s">
        <v>156</v>
      </c>
      <c r="F7" s="65" t="s">
        <v>30</v>
      </c>
      <c r="G7" s="64" t="s">
        <v>33</v>
      </c>
      <c r="H7" s="64" t="s">
        <v>34</v>
      </c>
      <c r="I7" s="64" t="s">
        <v>5</v>
      </c>
      <c r="J7" s="67" t="s">
        <v>157</v>
      </c>
      <c r="K7" s="68">
        <v>100000</v>
      </c>
      <c r="L7" s="73">
        <v>85000</v>
      </c>
      <c r="M7" s="69">
        <v>41242</v>
      </c>
      <c r="N7" s="73">
        <v>85000</v>
      </c>
      <c r="O7" s="71" t="s">
        <v>153</v>
      </c>
      <c r="P7" s="74">
        <v>85000</v>
      </c>
      <c r="Q7" s="72">
        <v>41242</v>
      </c>
      <c r="R7" s="71" t="s">
        <v>153</v>
      </c>
    </row>
    <row r="8" spans="1:18" ht="45">
      <c r="A8" s="64">
        <v>3</v>
      </c>
      <c r="B8" s="65"/>
      <c r="C8" s="66" t="s">
        <v>158</v>
      </c>
      <c r="D8" s="66" t="s">
        <v>159</v>
      </c>
      <c r="E8" s="66" t="s">
        <v>160</v>
      </c>
      <c r="F8" s="65" t="s">
        <v>30</v>
      </c>
      <c r="G8" s="64" t="s">
        <v>33</v>
      </c>
      <c r="H8" s="64" t="s">
        <v>34</v>
      </c>
      <c r="I8" s="64" t="s">
        <v>6</v>
      </c>
      <c r="J8" s="67" t="s">
        <v>161</v>
      </c>
      <c r="K8" s="68">
        <v>100000</v>
      </c>
      <c r="L8" s="73">
        <v>85000</v>
      </c>
      <c r="M8" s="69">
        <v>41242</v>
      </c>
      <c r="N8" s="73">
        <v>85000</v>
      </c>
      <c r="O8" s="71" t="s">
        <v>153</v>
      </c>
      <c r="P8" s="74">
        <v>85000</v>
      </c>
      <c r="Q8" s="72">
        <v>41242</v>
      </c>
      <c r="R8" s="71" t="s">
        <v>153</v>
      </c>
    </row>
    <row r="9" spans="1:18" ht="45">
      <c r="A9" s="64">
        <v>4</v>
      </c>
      <c r="B9" s="65"/>
      <c r="C9" s="66" t="s">
        <v>162</v>
      </c>
      <c r="D9" s="66" t="s">
        <v>163</v>
      </c>
      <c r="E9" s="66" t="s">
        <v>164</v>
      </c>
      <c r="F9" s="65" t="s">
        <v>30</v>
      </c>
      <c r="G9" s="64" t="s">
        <v>33</v>
      </c>
      <c r="H9" s="64" t="s">
        <v>34</v>
      </c>
      <c r="I9" s="64" t="s">
        <v>5</v>
      </c>
      <c r="J9" s="67" t="s">
        <v>161</v>
      </c>
      <c r="K9" s="68">
        <v>100000</v>
      </c>
      <c r="L9" s="73">
        <v>85000</v>
      </c>
      <c r="M9" s="69">
        <v>41242</v>
      </c>
      <c r="N9" s="73">
        <v>85000</v>
      </c>
      <c r="O9" s="71" t="s">
        <v>153</v>
      </c>
      <c r="P9" s="74">
        <v>85000</v>
      </c>
      <c r="Q9" s="72">
        <v>41242</v>
      </c>
      <c r="R9" s="71" t="s">
        <v>153</v>
      </c>
    </row>
    <row r="10" spans="1:18" ht="60">
      <c r="A10" s="64">
        <v>5</v>
      </c>
      <c r="B10" s="65"/>
      <c r="C10" s="66" t="s">
        <v>165</v>
      </c>
      <c r="D10" s="66" t="s">
        <v>166</v>
      </c>
      <c r="E10" s="66" t="s">
        <v>167</v>
      </c>
      <c r="F10" s="65" t="s">
        <v>30</v>
      </c>
      <c r="G10" s="64" t="s">
        <v>33</v>
      </c>
      <c r="H10" s="64" t="s">
        <v>34</v>
      </c>
      <c r="I10" s="75" t="s">
        <v>6</v>
      </c>
      <c r="J10" s="67" t="s">
        <v>168</v>
      </c>
      <c r="K10" s="68">
        <v>100000</v>
      </c>
      <c r="L10" s="73">
        <v>85000</v>
      </c>
      <c r="M10" s="69">
        <v>41242</v>
      </c>
      <c r="N10" s="73">
        <v>85000</v>
      </c>
      <c r="O10" s="71" t="s">
        <v>153</v>
      </c>
      <c r="P10" s="74">
        <v>85000</v>
      </c>
      <c r="Q10" s="72">
        <v>41242</v>
      </c>
      <c r="R10" s="71" t="s">
        <v>153</v>
      </c>
    </row>
    <row r="11" spans="1:18" ht="45">
      <c r="A11" s="64">
        <v>6</v>
      </c>
      <c r="B11" s="65"/>
      <c r="C11" s="66" t="s">
        <v>169</v>
      </c>
      <c r="D11" s="66" t="s">
        <v>170</v>
      </c>
      <c r="E11" s="66" t="s">
        <v>171</v>
      </c>
      <c r="F11" s="65" t="s">
        <v>30</v>
      </c>
      <c r="G11" s="64" t="s">
        <v>33</v>
      </c>
      <c r="H11" s="64" t="s">
        <v>34</v>
      </c>
      <c r="I11" s="75" t="s">
        <v>6</v>
      </c>
      <c r="J11" s="67" t="s">
        <v>86</v>
      </c>
      <c r="K11" s="68">
        <v>100000</v>
      </c>
      <c r="L11" s="73">
        <v>85000</v>
      </c>
      <c r="M11" s="69">
        <v>41242</v>
      </c>
      <c r="N11" s="73">
        <v>85000</v>
      </c>
      <c r="O11" s="71" t="s">
        <v>153</v>
      </c>
      <c r="P11" s="74">
        <v>85000</v>
      </c>
      <c r="Q11" s="72">
        <v>41242</v>
      </c>
      <c r="R11" s="71" t="s">
        <v>153</v>
      </c>
    </row>
    <row r="12" spans="1:18" ht="45">
      <c r="A12" s="64">
        <v>7</v>
      </c>
      <c r="B12" s="65"/>
      <c r="C12" s="66" t="s">
        <v>172</v>
      </c>
      <c r="D12" s="66" t="s">
        <v>150</v>
      </c>
      <c r="E12" s="66" t="s">
        <v>173</v>
      </c>
      <c r="F12" s="65" t="s">
        <v>30</v>
      </c>
      <c r="G12" s="64" t="s">
        <v>33</v>
      </c>
      <c r="H12" s="64" t="s">
        <v>34</v>
      </c>
      <c r="I12" s="75" t="s">
        <v>6</v>
      </c>
      <c r="J12" s="67" t="s">
        <v>174</v>
      </c>
      <c r="K12" s="68">
        <v>100000</v>
      </c>
      <c r="L12" s="73">
        <v>85000</v>
      </c>
      <c r="M12" s="69">
        <v>41242</v>
      </c>
      <c r="N12" s="73">
        <v>85000</v>
      </c>
      <c r="O12" s="71" t="s">
        <v>153</v>
      </c>
      <c r="P12" s="74">
        <v>85000</v>
      </c>
      <c r="Q12" s="72">
        <v>41242</v>
      </c>
      <c r="R12" s="71" t="s">
        <v>153</v>
      </c>
    </row>
    <row r="13" spans="1:18" ht="45">
      <c r="A13" s="64">
        <v>8</v>
      </c>
      <c r="B13" s="65"/>
      <c r="C13" s="66" t="s">
        <v>175</v>
      </c>
      <c r="D13" s="66" t="s">
        <v>176</v>
      </c>
      <c r="E13" s="66" t="s">
        <v>173</v>
      </c>
      <c r="F13" s="65" t="s">
        <v>30</v>
      </c>
      <c r="G13" s="64" t="s">
        <v>33</v>
      </c>
      <c r="H13" s="64" t="s">
        <v>34</v>
      </c>
      <c r="I13" s="75" t="s">
        <v>6</v>
      </c>
      <c r="J13" s="67" t="s">
        <v>177</v>
      </c>
      <c r="K13" s="68">
        <v>100000</v>
      </c>
      <c r="L13" s="73">
        <v>85000</v>
      </c>
      <c r="M13" s="69">
        <v>41242</v>
      </c>
      <c r="N13" s="73">
        <v>85000</v>
      </c>
      <c r="O13" s="71" t="s">
        <v>153</v>
      </c>
      <c r="P13" s="74">
        <v>85000</v>
      </c>
      <c r="Q13" s="72">
        <v>41242</v>
      </c>
      <c r="R13" s="71" t="s">
        <v>153</v>
      </c>
    </row>
    <row r="14" spans="1:18" ht="45">
      <c r="A14" s="64">
        <v>9</v>
      </c>
      <c r="B14" s="65"/>
      <c r="C14" s="66" t="s">
        <v>178</v>
      </c>
      <c r="D14" s="66" t="s">
        <v>179</v>
      </c>
      <c r="E14" s="66" t="s">
        <v>180</v>
      </c>
      <c r="F14" s="65" t="s">
        <v>30</v>
      </c>
      <c r="G14" s="64" t="s">
        <v>33</v>
      </c>
      <c r="H14" s="64" t="s">
        <v>34</v>
      </c>
      <c r="I14" s="75" t="s">
        <v>6</v>
      </c>
      <c r="J14" s="67" t="s">
        <v>181</v>
      </c>
      <c r="K14" s="68">
        <v>100000</v>
      </c>
      <c r="L14" s="73">
        <v>85000</v>
      </c>
      <c r="M14" s="69">
        <v>41242</v>
      </c>
      <c r="N14" s="73">
        <v>85000</v>
      </c>
      <c r="O14" s="71" t="s">
        <v>153</v>
      </c>
      <c r="P14" s="74">
        <v>85000</v>
      </c>
      <c r="Q14" s="72">
        <v>41242</v>
      </c>
      <c r="R14" s="71" t="s">
        <v>153</v>
      </c>
    </row>
    <row r="15" spans="1:18" ht="45">
      <c r="A15" s="64">
        <v>10</v>
      </c>
      <c r="B15" s="40"/>
      <c r="C15" s="66" t="s">
        <v>182</v>
      </c>
      <c r="D15" s="66" t="s">
        <v>183</v>
      </c>
      <c r="E15" s="66" t="s">
        <v>173</v>
      </c>
      <c r="F15" s="65" t="s">
        <v>30</v>
      </c>
      <c r="G15" s="64" t="s">
        <v>33</v>
      </c>
      <c r="H15" s="64" t="s">
        <v>34</v>
      </c>
      <c r="I15" s="75" t="s">
        <v>6</v>
      </c>
      <c r="J15" s="67" t="s">
        <v>174</v>
      </c>
      <c r="K15" s="68">
        <v>100000</v>
      </c>
      <c r="L15" s="73">
        <v>85000</v>
      </c>
      <c r="M15" s="69">
        <v>41242</v>
      </c>
      <c r="N15" s="73">
        <v>85000</v>
      </c>
      <c r="O15" s="71" t="s">
        <v>153</v>
      </c>
      <c r="P15" s="74">
        <v>85000</v>
      </c>
      <c r="Q15" s="72">
        <v>41242</v>
      </c>
      <c r="R15" s="71" t="s">
        <v>153</v>
      </c>
    </row>
    <row r="16" spans="1:18" ht="45">
      <c r="A16" s="64">
        <v>11</v>
      </c>
      <c r="B16" s="40"/>
      <c r="C16" s="66" t="s">
        <v>184</v>
      </c>
      <c r="D16" s="66" t="s">
        <v>185</v>
      </c>
      <c r="E16" s="66" t="s">
        <v>180</v>
      </c>
      <c r="F16" s="65" t="s">
        <v>30</v>
      </c>
      <c r="G16" s="64" t="s">
        <v>33</v>
      </c>
      <c r="H16" s="64" t="s">
        <v>34</v>
      </c>
      <c r="I16" s="75" t="s">
        <v>6</v>
      </c>
      <c r="J16" s="67" t="s">
        <v>77</v>
      </c>
      <c r="K16" s="68">
        <v>100000</v>
      </c>
      <c r="L16" s="73">
        <v>85000</v>
      </c>
      <c r="M16" s="69">
        <v>41242</v>
      </c>
      <c r="N16" s="73">
        <v>85000</v>
      </c>
      <c r="O16" s="71" t="s">
        <v>153</v>
      </c>
      <c r="P16" s="74">
        <v>85000</v>
      </c>
      <c r="Q16" s="72">
        <v>41242</v>
      </c>
      <c r="R16" s="71" t="s">
        <v>153</v>
      </c>
    </row>
    <row r="17" spans="1:18" ht="60">
      <c r="A17" s="64">
        <v>12</v>
      </c>
      <c r="B17" s="40"/>
      <c r="C17" s="66" t="s">
        <v>186</v>
      </c>
      <c r="D17" s="66" t="s">
        <v>187</v>
      </c>
      <c r="E17" s="66" t="s">
        <v>188</v>
      </c>
      <c r="F17" s="65" t="s">
        <v>30</v>
      </c>
      <c r="G17" s="64" t="s">
        <v>33</v>
      </c>
      <c r="H17" s="64" t="s">
        <v>34</v>
      </c>
      <c r="I17" s="64" t="s">
        <v>5</v>
      </c>
      <c r="J17" s="67" t="s">
        <v>189</v>
      </c>
      <c r="K17" s="68">
        <v>50000</v>
      </c>
      <c r="L17" s="73">
        <v>42500</v>
      </c>
      <c r="M17" s="69">
        <v>41242</v>
      </c>
      <c r="N17" s="73">
        <v>42500</v>
      </c>
      <c r="O17" s="71" t="s">
        <v>153</v>
      </c>
      <c r="P17" s="74">
        <v>42500</v>
      </c>
      <c r="Q17" s="72">
        <v>41242</v>
      </c>
      <c r="R17" s="71" t="s">
        <v>153</v>
      </c>
    </row>
    <row r="18" spans="1:18" ht="45">
      <c r="A18" s="64">
        <v>13</v>
      </c>
      <c r="B18" s="40"/>
      <c r="C18" s="66" t="s">
        <v>190</v>
      </c>
      <c r="D18" s="66" t="s">
        <v>191</v>
      </c>
      <c r="E18" s="66" t="s">
        <v>192</v>
      </c>
      <c r="F18" s="65" t="s">
        <v>30</v>
      </c>
      <c r="G18" s="64" t="s">
        <v>33</v>
      </c>
      <c r="H18" s="64" t="s">
        <v>34</v>
      </c>
      <c r="I18" s="64" t="s">
        <v>5</v>
      </c>
      <c r="J18" s="67" t="s">
        <v>86</v>
      </c>
      <c r="K18" s="68">
        <v>50000</v>
      </c>
      <c r="L18" s="73">
        <v>42500</v>
      </c>
      <c r="M18" s="69">
        <v>41260</v>
      </c>
      <c r="N18" s="73">
        <v>42500</v>
      </c>
      <c r="O18" s="71" t="s">
        <v>153</v>
      </c>
      <c r="P18" s="74">
        <v>42500</v>
      </c>
      <c r="Q18" s="72">
        <v>41260</v>
      </c>
      <c r="R18" s="71" t="s">
        <v>153</v>
      </c>
    </row>
    <row r="19" spans="1:18" ht="45">
      <c r="A19" s="64">
        <v>14</v>
      </c>
      <c r="B19" s="40"/>
      <c r="C19" s="66" t="s">
        <v>193</v>
      </c>
      <c r="D19" s="66" t="s">
        <v>194</v>
      </c>
      <c r="E19" s="66" t="s">
        <v>156</v>
      </c>
      <c r="F19" s="65" t="s">
        <v>30</v>
      </c>
      <c r="G19" s="64" t="s">
        <v>33</v>
      </c>
      <c r="H19" s="64" t="s">
        <v>34</v>
      </c>
      <c r="I19" s="64" t="s">
        <v>5</v>
      </c>
      <c r="J19" s="67" t="s">
        <v>195</v>
      </c>
      <c r="K19" s="68">
        <v>50000</v>
      </c>
      <c r="L19" s="73">
        <v>42500</v>
      </c>
      <c r="M19" s="69">
        <v>41260</v>
      </c>
      <c r="N19" s="73">
        <v>42500</v>
      </c>
      <c r="O19" s="71" t="s">
        <v>153</v>
      </c>
      <c r="P19" s="74">
        <v>42500</v>
      </c>
      <c r="Q19" s="72">
        <v>41260</v>
      </c>
      <c r="R19" s="71" t="s">
        <v>153</v>
      </c>
    </row>
    <row r="20" spans="1:18" ht="45">
      <c r="A20" s="64">
        <v>15</v>
      </c>
      <c r="B20" s="40"/>
      <c r="C20" s="66" t="s">
        <v>196</v>
      </c>
      <c r="D20" s="66" t="s">
        <v>197</v>
      </c>
      <c r="E20" s="66" t="s">
        <v>180</v>
      </c>
      <c r="F20" s="65" t="s">
        <v>30</v>
      </c>
      <c r="G20" s="64" t="s">
        <v>33</v>
      </c>
      <c r="H20" s="64" t="s">
        <v>34</v>
      </c>
      <c r="I20" s="75" t="s">
        <v>6</v>
      </c>
      <c r="J20" s="67" t="s">
        <v>198</v>
      </c>
      <c r="K20" s="68">
        <v>70000</v>
      </c>
      <c r="L20" s="73">
        <v>59500</v>
      </c>
      <c r="M20" s="69">
        <v>41242</v>
      </c>
      <c r="N20" s="73">
        <v>59500</v>
      </c>
      <c r="O20" s="71" t="s">
        <v>153</v>
      </c>
      <c r="P20" s="74">
        <v>59500</v>
      </c>
      <c r="Q20" s="72">
        <v>41242</v>
      </c>
      <c r="R20" s="71" t="s">
        <v>153</v>
      </c>
    </row>
    <row r="21" spans="1:18" ht="45">
      <c r="A21" s="64">
        <v>16</v>
      </c>
      <c r="B21" s="40"/>
      <c r="C21" s="66" t="s">
        <v>199</v>
      </c>
      <c r="D21" s="66" t="s">
        <v>200</v>
      </c>
      <c r="E21" s="66" t="s">
        <v>156</v>
      </c>
      <c r="F21" s="65" t="s">
        <v>30</v>
      </c>
      <c r="G21" s="64" t="s">
        <v>33</v>
      </c>
      <c r="H21" s="64" t="s">
        <v>34</v>
      </c>
      <c r="I21" s="64" t="s">
        <v>5</v>
      </c>
      <c r="J21" s="67" t="s">
        <v>201</v>
      </c>
      <c r="K21" s="68">
        <v>50000</v>
      </c>
      <c r="L21" s="73">
        <v>42500</v>
      </c>
      <c r="M21" s="69">
        <v>41242</v>
      </c>
      <c r="N21" s="73">
        <v>42500</v>
      </c>
      <c r="O21" s="71" t="s">
        <v>153</v>
      </c>
      <c r="P21" s="74">
        <v>42500</v>
      </c>
      <c r="Q21" s="72">
        <v>41242</v>
      </c>
      <c r="R21" s="71" t="s">
        <v>153</v>
      </c>
    </row>
    <row r="22" spans="1:18" ht="45">
      <c r="A22" s="64">
        <v>17</v>
      </c>
      <c r="B22" s="40"/>
      <c r="C22" s="66" t="s">
        <v>172</v>
      </c>
      <c r="D22" s="66" t="s">
        <v>202</v>
      </c>
      <c r="E22" s="66" t="s">
        <v>156</v>
      </c>
      <c r="F22" s="65" t="s">
        <v>30</v>
      </c>
      <c r="G22" s="64" t="s">
        <v>33</v>
      </c>
      <c r="H22" s="64" t="s">
        <v>34</v>
      </c>
      <c r="I22" s="64" t="s">
        <v>5</v>
      </c>
      <c r="J22" s="67" t="s">
        <v>203</v>
      </c>
      <c r="K22" s="68">
        <v>50000</v>
      </c>
      <c r="L22" s="73">
        <v>42500</v>
      </c>
      <c r="M22" s="69">
        <v>41242</v>
      </c>
      <c r="N22" s="73">
        <v>42500</v>
      </c>
      <c r="O22" s="71" t="s">
        <v>153</v>
      </c>
      <c r="P22" s="74">
        <v>42500</v>
      </c>
      <c r="Q22" s="72">
        <v>41242</v>
      </c>
      <c r="R22" s="71" t="s">
        <v>153</v>
      </c>
    </row>
    <row r="23" spans="1:18" ht="45">
      <c r="A23" s="64">
        <v>18</v>
      </c>
      <c r="B23" s="40"/>
      <c r="C23" s="66" t="s">
        <v>204</v>
      </c>
      <c r="D23" s="66" t="s">
        <v>205</v>
      </c>
      <c r="E23" s="66" t="s">
        <v>206</v>
      </c>
      <c r="F23" s="65" t="s">
        <v>30</v>
      </c>
      <c r="G23" s="64" t="s">
        <v>33</v>
      </c>
      <c r="H23" s="64" t="s">
        <v>34</v>
      </c>
      <c r="I23" s="64" t="s">
        <v>5</v>
      </c>
      <c r="J23" s="67" t="s">
        <v>207</v>
      </c>
      <c r="K23" s="68">
        <v>50000</v>
      </c>
      <c r="L23" s="73">
        <v>42500</v>
      </c>
      <c r="M23" s="69">
        <v>41242</v>
      </c>
      <c r="N23" s="73">
        <v>42500</v>
      </c>
      <c r="O23" s="71" t="s">
        <v>153</v>
      </c>
      <c r="P23" s="74">
        <v>42500</v>
      </c>
      <c r="Q23" s="72">
        <v>41242</v>
      </c>
      <c r="R23" s="71" t="s">
        <v>153</v>
      </c>
    </row>
    <row r="24" spans="1:18" ht="45">
      <c r="A24" s="64">
        <v>19</v>
      </c>
      <c r="B24" s="40"/>
      <c r="C24" s="66" t="s">
        <v>208</v>
      </c>
      <c r="D24" s="66" t="s">
        <v>209</v>
      </c>
      <c r="E24" s="66" t="s">
        <v>164</v>
      </c>
      <c r="F24" s="65" t="s">
        <v>30</v>
      </c>
      <c r="G24" s="64" t="s">
        <v>33</v>
      </c>
      <c r="H24" s="64" t="s">
        <v>34</v>
      </c>
      <c r="I24" s="64" t="s">
        <v>5</v>
      </c>
      <c r="J24" s="67" t="s">
        <v>210</v>
      </c>
      <c r="K24" s="68">
        <v>50000</v>
      </c>
      <c r="L24" s="73">
        <v>42500</v>
      </c>
      <c r="M24" s="69">
        <v>41242</v>
      </c>
      <c r="N24" s="73">
        <v>42500</v>
      </c>
      <c r="O24" s="71" t="s">
        <v>153</v>
      </c>
      <c r="P24" s="74">
        <v>42500</v>
      </c>
      <c r="Q24" s="72">
        <v>41242</v>
      </c>
      <c r="R24" s="71" t="s">
        <v>153</v>
      </c>
    </row>
    <row r="25" spans="1:18" ht="45">
      <c r="A25" s="64">
        <v>20</v>
      </c>
      <c r="B25" s="40"/>
      <c r="C25" s="66" t="s">
        <v>208</v>
      </c>
      <c r="D25" s="66" t="s">
        <v>211</v>
      </c>
      <c r="E25" s="66" t="s">
        <v>212</v>
      </c>
      <c r="F25" s="65" t="s">
        <v>30</v>
      </c>
      <c r="G25" s="64" t="s">
        <v>33</v>
      </c>
      <c r="H25" s="64" t="s">
        <v>34</v>
      </c>
      <c r="I25" s="64" t="s">
        <v>5</v>
      </c>
      <c r="J25" s="67" t="s">
        <v>213</v>
      </c>
      <c r="K25" s="68">
        <v>50000</v>
      </c>
      <c r="L25" s="73">
        <v>42500</v>
      </c>
      <c r="M25" s="69">
        <v>41242</v>
      </c>
      <c r="N25" s="73">
        <v>42500</v>
      </c>
      <c r="O25" s="71" t="s">
        <v>153</v>
      </c>
      <c r="P25" s="74">
        <v>42500</v>
      </c>
      <c r="Q25" s="72">
        <v>41242</v>
      </c>
      <c r="R25" s="71" t="s">
        <v>153</v>
      </c>
    </row>
    <row r="26" spans="1:18" ht="45">
      <c r="A26" s="64">
        <v>21</v>
      </c>
      <c r="B26" s="40"/>
      <c r="C26" s="66" t="s">
        <v>214</v>
      </c>
      <c r="D26" s="66" t="s">
        <v>215</v>
      </c>
      <c r="E26" s="66" t="s">
        <v>156</v>
      </c>
      <c r="F26" s="65" t="s">
        <v>30</v>
      </c>
      <c r="G26" s="64" t="s">
        <v>33</v>
      </c>
      <c r="H26" s="64" t="s">
        <v>34</v>
      </c>
      <c r="I26" s="64" t="s">
        <v>5</v>
      </c>
      <c r="J26" s="67" t="s">
        <v>216</v>
      </c>
      <c r="K26" s="68">
        <v>50000</v>
      </c>
      <c r="L26" s="73">
        <v>42500</v>
      </c>
      <c r="M26" s="69">
        <v>41242</v>
      </c>
      <c r="N26" s="73">
        <v>42500</v>
      </c>
      <c r="O26" s="71" t="s">
        <v>153</v>
      </c>
      <c r="P26" s="74">
        <v>42500</v>
      </c>
      <c r="Q26" s="72">
        <v>41242</v>
      </c>
      <c r="R26" s="71" t="s">
        <v>153</v>
      </c>
    </row>
    <row r="27" spans="1:18" ht="45">
      <c r="A27" s="64">
        <v>22</v>
      </c>
      <c r="B27" s="40"/>
      <c r="C27" s="66" t="s">
        <v>217</v>
      </c>
      <c r="D27" s="66" t="s">
        <v>218</v>
      </c>
      <c r="E27" s="66" t="s">
        <v>180</v>
      </c>
      <c r="F27" s="65" t="s">
        <v>30</v>
      </c>
      <c r="G27" s="64" t="s">
        <v>33</v>
      </c>
      <c r="H27" s="64" t="s">
        <v>34</v>
      </c>
      <c r="I27" s="75" t="s">
        <v>6</v>
      </c>
      <c r="J27" s="67" t="s">
        <v>219</v>
      </c>
      <c r="K27" s="68">
        <v>50000</v>
      </c>
      <c r="L27" s="73">
        <v>42500</v>
      </c>
      <c r="M27" s="69">
        <v>41242</v>
      </c>
      <c r="N27" s="73">
        <v>42500</v>
      </c>
      <c r="O27" s="71" t="s">
        <v>153</v>
      </c>
      <c r="P27" s="74">
        <v>42500</v>
      </c>
      <c r="Q27" s="72">
        <v>41242</v>
      </c>
      <c r="R27" s="71" t="s">
        <v>153</v>
      </c>
    </row>
    <row r="28" spans="1:18" ht="45">
      <c r="A28" s="64">
        <v>23</v>
      </c>
      <c r="B28" s="40"/>
      <c r="C28" s="66" t="s">
        <v>220</v>
      </c>
      <c r="D28" s="66" t="s">
        <v>221</v>
      </c>
      <c r="E28" s="66" t="s">
        <v>180</v>
      </c>
      <c r="F28" s="65" t="s">
        <v>30</v>
      </c>
      <c r="G28" s="64" t="s">
        <v>33</v>
      </c>
      <c r="H28" s="64" t="s">
        <v>34</v>
      </c>
      <c r="I28" s="75" t="s">
        <v>6</v>
      </c>
      <c r="J28" s="67" t="s">
        <v>181</v>
      </c>
      <c r="K28" s="68">
        <v>50000</v>
      </c>
      <c r="L28" s="73">
        <v>42500</v>
      </c>
      <c r="M28" s="69">
        <v>41242</v>
      </c>
      <c r="N28" s="73">
        <v>42500</v>
      </c>
      <c r="O28" s="71" t="s">
        <v>153</v>
      </c>
      <c r="P28" s="74">
        <v>42500</v>
      </c>
      <c r="Q28" s="72">
        <v>41242</v>
      </c>
      <c r="R28" s="71" t="s">
        <v>153</v>
      </c>
    </row>
    <row r="29" spans="1:18" ht="45">
      <c r="A29" s="64">
        <v>24</v>
      </c>
      <c r="B29" s="40"/>
      <c r="C29" s="66" t="s">
        <v>222</v>
      </c>
      <c r="D29" s="66" t="s">
        <v>223</v>
      </c>
      <c r="E29" s="66" t="s">
        <v>224</v>
      </c>
      <c r="F29" s="65" t="s">
        <v>30</v>
      </c>
      <c r="G29" s="64" t="s">
        <v>33</v>
      </c>
      <c r="H29" s="64" t="s">
        <v>34</v>
      </c>
      <c r="I29" s="64" t="s">
        <v>5</v>
      </c>
      <c r="J29" s="67" t="s">
        <v>225</v>
      </c>
      <c r="K29" s="68">
        <v>50000</v>
      </c>
      <c r="L29" s="73">
        <v>42500</v>
      </c>
      <c r="M29" s="69">
        <v>41242</v>
      </c>
      <c r="N29" s="73">
        <v>42500</v>
      </c>
      <c r="O29" s="71" t="s">
        <v>153</v>
      </c>
      <c r="P29" s="74">
        <v>42500</v>
      </c>
      <c r="Q29" s="72">
        <v>41242</v>
      </c>
      <c r="R29" s="71" t="s">
        <v>153</v>
      </c>
    </row>
    <row r="30" spans="1:18" ht="45">
      <c r="A30" s="64">
        <v>25</v>
      </c>
      <c r="B30" s="65"/>
      <c r="C30" s="66" t="s">
        <v>226</v>
      </c>
      <c r="D30" s="66" t="s">
        <v>227</v>
      </c>
      <c r="E30" s="66" t="s">
        <v>228</v>
      </c>
      <c r="F30" s="65" t="s">
        <v>30</v>
      </c>
      <c r="G30" s="64" t="s">
        <v>33</v>
      </c>
      <c r="H30" s="64" t="s">
        <v>34</v>
      </c>
      <c r="I30" s="64" t="s">
        <v>5</v>
      </c>
      <c r="J30" s="67" t="s">
        <v>189</v>
      </c>
      <c r="K30" s="68">
        <v>50000</v>
      </c>
      <c r="L30" s="68">
        <v>42500</v>
      </c>
      <c r="M30" s="69" t="s">
        <v>229</v>
      </c>
      <c r="N30" s="68">
        <v>50000</v>
      </c>
      <c r="O30" s="71" t="s">
        <v>153</v>
      </c>
      <c r="P30" s="71">
        <v>50000</v>
      </c>
      <c r="Q30" s="72" t="s">
        <v>229</v>
      </c>
      <c r="R30" s="71" t="s">
        <v>153</v>
      </c>
    </row>
    <row r="31" spans="1:18" ht="45">
      <c r="A31" s="64">
        <v>26</v>
      </c>
      <c r="B31" s="65"/>
      <c r="C31" s="66" t="s">
        <v>230</v>
      </c>
      <c r="D31" s="66" t="s">
        <v>231</v>
      </c>
      <c r="E31" s="66" t="s">
        <v>232</v>
      </c>
      <c r="F31" s="65" t="s">
        <v>30</v>
      </c>
      <c r="G31" s="64" t="s">
        <v>33</v>
      </c>
      <c r="H31" s="64" t="s">
        <v>34</v>
      </c>
      <c r="I31" s="64" t="s">
        <v>5</v>
      </c>
      <c r="J31" s="67" t="s">
        <v>233</v>
      </c>
      <c r="K31" s="68">
        <v>50000</v>
      </c>
      <c r="L31" s="68">
        <v>42500</v>
      </c>
      <c r="M31" s="69" t="s">
        <v>229</v>
      </c>
      <c r="N31" s="68">
        <v>50000</v>
      </c>
      <c r="O31" s="71" t="s">
        <v>153</v>
      </c>
      <c r="P31" s="71">
        <v>50000</v>
      </c>
      <c r="Q31" s="72" t="s">
        <v>229</v>
      </c>
      <c r="R31" s="71" t="s">
        <v>153</v>
      </c>
    </row>
    <row r="32" spans="1:18">
      <c r="A32" s="64">
        <v>27</v>
      </c>
      <c r="B32" s="27"/>
      <c r="C32" s="76" t="s">
        <v>234</v>
      </c>
      <c r="D32" s="76" t="s">
        <v>235</v>
      </c>
      <c r="E32" s="76" t="s">
        <v>236</v>
      </c>
      <c r="F32" s="27" t="s">
        <v>30</v>
      </c>
      <c r="G32" s="27" t="s">
        <v>33</v>
      </c>
      <c r="H32" s="27" t="s">
        <v>34</v>
      </c>
      <c r="I32" s="27" t="s">
        <v>5</v>
      </c>
      <c r="J32" s="38" t="s">
        <v>237</v>
      </c>
      <c r="K32" s="77">
        <v>50000</v>
      </c>
      <c r="L32" s="77">
        <v>42500</v>
      </c>
      <c r="M32" s="62" t="s">
        <v>238</v>
      </c>
      <c r="N32" s="62">
        <v>47500</v>
      </c>
      <c r="O32" s="27" t="s">
        <v>153</v>
      </c>
      <c r="P32" s="27">
        <v>47500</v>
      </c>
      <c r="Q32" s="27" t="s">
        <v>238</v>
      </c>
      <c r="R32" s="27">
        <v>20</v>
      </c>
    </row>
    <row r="33" spans="1:18">
      <c r="A33" s="64">
        <v>28</v>
      </c>
      <c r="B33" s="27"/>
      <c r="C33" s="76" t="s">
        <v>239</v>
      </c>
      <c r="D33" s="76" t="s">
        <v>240</v>
      </c>
      <c r="E33" s="76" t="s">
        <v>241</v>
      </c>
      <c r="F33" s="27" t="s">
        <v>30</v>
      </c>
      <c r="G33" s="27" t="s">
        <v>33</v>
      </c>
      <c r="H33" s="27" t="s">
        <v>34</v>
      </c>
      <c r="I33" s="27" t="s">
        <v>5</v>
      </c>
      <c r="J33" s="38" t="s">
        <v>242</v>
      </c>
      <c r="K33" s="77">
        <v>50000</v>
      </c>
      <c r="L33" s="77">
        <v>42500</v>
      </c>
      <c r="M33" s="62" t="s">
        <v>238</v>
      </c>
      <c r="N33" s="62">
        <v>47500</v>
      </c>
      <c r="O33" s="27" t="s">
        <v>153</v>
      </c>
      <c r="P33" s="27">
        <v>47500</v>
      </c>
      <c r="Q33" s="27" t="s">
        <v>238</v>
      </c>
      <c r="R33" s="27">
        <v>20</v>
      </c>
    </row>
    <row r="34" spans="1:18" ht="30">
      <c r="A34" s="64">
        <v>29</v>
      </c>
      <c r="B34" s="27"/>
      <c r="C34" s="76" t="s">
        <v>243</v>
      </c>
      <c r="D34" s="76" t="s">
        <v>244</v>
      </c>
      <c r="E34" s="76" t="s">
        <v>245</v>
      </c>
      <c r="F34" s="27" t="s">
        <v>30</v>
      </c>
      <c r="G34" s="27" t="s">
        <v>33</v>
      </c>
      <c r="H34" s="27" t="s">
        <v>34</v>
      </c>
      <c r="I34" s="27" t="s">
        <v>5</v>
      </c>
      <c r="J34" s="38" t="s">
        <v>246</v>
      </c>
      <c r="K34" s="77">
        <v>50000</v>
      </c>
      <c r="L34" s="77">
        <v>42500</v>
      </c>
      <c r="M34" s="62" t="s">
        <v>238</v>
      </c>
      <c r="N34" s="62">
        <v>47500</v>
      </c>
      <c r="O34" s="27" t="s">
        <v>153</v>
      </c>
      <c r="P34" s="27">
        <v>47500</v>
      </c>
      <c r="Q34" s="27" t="s">
        <v>238</v>
      </c>
      <c r="R34" s="27">
        <v>20</v>
      </c>
    </row>
    <row r="35" spans="1:18">
      <c r="K35">
        <f>SUM(K6:K34)</f>
        <v>2020000</v>
      </c>
      <c r="L35">
        <f>SUM(L6:L34)</f>
        <v>1717000</v>
      </c>
      <c r="N35">
        <f>SUM(N6:N34)</f>
        <v>1747000</v>
      </c>
    </row>
    <row r="36" spans="1:18">
      <c r="K36">
        <f>K35*0.85</f>
        <v>1717000</v>
      </c>
      <c r="L36">
        <f>K35*0.1</f>
        <v>202000</v>
      </c>
    </row>
    <row r="37" spans="1:18">
      <c r="K37">
        <f>K35*0.95</f>
        <v>1919000</v>
      </c>
    </row>
    <row r="38" spans="1:18">
      <c r="K38">
        <v>855000</v>
      </c>
    </row>
    <row r="39" spans="1:18">
      <c r="K39">
        <f>K37+K38</f>
        <v>2774000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1"/>
  <sheetViews>
    <sheetView topLeftCell="A13" workbookViewId="0">
      <selection activeCell="P21" sqref="P21"/>
    </sheetView>
  </sheetViews>
  <sheetFormatPr defaultRowHeight="15"/>
  <sheetData>
    <row r="1" spans="1:18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18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18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</row>
    <row r="4" spans="1:18" ht="18.75">
      <c r="A4" s="586" t="s">
        <v>247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</row>
    <row r="5" spans="1:18" ht="60">
      <c r="A5" s="64" t="s">
        <v>135</v>
      </c>
      <c r="B5" s="64" t="s">
        <v>136</v>
      </c>
      <c r="C5" s="78" t="s">
        <v>137</v>
      </c>
      <c r="D5" s="64" t="s">
        <v>138</v>
      </c>
      <c r="E5" s="64" t="s">
        <v>139</v>
      </c>
      <c r="F5" s="64" t="s">
        <v>9</v>
      </c>
      <c r="G5" s="64" t="s">
        <v>140</v>
      </c>
      <c r="H5" s="64" t="s">
        <v>141</v>
      </c>
      <c r="I5" s="64" t="s">
        <v>142</v>
      </c>
      <c r="J5" s="79" t="s">
        <v>248</v>
      </c>
      <c r="K5" s="79" t="s">
        <v>249</v>
      </c>
      <c r="L5" s="79" t="s">
        <v>250</v>
      </c>
      <c r="M5" s="79" t="s">
        <v>251</v>
      </c>
      <c r="N5" s="79" t="s">
        <v>252</v>
      </c>
      <c r="O5" s="79" t="s">
        <v>253</v>
      </c>
      <c r="P5" s="79" t="s">
        <v>147</v>
      </c>
      <c r="Q5" s="79" t="s">
        <v>146</v>
      </c>
      <c r="R5" s="79" t="s">
        <v>148</v>
      </c>
    </row>
    <row r="6" spans="1:18" ht="105">
      <c r="A6" s="64">
        <v>1</v>
      </c>
      <c r="B6" s="80"/>
      <c r="C6" s="68" t="s">
        <v>254</v>
      </c>
      <c r="D6" s="80" t="s">
        <v>255</v>
      </c>
      <c r="E6" s="80" t="s">
        <v>256</v>
      </c>
      <c r="F6" s="80" t="s">
        <v>256</v>
      </c>
      <c r="G6" s="71" t="s">
        <v>257</v>
      </c>
      <c r="H6" s="71" t="s">
        <v>73</v>
      </c>
      <c r="I6" s="71" t="s">
        <v>6</v>
      </c>
      <c r="J6" s="80" t="s">
        <v>258</v>
      </c>
      <c r="K6" s="80"/>
      <c r="L6" s="80" t="s">
        <v>259</v>
      </c>
      <c r="M6" s="80" t="s">
        <v>260</v>
      </c>
      <c r="N6" s="81">
        <v>150000</v>
      </c>
      <c r="O6" s="80" t="s">
        <v>261</v>
      </c>
      <c r="P6" s="81">
        <v>50000</v>
      </c>
      <c r="Q6" s="72">
        <v>41280</v>
      </c>
      <c r="R6" s="80" t="s">
        <v>262</v>
      </c>
    </row>
    <row r="7" spans="1:18" ht="90">
      <c r="A7" s="64">
        <v>2</v>
      </c>
      <c r="B7" s="80"/>
      <c r="C7" s="68" t="s">
        <v>263</v>
      </c>
      <c r="D7" s="80" t="s">
        <v>264</v>
      </c>
      <c r="E7" s="80" t="s">
        <v>30</v>
      </c>
      <c r="F7" s="80" t="s">
        <v>256</v>
      </c>
      <c r="G7" s="71" t="s">
        <v>257</v>
      </c>
      <c r="H7" s="71" t="s">
        <v>73</v>
      </c>
      <c r="I7" s="71" t="s">
        <v>6</v>
      </c>
      <c r="J7" s="80" t="s">
        <v>265</v>
      </c>
      <c r="K7" s="80" t="s">
        <v>266</v>
      </c>
      <c r="L7" s="80" t="s">
        <v>107</v>
      </c>
      <c r="M7" s="80" t="s">
        <v>267</v>
      </c>
      <c r="N7" s="81">
        <v>150000</v>
      </c>
      <c r="O7" s="80" t="s">
        <v>261</v>
      </c>
      <c r="P7" s="81">
        <v>50000</v>
      </c>
      <c r="Q7" s="72">
        <v>41280</v>
      </c>
      <c r="R7" s="80" t="s">
        <v>268</v>
      </c>
    </row>
    <row r="8" spans="1:18" ht="75">
      <c r="A8" s="64">
        <v>3</v>
      </c>
      <c r="B8" s="80"/>
      <c r="C8" s="68" t="s">
        <v>269</v>
      </c>
      <c r="D8" s="80" t="s">
        <v>270</v>
      </c>
      <c r="E8" s="80" t="s">
        <v>271</v>
      </c>
      <c r="F8" s="80" t="s">
        <v>256</v>
      </c>
      <c r="G8" s="71" t="s">
        <v>33</v>
      </c>
      <c r="H8" s="71" t="s">
        <v>34</v>
      </c>
      <c r="I8" s="71" t="s">
        <v>5</v>
      </c>
      <c r="J8" s="80" t="s">
        <v>272</v>
      </c>
      <c r="K8" s="80" t="s">
        <v>266</v>
      </c>
      <c r="L8" s="80" t="s">
        <v>107</v>
      </c>
      <c r="M8" s="80" t="s">
        <v>267</v>
      </c>
      <c r="N8" s="81">
        <v>200000</v>
      </c>
      <c r="O8" s="80" t="s">
        <v>273</v>
      </c>
      <c r="P8" s="81">
        <v>50000</v>
      </c>
      <c r="Q8" s="72">
        <v>41280</v>
      </c>
      <c r="R8" s="80" t="s">
        <v>262</v>
      </c>
    </row>
    <row r="9" spans="1:18" ht="90">
      <c r="A9" s="64">
        <v>4</v>
      </c>
      <c r="B9" s="80"/>
      <c r="C9" s="68" t="s">
        <v>274</v>
      </c>
      <c r="D9" s="80" t="s">
        <v>275</v>
      </c>
      <c r="E9" s="80" t="s">
        <v>276</v>
      </c>
      <c r="F9" s="80" t="s">
        <v>256</v>
      </c>
      <c r="G9" s="71" t="s">
        <v>33</v>
      </c>
      <c r="H9" s="71" t="s">
        <v>34</v>
      </c>
      <c r="I9" s="71" t="s">
        <v>5</v>
      </c>
      <c r="J9" s="80" t="s">
        <v>277</v>
      </c>
      <c r="K9" s="80" t="s">
        <v>266</v>
      </c>
      <c r="L9" s="80" t="s">
        <v>278</v>
      </c>
      <c r="M9" s="80" t="s">
        <v>267</v>
      </c>
      <c r="N9" s="81">
        <v>200000</v>
      </c>
      <c r="O9" s="80" t="s">
        <v>273</v>
      </c>
      <c r="P9" s="81">
        <v>50000</v>
      </c>
      <c r="Q9" s="72">
        <v>41280</v>
      </c>
      <c r="R9" s="80" t="s">
        <v>262</v>
      </c>
    </row>
    <row r="10" spans="1:18" ht="90">
      <c r="A10" s="64">
        <v>5</v>
      </c>
      <c r="B10" s="80"/>
      <c r="C10" s="68" t="s">
        <v>279</v>
      </c>
      <c r="D10" s="80" t="s">
        <v>280</v>
      </c>
      <c r="E10" s="80" t="s">
        <v>281</v>
      </c>
      <c r="F10" s="80" t="s">
        <v>256</v>
      </c>
      <c r="G10" s="71" t="s">
        <v>33</v>
      </c>
      <c r="H10" s="71" t="s">
        <v>73</v>
      </c>
      <c r="I10" s="71" t="s">
        <v>6</v>
      </c>
      <c r="J10" s="80" t="s">
        <v>282</v>
      </c>
      <c r="K10" s="80" t="s">
        <v>283</v>
      </c>
      <c r="L10" s="80" t="s">
        <v>284</v>
      </c>
      <c r="M10" s="80" t="s">
        <v>285</v>
      </c>
      <c r="N10" s="81">
        <v>22450</v>
      </c>
      <c r="O10" s="80" t="s">
        <v>286</v>
      </c>
      <c r="P10" s="81">
        <v>22450</v>
      </c>
      <c r="Q10" s="72">
        <v>41242</v>
      </c>
      <c r="R10" s="80" t="s">
        <v>287</v>
      </c>
    </row>
    <row r="11" spans="1:18" ht="75">
      <c r="A11" s="64">
        <v>6</v>
      </c>
      <c r="B11" s="80"/>
      <c r="C11" s="68" t="s">
        <v>288</v>
      </c>
      <c r="D11" s="80" t="s">
        <v>289</v>
      </c>
      <c r="E11" s="80" t="s">
        <v>290</v>
      </c>
      <c r="F11" s="80" t="s">
        <v>256</v>
      </c>
      <c r="G11" s="71" t="s">
        <v>33</v>
      </c>
      <c r="H11" s="71" t="s">
        <v>34</v>
      </c>
      <c r="I11" s="71" t="s">
        <v>5</v>
      </c>
      <c r="J11" s="80" t="s">
        <v>291</v>
      </c>
      <c r="K11" s="80" t="s">
        <v>266</v>
      </c>
      <c r="L11" s="80" t="s">
        <v>292</v>
      </c>
      <c r="M11" s="80" t="s">
        <v>267</v>
      </c>
      <c r="N11" s="81">
        <v>70500</v>
      </c>
      <c r="O11" s="80" t="s">
        <v>286</v>
      </c>
      <c r="P11" s="81">
        <v>23500</v>
      </c>
      <c r="Q11" s="72">
        <v>41242</v>
      </c>
      <c r="R11" s="80" t="s">
        <v>268</v>
      </c>
    </row>
    <row r="12" spans="1:18" ht="105">
      <c r="A12" s="64">
        <v>7</v>
      </c>
      <c r="B12" s="80"/>
      <c r="C12" s="68" t="s">
        <v>293</v>
      </c>
      <c r="D12" s="80" t="s">
        <v>294</v>
      </c>
      <c r="E12" s="80" t="s">
        <v>295</v>
      </c>
      <c r="F12" s="80" t="s">
        <v>256</v>
      </c>
      <c r="G12" s="71" t="s">
        <v>33</v>
      </c>
      <c r="H12" s="71" t="s">
        <v>34</v>
      </c>
      <c r="I12" s="71" t="s">
        <v>5</v>
      </c>
      <c r="J12" s="80" t="s">
        <v>296</v>
      </c>
      <c r="K12" s="80" t="s">
        <v>297</v>
      </c>
      <c r="L12" s="80" t="s">
        <v>298</v>
      </c>
      <c r="M12" s="80" t="s">
        <v>299</v>
      </c>
      <c r="N12" s="81">
        <v>30000</v>
      </c>
      <c r="O12" s="80" t="s">
        <v>286</v>
      </c>
      <c r="P12" s="81">
        <v>30000</v>
      </c>
      <c r="Q12" s="72">
        <v>41242</v>
      </c>
      <c r="R12" s="80" t="s">
        <v>287</v>
      </c>
    </row>
    <row r="13" spans="1:18" ht="60">
      <c r="A13" s="64">
        <v>8</v>
      </c>
      <c r="B13" s="27"/>
      <c r="C13" s="40" t="s">
        <v>300</v>
      </c>
      <c r="D13" s="40" t="s">
        <v>301</v>
      </c>
      <c r="E13" s="40" t="s">
        <v>302</v>
      </c>
      <c r="F13" s="40" t="s">
        <v>30</v>
      </c>
      <c r="G13" s="40" t="s">
        <v>33</v>
      </c>
      <c r="H13" s="40" t="s">
        <v>34</v>
      </c>
      <c r="I13" s="40" t="s">
        <v>5</v>
      </c>
      <c r="J13" s="40" t="s">
        <v>303</v>
      </c>
      <c r="K13" s="40" t="s">
        <v>304</v>
      </c>
      <c r="L13" s="40" t="s">
        <v>305</v>
      </c>
      <c r="M13" s="40" t="s">
        <v>306</v>
      </c>
      <c r="N13" s="82">
        <v>76500</v>
      </c>
      <c r="O13" s="40" t="s">
        <v>307</v>
      </c>
      <c r="P13" s="27">
        <v>25500</v>
      </c>
      <c r="Q13" s="40" t="s">
        <v>308</v>
      </c>
      <c r="R13" s="27" t="s">
        <v>309</v>
      </c>
    </row>
    <row r="14" spans="1:18" ht="75">
      <c r="A14" s="64">
        <v>9</v>
      </c>
      <c r="B14" s="27"/>
      <c r="C14" s="40" t="s">
        <v>310</v>
      </c>
      <c r="D14" s="40" t="s">
        <v>311</v>
      </c>
      <c r="E14" s="40" t="s">
        <v>312</v>
      </c>
      <c r="F14" s="40" t="s">
        <v>30</v>
      </c>
      <c r="G14" s="40" t="s">
        <v>33</v>
      </c>
      <c r="H14" s="40" t="s">
        <v>34</v>
      </c>
      <c r="I14" s="40" t="s">
        <v>6</v>
      </c>
      <c r="J14" s="40" t="s">
        <v>313</v>
      </c>
      <c r="K14" s="83" t="s">
        <v>314</v>
      </c>
      <c r="L14" s="83" t="s">
        <v>107</v>
      </c>
      <c r="M14" s="40" t="s">
        <v>306</v>
      </c>
      <c r="N14" s="82">
        <v>115500</v>
      </c>
      <c r="O14" s="40" t="s">
        <v>307</v>
      </c>
      <c r="P14" s="27">
        <v>38500</v>
      </c>
      <c r="Q14" s="40" t="s">
        <v>308</v>
      </c>
      <c r="R14" s="27" t="s">
        <v>309</v>
      </c>
    </row>
    <row r="15" spans="1:18" ht="45">
      <c r="A15" s="64">
        <v>10</v>
      </c>
      <c r="B15" s="27"/>
      <c r="C15" s="84" t="s">
        <v>315</v>
      </c>
      <c r="D15" s="40" t="s">
        <v>316</v>
      </c>
      <c r="E15" s="40" t="s">
        <v>317</v>
      </c>
      <c r="F15" s="40" t="s">
        <v>30</v>
      </c>
      <c r="G15" s="40" t="s">
        <v>257</v>
      </c>
      <c r="H15" s="40" t="s">
        <v>73</v>
      </c>
      <c r="I15" s="40" t="s">
        <v>6</v>
      </c>
      <c r="J15" s="40" t="s">
        <v>318</v>
      </c>
      <c r="K15" s="83" t="s">
        <v>314</v>
      </c>
      <c r="L15" s="83" t="s">
        <v>107</v>
      </c>
      <c r="M15" s="79" t="s">
        <v>319</v>
      </c>
      <c r="N15" s="82">
        <v>200000</v>
      </c>
      <c r="O15" s="40" t="s">
        <v>307</v>
      </c>
      <c r="P15" s="27">
        <v>50000</v>
      </c>
      <c r="Q15" s="40" t="s">
        <v>308</v>
      </c>
      <c r="R15" s="27" t="s">
        <v>320</v>
      </c>
    </row>
    <row r="16" spans="1:18" ht="30">
      <c r="A16" s="64">
        <v>11</v>
      </c>
      <c r="B16" s="27"/>
      <c r="C16" s="84" t="s">
        <v>321</v>
      </c>
      <c r="D16" s="40" t="s">
        <v>322</v>
      </c>
      <c r="E16" s="40" t="s">
        <v>312</v>
      </c>
      <c r="F16" s="40" t="s">
        <v>30</v>
      </c>
      <c r="G16" s="40" t="s">
        <v>33</v>
      </c>
      <c r="H16" s="40" t="s">
        <v>34</v>
      </c>
      <c r="I16" s="40" t="s">
        <v>6</v>
      </c>
      <c r="J16" s="40" t="s">
        <v>323</v>
      </c>
      <c r="K16" s="83" t="s">
        <v>314</v>
      </c>
      <c r="L16" s="83" t="s">
        <v>323</v>
      </c>
      <c r="M16" s="79" t="s">
        <v>306</v>
      </c>
      <c r="N16" s="82">
        <v>138000</v>
      </c>
      <c r="O16" s="40" t="s">
        <v>307</v>
      </c>
      <c r="P16" s="27">
        <v>46000</v>
      </c>
      <c r="Q16" s="40" t="s">
        <v>308</v>
      </c>
      <c r="R16" s="27" t="s">
        <v>324</v>
      </c>
    </row>
    <row r="17" spans="1:18" ht="45">
      <c r="A17" s="64">
        <v>12</v>
      </c>
      <c r="B17" s="27"/>
      <c r="C17" s="84" t="s">
        <v>325</v>
      </c>
      <c r="D17" s="40" t="s">
        <v>326</v>
      </c>
      <c r="E17" s="40" t="s">
        <v>327</v>
      </c>
      <c r="F17" s="40" t="s">
        <v>30</v>
      </c>
      <c r="G17" s="40" t="s">
        <v>33</v>
      </c>
      <c r="H17" s="40" t="s">
        <v>34</v>
      </c>
      <c r="I17" s="83" t="s">
        <v>5</v>
      </c>
      <c r="J17" s="83" t="s">
        <v>305</v>
      </c>
      <c r="K17" s="83" t="s">
        <v>314</v>
      </c>
      <c r="L17" s="83" t="s">
        <v>305</v>
      </c>
      <c r="M17" s="79" t="s">
        <v>306</v>
      </c>
      <c r="N17" s="82">
        <v>70500</v>
      </c>
      <c r="O17" s="40" t="s">
        <v>307</v>
      </c>
      <c r="P17" s="27">
        <v>23500</v>
      </c>
      <c r="Q17" s="40" t="s">
        <v>308</v>
      </c>
      <c r="R17" s="27" t="s">
        <v>320</v>
      </c>
    </row>
    <row r="18" spans="1:18" ht="30">
      <c r="A18" s="64">
        <v>13</v>
      </c>
      <c r="B18" s="27"/>
      <c r="C18" s="84" t="s">
        <v>328</v>
      </c>
      <c r="D18" s="40" t="s">
        <v>329</v>
      </c>
      <c r="E18" s="40" t="s">
        <v>30</v>
      </c>
      <c r="F18" s="40" t="s">
        <v>30</v>
      </c>
      <c r="G18" s="40" t="s">
        <v>33</v>
      </c>
      <c r="H18" s="40" t="s">
        <v>34</v>
      </c>
      <c r="I18" s="83" t="s">
        <v>6</v>
      </c>
      <c r="J18" s="83" t="s">
        <v>330</v>
      </c>
      <c r="K18" s="83" t="s">
        <v>331</v>
      </c>
      <c r="L18" s="83" t="s">
        <v>107</v>
      </c>
      <c r="M18" s="79" t="s">
        <v>306</v>
      </c>
      <c r="N18" s="82">
        <v>150000</v>
      </c>
      <c r="O18" s="40" t="s">
        <v>307</v>
      </c>
      <c r="P18" s="27">
        <v>50000</v>
      </c>
      <c r="Q18" s="40" t="s">
        <v>308</v>
      </c>
      <c r="R18" s="27" t="s">
        <v>320</v>
      </c>
    </row>
    <row r="19" spans="1:18">
      <c r="P19">
        <f>SUM(P6:P18)</f>
        <v>509450</v>
      </c>
    </row>
    <row r="20" spans="1:18">
      <c r="P20" s="425">
        <f>P19*0.05</f>
        <v>25472.5</v>
      </c>
    </row>
    <row r="21" spans="1:18">
      <c r="P21" s="425">
        <f>P19-P20</f>
        <v>483977.5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topLeftCell="A88" workbookViewId="0">
      <selection activeCell="K96" sqref="K96"/>
    </sheetView>
  </sheetViews>
  <sheetFormatPr defaultRowHeight="15"/>
  <sheetData>
    <row r="1" spans="1:18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18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18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</row>
    <row r="4" spans="1:18" ht="18.75">
      <c r="A4" s="587" t="s">
        <v>332</v>
      </c>
      <c r="B4" s="587"/>
      <c r="C4" s="587"/>
      <c r="D4" s="587"/>
      <c r="E4" s="587"/>
      <c r="F4" s="587"/>
      <c r="G4" s="587"/>
      <c r="H4" s="85"/>
      <c r="I4" s="85"/>
      <c r="J4" s="7"/>
      <c r="K4" s="86"/>
      <c r="L4" s="87"/>
      <c r="M4" s="88"/>
      <c r="N4" s="88"/>
      <c r="O4" s="89"/>
      <c r="P4" s="9"/>
      <c r="Q4" s="9"/>
      <c r="R4" s="10" t="s">
        <v>333</v>
      </c>
    </row>
    <row r="5" spans="1:18" ht="22.5">
      <c r="A5" s="90"/>
      <c r="B5" s="90"/>
      <c r="C5" s="90"/>
      <c r="D5" s="90"/>
      <c r="E5" s="90"/>
      <c r="F5" s="91"/>
      <c r="G5" s="91"/>
      <c r="H5" s="91"/>
      <c r="I5" s="91"/>
      <c r="J5" s="92"/>
      <c r="K5" s="93"/>
      <c r="L5" s="93"/>
      <c r="M5" s="94"/>
      <c r="N5" s="94"/>
      <c r="O5" s="95"/>
      <c r="P5" s="95"/>
      <c r="Q5" s="95" t="s">
        <v>334</v>
      </c>
      <c r="R5" s="96"/>
    </row>
    <row r="6" spans="1:18" ht="22.5">
      <c r="A6" s="588" t="s">
        <v>335</v>
      </c>
      <c r="B6" s="588"/>
      <c r="C6" s="90"/>
      <c r="D6" s="90"/>
      <c r="E6" s="90"/>
      <c r="F6" s="91"/>
      <c r="G6" s="91"/>
      <c r="H6" s="91"/>
      <c r="I6" s="91"/>
      <c r="J6" s="92"/>
      <c r="K6" s="93"/>
      <c r="L6" s="93"/>
      <c r="M6" s="94"/>
      <c r="N6" s="94"/>
      <c r="O6" s="95"/>
      <c r="P6" s="95"/>
      <c r="Q6" s="95" t="s">
        <v>336</v>
      </c>
      <c r="R6" s="96"/>
    </row>
    <row r="7" spans="1:18" ht="60">
      <c r="A7" s="97" t="s">
        <v>135</v>
      </c>
      <c r="B7" s="97" t="s">
        <v>136</v>
      </c>
      <c r="C7" s="97" t="s">
        <v>137</v>
      </c>
      <c r="D7" s="97" t="s">
        <v>138</v>
      </c>
      <c r="E7" s="97" t="s">
        <v>139</v>
      </c>
      <c r="F7" s="98" t="s">
        <v>9</v>
      </c>
      <c r="G7" s="98" t="s">
        <v>140</v>
      </c>
      <c r="H7" s="98" t="s">
        <v>141</v>
      </c>
      <c r="I7" s="98" t="s">
        <v>142</v>
      </c>
      <c r="J7" s="40" t="s">
        <v>143</v>
      </c>
      <c r="K7" s="99" t="s">
        <v>144</v>
      </c>
      <c r="L7" s="100" t="s">
        <v>145</v>
      </c>
      <c r="M7" s="100" t="s">
        <v>146</v>
      </c>
      <c r="N7" s="100" t="s">
        <v>147</v>
      </c>
      <c r="O7" s="40" t="s">
        <v>148</v>
      </c>
      <c r="P7" s="40" t="s">
        <v>147</v>
      </c>
      <c r="Q7" s="40" t="s">
        <v>146</v>
      </c>
      <c r="R7" s="64" t="s">
        <v>148</v>
      </c>
    </row>
    <row r="8" spans="1:18" ht="33">
      <c r="A8" s="27">
        <v>1</v>
      </c>
      <c r="B8" s="11"/>
      <c r="C8" s="101" t="s">
        <v>337</v>
      </c>
      <c r="D8" s="101" t="s">
        <v>338</v>
      </c>
      <c r="E8" s="102" t="s">
        <v>339</v>
      </c>
      <c r="F8" s="103" t="s">
        <v>30</v>
      </c>
      <c r="G8" s="104" t="s">
        <v>33</v>
      </c>
      <c r="H8" s="104" t="s">
        <v>34</v>
      </c>
      <c r="I8" s="104" t="s">
        <v>6</v>
      </c>
      <c r="J8" s="101" t="s">
        <v>98</v>
      </c>
      <c r="K8" s="104">
        <f>L8/90*100</f>
        <v>100000</v>
      </c>
      <c r="L8" s="104">
        <v>90000</v>
      </c>
      <c r="M8" s="105" t="s">
        <v>340</v>
      </c>
      <c r="N8" s="105">
        <f>K8*0.95</f>
        <v>95000</v>
      </c>
      <c r="O8" s="105">
        <v>20</v>
      </c>
      <c r="P8" s="105">
        <v>95000</v>
      </c>
      <c r="Q8" s="106" t="s">
        <v>340</v>
      </c>
      <c r="R8" s="105">
        <v>20</v>
      </c>
    </row>
    <row r="9" spans="1:18" ht="49.5">
      <c r="A9" s="27">
        <v>2</v>
      </c>
      <c r="B9" s="11"/>
      <c r="C9" s="101" t="s">
        <v>341</v>
      </c>
      <c r="D9" s="101" t="s">
        <v>337</v>
      </c>
      <c r="E9" s="102" t="s">
        <v>339</v>
      </c>
      <c r="F9" s="103" t="s">
        <v>30</v>
      </c>
      <c r="G9" s="104" t="s">
        <v>33</v>
      </c>
      <c r="H9" s="104" t="s">
        <v>34</v>
      </c>
      <c r="I9" s="104" t="s">
        <v>6</v>
      </c>
      <c r="J9" s="101" t="s">
        <v>98</v>
      </c>
      <c r="K9" s="104">
        <f t="shared" ref="K9:K33" si="0">L9/90*100</f>
        <v>50000</v>
      </c>
      <c r="L9" s="104">
        <v>45000</v>
      </c>
      <c r="M9" s="105" t="s">
        <v>340</v>
      </c>
      <c r="N9" s="105">
        <f t="shared" ref="N9:N33" si="1">K9*0.95</f>
        <v>47500</v>
      </c>
      <c r="O9" s="105">
        <v>20</v>
      </c>
      <c r="P9" s="105">
        <v>47500</v>
      </c>
      <c r="Q9" s="106" t="s">
        <v>340</v>
      </c>
      <c r="R9" s="105">
        <v>20</v>
      </c>
    </row>
    <row r="10" spans="1:18" ht="33">
      <c r="A10" s="27">
        <v>3</v>
      </c>
      <c r="B10" s="11"/>
      <c r="C10" s="101" t="s">
        <v>342</v>
      </c>
      <c r="D10" s="101" t="s">
        <v>235</v>
      </c>
      <c r="E10" s="102" t="s">
        <v>339</v>
      </c>
      <c r="F10" s="103" t="s">
        <v>30</v>
      </c>
      <c r="G10" s="104" t="s">
        <v>33</v>
      </c>
      <c r="H10" s="104" t="s">
        <v>34</v>
      </c>
      <c r="I10" s="104" t="s">
        <v>6</v>
      </c>
      <c r="J10" s="101" t="s">
        <v>98</v>
      </c>
      <c r="K10" s="104">
        <f t="shared" si="0"/>
        <v>50000</v>
      </c>
      <c r="L10" s="104">
        <v>45000</v>
      </c>
      <c r="M10" s="105" t="s">
        <v>340</v>
      </c>
      <c r="N10" s="105">
        <f t="shared" si="1"/>
        <v>47500</v>
      </c>
      <c r="O10" s="105">
        <v>20</v>
      </c>
      <c r="P10" s="105">
        <v>47500</v>
      </c>
      <c r="Q10" s="106" t="s">
        <v>340</v>
      </c>
      <c r="R10" s="105">
        <v>20</v>
      </c>
    </row>
    <row r="11" spans="1:18" ht="33">
      <c r="A11" s="27">
        <v>4</v>
      </c>
      <c r="B11" s="11"/>
      <c r="C11" s="101" t="s">
        <v>343</v>
      </c>
      <c r="D11" s="101" t="s">
        <v>344</v>
      </c>
      <c r="E11" s="102" t="s">
        <v>339</v>
      </c>
      <c r="F11" s="103" t="s">
        <v>30</v>
      </c>
      <c r="G11" s="104" t="s">
        <v>33</v>
      </c>
      <c r="H11" s="104" t="s">
        <v>34</v>
      </c>
      <c r="I11" s="104" t="s">
        <v>6</v>
      </c>
      <c r="J11" s="101" t="s">
        <v>98</v>
      </c>
      <c r="K11" s="104">
        <f t="shared" si="0"/>
        <v>100000</v>
      </c>
      <c r="L11" s="104">
        <v>90000</v>
      </c>
      <c r="M11" s="105" t="s">
        <v>340</v>
      </c>
      <c r="N11" s="105">
        <f t="shared" si="1"/>
        <v>95000</v>
      </c>
      <c r="O11" s="105">
        <v>20</v>
      </c>
      <c r="P11" s="105">
        <v>95000</v>
      </c>
      <c r="Q11" s="106" t="s">
        <v>340</v>
      </c>
      <c r="R11" s="105">
        <v>20</v>
      </c>
    </row>
    <row r="12" spans="1:18" ht="33">
      <c r="A12" s="27">
        <v>5</v>
      </c>
      <c r="B12" s="11"/>
      <c r="C12" s="101" t="s">
        <v>345</v>
      </c>
      <c r="D12" s="101" t="s">
        <v>346</v>
      </c>
      <c r="E12" s="102" t="s">
        <v>339</v>
      </c>
      <c r="F12" s="103" t="s">
        <v>30</v>
      </c>
      <c r="G12" s="104" t="s">
        <v>33</v>
      </c>
      <c r="H12" s="104" t="s">
        <v>34</v>
      </c>
      <c r="I12" s="104" t="s">
        <v>6</v>
      </c>
      <c r="J12" s="101" t="s">
        <v>98</v>
      </c>
      <c r="K12" s="104">
        <f t="shared" si="0"/>
        <v>50000</v>
      </c>
      <c r="L12" s="104">
        <v>45000</v>
      </c>
      <c r="M12" s="105" t="s">
        <v>340</v>
      </c>
      <c r="N12" s="105">
        <f t="shared" si="1"/>
        <v>47500</v>
      </c>
      <c r="O12" s="105">
        <v>20</v>
      </c>
      <c r="P12" s="105">
        <v>47500</v>
      </c>
      <c r="Q12" s="106" t="s">
        <v>340</v>
      </c>
      <c r="R12" s="105">
        <v>20</v>
      </c>
    </row>
    <row r="13" spans="1:18" ht="45">
      <c r="A13" s="27">
        <v>6</v>
      </c>
      <c r="B13" s="11"/>
      <c r="C13" s="101" t="s">
        <v>347</v>
      </c>
      <c r="D13" s="101" t="s">
        <v>348</v>
      </c>
      <c r="E13" s="102" t="s">
        <v>339</v>
      </c>
      <c r="F13" s="103" t="s">
        <v>30</v>
      </c>
      <c r="G13" s="104" t="s">
        <v>33</v>
      </c>
      <c r="H13" s="104" t="s">
        <v>34</v>
      </c>
      <c r="I13" s="104" t="s">
        <v>6</v>
      </c>
      <c r="J13" s="107" t="s">
        <v>349</v>
      </c>
      <c r="K13" s="104">
        <f t="shared" si="0"/>
        <v>50000</v>
      </c>
      <c r="L13" s="104">
        <v>45000</v>
      </c>
      <c r="M13" s="105" t="s">
        <v>340</v>
      </c>
      <c r="N13" s="105">
        <f t="shared" si="1"/>
        <v>47500</v>
      </c>
      <c r="O13" s="105">
        <v>20</v>
      </c>
      <c r="P13" s="105">
        <v>47500</v>
      </c>
      <c r="Q13" s="106" t="s">
        <v>340</v>
      </c>
      <c r="R13" s="105">
        <v>20</v>
      </c>
    </row>
    <row r="14" spans="1:18" ht="45">
      <c r="A14" s="27">
        <v>7</v>
      </c>
      <c r="B14" s="11"/>
      <c r="C14" s="101" t="s">
        <v>350</v>
      </c>
      <c r="D14" s="101" t="s">
        <v>351</v>
      </c>
      <c r="E14" s="102" t="s">
        <v>339</v>
      </c>
      <c r="F14" s="103" t="s">
        <v>30</v>
      </c>
      <c r="G14" s="104" t="s">
        <v>33</v>
      </c>
      <c r="H14" s="104" t="s">
        <v>34</v>
      </c>
      <c r="I14" s="104" t="s">
        <v>6</v>
      </c>
      <c r="J14" s="107" t="s">
        <v>349</v>
      </c>
      <c r="K14" s="104">
        <f t="shared" si="0"/>
        <v>50000</v>
      </c>
      <c r="L14" s="104">
        <v>45000</v>
      </c>
      <c r="M14" s="105" t="s">
        <v>340</v>
      </c>
      <c r="N14" s="105">
        <f t="shared" si="1"/>
        <v>47500</v>
      </c>
      <c r="O14" s="105">
        <v>20</v>
      </c>
      <c r="P14" s="105">
        <v>47500</v>
      </c>
      <c r="Q14" s="106" t="s">
        <v>340</v>
      </c>
      <c r="R14" s="105">
        <v>20</v>
      </c>
    </row>
    <row r="15" spans="1:18" ht="33">
      <c r="A15" s="27">
        <v>8</v>
      </c>
      <c r="B15" s="11"/>
      <c r="C15" s="101" t="s">
        <v>352</v>
      </c>
      <c r="D15" s="101" t="s">
        <v>353</v>
      </c>
      <c r="E15" s="102" t="s">
        <v>87</v>
      </c>
      <c r="F15" s="103" t="s">
        <v>30</v>
      </c>
      <c r="G15" s="104" t="s">
        <v>33</v>
      </c>
      <c r="H15" s="104" t="s">
        <v>34</v>
      </c>
      <c r="I15" s="104" t="s">
        <v>6</v>
      </c>
      <c r="J15" s="107" t="s">
        <v>354</v>
      </c>
      <c r="K15" s="104">
        <f t="shared" si="0"/>
        <v>100000</v>
      </c>
      <c r="L15" s="104">
        <v>90000</v>
      </c>
      <c r="M15" s="105" t="s">
        <v>340</v>
      </c>
      <c r="N15" s="105">
        <f t="shared" si="1"/>
        <v>95000</v>
      </c>
      <c r="O15" s="105">
        <v>20</v>
      </c>
      <c r="P15" s="105">
        <v>95000</v>
      </c>
      <c r="Q15" s="106" t="s">
        <v>340</v>
      </c>
      <c r="R15" s="105">
        <v>20</v>
      </c>
    </row>
    <row r="16" spans="1:18" ht="33">
      <c r="A16" s="27">
        <v>9</v>
      </c>
      <c r="B16" s="11"/>
      <c r="C16" s="101" t="s">
        <v>355</v>
      </c>
      <c r="D16" s="101" t="s">
        <v>356</v>
      </c>
      <c r="E16" s="102" t="s">
        <v>87</v>
      </c>
      <c r="F16" s="103" t="s">
        <v>30</v>
      </c>
      <c r="G16" s="104" t="s">
        <v>33</v>
      </c>
      <c r="H16" s="104" t="s">
        <v>34</v>
      </c>
      <c r="I16" s="104" t="s">
        <v>6</v>
      </c>
      <c r="J16" s="101" t="s">
        <v>357</v>
      </c>
      <c r="K16" s="104">
        <f t="shared" si="0"/>
        <v>100000</v>
      </c>
      <c r="L16" s="104">
        <v>90000</v>
      </c>
      <c r="M16" s="105" t="s">
        <v>340</v>
      </c>
      <c r="N16" s="105">
        <f t="shared" si="1"/>
        <v>95000</v>
      </c>
      <c r="O16" s="105">
        <v>20</v>
      </c>
      <c r="P16" s="105">
        <v>95000</v>
      </c>
      <c r="Q16" s="106" t="s">
        <v>340</v>
      </c>
      <c r="R16" s="105">
        <v>20</v>
      </c>
    </row>
    <row r="17" spans="1:18" ht="33">
      <c r="A17" s="27">
        <v>10</v>
      </c>
      <c r="B17" s="11"/>
      <c r="C17" s="101" t="s">
        <v>358</v>
      </c>
      <c r="D17" s="101" t="s">
        <v>359</v>
      </c>
      <c r="E17" s="102" t="s">
        <v>87</v>
      </c>
      <c r="F17" s="103" t="s">
        <v>30</v>
      </c>
      <c r="G17" s="104" t="s">
        <v>33</v>
      </c>
      <c r="H17" s="104" t="s">
        <v>34</v>
      </c>
      <c r="I17" s="104" t="s">
        <v>6</v>
      </c>
      <c r="J17" s="101" t="s">
        <v>360</v>
      </c>
      <c r="K17" s="104">
        <f t="shared" si="0"/>
        <v>100000</v>
      </c>
      <c r="L17" s="104">
        <v>90000</v>
      </c>
      <c r="M17" s="105" t="s">
        <v>340</v>
      </c>
      <c r="N17" s="105">
        <f t="shared" si="1"/>
        <v>95000</v>
      </c>
      <c r="O17" s="105">
        <v>20</v>
      </c>
      <c r="P17" s="105">
        <v>95000</v>
      </c>
      <c r="Q17" s="106" t="s">
        <v>340</v>
      </c>
      <c r="R17" s="105">
        <v>20</v>
      </c>
    </row>
    <row r="18" spans="1:18" ht="45">
      <c r="A18" s="27">
        <v>11</v>
      </c>
      <c r="B18" s="11"/>
      <c r="C18" s="101" t="s">
        <v>361</v>
      </c>
      <c r="D18" s="101" t="s">
        <v>235</v>
      </c>
      <c r="E18" s="102" t="s">
        <v>87</v>
      </c>
      <c r="F18" s="103" t="s">
        <v>30</v>
      </c>
      <c r="G18" s="104" t="s">
        <v>33</v>
      </c>
      <c r="H18" s="104" t="s">
        <v>34</v>
      </c>
      <c r="I18" s="104" t="s">
        <v>6</v>
      </c>
      <c r="J18" s="107" t="s">
        <v>362</v>
      </c>
      <c r="K18" s="104">
        <f t="shared" si="0"/>
        <v>100000</v>
      </c>
      <c r="L18" s="104">
        <v>90000</v>
      </c>
      <c r="M18" s="105" t="s">
        <v>340</v>
      </c>
      <c r="N18" s="105">
        <f t="shared" si="1"/>
        <v>95000</v>
      </c>
      <c r="O18" s="105">
        <v>20</v>
      </c>
      <c r="P18" s="105">
        <v>95000</v>
      </c>
      <c r="Q18" s="106" t="s">
        <v>340</v>
      </c>
      <c r="R18" s="105">
        <v>20</v>
      </c>
    </row>
    <row r="19" spans="1:18" ht="33">
      <c r="A19" s="27">
        <v>12</v>
      </c>
      <c r="B19" s="11"/>
      <c r="C19" s="101" t="s">
        <v>363</v>
      </c>
      <c r="D19" s="101" t="s">
        <v>364</v>
      </c>
      <c r="E19" s="102" t="s">
        <v>87</v>
      </c>
      <c r="F19" s="103" t="s">
        <v>30</v>
      </c>
      <c r="G19" s="104" t="s">
        <v>33</v>
      </c>
      <c r="H19" s="104" t="s">
        <v>34</v>
      </c>
      <c r="I19" s="104" t="s">
        <v>6</v>
      </c>
      <c r="J19" s="107" t="s">
        <v>365</v>
      </c>
      <c r="K19" s="104">
        <f t="shared" si="0"/>
        <v>50000</v>
      </c>
      <c r="L19" s="104">
        <v>45000</v>
      </c>
      <c r="M19" s="105" t="s">
        <v>340</v>
      </c>
      <c r="N19" s="105">
        <f t="shared" si="1"/>
        <v>47500</v>
      </c>
      <c r="O19" s="105">
        <v>20</v>
      </c>
      <c r="P19" s="105">
        <v>47500</v>
      </c>
      <c r="Q19" s="106" t="s">
        <v>340</v>
      </c>
      <c r="R19" s="105">
        <v>20</v>
      </c>
    </row>
    <row r="20" spans="1:18" ht="33">
      <c r="A20" s="27">
        <v>13</v>
      </c>
      <c r="B20" s="11"/>
      <c r="C20" s="101" t="s">
        <v>356</v>
      </c>
      <c r="D20" s="101" t="s">
        <v>366</v>
      </c>
      <c r="E20" s="102" t="s">
        <v>87</v>
      </c>
      <c r="F20" s="103" t="s">
        <v>30</v>
      </c>
      <c r="G20" s="104" t="s">
        <v>33</v>
      </c>
      <c r="H20" s="104" t="s">
        <v>34</v>
      </c>
      <c r="I20" s="104" t="s">
        <v>6</v>
      </c>
      <c r="J20" s="107" t="s">
        <v>367</v>
      </c>
      <c r="K20" s="104">
        <f t="shared" si="0"/>
        <v>50000</v>
      </c>
      <c r="L20" s="104">
        <v>45000</v>
      </c>
      <c r="M20" s="105" t="s">
        <v>340</v>
      </c>
      <c r="N20" s="105">
        <f t="shared" si="1"/>
        <v>47500</v>
      </c>
      <c r="O20" s="105">
        <v>20</v>
      </c>
      <c r="P20" s="105">
        <v>47500</v>
      </c>
      <c r="Q20" s="106" t="s">
        <v>340</v>
      </c>
      <c r="R20" s="105">
        <v>20</v>
      </c>
    </row>
    <row r="21" spans="1:18" ht="30">
      <c r="A21" s="27">
        <v>14</v>
      </c>
      <c r="B21" s="11"/>
      <c r="C21" s="101" t="s">
        <v>368</v>
      </c>
      <c r="D21" s="101" t="s">
        <v>350</v>
      </c>
      <c r="E21" s="102" t="s">
        <v>87</v>
      </c>
      <c r="F21" s="103" t="s">
        <v>30</v>
      </c>
      <c r="G21" s="104" t="s">
        <v>33</v>
      </c>
      <c r="H21" s="104" t="s">
        <v>73</v>
      </c>
      <c r="I21" s="104" t="s">
        <v>6</v>
      </c>
      <c r="J21" s="107" t="s">
        <v>369</v>
      </c>
      <c r="K21" s="104">
        <f t="shared" si="0"/>
        <v>100000</v>
      </c>
      <c r="L21" s="104">
        <v>90000</v>
      </c>
      <c r="M21" s="105" t="s">
        <v>340</v>
      </c>
      <c r="N21" s="105">
        <f t="shared" si="1"/>
        <v>95000</v>
      </c>
      <c r="O21" s="105">
        <v>20</v>
      </c>
      <c r="P21" s="105">
        <v>95000</v>
      </c>
      <c r="Q21" s="106" t="s">
        <v>340</v>
      </c>
      <c r="R21" s="105">
        <v>20</v>
      </c>
    </row>
    <row r="22" spans="1:18" ht="33">
      <c r="A22" s="27">
        <v>15</v>
      </c>
      <c r="B22" s="11"/>
      <c r="C22" s="101" t="s">
        <v>370</v>
      </c>
      <c r="D22" s="101" t="s">
        <v>371</v>
      </c>
      <c r="E22" s="102" t="s">
        <v>87</v>
      </c>
      <c r="F22" s="103" t="s">
        <v>30</v>
      </c>
      <c r="G22" s="104" t="s">
        <v>33</v>
      </c>
      <c r="H22" s="104" t="s">
        <v>73</v>
      </c>
      <c r="I22" s="104" t="s">
        <v>6</v>
      </c>
      <c r="J22" s="101" t="s">
        <v>360</v>
      </c>
      <c r="K22" s="104">
        <f t="shared" si="0"/>
        <v>100000</v>
      </c>
      <c r="L22" s="104">
        <v>90000</v>
      </c>
      <c r="M22" s="105" t="s">
        <v>340</v>
      </c>
      <c r="N22" s="105">
        <f t="shared" si="1"/>
        <v>95000</v>
      </c>
      <c r="O22" s="105">
        <v>20</v>
      </c>
      <c r="P22" s="105">
        <v>95000</v>
      </c>
      <c r="Q22" s="106" t="s">
        <v>340</v>
      </c>
      <c r="R22" s="105">
        <v>20</v>
      </c>
    </row>
    <row r="23" spans="1:18" ht="33">
      <c r="A23" s="27">
        <v>16</v>
      </c>
      <c r="B23" s="11"/>
      <c r="C23" s="101" t="s">
        <v>372</v>
      </c>
      <c r="D23" s="101" t="s">
        <v>179</v>
      </c>
      <c r="E23" s="102" t="s">
        <v>87</v>
      </c>
      <c r="F23" s="103" t="s">
        <v>30</v>
      </c>
      <c r="G23" s="104" t="s">
        <v>33</v>
      </c>
      <c r="H23" s="104" t="s">
        <v>34</v>
      </c>
      <c r="I23" s="104" t="s">
        <v>6</v>
      </c>
      <c r="J23" s="101" t="s">
        <v>77</v>
      </c>
      <c r="K23" s="104">
        <f t="shared" si="0"/>
        <v>100000</v>
      </c>
      <c r="L23" s="104">
        <v>90000</v>
      </c>
      <c r="M23" s="105" t="s">
        <v>340</v>
      </c>
      <c r="N23" s="105">
        <f t="shared" si="1"/>
        <v>95000</v>
      </c>
      <c r="O23" s="105">
        <v>20</v>
      </c>
      <c r="P23" s="105">
        <v>95000</v>
      </c>
      <c r="Q23" s="106" t="s">
        <v>340</v>
      </c>
      <c r="R23" s="105">
        <v>20</v>
      </c>
    </row>
    <row r="24" spans="1:18" ht="33">
      <c r="A24" s="27">
        <v>17</v>
      </c>
      <c r="B24" s="11"/>
      <c r="C24" s="101" t="s">
        <v>373</v>
      </c>
      <c r="D24" s="101" t="s">
        <v>374</v>
      </c>
      <c r="E24" s="102" t="s">
        <v>87</v>
      </c>
      <c r="F24" s="103" t="s">
        <v>30</v>
      </c>
      <c r="G24" s="104" t="s">
        <v>33</v>
      </c>
      <c r="H24" s="104" t="s">
        <v>34</v>
      </c>
      <c r="I24" s="104" t="s">
        <v>6</v>
      </c>
      <c r="J24" s="101" t="s">
        <v>375</v>
      </c>
      <c r="K24" s="104">
        <f t="shared" si="0"/>
        <v>100000</v>
      </c>
      <c r="L24" s="104">
        <v>90000</v>
      </c>
      <c r="M24" s="105" t="s">
        <v>340</v>
      </c>
      <c r="N24" s="105">
        <f t="shared" si="1"/>
        <v>95000</v>
      </c>
      <c r="O24" s="105">
        <v>20</v>
      </c>
      <c r="P24" s="105">
        <v>95000</v>
      </c>
      <c r="Q24" s="106" t="s">
        <v>340</v>
      </c>
      <c r="R24" s="105">
        <v>20</v>
      </c>
    </row>
    <row r="25" spans="1:18" ht="30">
      <c r="A25" s="27">
        <v>18</v>
      </c>
      <c r="B25" s="11"/>
      <c r="C25" s="101" t="s">
        <v>376</v>
      </c>
      <c r="D25" s="101" t="s">
        <v>377</v>
      </c>
      <c r="E25" s="102" t="s">
        <v>378</v>
      </c>
      <c r="F25" s="103" t="s">
        <v>30</v>
      </c>
      <c r="G25" s="104" t="s">
        <v>33</v>
      </c>
      <c r="H25" s="104" t="s">
        <v>34</v>
      </c>
      <c r="I25" s="104" t="s">
        <v>5</v>
      </c>
      <c r="J25" s="107" t="s">
        <v>379</v>
      </c>
      <c r="K25" s="104">
        <f t="shared" si="0"/>
        <v>50000</v>
      </c>
      <c r="L25" s="104">
        <v>45000</v>
      </c>
      <c r="M25" s="105" t="s">
        <v>340</v>
      </c>
      <c r="N25" s="105">
        <f t="shared" si="1"/>
        <v>47500</v>
      </c>
      <c r="O25" s="105">
        <v>20</v>
      </c>
      <c r="P25" s="105">
        <v>47500</v>
      </c>
      <c r="Q25" s="106" t="s">
        <v>340</v>
      </c>
      <c r="R25" s="105">
        <v>20</v>
      </c>
    </row>
    <row r="26" spans="1:18" ht="30">
      <c r="A26" s="27">
        <v>19</v>
      </c>
      <c r="B26" s="11"/>
      <c r="C26" s="101" t="s">
        <v>380</v>
      </c>
      <c r="D26" s="101" t="s">
        <v>381</v>
      </c>
      <c r="E26" s="102" t="s">
        <v>378</v>
      </c>
      <c r="F26" s="103" t="s">
        <v>30</v>
      </c>
      <c r="G26" s="104" t="s">
        <v>33</v>
      </c>
      <c r="H26" s="104" t="s">
        <v>34</v>
      </c>
      <c r="I26" s="104" t="s">
        <v>5</v>
      </c>
      <c r="J26" s="107" t="s">
        <v>382</v>
      </c>
      <c r="K26" s="104">
        <f t="shared" si="0"/>
        <v>50000</v>
      </c>
      <c r="L26" s="104">
        <v>45000</v>
      </c>
      <c r="M26" s="105" t="s">
        <v>340</v>
      </c>
      <c r="N26" s="105">
        <f t="shared" si="1"/>
        <v>47500</v>
      </c>
      <c r="O26" s="105">
        <v>20</v>
      </c>
      <c r="P26" s="105">
        <v>47500</v>
      </c>
      <c r="Q26" s="106" t="s">
        <v>340</v>
      </c>
      <c r="R26" s="105">
        <v>20</v>
      </c>
    </row>
    <row r="27" spans="1:18" ht="33">
      <c r="A27" s="27">
        <v>20</v>
      </c>
      <c r="B27" s="11"/>
      <c r="C27" s="101" t="s">
        <v>345</v>
      </c>
      <c r="D27" s="101" t="s">
        <v>383</v>
      </c>
      <c r="E27" s="102" t="s">
        <v>87</v>
      </c>
      <c r="F27" s="103" t="s">
        <v>30</v>
      </c>
      <c r="G27" s="104" t="s">
        <v>33</v>
      </c>
      <c r="H27" s="104" t="s">
        <v>34</v>
      </c>
      <c r="I27" s="104" t="s">
        <v>6</v>
      </c>
      <c r="J27" s="107" t="s">
        <v>379</v>
      </c>
      <c r="K27" s="104">
        <f t="shared" si="0"/>
        <v>50000</v>
      </c>
      <c r="L27" s="104">
        <v>45000</v>
      </c>
      <c r="M27" s="105" t="s">
        <v>340</v>
      </c>
      <c r="N27" s="105">
        <f t="shared" si="1"/>
        <v>47500</v>
      </c>
      <c r="O27" s="105">
        <v>20</v>
      </c>
      <c r="P27" s="105">
        <v>47500</v>
      </c>
      <c r="Q27" s="106" t="s">
        <v>340</v>
      </c>
      <c r="R27" s="105">
        <v>20</v>
      </c>
    </row>
    <row r="28" spans="1:18" ht="30">
      <c r="A28" s="27">
        <v>21</v>
      </c>
      <c r="B28" s="11"/>
      <c r="C28" s="101" t="s">
        <v>384</v>
      </c>
      <c r="D28" s="101" t="s">
        <v>385</v>
      </c>
      <c r="E28" s="102" t="s">
        <v>87</v>
      </c>
      <c r="F28" s="103" t="s">
        <v>30</v>
      </c>
      <c r="G28" s="104" t="s">
        <v>33</v>
      </c>
      <c r="H28" s="104" t="s">
        <v>34</v>
      </c>
      <c r="I28" s="104" t="s">
        <v>6</v>
      </c>
      <c r="J28" s="107" t="s">
        <v>386</v>
      </c>
      <c r="K28" s="104">
        <f t="shared" si="0"/>
        <v>100000</v>
      </c>
      <c r="L28" s="104">
        <v>90000</v>
      </c>
      <c r="M28" s="105" t="s">
        <v>340</v>
      </c>
      <c r="N28" s="105">
        <f t="shared" si="1"/>
        <v>95000</v>
      </c>
      <c r="O28" s="105">
        <v>20</v>
      </c>
      <c r="P28" s="105">
        <v>95000</v>
      </c>
      <c r="Q28" s="106" t="s">
        <v>340</v>
      </c>
      <c r="R28" s="105">
        <v>20</v>
      </c>
    </row>
    <row r="29" spans="1:18" ht="30">
      <c r="A29" s="27">
        <v>22</v>
      </c>
      <c r="B29" s="11"/>
      <c r="C29" s="101" t="s">
        <v>387</v>
      </c>
      <c r="D29" s="101" t="s">
        <v>388</v>
      </c>
      <c r="E29" s="102" t="s">
        <v>87</v>
      </c>
      <c r="F29" s="103" t="s">
        <v>30</v>
      </c>
      <c r="G29" s="104" t="s">
        <v>33</v>
      </c>
      <c r="H29" s="104" t="s">
        <v>34</v>
      </c>
      <c r="I29" s="104" t="s">
        <v>6</v>
      </c>
      <c r="J29" s="107" t="s">
        <v>389</v>
      </c>
      <c r="K29" s="104">
        <f t="shared" si="0"/>
        <v>50000</v>
      </c>
      <c r="L29" s="104">
        <v>45000</v>
      </c>
      <c r="M29" s="105" t="s">
        <v>340</v>
      </c>
      <c r="N29" s="105">
        <f t="shared" si="1"/>
        <v>47500</v>
      </c>
      <c r="O29" s="105">
        <v>20</v>
      </c>
      <c r="P29" s="105">
        <v>47500</v>
      </c>
      <c r="Q29" s="106" t="s">
        <v>340</v>
      </c>
      <c r="R29" s="105">
        <v>20</v>
      </c>
    </row>
    <row r="30" spans="1:18" ht="33">
      <c r="A30" s="27">
        <v>23</v>
      </c>
      <c r="B30" s="11"/>
      <c r="C30" s="101" t="s">
        <v>390</v>
      </c>
      <c r="D30" s="101" t="s">
        <v>391</v>
      </c>
      <c r="E30" s="102" t="s">
        <v>87</v>
      </c>
      <c r="F30" s="103" t="s">
        <v>30</v>
      </c>
      <c r="G30" s="104" t="s">
        <v>33</v>
      </c>
      <c r="H30" s="104" t="s">
        <v>73</v>
      </c>
      <c r="I30" s="104" t="s">
        <v>6</v>
      </c>
      <c r="J30" s="107" t="s">
        <v>82</v>
      </c>
      <c r="K30" s="104">
        <f t="shared" si="0"/>
        <v>50000</v>
      </c>
      <c r="L30" s="104">
        <v>45000</v>
      </c>
      <c r="M30" s="105" t="s">
        <v>340</v>
      </c>
      <c r="N30" s="105">
        <f t="shared" si="1"/>
        <v>47500</v>
      </c>
      <c r="O30" s="105">
        <v>20</v>
      </c>
      <c r="P30" s="105">
        <v>47500</v>
      </c>
      <c r="Q30" s="106" t="s">
        <v>340</v>
      </c>
      <c r="R30" s="105">
        <v>20</v>
      </c>
    </row>
    <row r="31" spans="1:18" ht="30">
      <c r="A31" s="27">
        <v>24</v>
      </c>
      <c r="B31" s="11"/>
      <c r="C31" s="101" t="s">
        <v>392</v>
      </c>
      <c r="D31" s="101" t="s">
        <v>393</v>
      </c>
      <c r="E31" s="102" t="s">
        <v>87</v>
      </c>
      <c r="F31" s="103" t="s">
        <v>30</v>
      </c>
      <c r="G31" s="104" t="s">
        <v>33</v>
      </c>
      <c r="H31" s="104" t="s">
        <v>34</v>
      </c>
      <c r="I31" s="104" t="s">
        <v>6</v>
      </c>
      <c r="J31" s="107" t="s">
        <v>394</v>
      </c>
      <c r="K31" s="104">
        <f t="shared" si="0"/>
        <v>50000</v>
      </c>
      <c r="L31" s="104">
        <v>45000</v>
      </c>
      <c r="M31" s="105" t="s">
        <v>340</v>
      </c>
      <c r="N31" s="105">
        <f t="shared" si="1"/>
        <v>47500</v>
      </c>
      <c r="O31" s="105">
        <v>20</v>
      </c>
      <c r="P31" s="105">
        <v>47500</v>
      </c>
      <c r="Q31" s="106" t="s">
        <v>340</v>
      </c>
      <c r="R31" s="105">
        <v>20</v>
      </c>
    </row>
    <row r="32" spans="1:18" ht="30">
      <c r="A32" s="27">
        <v>25</v>
      </c>
      <c r="B32" s="11"/>
      <c r="C32" s="101" t="s">
        <v>395</v>
      </c>
      <c r="D32" s="101" t="s">
        <v>396</v>
      </c>
      <c r="E32" s="102" t="s">
        <v>87</v>
      </c>
      <c r="F32" s="103" t="s">
        <v>30</v>
      </c>
      <c r="G32" s="104" t="s">
        <v>33</v>
      </c>
      <c r="H32" s="104" t="s">
        <v>34</v>
      </c>
      <c r="I32" s="104" t="s">
        <v>6</v>
      </c>
      <c r="J32" s="107" t="s">
        <v>98</v>
      </c>
      <c r="K32" s="104">
        <f t="shared" si="0"/>
        <v>50000</v>
      </c>
      <c r="L32" s="104">
        <v>45000</v>
      </c>
      <c r="M32" s="105" t="s">
        <v>340</v>
      </c>
      <c r="N32" s="105">
        <f t="shared" si="1"/>
        <v>47500</v>
      </c>
      <c r="O32" s="105">
        <v>20</v>
      </c>
      <c r="P32" s="105">
        <v>47500</v>
      </c>
      <c r="Q32" s="106" t="s">
        <v>340</v>
      </c>
      <c r="R32" s="105">
        <v>20</v>
      </c>
    </row>
    <row r="33" spans="1:18" ht="33">
      <c r="A33" s="27">
        <v>26</v>
      </c>
      <c r="B33" s="11"/>
      <c r="C33" s="101" t="s">
        <v>397</v>
      </c>
      <c r="D33" s="101" t="s">
        <v>398</v>
      </c>
      <c r="E33" s="102" t="s">
        <v>87</v>
      </c>
      <c r="F33" s="103" t="s">
        <v>30</v>
      </c>
      <c r="G33" s="104" t="s">
        <v>33</v>
      </c>
      <c r="H33" s="104" t="s">
        <v>34</v>
      </c>
      <c r="I33" s="104" t="s">
        <v>6</v>
      </c>
      <c r="J33" s="107" t="s">
        <v>98</v>
      </c>
      <c r="K33" s="104">
        <f t="shared" si="0"/>
        <v>50000</v>
      </c>
      <c r="L33" s="104">
        <v>45000</v>
      </c>
      <c r="M33" s="105" t="s">
        <v>340</v>
      </c>
      <c r="N33" s="105">
        <f t="shared" si="1"/>
        <v>47500</v>
      </c>
      <c r="O33" s="105">
        <v>20</v>
      </c>
      <c r="P33" s="105">
        <v>47500</v>
      </c>
      <c r="Q33" s="106" t="s">
        <v>340</v>
      </c>
      <c r="R33" s="105">
        <v>20</v>
      </c>
    </row>
    <row r="34" spans="1:18" ht="33">
      <c r="A34" s="27">
        <v>27</v>
      </c>
      <c r="B34" s="11"/>
      <c r="C34" s="108" t="s">
        <v>399</v>
      </c>
      <c r="D34" s="108" t="s">
        <v>400</v>
      </c>
      <c r="E34" s="102" t="s">
        <v>378</v>
      </c>
      <c r="F34" s="109" t="s">
        <v>30</v>
      </c>
      <c r="G34" s="109" t="s">
        <v>33</v>
      </c>
      <c r="H34" s="109" t="s">
        <v>34</v>
      </c>
      <c r="I34" s="109" t="s">
        <v>5</v>
      </c>
      <c r="J34" s="110" t="s">
        <v>77</v>
      </c>
      <c r="K34" s="104">
        <v>100000</v>
      </c>
      <c r="L34" s="104">
        <v>90000</v>
      </c>
      <c r="M34" s="105"/>
      <c r="N34" s="111" t="s">
        <v>401</v>
      </c>
      <c r="O34" s="112" t="s">
        <v>153</v>
      </c>
      <c r="P34" s="105">
        <v>95000</v>
      </c>
      <c r="Q34" s="113" t="s">
        <v>401</v>
      </c>
      <c r="R34" s="114">
        <v>20</v>
      </c>
    </row>
    <row r="35" spans="1:18" ht="30">
      <c r="A35" s="27">
        <v>28</v>
      </c>
      <c r="B35" s="11"/>
      <c r="C35" s="108" t="s">
        <v>402</v>
      </c>
      <c r="D35" s="108" t="s">
        <v>403</v>
      </c>
      <c r="E35" s="101" t="s">
        <v>87</v>
      </c>
      <c r="F35" s="109" t="s">
        <v>30</v>
      </c>
      <c r="G35" s="109" t="s">
        <v>33</v>
      </c>
      <c r="H35" s="109" t="s">
        <v>34</v>
      </c>
      <c r="I35" s="109" t="s">
        <v>6</v>
      </c>
      <c r="J35" s="110" t="s">
        <v>394</v>
      </c>
      <c r="K35" s="104">
        <v>50000</v>
      </c>
      <c r="L35" s="104">
        <v>45000</v>
      </c>
      <c r="M35" s="105"/>
      <c r="N35" s="111" t="s">
        <v>401</v>
      </c>
      <c r="O35" s="112" t="s">
        <v>153</v>
      </c>
      <c r="P35" s="105">
        <v>47500</v>
      </c>
      <c r="Q35" s="113" t="s">
        <v>401</v>
      </c>
      <c r="R35" s="114">
        <v>20</v>
      </c>
    </row>
    <row r="36" spans="1:18" ht="33">
      <c r="A36" s="27">
        <v>29</v>
      </c>
      <c r="B36" s="11"/>
      <c r="C36" s="108" t="s">
        <v>404</v>
      </c>
      <c r="D36" s="108" t="s">
        <v>405</v>
      </c>
      <c r="E36" s="108" t="s">
        <v>406</v>
      </c>
      <c r="F36" s="109" t="s">
        <v>30</v>
      </c>
      <c r="G36" s="109" t="s">
        <v>33</v>
      </c>
      <c r="H36" s="109" t="s">
        <v>34</v>
      </c>
      <c r="I36" s="109" t="s">
        <v>6</v>
      </c>
      <c r="J36" s="110" t="s">
        <v>82</v>
      </c>
      <c r="K36" s="104">
        <v>50000</v>
      </c>
      <c r="L36" s="104">
        <v>45000</v>
      </c>
      <c r="M36" s="105"/>
      <c r="N36" s="111" t="s">
        <v>401</v>
      </c>
      <c r="O36" s="112" t="s">
        <v>153</v>
      </c>
      <c r="P36" s="105">
        <v>47500</v>
      </c>
      <c r="Q36" s="113" t="s">
        <v>401</v>
      </c>
      <c r="R36" s="114">
        <v>20</v>
      </c>
    </row>
    <row r="37" spans="1:18" ht="30">
      <c r="A37" s="27">
        <v>30</v>
      </c>
      <c r="B37" s="11"/>
      <c r="C37" s="108" t="s">
        <v>407</v>
      </c>
      <c r="D37" s="108" t="s">
        <v>408</v>
      </c>
      <c r="E37" s="108" t="s">
        <v>406</v>
      </c>
      <c r="F37" s="109" t="s">
        <v>30</v>
      </c>
      <c r="G37" s="109" t="s">
        <v>33</v>
      </c>
      <c r="H37" s="109" t="s">
        <v>34</v>
      </c>
      <c r="I37" s="109" t="s">
        <v>6</v>
      </c>
      <c r="J37" s="110" t="s">
        <v>409</v>
      </c>
      <c r="K37" s="104">
        <v>100000</v>
      </c>
      <c r="L37" s="104">
        <v>90000</v>
      </c>
      <c r="M37" s="105"/>
      <c r="N37" s="111" t="s">
        <v>401</v>
      </c>
      <c r="O37" s="112" t="s">
        <v>153</v>
      </c>
      <c r="P37" s="105">
        <v>95000</v>
      </c>
      <c r="Q37" s="113" t="s">
        <v>401</v>
      </c>
      <c r="R37" s="114">
        <v>20</v>
      </c>
    </row>
    <row r="38" spans="1:18" ht="30">
      <c r="A38" s="27">
        <v>31</v>
      </c>
      <c r="B38" s="11"/>
      <c r="C38" s="108" t="s">
        <v>410</v>
      </c>
      <c r="D38" s="108" t="s">
        <v>356</v>
      </c>
      <c r="E38" s="108" t="s">
        <v>406</v>
      </c>
      <c r="F38" s="109" t="s">
        <v>30</v>
      </c>
      <c r="G38" s="109" t="s">
        <v>33</v>
      </c>
      <c r="H38" s="109" t="s">
        <v>34</v>
      </c>
      <c r="I38" s="109" t="s">
        <v>6</v>
      </c>
      <c r="J38" s="110" t="s">
        <v>411</v>
      </c>
      <c r="K38" s="104">
        <v>50000</v>
      </c>
      <c r="L38" s="104">
        <v>45000</v>
      </c>
      <c r="M38" s="105"/>
      <c r="N38" s="111" t="s">
        <v>401</v>
      </c>
      <c r="O38" s="112" t="s">
        <v>153</v>
      </c>
      <c r="P38" s="105">
        <v>47500</v>
      </c>
      <c r="Q38" s="113" t="s">
        <v>401</v>
      </c>
      <c r="R38" s="114">
        <v>20</v>
      </c>
    </row>
    <row r="39" spans="1:18" ht="33">
      <c r="A39" s="27">
        <v>32</v>
      </c>
      <c r="B39" s="11"/>
      <c r="C39" s="108" t="s">
        <v>412</v>
      </c>
      <c r="D39" s="108" t="s">
        <v>413</v>
      </c>
      <c r="E39" s="108" t="s">
        <v>406</v>
      </c>
      <c r="F39" s="109" t="s">
        <v>30</v>
      </c>
      <c r="G39" s="109" t="s">
        <v>33</v>
      </c>
      <c r="H39" s="109" t="s">
        <v>34</v>
      </c>
      <c r="I39" s="109" t="s">
        <v>6</v>
      </c>
      <c r="J39" s="110" t="s">
        <v>414</v>
      </c>
      <c r="K39" s="104">
        <v>100000</v>
      </c>
      <c r="L39" s="104">
        <v>90000</v>
      </c>
      <c r="M39" s="105"/>
      <c r="N39" s="111" t="s">
        <v>401</v>
      </c>
      <c r="O39" s="112" t="s">
        <v>153</v>
      </c>
      <c r="P39" s="105">
        <v>95000</v>
      </c>
      <c r="Q39" s="113" t="s">
        <v>401</v>
      </c>
      <c r="R39" s="114">
        <v>20</v>
      </c>
    </row>
    <row r="40" spans="1:18" ht="45">
      <c r="A40" s="27">
        <v>33</v>
      </c>
      <c r="B40" s="11"/>
      <c r="C40" s="108" t="s">
        <v>415</v>
      </c>
      <c r="D40" s="108" t="s">
        <v>204</v>
      </c>
      <c r="E40" s="108" t="s">
        <v>406</v>
      </c>
      <c r="F40" s="109" t="s">
        <v>30</v>
      </c>
      <c r="G40" s="109" t="s">
        <v>33</v>
      </c>
      <c r="H40" s="115" t="s">
        <v>73</v>
      </c>
      <c r="I40" s="109" t="s">
        <v>5</v>
      </c>
      <c r="J40" s="110" t="s">
        <v>416</v>
      </c>
      <c r="K40" s="104">
        <v>50000</v>
      </c>
      <c r="L40" s="104">
        <v>45000</v>
      </c>
      <c r="M40" s="105"/>
      <c r="N40" s="111" t="s">
        <v>401</v>
      </c>
      <c r="O40" s="112" t="s">
        <v>153</v>
      </c>
      <c r="P40" s="105">
        <v>47500</v>
      </c>
      <c r="Q40" s="113" t="s">
        <v>401</v>
      </c>
      <c r="R40" s="114">
        <v>20</v>
      </c>
    </row>
    <row r="41" spans="1:18" ht="33">
      <c r="A41" s="27">
        <v>34</v>
      </c>
      <c r="B41" s="11"/>
      <c r="C41" s="108" t="s">
        <v>417</v>
      </c>
      <c r="D41" s="108" t="s">
        <v>418</v>
      </c>
      <c r="E41" s="108" t="s">
        <v>419</v>
      </c>
      <c r="F41" s="109" t="s">
        <v>30</v>
      </c>
      <c r="G41" s="109" t="s">
        <v>33</v>
      </c>
      <c r="H41" s="109" t="s">
        <v>34</v>
      </c>
      <c r="I41" s="109" t="s">
        <v>5</v>
      </c>
      <c r="J41" s="110" t="s">
        <v>420</v>
      </c>
      <c r="K41" s="104">
        <v>50000</v>
      </c>
      <c r="L41" s="104">
        <v>45000</v>
      </c>
      <c r="M41" s="105"/>
      <c r="N41" s="111" t="s">
        <v>401</v>
      </c>
      <c r="O41" s="112" t="s">
        <v>153</v>
      </c>
      <c r="P41" s="105">
        <v>47500</v>
      </c>
      <c r="Q41" s="113" t="s">
        <v>401</v>
      </c>
      <c r="R41" s="114">
        <v>20</v>
      </c>
    </row>
    <row r="42" spans="1:18" ht="49.5">
      <c r="A42" s="27">
        <v>35</v>
      </c>
      <c r="B42" s="11"/>
      <c r="C42" s="108" t="s">
        <v>421</v>
      </c>
      <c r="D42" s="108" t="s">
        <v>422</v>
      </c>
      <c r="E42" s="108" t="s">
        <v>419</v>
      </c>
      <c r="F42" s="109" t="s">
        <v>30</v>
      </c>
      <c r="G42" s="109" t="s">
        <v>33</v>
      </c>
      <c r="H42" s="109" t="s">
        <v>34</v>
      </c>
      <c r="I42" s="109" t="s">
        <v>5</v>
      </c>
      <c r="J42" s="110" t="s">
        <v>360</v>
      </c>
      <c r="K42" s="104">
        <v>100000</v>
      </c>
      <c r="L42" s="104">
        <v>90000</v>
      </c>
      <c r="M42" s="105"/>
      <c r="N42" s="111" t="s">
        <v>401</v>
      </c>
      <c r="O42" s="112" t="s">
        <v>153</v>
      </c>
      <c r="P42" s="105">
        <v>95000</v>
      </c>
      <c r="Q42" s="113" t="s">
        <v>401</v>
      </c>
      <c r="R42" s="114">
        <v>20</v>
      </c>
    </row>
    <row r="43" spans="1:18" ht="30">
      <c r="A43" s="27">
        <v>36</v>
      </c>
      <c r="B43" s="11"/>
      <c r="C43" s="108" t="s">
        <v>423</v>
      </c>
      <c r="D43" s="108" t="s">
        <v>424</v>
      </c>
      <c r="E43" s="108" t="s">
        <v>419</v>
      </c>
      <c r="F43" s="109" t="s">
        <v>30</v>
      </c>
      <c r="G43" s="109" t="s">
        <v>33</v>
      </c>
      <c r="H43" s="109" t="s">
        <v>34</v>
      </c>
      <c r="I43" s="109" t="s">
        <v>5</v>
      </c>
      <c r="J43" s="110" t="s">
        <v>425</v>
      </c>
      <c r="K43" s="104">
        <v>50000</v>
      </c>
      <c r="L43" s="104">
        <v>45000</v>
      </c>
      <c r="M43" s="105"/>
      <c r="N43" s="111" t="s">
        <v>401</v>
      </c>
      <c r="O43" s="112" t="s">
        <v>153</v>
      </c>
      <c r="P43" s="105">
        <v>47500</v>
      </c>
      <c r="Q43" s="113" t="s">
        <v>401</v>
      </c>
      <c r="R43" s="114">
        <v>20</v>
      </c>
    </row>
    <row r="44" spans="1:18" ht="45">
      <c r="A44" s="27">
        <v>37</v>
      </c>
      <c r="B44" s="11"/>
      <c r="C44" s="108" t="s">
        <v>426</v>
      </c>
      <c r="D44" s="108" t="s">
        <v>427</v>
      </c>
      <c r="E44" s="108" t="s">
        <v>419</v>
      </c>
      <c r="F44" s="109" t="s">
        <v>30</v>
      </c>
      <c r="G44" s="109" t="s">
        <v>33</v>
      </c>
      <c r="H44" s="109" t="s">
        <v>34</v>
      </c>
      <c r="I44" s="109" t="s">
        <v>5</v>
      </c>
      <c r="J44" s="110" t="s">
        <v>428</v>
      </c>
      <c r="K44" s="104">
        <v>100000</v>
      </c>
      <c r="L44" s="104">
        <v>90000</v>
      </c>
      <c r="M44" s="105"/>
      <c r="N44" s="105" t="s">
        <v>429</v>
      </c>
      <c r="O44" s="112" t="s">
        <v>153</v>
      </c>
      <c r="P44" s="105">
        <v>95000</v>
      </c>
      <c r="Q44" s="106" t="s">
        <v>429</v>
      </c>
      <c r="R44" s="114">
        <v>20</v>
      </c>
    </row>
    <row r="45" spans="1:18" ht="33">
      <c r="A45" s="27">
        <v>38</v>
      </c>
      <c r="B45" s="11"/>
      <c r="C45" s="108" t="s">
        <v>430</v>
      </c>
      <c r="D45" s="108" t="s">
        <v>431</v>
      </c>
      <c r="E45" s="108" t="s">
        <v>419</v>
      </c>
      <c r="F45" s="109" t="s">
        <v>30</v>
      </c>
      <c r="G45" s="109" t="s">
        <v>33</v>
      </c>
      <c r="H45" s="109" t="s">
        <v>34</v>
      </c>
      <c r="I45" s="109" t="s">
        <v>5</v>
      </c>
      <c r="J45" s="110" t="s">
        <v>379</v>
      </c>
      <c r="K45" s="104">
        <v>50000</v>
      </c>
      <c r="L45" s="104">
        <v>45000</v>
      </c>
      <c r="M45" s="105"/>
      <c r="N45" s="105" t="s">
        <v>429</v>
      </c>
      <c r="O45" s="112" t="s">
        <v>153</v>
      </c>
      <c r="P45" s="105">
        <v>47500</v>
      </c>
      <c r="Q45" s="106" t="s">
        <v>429</v>
      </c>
      <c r="R45" s="114">
        <v>20</v>
      </c>
    </row>
    <row r="46" spans="1:18" ht="33">
      <c r="A46" s="27">
        <v>39</v>
      </c>
      <c r="B46" s="11"/>
      <c r="C46" s="108" t="s">
        <v>432</v>
      </c>
      <c r="D46" s="108" t="s">
        <v>377</v>
      </c>
      <c r="E46" s="108" t="s">
        <v>419</v>
      </c>
      <c r="F46" s="109" t="s">
        <v>30</v>
      </c>
      <c r="G46" s="109" t="s">
        <v>33</v>
      </c>
      <c r="H46" s="109" t="s">
        <v>34</v>
      </c>
      <c r="I46" s="109" t="s">
        <v>6</v>
      </c>
      <c r="J46" s="110" t="s">
        <v>379</v>
      </c>
      <c r="K46" s="104">
        <v>50000</v>
      </c>
      <c r="L46" s="104">
        <v>45000</v>
      </c>
      <c r="M46" s="105"/>
      <c r="N46" s="111" t="s">
        <v>401</v>
      </c>
      <c r="O46" s="112" t="s">
        <v>153</v>
      </c>
      <c r="P46" s="105">
        <v>47500</v>
      </c>
      <c r="Q46" s="113" t="s">
        <v>401</v>
      </c>
      <c r="R46" s="114">
        <v>20</v>
      </c>
    </row>
    <row r="47" spans="1:18" ht="33">
      <c r="A47" s="27">
        <v>40</v>
      </c>
      <c r="B47" s="11"/>
      <c r="C47" s="108" t="s">
        <v>433</v>
      </c>
      <c r="D47" s="108" t="s">
        <v>434</v>
      </c>
      <c r="E47" s="108" t="s">
        <v>406</v>
      </c>
      <c r="F47" s="109" t="s">
        <v>30</v>
      </c>
      <c r="G47" s="109" t="s">
        <v>33</v>
      </c>
      <c r="H47" s="109" t="s">
        <v>34</v>
      </c>
      <c r="I47" s="109" t="s">
        <v>5</v>
      </c>
      <c r="J47" s="110" t="s">
        <v>98</v>
      </c>
      <c r="K47" s="104">
        <v>50000</v>
      </c>
      <c r="L47" s="104">
        <v>45000</v>
      </c>
      <c r="M47" s="105"/>
      <c r="N47" s="111" t="s">
        <v>401</v>
      </c>
      <c r="O47" s="112" t="s">
        <v>153</v>
      </c>
      <c r="P47" s="105">
        <v>47500</v>
      </c>
      <c r="Q47" s="113" t="s">
        <v>401</v>
      </c>
      <c r="R47" s="114">
        <v>20</v>
      </c>
    </row>
    <row r="48" spans="1:18" ht="33">
      <c r="A48" s="27">
        <v>41</v>
      </c>
      <c r="B48" s="11"/>
      <c r="C48" s="108" t="s">
        <v>435</v>
      </c>
      <c r="D48" s="108" t="s">
        <v>436</v>
      </c>
      <c r="E48" s="108" t="s">
        <v>419</v>
      </c>
      <c r="F48" s="109" t="s">
        <v>30</v>
      </c>
      <c r="G48" s="109" t="s">
        <v>33</v>
      </c>
      <c r="H48" s="109" t="s">
        <v>34</v>
      </c>
      <c r="I48" s="109" t="s">
        <v>5</v>
      </c>
      <c r="J48" s="110" t="s">
        <v>437</v>
      </c>
      <c r="K48" s="104">
        <v>50000</v>
      </c>
      <c r="L48" s="104">
        <v>45000</v>
      </c>
      <c r="M48" s="105"/>
      <c r="N48" s="111" t="s">
        <v>401</v>
      </c>
      <c r="O48" s="112" t="s">
        <v>153</v>
      </c>
      <c r="P48" s="105">
        <v>47500</v>
      </c>
      <c r="Q48" s="113" t="s">
        <v>401</v>
      </c>
      <c r="R48" s="114">
        <v>20</v>
      </c>
    </row>
    <row r="49" spans="1:18" ht="33">
      <c r="A49" s="27">
        <v>42</v>
      </c>
      <c r="B49" s="11"/>
      <c r="C49" s="108" t="s">
        <v>438</v>
      </c>
      <c r="D49" s="108" t="s">
        <v>439</v>
      </c>
      <c r="E49" s="108" t="s">
        <v>419</v>
      </c>
      <c r="F49" s="109" t="s">
        <v>30</v>
      </c>
      <c r="G49" s="109" t="s">
        <v>33</v>
      </c>
      <c r="H49" s="109" t="s">
        <v>34</v>
      </c>
      <c r="I49" s="109" t="s">
        <v>5</v>
      </c>
      <c r="J49" s="110" t="s">
        <v>98</v>
      </c>
      <c r="K49" s="104">
        <v>50000</v>
      </c>
      <c r="L49" s="104">
        <v>45000</v>
      </c>
      <c r="M49" s="105"/>
      <c r="N49" s="105" t="s">
        <v>440</v>
      </c>
      <c r="O49" s="112" t="s">
        <v>153</v>
      </c>
      <c r="P49" s="105">
        <v>47500</v>
      </c>
      <c r="Q49" s="106" t="s">
        <v>440</v>
      </c>
      <c r="R49" s="114">
        <v>20</v>
      </c>
    </row>
    <row r="50" spans="1:18" ht="30">
      <c r="A50" s="27">
        <v>43</v>
      </c>
      <c r="B50" s="11"/>
      <c r="C50" s="108" t="s">
        <v>380</v>
      </c>
      <c r="D50" s="108" t="s">
        <v>441</v>
      </c>
      <c r="E50" s="108" t="s">
        <v>419</v>
      </c>
      <c r="F50" s="109" t="s">
        <v>30</v>
      </c>
      <c r="G50" s="109" t="s">
        <v>33</v>
      </c>
      <c r="H50" s="109" t="s">
        <v>34</v>
      </c>
      <c r="I50" s="109" t="s">
        <v>5</v>
      </c>
      <c r="J50" s="110" t="s">
        <v>98</v>
      </c>
      <c r="K50" s="104">
        <v>50000</v>
      </c>
      <c r="L50" s="104">
        <v>45000</v>
      </c>
      <c r="M50" s="105"/>
      <c r="N50" s="105" t="s">
        <v>429</v>
      </c>
      <c r="O50" s="112" t="s">
        <v>153</v>
      </c>
      <c r="P50" s="105">
        <v>47500</v>
      </c>
      <c r="Q50" s="106" t="s">
        <v>429</v>
      </c>
      <c r="R50" s="114">
        <v>20</v>
      </c>
    </row>
    <row r="51" spans="1:18" ht="33">
      <c r="A51" s="27">
        <v>44</v>
      </c>
      <c r="B51" s="11"/>
      <c r="C51" s="108" t="s">
        <v>442</v>
      </c>
      <c r="D51" s="108" t="s">
        <v>443</v>
      </c>
      <c r="E51" s="108" t="s">
        <v>419</v>
      </c>
      <c r="F51" s="109" t="s">
        <v>30</v>
      </c>
      <c r="G51" s="109" t="s">
        <v>33</v>
      </c>
      <c r="H51" s="109" t="s">
        <v>34</v>
      </c>
      <c r="I51" s="109" t="s">
        <v>5</v>
      </c>
      <c r="J51" s="110" t="s">
        <v>444</v>
      </c>
      <c r="K51" s="104">
        <v>50000</v>
      </c>
      <c r="L51" s="104">
        <v>45000</v>
      </c>
      <c r="M51" s="105"/>
      <c r="N51" s="111" t="s">
        <v>401</v>
      </c>
      <c r="O51" s="112" t="s">
        <v>153</v>
      </c>
      <c r="P51" s="105">
        <v>47500</v>
      </c>
      <c r="Q51" s="113" t="s">
        <v>401</v>
      </c>
      <c r="R51" s="114">
        <v>20</v>
      </c>
    </row>
    <row r="52" spans="1:18" ht="33">
      <c r="A52" s="27">
        <v>45</v>
      </c>
      <c r="B52" s="11"/>
      <c r="C52" s="108" t="s">
        <v>445</v>
      </c>
      <c r="D52" s="108" t="s">
        <v>446</v>
      </c>
      <c r="E52" s="108" t="s">
        <v>419</v>
      </c>
      <c r="F52" s="109" t="s">
        <v>30</v>
      </c>
      <c r="G52" s="109" t="s">
        <v>33</v>
      </c>
      <c r="H52" s="109" t="s">
        <v>34</v>
      </c>
      <c r="I52" s="109" t="s">
        <v>6</v>
      </c>
      <c r="J52" s="110" t="s">
        <v>444</v>
      </c>
      <c r="K52" s="104">
        <v>50000</v>
      </c>
      <c r="L52" s="104">
        <v>45000</v>
      </c>
      <c r="M52" s="105"/>
      <c r="N52" s="111" t="s">
        <v>401</v>
      </c>
      <c r="O52" s="112" t="s">
        <v>153</v>
      </c>
      <c r="P52" s="105">
        <v>47500</v>
      </c>
      <c r="Q52" s="113" t="s">
        <v>401</v>
      </c>
      <c r="R52" s="114">
        <v>20</v>
      </c>
    </row>
    <row r="53" spans="1:18" ht="33">
      <c r="A53" s="27">
        <v>46</v>
      </c>
      <c r="B53" s="11"/>
      <c r="C53" s="108" t="s">
        <v>447</v>
      </c>
      <c r="D53" s="108" t="s">
        <v>398</v>
      </c>
      <c r="E53" s="108" t="s">
        <v>406</v>
      </c>
      <c r="F53" s="109" t="s">
        <v>30</v>
      </c>
      <c r="G53" s="109" t="s">
        <v>33</v>
      </c>
      <c r="H53" s="109" t="s">
        <v>34</v>
      </c>
      <c r="I53" s="109" t="s">
        <v>6</v>
      </c>
      <c r="J53" s="110" t="s">
        <v>98</v>
      </c>
      <c r="K53" s="104">
        <v>50000</v>
      </c>
      <c r="L53" s="104">
        <v>45000</v>
      </c>
      <c r="M53" s="105"/>
      <c r="N53" s="111" t="s">
        <v>448</v>
      </c>
      <c r="O53" s="112" t="s">
        <v>153</v>
      </c>
      <c r="P53" s="105">
        <v>47500</v>
      </c>
      <c r="Q53" s="113" t="s">
        <v>448</v>
      </c>
      <c r="R53" s="114">
        <v>20</v>
      </c>
    </row>
    <row r="54" spans="1:18" ht="33">
      <c r="A54" s="27">
        <v>47</v>
      </c>
      <c r="B54" s="11"/>
      <c r="C54" s="108" t="s">
        <v>449</v>
      </c>
      <c r="D54" s="108" t="s">
        <v>450</v>
      </c>
      <c r="E54" s="108" t="s">
        <v>406</v>
      </c>
      <c r="F54" s="109" t="s">
        <v>30</v>
      </c>
      <c r="G54" s="109" t="s">
        <v>33</v>
      </c>
      <c r="H54" s="109" t="s">
        <v>73</v>
      </c>
      <c r="I54" s="109" t="s">
        <v>6</v>
      </c>
      <c r="J54" s="110" t="s">
        <v>451</v>
      </c>
      <c r="K54" s="104">
        <v>50000</v>
      </c>
      <c r="L54" s="104">
        <v>45000</v>
      </c>
      <c r="M54" s="105"/>
      <c r="N54" s="111" t="s">
        <v>448</v>
      </c>
      <c r="O54" s="112" t="s">
        <v>153</v>
      </c>
      <c r="P54" s="105">
        <v>47500</v>
      </c>
      <c r="Q54" s="113" t="s">
        <v>448</v>
      </c>
      <c r="R54" s="114">
        <v>20</v>
      </c>
    </row>
    <row r="55" spans="1:18" ht="33">
      <c r="A55" s="27">
        <v>48</v>
      </c>
      <c r="B55" s="11"/>
      <c r="C55" s="108" t="s">
        <v>400</v>
      </c>
      <c r="D55" s="108" t="s">
        <v>452</v>
      </c>
      <c r="E55" s="108" t="s">
        <v>406</v>
      </c>
      <c r="F55" s="109" t="s">
        <v>30</v>
      </c>
      <c r="G55" s="109" t="s">
        <v>33</v>
      </c>
      <c r="H55" s="109" t="s">
        <v>34</v>
      </c>
      <c r="I55" s="109" t="s">
        <v>6</v>
      </c>
      <c r="J55" s="110" t="s">
        <v>82</v>
      </c>
      <c r="K55" s="104">
        <v>50000</v>
      </c>
      <c r="L55" s="104">
        <v>45000</v>
      </c>
      <c r="M55" s="105"/>
      <c r="N55" s="111" t="s">
        <v>401</v>
      </c>
      <c r="O55" s="112" t="s">
        <v>153</v>
      </c>
      <c r="P55" s="105">
        <v>47500</v>
      </c>
      <c r="Q55" s="113" t="s">
        <v>401</v>
      </c>
      <c r="R55" s="114">
        <v>20</v>
      </c>
    </row>
    <row r="56" spans="1:18" ht="30">
      <c r="A56" s="27">
        <v>49</v>
      </c>
      <c r="B56" s="11"/>
      <c r="C56" s="108" t="s">
        <v>453</v>
      </c>
      <c r="D56" s="108" t="s">
        <v>454</v>
      </c>
      <c r="E56" s="108" t="s">
        <v>406</v>
      </c>
      <c r="F56" s="109" t="s">
        <v>30</v>
      </c>
      <c r="G56" s="109" t="s">
        <v>33</v>
      </c>
      <c r="H56" s="109" t="s">
        <v>34</v>
      </c>
      <c r="I56" s="109" t="s">
        <v>6</v>
      </c>
      <c r="J56" s="110" t="s">
        <v>455</v>
      </c>
      <c r="K56" s="104">
        <v>50000</v>
      </c>
      <c r="L56" s="104">
        <v>45000</v>
      </c>
      <c r="M56" s="105"/>
      <c r="N56" s="111" t="s">
        <v>401</v>
      </c>
      <c r="O56" s="112" t="s">
        <v>153</v>
      </c>
      <c r="P56" s="105">
        <v>47500</v>
      </c>
      <c r="Q56" s="113" t="s">
        <v>401</v>
      </c>
      <c r="R56" s="114">
        <v>20</v>
      </c>
    </row>
    <row r="57" spans="1:18" ht="33">
      <c r="A57" s="27">
        <v>50</v>
      </c>
      <c r="B57" s="11"/>
      <c r="C57" s="108" t="s">
        <v>456</v>
      </c>
      <c r="D57" s="108" t="s">
        <v>457</v>
      </c>
      <c r="E57" s="108" t="s">
        <v>406</v>
      </c>
      <c r="F57" s="109" t="s">
        <v>30</v>
      </c>
      <c r="G57" s="109" t="s">
        <v>33</v>
      </c>
      <c r="H57" s="109" t="s">
        <v>34</v>
      </c>
      <c r="I57" s="109" t="s">
        <v>6</v>
      </c>
      <c r="J57" s="110" t="s">
        <v>458</v>
      </c>
      <c r="K57" s="104">
        <v>100000</v>
      </c>
      <c r="L57" s="104">
        <v>90000</v>
      </c>
      <c r="M57" s="105"/>
      <c r="N57" s="105" t="s">
        <v>459</v>
      </c>
      <c r="O57" s="112" t="s">
        <v>153</v>
      </c>
      <c r="P57" s="105">
        <v>95000</v>
      </c>
      <c r="Q57" s="106" t="s">
        <v>459</v>
      </c>
      <c r="R57" s="114">
        <v>20</v>
      </c>
    </row>
    <row r="58" spans="1:18" ht="33">
      <c r="A58" s="27">
        <v>51</v>
      </c>
      <c r="B58" s="11"/>
      <c r="C58" s="108" t="s">
        <v>460</v>
      </c>
      <c r="D58" s="108" t="s">
        <v>461</v>
      </c>
      <c r="E58" s="108" t="s">
        <v>406</v>
      </c>
      <c r="F58" s="109" t="s">
        <v>30</v>
      </c>
      <c r="G58" s="109" t="s">
        <v>33</v>
      </c>
      <c r="H58" s="109" t="s">
        <v>34</v>
      </c>
      <c r="I58" s="109" t="s">
        <v>6</v>
      </c>
      <c r="J58" s="110" t="s">
        <v>462</v>
      </c>
      <c r="K58" s="104">
        <v>50000</v>
      </c>
      <c r="L58" s="104">
        <v>45000</v>
      </c>
      <c r="M58" s="105"/>
      <c r="N58" s="111" t="s">
        <v>401</v>
      </c>
      <c r="O58" s="112" t="s">
        <v>153</v>
      </c>
      <c r="P58" s="105">
        <v>47500</v>
      </c>
      <c r="Q58" s="113" t="s">
        <v>401</v>
      </c>
      <c r="R58" s="114">
        <v>20</v>
      </c>
    </row>
    <row r="59" spans="1:18" ht="33">
      <c r="A59" s="27">
        <v>52</v>
      </c>
      <c r="B59" s="11"/>
      <c r="C59" s="108" t="s">
        <v>463</v>
      </c>
      <c r="D59" s="108" t="s">
        <v>464</v>
      </c>
      <c r="E59" s="108" t="s">
        <v>406</v>
      </c>
      <c r="F59" s="109" t="s">
        <v>30</v>
      </c>
      <c r="G59" s="109" t="s">
        <v>33</v>
      </c>
      <c r="H59" s="109" t="s">
        <v>34</v>
      </c>
      <c r="I59" s="109" t="s">
        <v>6</v>
      </c>
      <c r="J59" s="110" t="s">
        <v>360</v>
      </c>
      <c r="K59" s="104">
        <v>50000</v>
      </c>
      <c r="L59" s="104">
        <v>45000</v>
      </c>
      <c r="M59" s="105"/>
      <c r="N59" s="111" t="s">
        <v>448</v>
      </c>
      <c r="O59" s="112" t="s">
        <v>153</v>
      </c>
      <c r="P59" s="105">
        <v>47500</v>
      </c>
      <c r="Q59" s="113" t="s">
        <v>448</v>
      </c>
      <c r="R59" s="114">
        <v>20</v>
      </c>
    </row>
    <row r="60" spans="1:18" ht="49.5">
      <c r="A60" s="27">
        <v>53</v>
      </c>
      <c r="B60" s="11"/>
      <c r="C60" s="108" t="s">
        <v>465</v>
      </c>
      <c r="D60" s="108" t="s">
        <v>466</v>
      </c>
      <c r="E60" s="108" t="s">
        <v>406</v>
      </c>
      <c r="F60" s="109" t="s">
        <v>30</v>
      </c>
      <c r="G60" s="109" t="s">
        <v>33</v>
      </c>
      <c r="H60" s="109" t="s">
        <v>34</v>
      </c>
      <c r="I60" s="109" t="s">
        <v>6</v>
      </c>
      <c r="J60" s="110" t="s">
        <v>360</v>
      </c>
      <c r="K60" s="104">
        <v>50000</v>
      </c>
      <c r="L60" s="104">
        <v>45000</v>
      </c>
      <c r="M60" s="105"/>
      <c r="N60" s="111" t="s">
        <v>401</v>
      </c>
      <c r="O60" s="112" t="s">
        <v>153</v>
      </c>
      <c r="P60" s="105">
        <v>47500</v>
      </c>
      <c r="Q60" s="113" t="s">
        <v>401</v>
      </c>
      <c r="R60" s="114">
        <v>20</v>
      </c>
    </row>
    <row r="61" spans="1:18" ht="33">
      <c r="A61" s="27">
        <v>54</v>
      </c>
      <c r="B61" s="11"/>
      <c r="C61" s="108" t="s">
        <v>467</v>
      </c>
      <c r="D61" s="108" t="s">
        <v>204</v>
      </c>
      <c r="E61" s="108" t="s">
        <v>406</v>
      </c>
      <c r="F61" s="109" t="s">
        <v>30</v>
      </c>
      <c r="G61" s="109" t="s">
        <v>33</v>
      </c>
      <c r="H61" s="109" t="s">
        <v>34</v>
      </c>
      <c r="I61" s="109" t="s">
        <v>6</v>
      </c>
      <c r="J61" s="110" t="s">
        <v>468</v>
      </c>
      <c r="K61" s="104">
        <v>100000</v>
      </c>
      <c r="L61" s="104">
        <v>90000</v>
      </c>
      <c r="M61" s="105"/>
      <c r="N61" s="111" t="s">
        <v>401</v>
      </c>
      <c r="O61" s="112" t="s">
        <v>153</v>
      </c>
      <c r="P61" s="105">
        <v>95000</v>
      </c>
      <c r="Q61" s="113" t="s">
        <v>401</v>
      </c>
      <c r="R61" s="114">
        <v>20</v>
      </c>
    </row>
    <row r="62" spans="1:18" ht="33">
      <c r="A62" s="27">
        <v>55</v>
      </c>
      <c r="B62" s="11"/>
      <c r="C62" s="108" t="s">
        <v>469</v>
      </c>
      <c r="D62" s="108" t="s">
        <v>470</v>
      </c>
      <c r="E62" s="108" t="s">
        <v>406</v>
      </c>
      <c r="F62" s="109" t="s">
        <v>30</v>
      </c>
      <c r="G62" s="109" t="s">
        <v>33</v>
      </c>
      <c r="H62" s="109" t="s">
        <v>34</v>
      </c>
      <c r="I62" s="109" t="s">
        <v>6</v>
      </c>
      <c r="J62" s="110" t="s">
        <v>77</v>
      </c>
      <c r="K62" s="104">
        <v>50000</v>
      </c>
      <c r="L62" s="104">
        <v>45000</v>
      </c>
      <c r="M62" s="105"/>
      <c r="N62" s="111" t="s">
        <v>448</v>
      </c>
      <c r="O62" s="112" t="s">
        <v>153</v>
      </c>
      <c r="P62" s="105">
        <v>47500</v>
      </c>
      <c r="Q62" s="113" t="s">
        <v>448</v>
      </c>
      <c r="R62" s="114">
        <v>20</v>
      </c>
    </row>
    <row r="63" spans="1:18" ht="33">
      <c r="A63" s="27">
        <v>56</v>
      </c>
      <c r="B63" s="11"/>
      <c r="C63" s="108" t="s">
        <v>471</v>
      </c>
      <c r="D63" s="108" t="s">
        <v>472</v>
      </c>
      <c r="E63" s="108" t="s">
        <v>419</v>
      </c>
      <c r="F63" s="109" t="s">
        <v>30</v>
      </c>
      <c r="G63" s="109" t="s">
        <v>33</v>
      </c>
      <c r="H63" s="109" t="s">
        <v>34</v>
      </c>
      <c r="I63" s="109" t="s">
        <v>5</v>
      </c>
      <c r="J63" s="110" t="s">
        <v>189</v>
      </c>
      <c r="K63" s="104">
        <v>50000</v>
      </c>
      <c r="L63" s="104">
        <v>45000</v>
      </c>
      <c r="M63" s="105"/>
      <c r="N63" s="111" t="s">
        <v>448</v>
      </c>
      <c r="O63" s="112" t="s">
        <v>153</v>
      </c>
      <c r="P63" s="105">
        <v>47500</v>
      </c>
      <c r="Q63" s="113" t="s">
        <v>448</v>
      </c>
      <c r="R63" s="114">
        <v>20</v>
      </c>
    </row>
    <row r="64" spans="1:18" ht="33">
      <c r="A64" s="27">
        <v>57</v>
      </c>
      <c r="B64" s="11"/>
      <c r="C64" s="108" t="s">
        <v>473</v>
      </c>
      <c r="D64" s="108" t="s">
        <v>424</v>
      </c>
      <c r="E64" s="108" t="s">
        <v>406</v>
      </c>
      <c r="F64" s="109" t="s">
        <v>30</v>
      </c>
      <c r="G64" s="109" t="s">
        <v>33</v>
      </c>
      <c r="H64" s="109" t="s">
        <v>34</v>
      </c>
      <c r="I64" s="109" t="s">
        <v>6</v>
      </c>
      <c r="J64" s="110" t="s">
        <v>98</v>
      </c>
      <c r="K64" s="104">
        <v>100000</v>
      </c>
      <c r="L64" s="104">
        <v>90000</v>
      </c>
      <c r="M64" s="105"/>
      <c r="N64" s="111" t="s">
        <v>401</v>
      </c>
      <c r="O64" s="112" t="s">
        <v>153</v>
      </c>
      <c r="P64" s="105">
        <v>95000</v>
      </c>
      <c r="Q64" s="113" t="s">
        <v>401</v>
      </c>
      <c r="R64" s="114">
        <v>20</v>
      </c>
    </row>
    <row r="65" spans="1:18" ht="33">
      <c r="A65" s="27">
        <v>58</v>
      </c>
      <c r="B65" s="11"/>
      <c r="C65" s="108" t="s">
        <v>474</v>
      </c>
      <c r="D65" s="108" t="s">
        <v>475</v>
      </c>
      <c r="E65" s="108" t="s">
        <v>406</v>
      </c>
      <c r="F65" s="109" t="s">
        <v>30</v>
      </c>
      <c r="G65" s="109" t="s">
        <v>33</v>
      </c>
      <c r="H65" s="109" t="s">
        <v>73</v>
      </c>
      <c r="I65" s="109" t="s">
        <v>6</v>
      </c>
      <c r="J65" s="110" t="s">
        <v>98</v>
      </c>
      <c r="K65" s="104">
        <v>100000</v>
      </c>
      <c r="L65" s="104">
        <v>90000</v>
      </c>
      <c r="M65" s="105"/>
      <c r="N65" s="111" t="s">
        <v>401</v>
      </c>
      <c r="O65" s="112" t="s">
        <v>153</v>
      </c>
      <c r="P65" s="105">
        <v>95000</v>
      </c>
      <c r="Q65" s="113" t="s">
        <v>401</v>
      </c>
      <c r="R65" s="114">
        <v>20</v>
      </c>
    </row>
    <row r="66" spans="1:18" ht="33">
      <c r="A66" s="27">
        <v>59</v>
      </c>
      <c r="B66" s="11"/>
      <c r="C66" s="108" t="s">
        <v>350</v>
      </c>
      <c r="D66" s="108" t="s">
        <v>476</v>
      </c>
      <c r="E66" s="108" t="s">
        <v>406</v>
      </c>
      <c r="F66" s="109" t="s">
        <v>30</v>
      </c>
      <c r="G66" s="109" t="s">
        <v>33</v>
      </c>
      <c r="H66" s="109" t="s">
        <v>34</v>
      </c>
      <c r="I66" s="109" t="s">
        <v>6</v>
      </c>
      <c r="J66" s="110" t="s">
        <v>98</v>
      </c>
      <c r="K66" s="104">
        <v>100000</v>
      </c>
      <c r="L66" s="104">
        <v>90000</v>
      </c>
      <c r="M66" s="105"/>
      <c r="N66" s="111" t="s">
        <v>401</v>
      </c>
      <c r="O66" s="112" t="s">
        <v>153</v>
      </c>
      <c r="P66" s="105">
        <v>95000</v>
      </c>
      <c r="Q66" s="113" t="s">
        <v>401</v>
      </c>
      <c r="R66" s="114">
        <v>20</v>
      </c>
    </row>
    <row r="67" spans="1:18" ht="33">
      <c r="A67" s="27">
        <v>60</v>
      </c>
      <c r="B67" s="11"/>
      <c r="C67" s="108" t="s">
        <v>477</v>
      </c>
      <c r="D67" s="108" t="s">
        <v>478</v>
      </c>
      <c r="E67" s="108" t="s">
        <v>406</v>
      </c>
      <c r="F67" s="109" t="s">
        <v>30</v>
      </c>
      <c r="G67" s="109" t="s">
        <v>33</v>
      </c>
      <c r="H67" s="109" t="s">
        <v>34</v>
      </c>
      <c r="I67" s="109" t="s">
        <v>6</v>
      </c>
      <c r="J67" s="110" t="s">
        <v>479</v>
      </c>
      <c r="K67" s="104">
        <v>100000</v>
      </c>
      <c r="L67" s="104">
        <v>90000</v>
      </c>
      <c r="M67" s="105"/>
      <c r="N67" s="111" t="s">
        <v>401</v>
      </c>
      <c r="O67" s="112" t="s">
        <v>153</v>
      </c>
      <c r="P67" s="105">
        <v>95000</v>
      </c>
      <c r="Q67" s="113" t="s">
        <v>401</v>
      </c>
      <c r="R67" s="114">
        <v>20</v>
      </c>
    </row>
    <row r="68" spans="1:18" ht="33">
      <c r="A68" s="27">
        <v>61</v>
      </c>
      <c r="B68" s="11"/>
      <c r="C68" s="108" t="s">
        <v>480</v>
      </c>
      <c r="D68" s="108" t="s">
        <v>481</v>
      </c>
      <c r="E68" s="108" t="s">
        <v>406</v>
      </c>
      <c r="F68" s="109" t="s">
        <v>30</v>
      </c>
      <c r="G68" s="109" t="s">
        <v>33</v>
      </c>
      <c r="H68" s="109" t="s">
        <v>34</v>
      </c>
      <c r="I68" s="109" t="s">
        <v>6</v>
      </c>
      <c r="J68" s="110" t="s">
        <v>98</v>
      </c>
      <c r="K68" s="104">
        <v>50000</v>
      </c>
      <c r="L68" s="104">
        <v>45000</v>
      </c>
      <c r="M68" s="105"/>
      <c r="N68" s="111" t="s">
        <v>401</v>
      </c>
      <c r="O68" s="112" t="s">
        <v>153</v>
      </c>
      <c r="P68" s="105">
        <v>47500</v>
      </c>
      <c r="Q68" s="113" t="s">
        <v>401</v>
      </c>
      <c r="R68" s="114">
        <v>20</v>
      </c>
    </row>
    <row r="69" spans="1:18" ht="33">
      <c r="A69" s="27">
        <v>62</v>
      </c>
      <c r="B69" s="11"/>
      <c r="C69" s="108" t="s">
        <v>482</v>
      </c>
      <c r="D69" s="108" t="s">
        <v>483</v>
      </c>
      <c r="E69" s="108" t="s">
        <v>406</v>
      </c>
      <c r="F69" s="109" t="s">
        <v>30</v>
      </c>
      <c r="G69" s="109" t="s">
        <v>33</v>
      </c>
      <c r="H69" s="109" t="s">
        <v>34</v>
      </c>
      <c r="I69" s="109" t="s">
        <v>6</v>
      </c>
      <c r="J69" s="110" t="s">
        <v>82</v>
      </c>
      <c r="K69" s="104">
        <v>50000</v>
      </c>
      <c r="L69" s="104">
        <v>45000</v>
      </c>
      <c r="M69" s="105"/>
      <c r="N69" s="111" t="s">
        <v>401</v>
      </c>
      <c r="O69" s="112" t="s">
        <v>153</v>
      </c>
      <c r="P69" s="105">
        <v>47500</v>
      </c>
      <c r="Q69" s="113" t="s">
        <v>401</v>
      </c>
      <c r="R69" s="114">
        <v>20</v>
      </c>
    </row>
    <row r="70" spans="1:18" ht="49.5">
      <c r="A70" s="27">
        <v>63</v>
      </c>
      <c r="B70" s="11"/>
      <c r="C70" s="108" t="s">
        <v>484</v>
      </c>
      <c r="D70" s="108" t="s">
        <v>485</v>
      </c>
      <c r="E70" s="108" t="s">
        <v>406</v>
      </c>
      <c r="F70" s="109" t="s">
        <v>30</v>
      </c>
      <c r="G70" s="109" t="s">
        <v>33</v>
      </c>
      <c r="H70" s="109" t="s">
        <v>34</v>
      </c>
      <c r="I70" s="109" t="s">
        <v>6</v>
      </c>
      <c r="J70" s="110" t="s">
        <v>486</v>
      </c>
      <c r="K70" s="104">
        <v>50000</v>
      </c>
      <c r="L70" s="104">
        <v>45000</v>
      </c>
      <c r="M70" s="105"/>
      <c r="N70" s="111" t="s">
        <v>401</v>
      </c>
      <c r="O70" s="112" t="s">
        <v>153</v>
      </c>
      <c r="P70" s="105">
        <v>47500</v>
      </c>
      <c r="Q70" s="113" t="s">
        <v>401</v>
      </c>
      <c r="R70" s="114">
        <v>20</v>
      </c>
    </row>
    <row r="71" spans="1:18" ht="33">
      <c r="A71" s="27">
        <v>64</v>
      </c>
      <c r="B71" s="11"/>
      <c r="C71" s="108" t="s">
        <v>487</v>
      </c>
      <c r="D71" s="108" t="s">
        <v>488</v>
      </c>
      <c r="E71" s="108" t="s">
        <v>419</v>
      </c>
      <c r="F71" s="109" t="s">
        <v>30</v>
      </c>
      <c r="G71" s="109" t="s">
        <v>33</v>
      </c>
      <c r="H71" s="109" t="s">
        <v>34</v>
      </c>
      <c r="I71" s="109" t="s">
        <v>5</v>
      </c>
      <c r="J71" s="110" t="s">
        <v>437</v>
      </c>
      <c r="K71" s="104">
        <v>50000</v>
      </c>
      <c r="L71" s="104">
        <v>45000</v>
      </c>
      <c r="M71" s="105"/>
      <c r="N71" s="105" t="s">
        <v>459</v>
      </c>
      <c r="O71" s="112" t="s">
        <v>153</v>
      </c>
      <c r="P71" s="105">
        <v>47500</v>
      </c>
      <c r="Q71" s="106" t="s">
        <v>459</v>
      </c>
      <c r="R71" s="114">
        <v>20</v>
      </c>
    </row>
    <row r="72" spans="1:18" ht="33">
      <c r="A72" s="27">
        <v>65</v>
      </c>
      <c r="B72" s="11"/>
      <c r="C72" s="108" t="s">
        <v>489</v>
      </c>
      <c r="D72" s="108" t="s">
        <v>490</v>
      </c>
      <c r="E72" s="108" t="s">
        <v>406</v>
      </c>
      <c r="F72" s="109" t="s">
        <v>30</v>
      </c>
      <c r="G72" s="109" t="s">
        <v>33</v>
      </c>
      <c r="H72" s="109" t="s">
        <v>34</v>
      </c>
      <c r="I72" s="109" t="s">
        <v>6</v>
      </c>
      <c r="J72" s="110" t="s">
        <v>360</v>
      </c>
      <c r="K72" s="104">
        <v>50000</v>
      </c>
      <c r="L72" s="104">
        <v>45000</v>
      </c>
      <c r="M72" s="105"/>
      <c r="N72" s="111" t="s">
        <v>448</v>
      </c>
      <c r="O72" s="112" t="s">
        <v>153</v>
      </c>
      <c r="P72" s="105">
        <v>47500</v>
      </c>
      <c r="Q72" s="113" t="s">
        <v>448</v>
      </c>
      <c r="R72" s="114">
        <v>20</v>
      </c>
    </row>
    <row r="73" spans="1:18" ht="33">
      <c r="A73" s="27">
        <v>66</v>
      </c>
      <c r="B73" s="11"/>
      <c r="C73" s="108" t="s">
        <v>491</v>
      </c>
      <c r="D73" s="108" t="s">
        <v>492</v>
      </c>
      <c r="E73" s="108" t="s">
        <v>406</v>
      </c>
      <c r="F73" s="109" t="s">
        <v>30</v>
      </c>
      <c r="G73" s="109" t="s">
        <v>33</v>
      </c>
      <c r="H73" s="109" t="s">
        <v>34</v>
      </c>
      <c r="I73" s="109" t="s">
        <v>6</v>
      </c>
      <c r="J73" s="110" t="s">
        <v>379</v>
      </c>
      <c r="K73" s="104">
        <v>50000</v>
      </c>
      <c r="L73" s="104">
        <v>45000</v>
      </c>
      <c r="M73" s="105"/>
      <c r="N73" s="111" t="s">
        <v>401</v>
      </c>
      <c r="O73" s="112" t="s">
        <v>153</v>
      </c>
      <c r="P73" s="105">
        <v>47500</v>
      </c>
      <c r="Q73" s="113" t="s">
        <v>401</v>
      </c>
      <c r="R73" s="114">
        <v>20</v>
      </c>
    </row>
    <row r="74" spans="1:18" ht="33">
      <c r="A74" s="27">
        <v>67</v>
      </c>
      <c r="B74" s="11"/>
      <c r="C74" s="108" t="s">
        <v>493</v>
      </c>
      <c r="D74" s="108" t="s">
        <v>494</v>
      </c>
      <c r="E74" s="108" t="s">
        <v>406</v>
      </c>
      <c r="F74" s="109" t="s">
        <v>30</v>
      </c>
      <c r="G74" s="109" t="s">
        <v>33</v>
      </c>
      <c r="H74" s="109" t="s">
        <v>34</v>
      </c>
      <c r="I74" s="109" t="s">
        <v>6</v>
      </c>
      <c r="J74" s="110" t="s">
        <v>77</v>
      </c>
      <c r="K74" s="104">
        <v>50000</v>
      </c>
      <c r="L74" s="104">
        <v>45000</v>
      </c>
      <c r="M74" s="105"/>
      <c r="N74" s="105" t="s">
        <v>429</v>
      </c>
      <c r="O74" s="112" t="s">
        <v>153</v>
      </c>
      <c r="P74" s="105">
        <v>47500</v>
      </c>
      <c r="Q74" s="106" t="s">
        <v>429</v>
      </c>
      <c r="R74" s="114">
        <v>20</v>
      </c>
    </row>
    <row r="75" spans="1:18" ht="33">
      <c r="A75" s="27">
        <v>68</v>
      </c>
      <c r="B75" s="11"/>
      <c r="C75" s="108" t="s">
        <v>495</v>
      </c>
      <c r="D75" s="108" t="s">
        <v>496</v>
      </c>
      <c r="E75" s="108" t="s">
        <v>406</v>
      </c>
      <c r="F75" s="109" t="s">
        <v>30</v>
      </c>
      <c r="G75" s="109" t="s">
        <v>33</v>
      </c>
      <c r="H75" s="109" t="s">
        <v>34</v>
      </c>
      <c r="I75" s="109" t="s">
        <v>6</v>
      </c>
      <c r="J75" s="110" t="s">
        <v>82</v>
      </c>
      <c r="K75" s="104">
        <v>100000</v>
      </c>
      <c r="L75" s="104">
        <v>90000</v>
      </c>
      <c r="M75" s="105"/>
      <c r="N75" s="111" t="s">
        <v>401</v>
      </c>
      <c r="O75" s="112" t="s">
        <v>153</v>
      </c>
      <c r="P75" s="105">
        <v>95000</v>
      </c>
      <c r="Q75" s="113" t="s">
        <v>401</v>
      </c>
      <c r="R75" s="114">
        <v>20</v>
      </c>
    </row>
    <row r="76" spans="1:18" ht="33">
      <c r="A76" s="27">
        <v>69</v>
      </c>
      <c r="B76" s="11"/>
      <c r="C76" s="108" t="s">
        <v>497</v>
      </c>
      <c r="D76" s="108" t="s">
        <v>498</v>
      </c>
      <c r="E76" s="108" t="s">
        <v>419</v>
      </c>
      <c r="F76" s="109" t="s">
        <v>30</v>
      </c>
      <c r="G76" s="109" t="s">
        <v>33</v>
      </c>
      <c r="H76" s="109" t="s">
        <v>34</v>
      </c>
      <c r="I76" s="109" t="s">
        <v>5</v>
      </c>
      <c r="J76" s="110" t="s">
        <v>189</v>
      </c>
      <c r="K76" s="104">
        <v>50000</v>
      </c>
      <c r="L76" s="104">
        <v>45000</v>
      </c>
      <c r="M76" s="105"/>
      <c r="N76" s="111" t="s">
        <v>401</v>
      </c>
      <c r="O76" s="112" t="s">
        <v>153</v>
      </c>
      <c r="P76" s="105">
        <v>47500</v>
      </c>
      <c r="Q76" s="113" t="s">
        <v>401</v>
      </c>
      <c r="R76" s="114">
        <v>20</v>
      </c>
    </row>
    <row r="77" spans="1:18" ht="49.5">
      <c r="A77" s="27">
        <v>70</v>
      </c>
      <c r="B77" s="11"/>
      <c r="C77" s="108" t="s">
        <v>499</v>
      </c>
      <c r="D77" s="108" t="s">
        <v>500</v>
      </c>
      <c r="E77" s="108" t="s">
        <v>406</v>
      </c>
      <c r="F77" s="109" t="s">
        <v>30</v>
      </c>
      <c r="G77" s="109" t="s">
        <v>33</v>
      </c>
      <c r="H77" s="109" t="s">
        <v>34</v>
      </c>
      <c r="I77" s="109" t="s">
        <v>6</v>
      </c>
      <c r="J77" s="110" t="s">
        <v>360</v>
      </c>
      <c r="K77" s="104">
        <v>50000</v>
      </c>
      <c r="L77" s="104">
        <v>45000</v>
      </c>
      <c r="M77" s="105"/>
      <c r="N77" s="111" t="s">
        <v>401</v>
      </c>
      <c r="O77" s="112" t="s">
        <v>153</v>
      </c>
      <c r="P77" s="105">
        <v>47500</v>
      </c>
      <c r="Q77" s="113" t="s">
        <v>401</v>
      </c>
      <c r="R77" s="114">
        <v>20</v>
      </c>
    </row>
    <row r="78" spans="1:18" ht="49.5">
      <c r="A78" s="27">
        <v>71</v>
      </c>
      <c r="B78" s="11"/>
      <c r="C78" s="108" t="s">
        <v>501</v>
      </c>
      <c r="D78" s="108" t="s">
        <v>502</v>
      </c>
      <c r="E78" s="108" t="s">
        <v>406</v>
      </c>
      <c r="F78" s="109" t="s">
        <v>30</v>
      </c>
      <c r="G78" s="109" t="s">
        <v>33</v>
      </c>
      <c r="H78" s="109" t="s">
        <v>34</v>
      </c>
      <c r="I78" s="109" t="s">
        <v>6</v>
      </c>
      <c r="J78" s="110" t="s">
        <v>360</v>
      </c>
      <c r="K78" s="104">
        <v>50000</v>
      </c>
      <c r="L78" s="104">
        <v>45000</v>
      </c>
      <c r="M78" s="105"/>
      <c r="N78" s="111" t="s">
        <v>401</v>
      </c>
      <c r="O78" s="112" t="s">
        <v>153</v>
      </c>
      <c r="P78" s="105">
        <v>47500</v>
      </c>
      <c r="Q78" s="113" t="s">
        <v>401</v>
      </c>
      <c r="R78" s="114">
        <v>20</v>
      </c>
    </row>
    <row r="79" spans="1:18" ht="49.5">
      <c r="A79" s="27">
        <v>72</v>
      </c>
      <c r="B79" s="11"/>
      <c r="C79" s="108" t="s">
        <v>503</v>
      </c>
      <c r="D79" s="108" t="s">
        <v>504</v>
      </c>
      <c r="E79" s="108" t="s">
        <v>406</v>
      </c>
      <c r="F79" s="109" t="s">
        <v>30</v>
      </c>
      <c r="G79" s="109" t="s">
        <v>33</v>
      </c>
      <c r="H79" s="109" t="s">
        <v>34</v>
      </c>
      <c r="I79" s="109" t="s">
        <v>6</v>
      </c>
      <c r="J79" s="110" t="s">
        <v>409</v>
      </c>
      <c r="K79" s="104">
        <v>50000</v>
      </c>
      <c r="L79" s="104">
        <v>45000</v>
      </c>
      <c r="M79" s="105"/>
      <c r="N79" s="105" t="s">
        <v>459</v>
      </c>
      <c r="O79" s="112" t="s">
        <v>153</v>
      </c>
      <c r="P79" s="105">
        <v>47500</v>
      </c>
      <c r="Q79" s="106" t="s">
        <v>459</v>
      </c>
      <c r="R79" s="114">
        <v>20</v>
      </c>
    </row>
    <row r="80" spans="1:18" ht="33">
      <c r="A80" s="27">
        <v>73</v>
      </c>
      <c r="B80" s="11"/>
      <c r="C80" s="108" t="s">
        <v>505</v>
      </c>
      <c r="D80" s="108" t="s">
        <v>506</v>
      </c>
      <c r="E80" s="108" t="s">
        <v>406</v>
      </c>
      <c r="F80" s="109" t="s">
        <v>30</v>
      </c>
      <c r="G80" s="109" t="s">
        <v>33</v>
      </c>
      <c r="H80" s="109" t="s">
        <v>34</v>
      </c>
      <c r="I80" s="109" t="s">
        <v>6</v>
      </c>
      <c r="J80" s="110" t="s">
        <v>507</v>
      </c>
      <c r="K80" s="104">
        <v>100000</v>
      </c>
      <c r="L80" s="104">
        <v>90000</v>
      </c>
      <c r="M80" s="105"/>
      <c r="N80" s="105" t="s">
        <v>459</v>
      </c>
      <c r="O80" s="112" t="s">
        <v>153</v>
      </c>
      <c r="P80" s="105">
        <v>95000</v>
      </c>
      <c r="Q80" s="106" t="s">
        <v>459</v>
      </c>
      <c r="R80" s="114">
        <v>20</v>
      </c>
    </row>
    <row r="81" spans="1:18" ht="33">
      <c r="A81" s="27">
        <v>74</v>
      </c>
      <c r="B81" s="11"/>
      <c r="C81" s="108" t="s">
        <v>508</v>
      </c>
      <c r="D81" s="108" t="s">
        <v>500</v>
      </c>
      <c r="E81" s="108" t="s">
        <v>406</v>
      </c>
      <c r="F81" s="109" t="s">
        <v>30</v>
      </c>
      <c r="G81" s="109" t="s">
        <v>33</v>
      </c>
      <c r="H81" s="109" t="s">
        <v>34</v>
      </c>
      <c r="I81" s="109" t="s">
        <v>6</v>
      </c>
      <c r="J81" s="110" t="s">
        <v>509</v>
      </c>
      <c r="K81" s="104">
        <v>50000</v>
      </c>
      <c r="L81" s="104">
        <v>45000</v>
      </c>
      <c r="M81" s="105"/>
      <c r="N81" s="111" t="s">
        <v>401</v>
      </c>
      <c r="O81" s="112" t="s">
        <v>153</v>
      </c>
      <c r="P81" s="105">
        <v>47500</v>
      </c>
      <c r="Q81" s="113" t="s">
        <v>401</v>
      </c>
      <c r="R81" s="114">
        <v>20</v>
      </c>
    </row>
    <row r="82" spans="1:18" ht="33">
      <c r="A82" s="27">
        <v>75</v>
      </c>
      <c r="B82" s="11"/>
      <c r="C82" s="108" t="s">
        <v>510</v>
      </c>
      <c r="D82" s="108" t="s">
        <v>491</v>
      </c>
      <c r="E82" s="108" t="s">
        <v>406</v>
      </c>
      <c r="F82" s="109" t="s">
        <v>30</v>
      </c>
      <c r="G82" s="109" t="s">
        <v>33</v>
      </c>
      <c r="H82" s="109" t="s">
        <v>34</v>
      </c>
      <c r="I82" s="109" t="s">
        <v>6</v>
      </c>
      <c r="J82" s="110" t="s">
        <v>511</v>
      </c>
      <c r="K82" s="104">
        <v>50000</v>
      </c>
      <c r="L82" s="104">
        <v>45000</v>
      </c>
      <c r="M82" s="105"/>
      <c r="N82" s="111" t="s">
        <v>401</v>
      </c>
      <c r="O82" s="112" t="s">
        <v>153</v>
      </c>
      <c r="P82" s="105">
        <v>47500</v>
      </c>
      <c r="Q82" s="113" t="s">
        <v>401</v>
      </c>
      <c r="R82" s="114">
        <v>20</v>
      </c>
    </row>
    <row r="83" spans="1:18" ht="33">
      <c r="A83" s="27">
        <v>76</v>
      </c>
      <c r="B83" s="11"/>
      <c r="C83" s="108" t="s">
        <v>512</v>
      </c>
      <c r="D83" s="108" t="s">
        <v>513</v>
      </c>
      <c r="E83" s="108" t="s">
        <v>406</v>
      </c>
      <c r="F83" s="109" t="s">
        <v>30</v>
      </c>
      <c r="G83" s="109" t="s">
        <v>33</v>
      </c>
      <c r="H83" s="109" t="s">
        <v>34</v>
      </c>
      <c r="I83" s="109" t="s">
        <v>6</v>
      </c>
      <c r="J83" s="110" t="s">
        <v>511</v>
      </c>
      <c r="K83" s="104">
        <v>100000</v>
      </c>
      <c r="L83" s="104">
        <v>90000</v>
      </c>
      <c r="M83" s="105"/>
      <c r="N83" s="111" t="s">
        <v>401</v>
      </c>
      <c r="O83" s="112" t="s">
        <v>153</v>
      </c>
      <c r="P83" s="105">
        <v>95000</v>
      </c>
      <c r="Q83" s="113" t="s">
        <v>401</v>
      </c>
      <c r="R83" s="114">
        <v>20</v>
      </c>
    </row>
    <row r="84" spans="1:18" ht="33">
      <c r="A84" s="27">
        <v>77</v>
      </c>
      <c r="B84" s="11"/>
      <c r="C84" s="108" t="s">
        <v>514</v>
      </c>
      <c r="D84" s="108" t="s">
        <v>515</v>
      </c>
      <c r="E84" s="108" t="s">
        <v>406</v>
      </c>
      <c r="F84" s="109" t="s">
        <v>30</v>
      </c>
      <c r="G84" s="109" t="s">
        <v>33</v>
      </c>
      <c r="H84" s="109" t="s">
        <v>34</v>
      </c>
      <c r="I84" s="109" t="s">
        <v>6</v>
      </c>
      <c r="J84" s="110" t="s">
        <v>462</v>
      </c>
      <c r="K84" s="104">
        <v>50000</v>
      </c>
      <c r="L84" s="104">
        <v>45000</v>
      </c>
      <c r="M84" s="105"/>
      <c r="N84" s="111" t="s">
        <v>448</v>
      </c>
      <c r="O84" s="112" t="s">
        <v>153</v>
      </c>
      <c r="P84" s="105">
        <v>47500</v>
      </c>
      <c r="Q84" s="113" t="s">
        <v>448</v>
      </c>
      <c r="R84" s="114">
        <v>20</v>
      </c>
    </row>
    <row r="85" spans="1:18" ht="30">
      <c r="A85" s="27">
        <v>78</v>
      </c>
      <c r="B85" s="11"/>
      <c r="C85" s="108" t="s">
        <v>516</v>
      </c>
      <c r="D85" s="108" t="s">
        <v>446</v>
      </c>
      <c r="E85" s="108" t="s">
        <v>419</v>
      </c>
      <c r="F85" s="109" t="s">
        <v>30</v>
      </c>
      <c r="G85" s="109" t="s">
        <v>33</v>
      </c>
      <c r="H85" s="109" t="s">
        <v>34</v>
      </c>
      <c r="I85" s="109" t="s">
        <v>5</v>
      </c>
      <c r="J85" s="110" t="s">
        <v>444</v>
      </c>
      <c r="K85" s="104">
        <v>50000</v>
      </c>
      <c r="L85" s="104">
        <v>45000</v>
      </c>
      <c r="M85" s="105"/>
      <c r="N85" s="111" t="s">
        <v>401</v>
      </c>
      <c r="O85" s="112" t="s">
        <v>153</v>
      </c>
      <c r="P85" s="105">
        <v>47500</v>
      </c>
      <c r="Q85" s="113" t="s">
        <v>401</v>
      </c>
      <c r="R85" s="114">
        <v>20</v>
      </c>
    </row>
    <row r="86" spans="1:18" ht="33">
      <c r="A86" s="27">
        <v>79</v>
      </c>
      <c r="B86" s="11"/>
      <c r="C86" s="108" t="s">
        <v>517</v>
      </c>
      <c r="D86" s="108" t="s">
        <v>443</v>
      </c>
      <c r="E86" s="108" t="s">
        <v>419</v>
      </c>
      <c r="F86" s="109" t="s">
        <v>30</v>
      </c>
      <c r="G86" s="109" t="s">
        <v>33</v>
      </c>
      <c r="H86" s="109" t="s">
        <v>34</v>
      </c>
      <c r="I86" s="109" t="s">
        <v>5</v>
      </c>
      <c r="J86" s="110" t="s">
        <v>444</v>
      </c>
      <c r="K86" s="104">
        <v>50000</v>
      </c>
      <c r="L86" s="104">
        <v>45000</v>
      </c>
      <c r="M86" s="105"/>
      <c r="N86" s="111" t="s">
        <v>401</v>
      </c>
      <c r="O86" s="112" t="s">
        <v>153</v>
      </c>
      <c r="P86" s="105">
        <v>47500</v>
      </c>
      <c r="Q86" s="113" t="s">
        <v>401</v>
      </c>
      <c r="R86" s="114">
        <v>20</v>
      </c>
    </row>
    <row r="87" spans="1:18" ht="33">
      <c r="A87" s="27">
        <v>80</v>
      </c>
      <c r="B87" s="11"/>
      <c r="C87" s="108" t="s">
        <v>518</v>
      </c>
      <c r="D87" s="108" t="s">
        <v>519</v>
      </c>
      <c r="E87" s="108" t="s">
        <v>419</v>
      </c>
      <c r="F87" s="109" t="s">
        <v>30</v>
      </c>
      <c r="G87" s="109" t="s">
        <v>33</v>
      </c>
      <c r="H87" s="109" t="s">
        <v>34</v>
      </c>
      <c r="I87" s="109" t="s">
        <v>5</v>
      </c>
      <c r="J87" s="110" t="s">
        <v>520</v>
      </c>
      <c r="K87" s="104">
        <v>50000</v>
      </c>
      <c r="L87" s="104">
        <v>45000</v>
      </c>
      <c r="M87" s="105"/>
      <c r="N87" s="111" t="s">
        <v>401</v>
      </c>
      <c r="O87" s="112" t="s">
        <v>153</v>
      </c>
      <c r="P87" s="105">
        <v>47500</v>
      </c>
      <c r="Q87" s="113" t="s">
        <v>401</v>
      </c>
      <c r="R87" s="114">
        <v>20</v>
      </c>
    </row>
    <row r="88" spans="1:18" ht="33">
      <c r="A88" s="27">
        <v>81</v>
      </c>
      <c r="B88" s="11"/>
      <c r="C88" s="108" t="s">
        <v>491</v>
      </c>
      <c r="D88" s="108" t="s">
        <v>521</v>
      </c>
      <c r="E88" s="108" t="s">
        <v>419</v>
      </c>
      <c r="F88" s="109" t="s">
        <v>30</v>
      </c>
      <c r="G88" s="109" t="s">
        <v>33</v>
      </c>
      <c r="H88" s="109" t="s">
        <v>34</v>
      </c>
      <c r="I88" s="109" t="s">
        <v>5</v>
      </c>
      <c r="J88" s="110" t="s">
        <v>437</v>
      </c>
      <c r="K88" s="104">
        <v>50000</v>
      </c>
      <c r="L88" s="104">
        <v>45000</v>
      </c>
      <c r="M88" s="105"/>
      <c r="N88" s="111" t="s">
        <v>401</v>
      </c>
      <c r="O88" s="112" t="s">
        <v>153</v>
      </c>
      <c r="P88" s="105">
        <v>47500</v>
      </c>
      <c r="Q88" s="113" t="s">
        <v>401</v>
      </c>
      <c r="R88" s="114">
        <v>20</v>
      </c>
    </row>
    <row r="89" spans="1:18" ht="33">
      <c r="A89" s="27">
        <v>82</v>
      </c>
      <c r="B89" s="11"/>
      <c r="C89" s="108" t="s">
        <v>522</v>
      </c>
      <c r="D89" s="108" t="s">
        <v>523</v>
      </c>
      <c r="E89" s="108" t="s">
        <v>419</v>
      </c>
      <c r="F89" s="109" t="s">
        <v>30</v>
      </c>
      <c r="G89" s="109" t="s">
        <v>33</v>
      </c>
      <c r="H89" s="109" t="s">
        <v>34</v>
      </c>
      <c r="I89" s="109" t="s">
        <v>5</v>
      </c>
      <c r="J89" s="110" t="s">
        <v>437</v>
      </c>
      <c r="K89" s="104">
        <v>50000</v>
      </c>
      <c r="L89" s="104">
        <v>45000</v>
      </c>
      <c r="M89" s="105"/>
      <c r="N89" s="111" t="s">
        <v>401</v>
      </c>
      <c r="O89" s="112" t="s">
        <v>153</v>
      </c>
      <c r="P89" s="105">
        <v>47500</v>
      </c>
      <c r="Q89" s="113" t="s">
        <v>401</v>
      </c>
      <c r="R89" s="114">
        <v>20</v>
      </c>
    </row>
    <row r="90" spans="1:18" ht="49.5">
      <c r="A90" s="27">
        <v>83</v>
      </c>
      <c r="B90" s="11"/>
      <c r="C90" s="108" t="s">
        <v>524</v>
      </c>
      <c r="D90" s="108" t="s">
        <v>515</v>
      </c>
      <c r="E90" s="108" t="s">
        <v>406</v>
      </c>
      <c r="F90" s="109" t="s">
        <v>30</v>
      </c>
      <c r="G90" s="109" t="s">
        <v>33</v>
      </c>
      <c r="H90" s="109" t="s">
        <v>34</v>
      </c>
      <c r="I90" s="109" t="s">
        <v>6</v>
      </c>
      <c r="J90" s="110" t="s">
        <v>511</v>
      </c>
      <c r="K90" s="104">
        <v>50000</v>
      </c>
      <c r="L90" s="104">
        <v>45000</v>
      </c>
      <c r="M90" s="105"/>
      <c r="N90" s="111" t="s">
        <v>401</v>
      </c>
      <c r="O90" s="112" t="s">
        <v>153</v>
      </c>
      <c r="P90" s="105">
        <v>47500</v>
      </c>
      <c r="Q90" s="113" t="s">
        <v>401</v>
      </c>
      <c r="R90" s="114">
        <v>20</v>
      </c>
    </row>
    <row r="91" spans="1:18" ht="33">
      <c r="A91" s="27">
        <v>84</v>
      </c>
      <c r="B91" s="11"/>
      <c r="C91" s="108" t="s">
        <v>525</v>
      </c>
      <c r="D91" s="108" t="s">
        <v>526</v>
      </c>
      <c r="E91" s="108" t="s">
        <v>406</v>
      </c>
      <c r="F91" s="109" t="s">
        <v>30</v>
      </c>
      <c r="G91" s="109" t="s">
        <v>33</v>
      </c>
      <c r="H91" s="109" t="s">
        <v>34</v>
      </c>
      <c r="I91" s="109" t="s">
        <v>6</v>
      </c>
      <c r="J91" s="110" t="s">
        <v>382</v>
      </c>
      <c r="K91" s="104">
        <v>50000</v>
      </c>
      <c r="L91" s="104">
        <v>45000</v>
      </c>
      <c r="M91" s="105"/>
      <c r="N91" s="111" t="s">
        <v>448</v>
      </c>
      <c r="O91" s="112" t="s">
        <v>153</v>
      </c>
      <c r="P91" s="105">
        <v>47500</v>
      </c>
      <c r="Q91" s="113" t="s">
        <v>448</v>
      </c>
      <c r="R91" s="114">
        <v>20</v>
      </c>
    </row>
    <row r="92" spans="1:18" ht="49.5">
      <c r="A92" s="27">
        <v>85</v>
      </c>
      <c r="B92" s="11"/>
      <c r="C92" s="108" t="s">
        <v>527</v>
      </c>
      <c r="D92" s="108" t="s">
        <v>528</v>
      </c>
      <c r="E92" s="108" t="s">
        <v>406</v>
      </c>
      <c r="F92" s="109" t="s">
        <v>30</v>
      </c>
      <c r="G92" s="109" t="s">
        <v>33</v>
      </c>
      <c r="H92" s="109" t="s">
        <v>34</v>
      </c>
      <c r="I92" s="109" t="s">
        <v>6</v>
      </c>
      <c r="J92" s="110" t="s">
        <v>98</v>
      </c>
      <c r="K92" s="104">
        <v>100000</v>
      </c>
      <c r="L92" s="104">
        <v>90000</v>
      </c>
      <c r="M92" s="105"/>
      <c r="N92" s="105" t="s">
        <v>440</v>
      </c>
      <c r="O92" s="112" t="s">
        <v>153</v>
      </c>
      <c r="P92" s="105">
        <v>95000</v>
      </c>
      <c r="Q92" s="106" t="s">
        <v>440</v>
      </c>
      <c r="R92" s="114">
        <v>20</v>
      </c>
    </row>
    <row r="93" spans="1:18" ht="33">
      <c r="A93" s="27">
        <v>86</v>
      </c>
      <c r="B93" s="11"/>
      <c r="C93" s="108" t="s">
        <v>529</v>
      </c>
      <c r="D93" s="108" t="s">
        <v>530</v>
      </c>
      <c r="E93" s="108" t="s">
        <v>406</v>
      </c>
      <c r="F93" s="109" t="s">
        <v>30</v>
      </c>
      <c r="G93" s="109" t="s">
        <v>33</v>
      </c>
      <c r="H93" s="109" t="s">
        <v>34</v>
      </c>
      <c r="I93" s="109" t="s">
        <v>6</v>
      </c>
      <c r="J93" s="110" t="s">
        <v>386</v>
      </c>
      <c r="K93" s="104">
        <v>200000</v>
      </c>
      <c r="L93" s="104">
        <v>180000</v>
      </c>
      <c r="M93" s="105"/>
      <c r="N93" s="111" t="s">
        <v>401</v>
      </c>
      <c r="O93" s="112" t="s">
        <v>153</v>
      </c>
      <c r="P93" s="105">
        <v>190000</v>
      </c>
      <c r="Q93" s="113" t="s">
        <v>401</v>
      </c>
      <c r="R93" s="114">
        <v>20</v>
      </c>
    </row>
    <row r="94" spans="1:18">
      <c r="K94">
        <f>SUM(K8:K93)</f>
        <v>5750000</v>
      </c>
      <c r="L94">
        <f>SUM(L8:L93)</f>
        <v>5175000</v>
      </c>
      <c r="P94">
        <f>SUM(P8:P93)</f>
        <v>5462500</v>
      </c>
    </row>
    <row r="95" spans="1:18">
      <c r="K95">
        <f>K94*0.9</f>
        <v>5175000</v>
      </c>
    </row>
    <row r="96" spans="1:18">
      <c r="K96">
        <f>K94*0.95</f>
        <v>5462500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topLeftCell="A8" workbookViewId="0">
      <selection activeCell="P16" sqref="P16"/>
    </sheetView>
  </sheetViews>
  <sheetFormatPr defaultRowHeight="15"/>
  <sheetData>
    <row r="1" spans="1:19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116"/>
    </row>
    <row r="2" spans="1:19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116"/>
    </row>
    <row r="3" spans="1:19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116"/>
    </row>
    <row r="4" spans="1:19" ht="18.75">
      <c r="A4" s="587" t="s">
        <v>531</v>
      </c>
      <c r="B4" s="587"/>
      <c r="C4" s="587"/>
      <c r="D4" s="587"/>
      <c r="E4" s="587"/>
      <c r="F4" s="587"/>
      <c r="G4" s="587"/>
      <c r="H4" s="7"/>
      <c r="I4" s="7"/>
      <c r="J4" s="589" t="s">
        <v>532</v>
      </c>
      <c r="K4" s="589"/>
      <c r="L4" s="6"/>
      <c r="M4" s="7"/>
      <c r="N4" s="86"/>
      <c r="O4" s="7"/>
      <c r="P4" s="117"/>
      <c r="Q4" s="118"/>
      <c r="R4" s="119" t="s">
        <v>333</v>
      </c>
      <c r="S4" s="116"/>
    </row>
    <row r="5" spans="1:19" ht="15.75">
      <c r="A5" s="120"/>
      <c r="B5" s="120"/>
      <c r="C5" s="121"/>
      <c r="D5" s="120"/>
      <c r="E5" s="120"/>
      <c r="F5" s="122"/>
      <c r="G5" s="123"/>
      <c r="H5" s="124"/>
      <c r="I5" s="125"/>
      <c r="J5" s="589"/>
      <c r="K5" s="589"/>
      <c r="L5" s="120"/>
      <c r="M5" s="120"/>
      <c r="N5" s="93"/>
      <c r="O5" s="122"/>
      <c r="P5" s="93"/>
      <c r="Q5" s="590" t="s">
        <v>533</v>
      </c>
      <c r="R5" s="590"/>
      <c r="S5" s="116"/>
    </row>
    <row r="6" spans="1:19">
      <c r="A6" s="588" t="s">
        <v>335</v>
      </c>
      <c r="B6" s="588"/>
      <c r="C6" s="121"/>
      <c r="D6" s="120"/>
      <c r="E6" s="120"/>
      <c r="F6" s="122"/>
      <c r="G6" s="122"/>
      <c r="H6" s="122"/>
      <c r="I6" s="122"/>
      <c r="J6" s="120"/>
      <c r="K6" s="120"/>
      <c r="L6" s="120"/>
      <c r="M6" s="120"/>
      <c r="N6" s="93"/>
      <c r="O6" s="122"/>
      <c r="P6" s="93"/>
      <c r="Q6" s="122"/>
      <c r="R6" s="120"/>
      <c r="S6" s="116"/>
    </row>
    <row r="7" spans="1:19" ht="60">
      <c r="A7" s="127" t="s">
        <v>135</v>
      </c>
      <c r="B7" s="127" t="s">
        <v>136</v>
      </c>
      <c r="C7" s="128" t="s">
        <v>137</v>
      </c>
      <c r="D7" s="127" t="s">
        <v>138</v>
      </c>
      <c r="E7" s="127" t="s">
        <v>139</v>
      </c>
      <c r="F7" s="64" t="s">
        <v>9</v>
      </c>
      <c r="G7" s="64" t="s">
        <v>140</v>
      </c>
      <c r="H7" s="64" t="s">
        <v>141</v>
      </c>
      <c r="I7" s="129" t="s">
        <v>142</v>
      </c>
      <c r="J7" s="130" t="s">
        <v>248</v>
      </c>
      <c r="K7" s="130" t="s">
        <v>249</v>
      </c>
      <c r="L7" s="130" t="s">
        <v>250</v>
      </c>
      <c r="M7" s="130" t="s">
        <v>251</v>
      </c>
      <c r="N7" s="131" t="s">
        <v>252</v>
      </c>
      <c r="O7" s="132" t="s">
        <v>253</v>
      </c>
      <c r="P7" s="131" t="s">
        <v>147</v>
      </c>
      <c r="Q7" s="132" t="s">
        <v>146</v>
      </c>
      <c r="R7" s="133" t="s">
        <v>148</v>
      </c>
      <c r="S7" s="11" t="s">
        <v>144</v>
      </c>
    </row>
    <row r="8" spans="1:19" ht="60">
      <c r="A8" s="97">
        <v>1</v>
      </c>
      <c r="B8" s="97"/>
      <c r="C8" s="97" t="s">
        <v>300</v>
      </c>
      <c r="D8" s="97" t="s">
        <v>301</v>
      </c>
      <c r="E8" s="97" t="s">
        <v>302</v>
      </c>
      <c r="F8" s="97" t="s">
        <v>30</v>
      </c>
      <c r="G8" s="97" t="s">
        <v>33</v>
      </c>
      <c r="H8" s="97" t="s">
        <v>34</v>
      </c>
      <c r="I8" s="97" t="s">
        <v>5</v>
      </c>
      <c r="J8" s="97" t="s">
        <v>303</v>
      </c>
      <c r="K8" s="97" t="s">
        <v>304</v>
      </c>
      <c r="L8" s="97" t="s">
        <v>534</v>
      </c>
      <c r="M8" s="97" t="s">
        <v>306</v>
      </c>
      <c r="N8" s="97">
        <v>76500</v>
      </c>
      <c r="O8" s="134" t="s">
        <v>307</v>
      </c>
      <c r="P8" s="97">
        <v>25500</v>
      </c>
      <c r="Q8" s="134" t="s">
        <v>308</v>
      </c>
      <c r="R8" s="135" t="s">
        <v>309</v>
      </c>
      <c r="S8" s="97">
        <v>25500</v>
      </c>
    </row>
    <row r="9" spans="1:19" ht="75">
      <c r="A9" s="97">
        <v>2</v>
      </c>
      <c r="B9" s="97"/>
      <c r="C9" s="97" t="s">
        <v>310</v>
      </c>
      <c r="D9" s="97" t="s">
        <v>311</v>
      </c>
      <c r="E9" s="97" t="s">
        <v>535</v>
      </c>
      <c r="F9" s="97" t="s">
        <v>30</v>
      </c>
      <c r="G9" s="97" t="s">
        <v>33</v>
      </c>
      <c r="H9" s="97" t="s">
        <v>34</v>
      </c>
      <c r="I9" s="97" t="s">
        <v>6</v>
      </c>
      <c r="J9" s="97" t="s">
        <v>313</v>
      </c>
      <c r="K9" s="97" t="s">
        <v>314</v>
      </c>
      <c r="L9" s="97" t="s">
        <v>107</v>
      </c>
      <c r="M9" s="97" t="s">
        <v>306</v>
      </c>
      <c r="N9" s="97">
        <v>115500</v>
      </c>
      <c r="O9" s="134" t="s">
        <v>307</v>
      </c>
      <c r="P9" s="97">
        <v>38500</v>
      </c>
      <c r="Q9" s="134" t="s">
        <v>308</v>
      </c>
      <c r="R9" s="135" t="s">
        <v>309</v>
      </c>
      <c r="S9" s="97">
        <v>38500</v>
      </c>
    </row>
    <row r="10" spans="1:19" ht="45">
      <c r="A10" s="97">
        <v>3</v>
      </c>
      <c r="B10" s="97"/>
      <c r="C10" s="136" t="s">
        <v>536</v>
      </c>
      <c r="D10" s="130" t="s">
        <v>316</v>
      </c>
      <c r="E10" s="130" t="s">
        <v>317</v>
      </c>
      <c r="F10" s="97" t="s">
        <v>30</v>
      </c>
      <c r="G10" s="97" t="s">
        <v>257</v>
      </c>
      <c r="H10" s="97" t="s">
        <v>73</v>
      </c>
      <c r="I10" s="97" t="s">
        <v>6</v>
      </c>
      <c r="J10" s="97" t="s">
        <v>318</v>
      </c>
      <c r="K10" s="97" t="s">
        <v>314</v>
      </c>
      <c r="L10" s="97" t="s">
        <v>107</v>
      </c>
      <c r="M10" s="97" t="s">
        <v>319</v>
      </c>
      <c r="N10" s="97">
        <v>200000</v>
      </c>
      <c r="O10" s="134" t="s">
        <v>307</v>
      </c>
      <c r="P10" s="97">
        <v>50000</v>
      </c>
      <c r="Q10" s="134" t="s">
        <v>308</v>
      </c>
      <c r="R10" s="135" t="s">
        <v>320</v>
      </c>
      <c r="S10" s="97">
        <v>50000</v>
      </c>
    </row>
    <row r="11" spans="1:19" ht="45">
      <c r="A11" s="97">
        <v>4</v>
      </c>
      <c r="B11" s="97"/>
      <c r="C11" s="136" t="s">
        <v>321</v>
      </c>
      <c r="D11" s="130" t="s">
        <v>322</v>
      </c>
      <c r="E11" s="130" t="s">
        <v>312</v>
      </c>
      <c r="F11" s="97" t="s">
        <v>30</v>
      </c>
      <c r="G11" s="97" t="s">
        <v>33</v>
      </c>
      <c r="H11" s="97" t="s">
        <v>34</v>
      </c>
      <c r="I11" s="97" t="s">
        <v>6</v>
      </c>
      <c r="J11" s="97" t="s">
        <v>537</v>
      </c>
      <c r="K11" s="97" t="s">
        <v>314</v>
      </c>
      <c r="L11" s="97" t="s">
        <v>537</v>
      </c>
      <c r="M11" s="97" t="s">
        <v>306</v>
      </c>
      <c r="N11" s="97">
        <v>138000</v>
      </c>
      <c r="O11" s="134" t="s">
        <v>307</v>
      </c>
      <c r="P11" s="97">
        <v>46000</v>
      </c>
      <c r="Q11" s="134" t="s">
        <v>308</v>
      </c>
      <c r="R11" s="135" t="s">
        <v>324</v>
      </c>
      <c r="S11" s="97">
        <v>46000</v>
      </c>
    </row>
    <row r="12" spans="1:19" ht="45">
      <c r="A12" s="97">
        <v>5</v>
      </c>
      <c r="B12" s="97"/>
      <c r="C12" s="136" t="s">
        <v>325</v>
      </c>
      <c r="D12" s="130" t="s">
        <v>326</v>
      </c>
      <c r="E12" s="130" t="s">
        <v>327</v>
      </c>
      <c r="F12" s="97" t="s">
        <v>30</v>
      </c>
      <c r="G12" s="97" t="s">
        <v>33</v>
      </c>
      <c r="H12" s="97" t="s">
        <v>34</v>
      </c>
      <c r="I12" s="97" t="s">
        <v>5</v>
      </c>
      <c r="J12" s="97" t="s">
        <v>305</v>
      </c>
      <c r="K12" s="97" t="s">
        <v>314</v>
      </c>
      <c r="L12" s="97" t="s">
        <v>305</v>
      </c>
      <c r="M12" s="97" t="s">
        <v>306</v>
      </c>
      <c r="N12" s="97">
        <v>70500</v>
      </c>
      <c r="O12" s="134" t="s">
        <v>307</v>
      </c>
      <c r="P12" s="97">
        <v>23500</v>
      </c>
      <c r="Q12" s="134" t="s">
        <v>308</v>
      </c>
      <c r="R12" s="135" t="s">
        <v>320</v>
      </c>
      <c r="S12" s="97">
        <v>23500</v>
      </c>
    </row>
    <row r="13" spans="1:19" ht="30">
      <c r="A13" s="97">
        <v>6</v>
      </c>
      <c r="B13" s="97"/>
      <c r="C13" s="136" t="s">
        <v>328</v>
      </c>
      <c r="D13" s="130" t="s">
        <v>538</v>
      </c>
      <c r="E13" s="130" t="s">
        <v>30</v>
      </c>
      <c r="F13" s="97" t="s">
        <v>30</v>
      </c>
      <c r="G13" s="97" t="s">
        <v>257</v>
      </c>
      <c r="H13" s="97" t="s">
        <v>73</v>
      </c>
      <c r="I13" s="97" t="s">
        <v>6</v>
      </c>
      <c r="J13" s="97" t="s">
        <v>539</v>
      </c>
      <c r="K13" s="97" t="s">
        <v>331</v>
      </c>
      <c r="L13" s="97" t="s">
        <v>540</v>
      </c>
      <c r="M13" s="97" t="s">
        <v>306</v>
      </c>
      <c r="N13" s="97">
        <v>150000</v>
      </c>
      <c r="O13" s="134" t="s">
        <v>307</v>
      </c>
      <c r="P13" s="97">
        <v>50000</v>
      </c>
      <c r="Q13" s="134" t="s">
        <v>308</v>
      </c>
      <c r="R13" s="135" t="s">
        <v>320</v>
      </c>
      <c r="S13" s="97">
        <v>50000</v>
      </c>
    </row>
    <row r="14" spans="1:19">
      <c r="P14">
        <f>SUM(P8:P13)</f>
        <v>233500</v>
      </c>
    </row>
    <row r="15" spans="1:19">
      <c r="P15">
        <f>P14*0.05</f>
        <v>11675</v>
      </c>
    </row>
    <row r="16" spans="1:19">
      <c r="P16">
        <f>P14-P15</f>
        <v>221825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0"/>
  <sheetViews>
    <sheetView topLeftCell="A47" workbookViewId="0">
      <selection activeCell="N8" sqref="N8:N49"/>
    </sheetView>
  </sheetViews>
  <sheetFormatPr defaultRowHeight="15"/>
  <sheetData>
    <row r="1" spans="1:20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</row>
    <row r="2" spans="1:20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20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</row>
    <row r="4" spans="1:20" ht="18.75">
      <c r="A4" s="587" t="s">
        <v>541</v>
      </c>
      <c r="B4" s="587"/>
      <c r="C4" s="587"/>
      <c r="D4" s="587"/>
      <c r="E4" s="587"/>
      <c r="F4" s="587"/>
      <c r="G4" s="587"/>
      <c r="H4" s="137"/>
      <c r="I4" s="137"/>
      <c r="J4" s="7"/>
      <c r="K4" s="86"/>
      <c r="L4" s="87"/>
      <c r="M4" s="88"/>
      <c r="N4" s="86"/>
      <c r="O4" s="6"/>
      <c r="P4" s="138"/>
      <c r="Q4" s="9"/>
      <c r="R4" s="119" t="s">
        <v>333</v>
      </c>
    </row>
    <row r="5" spans="1:20" ht="22.5">
      <c r="A5" s="90"/>
      <c r="B5" s="90"/>
      <c r="C5" s="90"/>
      <c r="D5" s="90"/>
      <c r="E5" s="90"/>
      <c r="F5" s="139"/>
      <c r="G5" s="139"/>
      <c r="H5" s="139"/>
      <c r="I5" s="139"/>
      <c r="J5" s="92"/>
      <c r="K5" s="93"/>
      <c r="L5" s="93"/>
      <c r="M5" s="94"/>
      <c r="N5" s="93"/>
      <c r="O5" s="90"/>
      <c r="P5" s="90"/>
      <c r="Q5" s="95" t="s">
        <v>334</v>
      </c>
      <c r="R5" s="140"/>
    </row>
    <row r="6" spans="1:20" ht="22.5">
      <c r="A6" s="588" t="s">
        <v>335</v>
      </c>
      <c r="B6" s="588"/>
      <c r="C6" s="90"/>
      <c r="D6" s="90"/>
      <c r="E6" s="90"/>
      <c r="F6" s="139"/>
      <c r="G6" s="139"/>
      <c r="H6" s="139"/>
      <c r="I6" s="139"/>
      <c r="J6" s="92"/>
      <c r="K6" s="93"/>
      <c r="L6" s="93"/>
      <c r="M6" s="94"/>
      <c r="N6" s="93"/>
      <c r="O6" s="90"/>
      <c r="P6" s="90"/>
      <c r="Q6" s="95" t="s">
        <v>336</v>
      </c>
      <c r="R6" s="140"/>
    </row>
    <row r="7" spans="1:20" ht="63">
      <c r="A7" s="103" t="s">
        <v>135</v>
      </c>
      <c r="B7" s="103" t="s">
        <v>136</v>
      </c>
      <c r="C7" s="103" t="s">
        <v>137</v>
      </c>
      <c r="D7" s="103" t="s">
        <v>138</v>
      </c>
      <c r="E7" s="103" t="s">
        <v>139</v>
      </c>
      <c r="F7" s="103" t="s">
        <v>9</v>
      </c>
      <c r="G7" s="103" t="s">
        <v>140</v>
      </c>
      <c r="H7" s="103" t="s">
        <v>141</v>
      </c>
      <c r="I7" s="103" t="s">
        <v>142</v>
      </c>
      <c r="J7" s="103" t="s">
        <v>143</v>
      </c>
      <c r="K7" s="141" t="s">
        <v>144</v>
      </c>
      <c r="L7" s="141" t="s">
        <v>145</v>
      </c>
      <c r="M7" s="141" t="s">
        <v>146</v>
      </c>
      <c r="N7" s="141" t="s">
        <v>147</v>
      </c>
      <c r="O7" s="103" t="s">
        <v>148</v>
      </c>
      <c r="P7" s="103" t="s">
        <v>147</v>
      </c>
      <c r="Q7" s="103" t="s">
        <v>146</v>
      </c>
      <c r="R7" s="142" t="s">
        <v>148</v>
      </c>
      <c r="S7" s="40" t="s">
        <v>542</v>
      </c>
      <c r="T7" s="40" t="s">
        <v>543</v>
      </c>
    </row>
    <row r="8" spans="1:20" ht="63">
      <c r="A8" s="142">
        <v>1</v>
      </c>
      <c r="B8" s="103"/>
      <c r="C8" s="142" t="s">
        <v>544</v>
      </c>
      <c r="D8" s="142" t="s">
        <v>545</v>
      </c>
      <c r="E8" s="64" t="s">
        <v>546</v>
      </c>
      <c r="F8" s="143" t="s">
        <v>30</v>
      </c>
      <c r="G8" s="144" t="s">
        <v>33</v>
      </c>
      <c r="H8" s="142" t="s">
        <v>34</v>
      </c>
      <c r="I8" s="145" t="s">
        <v>6</v>
      </c>
      <c r="J8" s="145" t="s">
        <v>547</v>
      </c>
      <c r="K8" s="103">
        <v>50000</v>
      </c>
      <c r="L8" s="146">
        <v>35000</v>
      </c>
      <c r="M8" s="103" t="s">
        <v>548</v>
      </c>
      <c r="N8" s="146">
        <v>35000</v>
      </c>
      <c r="O8" s="103">
        <v>20</v>
      </c>
      <c r="P8" s="146">
        <v>35000</v>
      </c>
      <c r="Q8" s="103" t="s">
        <v>549</v>
      </c>
      <c r="R8" s="147">
        <v>20</v>
      </c>
      <c r="S8" s="148" t="s">
        <v>550</v>
      </c>
      <c r="T8" s="148" t="s">
        <v>551</v>
      </c>
    </row>
    <row r="9" spans="1:20" ht="63">
      <c r="A9" s="142">
        <v>2</v>
      </c>
      <c r="B9" s="103"/>
      <c r="C9" s="142" t="s">
        <v>552</v>
      </c>
      <c r="D9" s="142" t="s">
        <v>553</v>
      </c>
      <c r="E9" s="64" t="s">
        <v>546</v>
      </c>
      <c r="F9" s="143" t="s">
        <v>30</v>
      </c>
      <c r="G9" s="144" t="s">
        <v>33</v>
      </c>
      <c r="H9" s="142" t="s">
        <v>73</v>
      </c>
      <c r="I9" s="145" t="s">
        <v>6</v>
      </c>
      <c r="J9" s="145" t="s">
        <v>554</v>
      </c>
      <c r="K9" s="103">
        <v>50000</v>
      </c>
      <c r="L9" s="146">
        <v>35000</v>
      </c>
      <c r="M9" s="103" t="s">
        <v>548</v>
      </c>
      <c r="N9" s="146">
        <v>35000</v>
      </c>
      <c r="O9" s="103">
        <v>20</v>
      </c>
      <c r="P9" s="146">
        <v>35000</v>
      </c>
      <c r="Q9" s="103" t="s">
        <v>549</v>
      </c>
      <c r="R9" s="147">
        <v>20</v>
      </c>
      <c r="S9" s="148" t="s">
        <v>555</v>
      </c>
      <c r="T9" s="148" t="s">
        <v>556</v>
      </c>
    </row>
    <row r="10" spans="1:20" ht="94.5">
      <c r="A10" s="142">
        <v>3</v>
      </c>
      <c r="B10" s="103"/>
      <c r="C10" s="142" t="s">
        <v>557</v>
      </c>
      <c r="D10" s="142" t="s">
        <v>558</v>
      </c>
      <c r="E10" s="64" t="s">
        <v>559</v>
      </c>
      <c r="F10" s="143" t="s">
        <v>30</v>
      </c>
      <c r="G10" s="144" t="s">
        <v>33</v>
      </c>
      <c r="H10" s="142" t="s">
        <v>73</v>
      </c>
      <c r="I10" s="145" t="s">
        <v>6</v>
      </c>
      <c r="J10" s="145" t="s">
        <v>560</v>
      </c>
      <c r="K10" s="103">
        <v>50000</v>
      </c>
      <c r="L10" s="146">
        <v>35000</v>
      </c>
      <c r="M10" s="103" t="s">
        <v>548</v>
      </c>
      <c r="N10" s="146">
        <v>35000</v>
      </c>
      <c r="O10" s="103">
        <v>20</v>
      </c>
      <c r="P10" s="146">
        <v>35000</v>
      </c>
      <c r="Q10" s="103" t="s">
        <v>549</v>
      </c>
      <c r="R10" s="147">
        <v>20</v>
      </c>
      <c r="S10" s="148" t="s">
        <v>561</v>
      </c>
      <c r="T10" s="148" t="s">
        <v>562</v>
      </c>
    </row>
    <row r="11" spans="1:20" ht="60">
      <c r="A11" s="142">
        <v>4</v>
      </c>
      <c r="B11" s="103"/>
      <c r="C11" s="142" t="s">
        <v>563</v>
      </c>
      <c r="D11" s="142" t="s">
        <v>564</v>
      </c>
      <c r="E11" s="64" t="s">
        <v>546</v>
      </c>
      <c r="F11" s="143" t="s">
        <v>30</v>
      </c>
      <c r="G11" s="144" t="s">
        <v>33</v>
      </c>
      <c r="H11" s="142" t="s">
        <v>34</v>
      </c>
      <c r="I11" s="145" t="s">
        <v>6</v>
      </c>
      <c r="J11" s="149" t="s">
        <v>565</v>
      </c>
      <c r="K11" s="103">
        <v>50000</v>
      </c>
      <c r="L11" s="146">
        <v>35000</v>
      </c>
      <c r="M11" s="103" t="s">
        <v>548</v>
      </c>
      <c r="N11" s="146">
        <v>35000</v>
      </c>
      <c r="O11" s="103">
        <v>20</v>
      </c>
      <c r="P11" s="146">
        <v>35000</v>
      </c>
      <c r="Q11" s="103" t="s">
        <v>549</v>
      </c>
      <c r="R11" s="147">
        <v>20</v>
      </c>
      <c r="S11" s="148" t="s">
        <v>566</v>
      </c>
      <c r="T11" s="148" t="s">
        <v>567</v>
      </c>
    </row>
    <row r="12" spans="1:20" ht="60">
      <c r="A12" s="142">
        <v>5</v>
      </c>
      <c r="B12" s="103"/>
      <c r="C12" s="142" t="s">
        <v>568</v>
      </c>
      <c r="D12" s="142" t="s">
        <v>569</v>
      </c>
      <c r="E12" s="64" t="s">
        <v>570</v>
      </c>
      <c r="F12" s="143" t="s">
        <v>30</v>
      </c>
      <c r="G12" s="144" t="s">
        <v>33</v>
      </c>
      <c r="H12" s="142" t="s">
        <v>34</v>
      </c>
      <c r="I12" s="145" t="s">
        <v>6</v>
      </c>
      <c r="J12" s="149" t="s">
        <v>547</v>
      </c>
      <c r="K12" s="103">
        <v>50000</v>
      </c>
      <c r="L12" s="146">
        <v>35000</v>
      </c>
      <c r="M12" s="103" t="s">
        <v>548</v>
      </c>
      <c r="N12" s="146">
        <v>35000</v>
      </c>
      <c r="O12" s="103">
        <v>20</v>
      </c>
      <c r="P12" s="146">
        <v>35000</v>
      </c>
      <c r="Q12" s="103" t="s">
        <v>549</v>
      </c>
      <c r="R12" s="147">
        <v>20</v>
      </c>
      <c r="S12" s="148" t="s">
        <v>571</v>
      </c>
      <c r="T12" s="148" t="s">
        <v>572</v>
      </c>
    </row>
    <row r="13" spans="1:20" ht="60">
      <c r="A13" s="142">
        <v>6</v>
      </c>
      <c r="B13" s="103"/>
      <c r="C13" s="142" t="s">
        <v>573</v>
      </c>
      <c r="D13" s="142" t="s">
        <v>574</v>
      </c>
      <c r="E13" s="64" t="s">
        <v>570</v>
      </c>
      <c r="F13" s="143" t="s">
        <v>30</v>
      </c>
      <c r="G13" s="144" t="s">
        <v>33</v>
      </c>
      <c r="H13" s="142" t="s">
        <v>34</v>
      </c>
      <c r="I13" s="145" t="s">
        <v>6</v>
      </c>
      <c r="J13" s="149" t="s">
        <v>547</v>
      </c>
      <c r="K13" s="103">
        <v>50000</v>
      </c>
      <c r="L13" s="146">
        <v>35000</v>
      </c>
      <c r="M13" s="103" t="s">
        <v>548</v>
      </c>
      <c r="N13" s="146">
        <v>35000</v>
      </c>
      <c r="O13" s="103">
        <v>20</v>
      </c>
      <c r="P13" s="146">
        <v>35000</v>
      </c>
      <c r="Q13" s="103" t="s">
        <v>549</v>
      </c>
      <c r="R13" s="147">
        <v>20</v>
      </c>
      <c r="S13" s="148" t="s">
        <v>575</v>
      </c>
      <c r="T13" s="148" t="s">
        <v>576</v>
      </c>
    </row>
    <row r="14" spans="1:20" ht="90">
      <c r="A14" s="142">
        <v>7</v>
      </c>
      <c r="B14" s="103"/>
      <c r="C14" s="142" t="s">
        <v>577</v>
      </c>
      <c r="D14" s="142" t="s">
        <v>578</v>
      </c>
      <c r="E14" s="64" t="s">
        <v>546</v>
      </c>
      <c r="F14" s="143" t="s">
        <v>30</v>
      </c>
      <c r="G14" s="144" t="s">
        <v>33</v>
      </c>
      <c r="H14" s="142" t="s">
        <v>34</v>
      </c>
      <c r="I14" s="145" t="s">
        <v>6</v>
      </c>
      <c r="J14" s="149" t="s">
        <v>579</v>
      </c>
      <c r="K14" s="103">
        <v>50000</v>
      </c>
      <c r="L14" s="146">
        <v>35000</v>
      </c>
      <c r="M14" s="103" t="s">
        <v>548</v>
      </c>
      <c r="N14" s="146">
        <v>35000</v>
      </c>
      <c r="O14" s="103">
        <v>20</v>
      </c>
      <c r="P14" s="146">
        <v>35000</v>
      </c>
      <c r="Q14" s="103" t="s">
        <v>549</v>
      </c>
      <c r="R14" s="147">
        <v>20</v>
      </c>
      <c r="S14" s="148" t="s">
        <v>580</v>
      </c>
      <c r="T14" s="148" t="s">
        <v>581</v>
      </c>
    </row>
    <row r="15" spans="1:20" ht="60">
      <c r="A15" s="142">
        <v>8</v>
      </c>
      <c r="B15" s="103"/>
      <c r="C15" s="142" t="s">
        <v>582</v>
      </c>
      <c r="D15" s="142" t="s">
        <v>553</v>
      </c>
      <c r="E15" s="64" t="s">
        <v>546</v>
      </c>
      <c r="F15" s="143" t="s">
        <v>30</v>
      </c>
      <c r="G15" s="144" t="s">
        <v>33</v>
      </c>
      <c r="H15" s="142" t="s">
        <v>34</v>
      </c>
      <c r="I15" s="145" t="s">
        <v>6</v>
      </c>
      <c r="J15" s="149" t="s">
        <v>583</v>
      </c>
      <c r="K15" s="103">
        <v>50000</v>
      </c>
      <c r="L15" s="146">
        <v>35000</v>
      </c>
      <c r="M15" s="103" t="s">
        <v>548</v>
      </c>
      <c r="N15" s="146">
        <v>35000</v>
      </c>
      <c r="O15" s="103">
        <v>20</v>
      </c>
      <c r="P15" s="146">
        <v>35000</v>
      </c>
      <c r="Q15" s="103" t="s">
        <v>549</v>
      </c>
      <c r="R15" s="147">
        <v>20</v>
      </c>
      <c r="S15" s="148" t="s">
        <v>584</v>
      </c>
      <c r="T15" s="148" t="s">
        <v>585</v>
      </c>
    </row>
    <row r="16" spans="1:20" ht="60">
      <c r="A16" s="142">
        <v>9</v>
      </c>
      <c r="B16" s="103"/>
      <c r="C16" s="142" t="s">
        <v>586</v>
      </c>
      <c r="D16" s="142" t="s">
        <v>274</v>
      </c>
      <c r="E16" s="64" t="s">
        <v>546</v>
      </c>
      <c r="F16" s="143" t="s">
        <v>30</v>
      </c>
      <c r="G16" s="144" t="s">
        <v>33</v>
      </c>
      <c r="H16" s="142" t="s">
        <v>34</v>
      </c>
      <c r="I16" s="145" t="s">
        <v>6</v>
      </c>
      <c r="J16" s="149" t="s">
        <v>565</v>
      </c>
      <c r="K16" s="103">
        <v>50000</v>
      </c>
      <c r="L16" s="146">
        <v>35000</v>
      </c>
      <c r="M16" s="103" t="s">
        <v>548</v>
      </c>
      <c r="N16" s="146">
        <v>35000</v>
      </c>
      <c r="O16" s="103">
        <v>20</v>
      </c>
      <c r="P16" s="146">
        <v>35000</v>
      </c>
      <c r="Q16" s="103" t="s">
        <v>549</v>
      </c>
      <c r="R16" s="147">
        <v>20</v>
      </c>
      <c r="S16" s="148" t="s">
        <v>587</v>
      </c>
      <c r="T16" s="148" t="s">
        <v>588</v>
      </c>
    </row>
    <row r="17" spans="1:20" ht="60">
      <c r="A17" s="142">
        <v>10</v>
      </c>
      <c r="B17" s="103"/>
      <c r="C17" s="142" t="s">
        <v>589</v>
      </c>
      <c r="D17" s="142" t="s">
        <v>590</v>
      </c>
      <c r="E17" s="64" t="s">
        <v>591</v>
      </c>
      <c r="F17" s="143" t="s">
        <v>30</v>
      </c>
      <c r="G17" s="144" t="s">
        <v>33</v>
      </c>
      <c r="H17" s="142" t="s">
        <v>34</v>
      </c>
      <c r="I17" s="145" t="s">
        <v>6</v>
      </c>
      <c r="J17" s="149" t="s">
        <v>592</v>
      </c>
      <c r="K17" s="103">
        <v>50000</v>
      </c>
      <c r="L17" s="146">
        <v>35000</v>
      </c>
      <c r="M17" s="103" t="s">
        <v>548</v>
      </c>
      <c r="N17" s="146">
        <v>35000</v>
      </c>
      <c r="O17" s="103">
        <v>20</v>
      </c>
      <c r="P17" s="146">
        <v>35000</v>
      </c>
      <c r="Q17" s="103" t="s">
        <v>549</v>
      </c>
      <c r="R17" s="147">
        <v>20</v>
      </c>
      <c r="S17" s="148" t="s">
        <v>593</v>
      </c>
      <c r="T17" s="148" t="s">
        <v>594</v>
      </c>
    </row>
    <row r="18" spans="1:20" ht="60">
      <c r="A18" s="142">
        <v>11</v>
      </c>
      <c r="B18" s="103"/>
      <c r="C18" s="142" t="s">
        <v>595</v>
      </c>
      <c r="D18" s="142" t="s">
        <v>596</v>
      </c>
      <c r="E18" s="64" t="s">
        <v>546</v>
      </c>
      <c r="F18" s="143" t="s">
        <v>30</v>
      </c>
      <c r="G18" s="144" t="s">
        <v>33</v>
      </c>
      <c r="H18" s="142" t="s">
        <v>34</v>
      </c>
      <c r="I18" s="145" t="s">
        <v>6</v>
      </c>
      <c r="J18" s="149" t="s">
        <v>597</v>
      </c>
      <c r="K18" s="103">
        <v>50000</v>
      </c>
      <c r="L18" s="146">
        <v>35000</v>
      </c>
      <c r="M18" s="103" t="s">
        <v>548</v>
      </c>
      <c r="N18" s="146">
        <v>35000</v>
      </c>
      <c r="O18" s="103">
        <v>20</v>
      </c>
      <c r="P18" s="146">
        <v>35000</v>
      </c>
      <c r="Q18" s="103" t="s">
        <v>549</v>
      </c>
      <c r="R18" s="147">
        <v>20</v>
      </c>
      <c r="S18" s="148" t="s">
        <v>598</v>
      </c>
      <c r="T18" s="150" t="s">
        <v>599</v>
      </c>
    </row>
    <row r="19" spans="1:20" ht="75">
      <c r="A19" s="142">
        <v>12</v>
      </c>
      <c r="B19" s="103"/>
      <c r="C19" s="142" t="s">
        <v>600</v>
      </c>
      <c r="D19" s="142" t="s">
        <v>596</v>
      </c>
      <c r="E19" s="64" t="s">
        <v>601</v>
      </c>
      <c r="F19" s="143" t="s">
        <v>30</v>
      </c>
      <c r="G19" s="144" t="s">
        <v>33</v>
      </c>
      <c r="H19" s="142" t="s">
        <v>34</v>
      </c>
      <c r="I19" s="145" t="s">
        <v>6</v>
      </c>
      <c r="J19" s="149" t="s">
        <v>602</v>
      </c>
      <c r="K19" s="103">
        <v>100000</v>
      </c>
      <c r="L19" s="146">
        <v>70000</v>
      </c>
      <c r="M19" s="103" t="s">
        <v>548</v>
      </c>
      <c r="N19" s="146">
        <v>70000</v>
      </c>
      <c r="O19" s="103">
        <v>20</v>
      </c>
      <c r="P19" s="146">
        <v>70000</v>
      </c>
      <c r="Q19" s="103" t="s">
        <v>549</v>
      </c>
      <c r="R19" s="147">
        <v>20</v>
      </c>
      <c r="S19" s="148" t="s">
        <v>603</v>
      </c>
      <c r="T19" s="148" t="s">
        <v>604</v>
      </c>
    </row>
    <row r="20" spans="1:20" ht="60">
      <c r="A20" s="142">
        <v>13</v>
      </c>
      <c r="B20" s="103"/>
      <c r="C20" s="142" t="s">
        <v>605</v>
      </c>
      <c r="D20" s="142" t="s">
        <v>606</v>
      </c>
      <c r="E20" s="142" t="s">
        <v>607</v>
      </c>
      <c r="F20" s="143" t="s">
        <v>30</v>
      </c>
      <c r="G20" s="144" t="s">
        <v>33</v>
      </c>
      <c r="H20" s="142" t="s">
        <v>34</v>
      </c>
      <c r="I20" s="145" t="s">
        <v>6</v>
      </c>
      <c r="J20" s="149" t="s">
        <v>608</v>
      </c>
      <c r="K20" s="103">
        <v>50000</v>
      </c>
      <c r="L20" s="146">
        <v>35000</v>
      </c>
      <c r="M20" s="103" t="s">
        <v>548</v>
      </c>
      <c r="N20" s="146">
        <v>35000</v>
      </c>
      <c r="O20" s="103">
        <v>20</v>
      </c>
      <c r="P20" s="146">
        <v>35000</v>
      </c>
      <c r="Q20" s="103" t="s">
        <v>549</v>
      </c>
      <c r="R20" s="147">
        <v>20</v>
      </c>
      <c r="S20" s="148" t="s">
        <v>609</v>
      </c>
      <c r="T20" s="148" t="s">
        <v>610</v>
      </c>
    </row>
    <row r="21" spans="1:20" ht="90">
      <c r="A21" s="142">
        <v>14</v>
      </c>
      <c r="B21" s="103"/>
      <c r="C21" s="142" t="s">
        <v>611</v>
      </c>
      <c r="D21" s="142" t="s">
        <v>612</v>
      </c>
      <c r="E21" s="142" t="s">
        <v>613</v>
      </c>
      <c r="F21" s="143" t="s">
        <v>30</v>
      </c>
      <c r="G21" s="144" t="s">
        <v>33</v>
      </c>
      <c r="H21" s="142" t="s">
        <v>34</v>
      </c>
      <c r="I21" s="145" t="s">
        <v>6</v>
      </c>
      <c r="J21" s="149" t="s">
        <v>614</v>
      </c>
      <c r="K21" s="103">
        <v>50000</v>
      </c>
      <c r="L21" s="146">
        <v>35000</v>
      </c>
      <c r="M21" s="103" t="s">
        <v>548</v>
      </c>
      <c r="N21" s="146">
        <v>35000</v>
      </c>
      <c r="O21" s="103">
        <v>20</v>
      </c>
      <c r="P21" s="146">
        <v>35000</v>
      </c>
      <c r="Q21" s="103" t="s">
        <v>549</v>
      </c>
      <c r="R21" s="147">
        <v>20</v>
      </c>
      <c r="S21" s="148" t="s">
        <v>615</v>
      </c>
      <c r="T21" s="148" t="s">
        <v>616</v>
      </c>
    </row>
    <row r="22" spans="1:20" ht="60">
      <c r="A22" s="142">
        <v>15</v>
      </c>
      <c r="B22" s="103"/>
      <c r="C22" s="142" t="s">
        <v>617</v>
      </c>
      <c r="D22" s="142" t="s">
        <v>618</v>
      </c>
      <c r="E22" s="144" t="s">
        <v>619</v>
      </c>
      <c r="F22" s="143" t="s">
        <v>30</v>
      </c>
      <c r="G22" s="144" t="s">
        <v>33</v>
      </c>
      <c r="H22" s="142" t="s">
        <v>34</v>
      </c>
      <c r="I22" s="145" t="s">
        <v>6</v>
      </c>
      <c r="J22" s="149" t="s">
        <v>620</v>
      </c>
      <c r="K22" s="103">
        <v>50000</v>
      </c>
      <c r="L22" s="146">
        <v>35000</v>
      </c>
      <c r="M22" s="103" t="s">
        <v>548</v>
      </c>
      <c r="N22" s="146">
        <v>35000</v>
      </c>
      <c r="O22" s="103">
        <v>20</v>
      </c>
      <c r="P22" s="146">
        <v>35000</v>
      </c>
      <c r="Q22" s="103" t="s">
        <v>549</v>
      </c>
      <c r="R22" s="147">
        <v>20</v>
      </c>
      <c r="S22" s="151" t="s">
        <v>621</v>
      </c>
      <c r="T22" s="148" t="s">
        <v>622</v>
      </c>
    </row>
    <row r="23" spans="1:20" ht="75">
      <c r="A23" s="142">
        <v>16</v>
      </c>
      <c r="B23" s="103"/>
      <c r="C23" s="142" t="s">
        <v>623</v>
      </c>
      <c r="D23" s="142" t="s">
        <v>624</v>
      </c>
      <c r="E23" s="142" t="s">
        <v>625</v>
      </c>
      <c r="F23" s="143" t="s">
        <v>30</v>
      </c>
      <c r="G23" s="144" t="s">
        <v>33</v>
      </c>
      <c r="H23" s="142" t="s">
        <v>34</v>
      </c>
      <c r="I23" s="145" t="s">
        <v>6</v>
      </c>
      <c r="J23" s="149" t="s">
        <v>626</v>
      </c>
      <c r="K23" s="103">
        <v>100000</v>
      </c>
      <c r="L23" s="146">
        <v>70000</v>
      </c>
      <c r="M23" s="103" t="s">
        <v>548</v>
      </c>
      <c r="N23" s="146">
        <v>70000</v>
      </c>
      <c r="O23" s="103">
        <v>20</v>
      </c>
      <c r="P23" s="146">
        <v>70000</v>
      </c>
      <c r="Q23" s="103" t="s">
        <v>549</v>
      </c>
      <c r="R23" s="147">
        <v>20</v>
      </c>
      <c r="S23" s="148" t="s">
        <v>627</v>
      </c>
      <c r="T23" s="148" t="s">
        <v>628</v>
      </c>
    </row>
    <row r="24" spans="1:20" ht="60">
      <c r="A24" s="142">
        <v>17</v>
      </c>
      <c r="B24" s="103"/>
      <c r="C24" s="142" t="s">
        <v>629</v>
      </c>
      <c r="D24" s="142" t="s">
        <v>630</v>
      </c>
      <c r="E24" s="142" t="s">
        <v>631</v>
      </c>
      <c r="F24" s="143" t="s">
        <v>30</v>
      </c>
      <c r="G24" s="144" t="s">
        <v>33</v>
      </c>
      <c r="H24" s="142" t="s">
        <v>34</v>
      </c>
      <c r="I24" s="145" t="s">
        <v>6</v>
      </c>
      <c r="J24" s="149" t="s">
        <v>632</v>
      </c>
      <c r="K24" s="103">
        <v>50000</v>
      </c>
      <c r="L24" s="146">
        <v>35000</v>
      </c>
      <c r="M24" s="103" t="s">
        <v>548</v>
      </c>
      <c r="N24" s="146">
        <v>35000</v>
      </c>
      <c r="O24" s="103">
        <v>20</v>
      </c>
      <c r="P24" s="146">
        <v>35000</v>
      </c>
      <c r="Q24" s="103" t="s">
        <v>549</v>
      </c>
      <c r="R24" s="147">
        <v>20</v>
      </c>
      <c r="S24" s="148" t="s">
        <v>633</v>
      </c>
      <c r="T24" s="148" t="s">
        <v>634</v>
      </c>
    </row>
    <row r="25" spans="1:20" ht="60">
      <c r="A25" s="142">
        <v>18</v>
      </c>
      <c r="B25" s="103"/>
      <c r="C25" s="142" t="s">
        <v>635</v>
      </c>
      <c r="D25" s="142" t="s">
        <v>636</v>
      </c>
      <c r="E25" s="142" t="s">
        <v>546</v>
      </c>
      <c r="F25" s="143" t="s">
        <v>30</v>
      </c>
      <c r="G25" s="144" t="s">
        <v>33</v>
      </c>
      <c r="H25" s="142" t="s">
        <v>34</v>
      </c>
      <c r="I25" s="145" t="s">
        <v>6</v>
      </c>
      <c r="J25" s="149" t="s">
        <v>547</v>
      </c>
      <c r="K25" s="103">
        <v>50000</v>
      </c>
      <c r="L25" s="146">
        <v>35000</v>
      </c>
      <c r="M25" s="103" t="s">
        <v>548</v>
      </c>
      <c r="N25" s="146">
        <v>35000</v>
      </c>
      <c r="O25" s="103">
        <v>20</v>
      </c>
      <c r="P25" s="146">
        <v>35000</v>
      </c>
      <c r="Q25" s="103" t="s">
        <v>549</v>
      </c>
      <c r="R25" s="147">
        <v>20</v>
      </c>
      <c r="S25" s="148" t="s">
        <v>637</v>
      </c>
      <c r="T25" s="148" t="s">
        <v>638</v>
      </c>
    </row>
    <row r="26" spans="1:20" ht="47.25">
      <c r="A26" s="142">
        <v>19</v>
      </c>
      <c r="B26" s="103"/>
      <c r="C26" s="142" t="s">
        <v>639</v>
      </c>
      <c r="D26" s="142" t="s">
        <v>640</v>
      </c>
      <c r="E26" s="142" t="s">
        <v>546</v>
      </c>
      <c r="F26" s="143" t="s">
        <v>30</v>
      </c>
      <c r="G26" s="144" t="s">
        <v>33</v>
      </c>
      <c r="H26" s="142" t="s">
        <v>34</v>
      </c>
      <c r="I26" s="145" t="s">
        <v>6</v>
      </c>
      <c r="J26" s="591" t="s">
        <v>641</v>
      </c>
      <c r="K26" s="103">
        <v>50000</v>
      </c>
      <c r="L26" s="146">
        <v>35000</v>
      </c>
      <c r="M26" s="103" t="s">
        <v>548</v>
      </c>
      <c r="N26" s="146">
        <v>35000</v>
      </c>
      <c r="O26" s="103">
        <v>20</v>
      </c>
      <c r="P26" s="146">
        <v>35000</v>
      </c>
      <c r="Q26" s="103" t="s">
        <v>549</v>
      </c>
      <c r="R26" s="147">
        <v>20</v>
      </c>
      <c r="S26" s="148" t="s">
        <v>642</v>
      </c>
      <c r="T26" s="148" t="s">
        <v>643</v>
      </c>
    </row>
    <row r="27" spans="1:20" ht="47.25">
      <c r="A27" s="142">
        <v>20</v>
      </c>
      <c r="B27" s="103"/>
      <c r="C27" s="142" t="s">
        <v>644</v>
      </c>
      <c r="D27" s="142" t="s">
        <v>645</v>
      </c>
      <c r="E27" s="142" t="s">
        <v>646</v>
      </c>
      <c r="F27" s="143" t="s">
        <v>30</v>
      </c>
      <c r="G27" s="144" t="s">
        <v>33</v>
      </c>
      <c r="H27" s="142" t="s">
        <v>34</v>
      </c>
      <c r="I27" s="145" t="s">
        <v>6</v>
      </c>
      <c r="J27" s="591"/>
      <c r="K27" s="103">
        <v>50000</v>
      </c>
      <c r="L27" s="146">
        <v>35000</v>
      </c>
      <c r="M27" s="103" t="s">
        <v>548</v>
      </c>
      <c r="N27" s="146">
        <v>35000</v>
      </c>
      <c r="O27" s="103">
        <v>20</v>
      </c>
      <c r="P27" s="146">
        <v>35000</v>
      </c>
      <c r="Q27" s="103" t="s">
        <v>549</v>
      </c>
      <c r="R27" s="147">
        <v>20</v>
      </c>
      <c r="S27" s="148" t="s">
        <v>647</v>
      </c>
      <c r="T27" s="148" t="s">
        <v>648</v>
      </c>
    </row>
    <row r="28" spans="1:20" ht="75">
      <c r="A28" s="142">
        <v>21</v>
      </c>
      <c r="B28" s="103"/>
      <c r="C28" s="142" t="s">
        <v>649</v>
      </c>
      <c r="D28" s="142" t="s">
        <v>650</v>
      </c>
      <c r="E28" s="142" t="s">
        <v>546</v>
      </c>
      <c r="F28" s="143" t="s">
        <v>30</v>
      </c>
      <c r="G28" s="144" t="s">
        <v>33</v>
      </c>
      <c r="H28" s="142" t="s">
        <v>73</v>
      </c>
      <c r="I28" s="145" t="s">
        <v>6</v>
      </c>
      <c r="J28" s="149" t="s">
        <v>651</v>
      </c>
      <c r="K28" s="103">
        <v>50000</v>
      </c>
      <c r="L28" s="146">
        <v>35000</v>
      </c>
      <c r="M28" s="103" t="s">
        <v>548</v>
      </c>
      <c r="N28" s="146">
        <v>35000</v>
      </c>
      <c r="O28" s="103">
        <v>20</v>
      </c>
      <c r="P28" s="146">
        <v>35000</v>
      </c>
      <c r="Q28" s="103" t="s">
        <v>549</v>
      </c>
      <c r="R28" s="147">
        <v>20</v>
      </c>
      <c r="S28" s="148" t="s">
        <v>652</v>
      </c>
      <c r="T28" s="148" t="s">
        <v>653</v>
      </c>
    </row>
    <row r="29" spans="1:20" ht="60">
      <c r="A29" s="142">
        <v>22</v>
      </c>
      <c r="B29" s="103"/>
      <c r="C29" s="142" t="s">
        <v>654</v>
      </c>
      <c r="D29" s="142" t="s">
        <v>655</v>
      </c>
      <c r="E29" s="142" t="s">
        <v>546</v>
      </c>
      <c r="F29" s="143" t="s">
        <v>30</v>
      </c>
      <c r="G29" s="144" t="s">
        <v>33</v>
      </c>
      <c r="H29" s="142" t="s">
        <v>34</v>
      </c>
      <c r="I29" s="145" t="s">
        <v>6</v>
      </c>
      <c r="J29" s="149" t="s">
        <v>656</v>
      </c>
      <c r="K29" s="103">
        <v>100000</v>
      </c>
      <c r="L29" s="146">
        <v>70000</v>
      </c>
      <c r="M29" s="103" t="s">
        <v>548</v>
      </c>
      <c r="N29" s="146">
        <v>70000</v>
      </c>
      <c r="O29" s="103">
        <v>20</v>
      </c>
      <c r="P29" s="146">
        <v>70000</v>
      </c>
      <c r="Q29" s="103" t="s">
        <v>549</v>
      </c>
      <c r="R29" s="147">
        <v>20</v>
      </c>
      <c r="S29" s="148" t="s">
        <v>657</v>
      </c>
      <c r="T29" s="148" t="s">
        <v>658</v>
      </c>
    </row>
    <row r="30" spans="1:20" ht="60">
      <c r="A30" s="142">
        <v>23</v>
      </c>
      <c r="B30" s="103"/>
      <c r="C30" s="142" t="s">
        <v>659</v>
      </c>
      <c r="D30" s="142" t="s">
        <v>553</v>
      </c>
      <c r="E30" s="142" t="s">
        <v>546</v>
      </c>
      <c r="F30" s="143" t="s">
        <v>30</v>
      </c>
      <c r="G30" s="144" t="s">
        <v>33</v>
      </c>
      <c r="H30" s="142" t="s">
        <v>34</v>
      </c>
      <c r="I30" s="145" t="s">
        <v>6</v>
      </c>
      <c r="J30" s="149" t="s">
        <v>660</v>
      </c>
      <c r="K30" s="103">
        <v>50000</v>
      </c>
      <c r="L30" s="146">
        <v>35000</v>
      </c>
      <c r="M30" s="103" t="s">
        <v>548</v>
      </c>
      <c r="N30" s="146">
        <v>35000</v>
      </c>
      <c r="O30" s="103">
        <v>20</v>
      </c>
      <c r="P30" s="146">
        <v>35000</v>
      </c>
      <c r="Q30" s="103" t="s">
        <v>549</v>
      </c>
      <c r="R30" s="147">
        <v>20</v>
      </c>
      <c r="S30" s="148" t="s">
        <v>661</v>
      </c>
      <c r="T30" s="148" t="s">
        <v>662</v>
      </c>
    </row>
    <row r="31" spans="1:20" ht="60">
      <c r="A31" s="142">
        <v>24</v>
      </c>
      <c r="B31" s="103"/>
      <c r="C31" s="144" t="s">
        <v>663</v>
      </c>
      <c r="D31" s="142" t="s">
        <v>664</v>
      </c>
      <c r="E31" s="142" t="s">
        <v>665</v>
      </c>
      <c r="F31" s="143" t="s">
        <v>30</v>
      </c>
      <c r="G31" s="144" t="s">
        <v>33</v>
      </c>
      <c r="H31" s="142" t="s">
        <v>34</v>
      </c>
      <c r="I31" s="145" t="s">
        <v>6</v>
      </c>
      <c r="J31" s="149" t="s">
        <v>666</v>
      </c>
      <c r="K31" s="103">
        <v>50000</v>
      </c>
      <c r="L31" s="146">
        <v>35000</v>
      </c>
      <c r="M31" s="103" t="s">
        <v>548</v>
      </c>
      <c r="N31" s="146">
        <v>35000</v>
      </c>
      <c r="O31" s="103">
        <v>20</v>
      </c>
      <c r="P31" s="146">
        <v>35000</v>
      </c>
      <c r="Q31" s="103" t="s">
        <v>549</v>
      </c>
      <c r="R31" s="147">
        <v>20</v>
      </c>
      <c r="S31" s="148" t="s">
        <v>667</v>
      </c>
      <c r="T31" s="148" t="s">
        <v>668</v>
      </c>
    </row>
    <row r="32" spans="1:20" ht="75">
      <c r="A32" s="142">
        <v>25</v>
      </c>
      <c r="B32" s="103"/>
      <c r="C32" s="142" t="s">
        <v>669</v>
      </c>
      <c r="D32" s="142" t="s">
        <v>670</v>
      </c>
      <c r="E32" s="142" t="s">
        <v>559</v>
      </c>
      <c r="F32" s="143" t="s">
        <v>30</v>
      </c>
      <c r="G32" s="144" t="s">
        <v>33</v>
      </c>
      <c r="H32" s="142" t="s">
        <v>34</v>
      </c>
      <c r="I32" s="145" t="s">
        <v>6</v>
      </c>
      <c r="J32" s="149" t="s">
        <v>671</v>
      </c>
      <c r="K32" s="103">
        <v>50000</v>
      </c>
      <c r="L32" s="146">
        <v>35000</v>
      </c>
      <c r="M32" s="103" t="s">
        <v>548</v>
      </c>
      <c r="N32" s="146">
        <v>35000</v>
      </c>
      <c r="O32" s="103">
        <v>20</v>
      </c>
      <c r="P32" s="146">
        <v>35000</v>
      </c>
      <c r="Q32" s="103" t="s">
        <v>549</v>
      </c>
      <c r="R32" s="147">
        <v>20</v>
      </c>
      <c r="S32" s="148" t="s">
        <v>672</v>
      </c>
      <c r="T32" s="148" t="s">
        <v>673</v>
      </c>
    </row>
    <row r="33" spans="1:20" ht="60">
      <c r="A33" s="142">
        <v>26</v>
      </c>
      <c r="B33" s="103"/>
      <c r="C33" s="142" t="s">
        <v>674</v>
      </c>
      <c r="D33" s="142" t="s">
        <v>675</v>
      </c>
      <c r="E33" s="142" t="s">
        <v>676</v>
      </c>
      <c r="F33" s="143" t="s">
        <v>30</v>
      </c>
      <c r="G33" s="144" t="s">
        <v>33</v>
      </c>
      <c r="H33" s="142" t="s">
        <v>73</v>
      </c>
      <c r="I33" s="145" t="s">
        <v>6</v>
      </c>
      <c r="J33" s="149" t="s">
        <v>547</v>
      </c>
      <c r="K33" s="103">
        <v>50000</v>
      </c>
      <c r="L33" s="146">
        <v>35000</v>
      </c>
      <c r="M33" s="103" t="s">
        <v>548</v>
      </c>
      <c r="N33" s="146">
        <v>35000</v>
      </c>
      <c r="O33" s="103">
        <v>20</v>
      </c>
      <c r="P33" s="146">
        <v>35000</v>
      </c>
      <c r="Q33" s="103" t="s">
        <v>549</v>
      </c>
      <c r="R33" s="147">
        <v>20</v>
      </c>
      <c r="S33" s="148" t="s">
        <v>677</v>
      </c>
      <c r="T33" s="148" t="s">
        <v>678</v>
      </c>
    </row>
    <row r="34" spans="1:20" ht="60">
      <c r="A34" s="142">
        <v>27</v>
      </c>
      <c r="B34" s="103"/>
      <c r="C34" s="142" t="s">
        <v>679</v>
      </c>
      <c r="D34" s="142" t="s">
        <v>680</v>
      </c>
      <c r="E34" s="142" t="s">
        <v>676</v>
      </c>
      <c r="F34" s="143" t="s">
        <v>30</v>
      </c>
      <c r="G34" s="144" t="s">
        <v>33</v>
      </c>
      <c r="H34" s="142" t="s">
        <v>34</v>
      </c>
      <c r="I34" s="145" t="s">
        <v>6</v>
      </c>
      <c r="J34" s="149" t="s">
        <v>681</v>
      </c>
      <c r="K34" s="103">
        <v>50000</v>
      </c>
      <c r="L34" s="146">
        <v>35000</v>
      </c>
      <c r="M34" s="103" t="s">
        <v>548</v>
      </c>
      <c r="N34" s="146">
        <v>35000</v>
      </c>
      <c r="O34" s="103">
        <v>20</v>
      </c>
      <c r="P34" s="146">
        <v>35000</v>
      </c>
      <c r="Q34" s="103" t="s">
        <v>549</v>
      </c>
      <c r="R34" s="147">
        <v>20</v>
      </c>
      <c r="S34" s="148" t="s">
        <v>682</v>
      </c>
      <c r="T34" s="148" t="s">
        <v>683</v>
      </c>
    </row>
    <row r="35" spans="1:20" ht="75">
      <c r="A35" s="142">
        <v>28</v>
      </c>
      <c r="B35" s="103"/>
      <c r="C35" s="142" t="s">
        <v>684</v>
      </c>
      <c r="D35" s="142" t="s">
        <v>685</v>
      </c>
      <c r="E35" s="142" t="s">
        <v>559</v>
      </c>
      <c r="F35" s="143" t="s">
        <v>30</v>
      </c>
      <c r="G35" s="144" t="s">
        <v>33</v>
      </c>
      <c r="H35" s="142" t="s">
        <v>34</v>
      </c>
      <c r="I35" s="145" t="s">
        <v>6</v>
      </c>
      <c r="J35" s="149" t="s">
        <v>686</v>
      </c>
      <c r="K35" s="103">
        <v>100000</v>
      </c>
      <c r="L35" s="146">
        <v>70000</v>
      </c>
      <c r="M35" s="103" t="s">
        <v>548</v>
      </c>
      <c r="N35" s="146">
        <v>70000</v>
      </c>
      <c r="O35" s="103">
        <v>20</v>
      </c>
      <c r="P35" s="146">
        <v>70000</v>
      </c>
      <c r="Q35" s="103" t="s">
        <v>549</v>
      </c>
      <c r="R35" s="147">
        <v>20</v>
      </c>
      <c r="S35" s="148" t="s">
        <v>687</v>
      </c>
      <c r="T35" s="148" t="s">
        <v>688</v>
      </c>
    </row>
    <row r="36" spans="1:20" ht="60">
      <c r="A36" s="142">
        <v>29</v>
      </c>
      <c r="B36" s="103"/>
      <c r="C36" s="142" t="s">
        <v>689</v>
      </c>
      <c r="D36" s="142" t="s">
        <v>690</v>
      </c>
      <c r="E36" s="142" t="s">
        <v>676</v>
      </c>
      <c r="F36" s="143" t="s">
        <v>30</v>
      </c>
      <c r="G36" s="144" t="s">
        <v>33</v>
      </c>
      <c r="H36" s="142" t="s">
        <v>34</v>
      </c>
      <c r="I36" s="145" t="s">
        <v>6</v>
      </c>
      <c r="J36" s="149" t="s">
        <v>691</v>
      </c>
      <c r="K36" s="103">
        <v>50000</v>
      </c>
      <c r="L36" s="146">
        <v>35000</v>
      </c>
      <c r="M36" s="103" t="s">
        <v>548</v>
      </c>
      <c r="N36" s="146">
        <v>35000</v>
      </c>
      <c r="O36" s="103">
        <v>20</v>
      </c>
      <c r="P36" s="146">
        <v>35000</v>
      </c>
      <c r="Q36" s="103" t="s">
        <v>549</v>
      </c>
      <c r="R36" s="147">
        <v>20</v>
      </c>
      <c r="S36" s="148" t="s">
        <v>692</v>
      </c>
      <c r="T36" s="148" t="s">
        <v>693</v>
      </c>
    </row>
    <row r="37" spans="1:20" ht="60">
      <c r="A37" s="142">
        <v>30</v>
      </c>
      <c r="B37" s="103"/>
      <c r="C37" s="142" t="s">
        <v>694</v>
      </c>
      <c r="D37" s="142" t="s">
        <v>695</v>
      </c>
      <c r="E37" s="142" t="s">
        <v>676</v>
      </c>
      <c r="F37" s="143" t="s">
        <v>30</v>
      </c>
      <c r="G37" s="144" t="s">
        <v>33</v>
      </c>
      <c r="H37" s="142" t="s">
        <v>34</v>
      </c>
      <c r="I37" s="145" t="s">
        <v>6</v>
      </c>
      <c r="J37" s="149" t="s">
        <v>696</v>
      </c>
      <c r="K37" s="103">
        <v>50000</v>
      </c>
      <c r="L37" s="146">
        <v>35000</v>
      </c>
      <c r="M37" s="103" t="s">
        <v>548</v>
      </c>
      <c r="N37" s="146">
        <v>35000</v>
      </c>
      <c r="O37" s="103">
        <v>20</v>
      </c>
      <c r="P37" s="146">
        <v>35000</v>
      </c>
      <c r="Q37" s="103" t="s">
        <v>549</v>
      </c>
      <c r="R37" s="147">
        <v>20</v>
      </c>
      <c r="S37" s="148" t="s">
        <v>697</v>
      </c>
      <c r="T37" s="148" t="s">
        <v>698</v>
      </c>
    </row>
    <row r="38" spans="1:20" ht="90">
      <c r="A38" s="142">
        <v>31</v>
      </c>
      <c r="B38" s="103"/>
      <c r="C38" s="142" t="s">
        <v>699</v>
      </c>
      <c r="D38" s="142" t="s">
        <v>700</v>
      </c>
      <c r="E38" s="142" t="s">
        <v>559</v>
      </c>
      <c r="F38" s="143" t="s">
        <v>30</v>
      </c>
      <c r="G38" s="144" t="s">
        <v>33</v>
      </c>
      <c r="H38" s="142" t="s">
        <v>34</v>
      </c>
      <c r="I38" s="145" t="s">
        <v>6</v>
      </c>
      <c r="J38" s="149" t="s">
        <v>701</v>
      </c>
      <c r="K38" s="103">
        <v>50000</v>
      </c>
      <c r="L38" s="146">
        <v>35000</v>
      </c>
      <c r="M38" s="103" t="s">
        <v>548</v>
      </c>
      <c r="N38" s="146">
        <v>35000</v>
      </c>
      <c r="O38" s="103">
        <v>20</v>
      </c>
      <c r="P38" s="146">
        <v>35000</v>
      </c>
      <c r="Q38" s="103" t="s">
        <v>549</v>
      </c>
      <c r="R38" s="147">
        <v>20</v>
      </c>
      <c r="S38" s="148" t="s">
        <v>702</v>
      </c>
      <c r="T38" s="150" t="s">
        <v>703</v>
      </c>
    </row>
    <row r="39" spans="1:20" ht="60">
      <c r="A39" s="142">
        <v>32</v>
      </c>
      <c r="B39" s="103"/>
      <c r="C39" s="142" t="s">
        <v>704</v>
      </c>
      <c r="D39" s="142" t="s">
        <v>705</v>
      </c>
      <c r="E39" s="142" t="s">
        <v>706</v>
      </c>
      <c r="F39" s="143" t="s">
        <v>30</v>
      </c>
      <c r="G39" s="142" t="s">
        <v>33</v>
      </c>
      <c r="H39" s="142" t="s">
        <v>34</v>
      </c>
      <c r="I39" s="145" t="s">
        <v>6</v>
      </c>
      <c r="J39" s="149" t="s">
        <v>707</v>
      </c>
      <c r="K39" s="103">
        <v>50000</v>
      </c>
      <c r="L39" s="146">
        <v>35000</v>
      </c>
      <c r="M39" s="103" t="s">
        <v>548</v>
      </c>
      <c r="N39" s="146">
        <v>35000</v>
      </c>
      <c r="O39" s="103">
        <v>20</v>
      </c>
      <c r="P39" s="146">
        <v>35000</v>
      </c>
      <c r="Q39" s="103" t="s">
        <v>549</v>
      </c>
      <c r="R39" s="147">
        <v>20</v>
      </c>
      <c r="S39" s="148" t="s">
        <v>708</v>
      </c>
      <c r="T39" s="150" t="s">
        <v>709</v>
      </c>
    </row>
    <row r="40" spans="1:20" ht="63">
      <c r="A40" s="142">
        <v>33</v>
      </c>
      <c r="B40" s="103"/>
      <c r="C40" s="142" t="s">
        <v>710</v>
      </c>
      <c r="D40" s="142" t="s">
        <v>711</v>
      </c>
      <c r="E40" s="142" t="s">
        <v>712</v>
      </c>
      <c r="F40" s="143" t="s">
        <v>30</v>
      </c>
      <c r="G40" s="142" t="s">
        <v>33</v>
      </c>
      <c r="H40" s="142" t="s">
        <v>34</v>
      </c>
      <c r="I40" s="145" t="s">
        <v>6</v>
      </c>
      <c r="J40" s="149" t="s">
        <v>713</v>
      </c>
      <c r="K40" s="103">
        <v>200000</v>
      </c>
      <c r="L40" s="146">
        <v>140000</v>
      </c>
      <c r="M40" s="103" t="s">
        <v>548</v>
      </c>
      <c r="N40" s="146">
        <v>140000</v>
      </c>
      <c r="O40" s="103">
        <v>20</v>
      </c>
      <c r="P40" s="146">
        <v>140000</v>
      </c>
      <c r="Q40" s="103" t="s">
        <v>549</v>
      </c>
      <c r="R40" s="147">
        <v>20</v>
      </c>
      <c r="S40" s="148" t="s">
        <v>714</v>
      </c>
      <c r="T40" s="148" t="s">
        <v>715</v>
      </c>
    </row>
    <row r="41" spans="1:20" ht="75">
      <c r="A41" s="142">
        <v>34</v>
      </c>
      <c r="B41" s="103"/>
      <c r="C41" s="142" t="s">
        <v>716</v>
      </c>
      <c r="D41" s="142" t="s">
        <v>717</v>
      </c>
      <c r="E41" s="142" t="s">
        <v>718</v>
      </c>
      <c r="F41" s="143" t="s">
        <v>30</v>
      </c>
      <c r="G41" s="142" t="s">
        <v>33</v>
      </c>
      <c r="H41" s="142" t="s">
        <v>34</v>
      </c>
      <c r="I41" s="145" t="s">
        <v>6</v>
      </c>
      <c r="J41" s="149" t="s">
        <v>719</v>
      </c>
      <c r="K41" s="103">
        <v>100000</v>
      </c>
      <c r="L41" s="146">
        <v>70000</v>
      </c>
      <c r="M41" s="103" t="s">
        <v>548</v>
      </c>
      <c r="N41" s="146">
        <v>70000</v>
      </c>
      <c r="O41" s="103">
        <v>20</v>
      </c>
      <c r="P41" s="146">
        <v>70000</v>
      </c>
      <c r="Q41" s="103" t="s">
        <v>549</v>
      </c>
      <c r="R41" s="147">
        <v>20</v>
      </c>
      <c r="S41" s="148" t="s">
        <v>720</v>
      </c>
      <c r="T41" s="148" t="s">
        <v>721</v>
      </c>
    </row>
    <row r="42" spans="1:20" ht="75">
      <c r="A42" s="142">
        <v>35</v>
      </c>
      <c r="B42" s="103"/>
      <c r="C42" s="142" t="s">
        <v>722</v>
      </c>
      <c r="D42" s="142" t="s">
        <v>723</v>
      </c>
      <c r="E42" s="142" t="s">
        <v>724</v>
      </c>
      <c r="F42" s="143" t="s">
        <v>30</v>
      </c>
      <c r="G42" s="142" t="s">
        <v>33</v>
      </c>
      <c r="H42" s="142" t="s">
        <v>34</v>
      </c>
      <c r="I42" s="145" t="s">
        <v>6</v>
      </c>
      <c r="J42" s="149" t="s">
        <v>725</v>
      </c>
      <c r="K42" s="103">
        <v>100000</v>
      </c>
      <c r="L42" s="146">
        <v>70000</v>
      </c>
      <c r="M42" s="103" t="s">
        <v>548</v>
      </c>
      <c r="N42" s="146">
        <v>70000</v>
      </c>
      <c r="O42" s="103">
        <v>20</v>
      </c>
      <c r="P42" s="146">
        <v>70000</v>
      </c>
      <c r="Q42" s="103" t="s">
        <v>549</v>
      </c>
      <c r="R42" s="147">
        <v>20</v>
      </c>
      <c r="S42" s="151" t="s">
        <v>726</v>
      </c>
      <c r="T42" s="148" t="s">
        <v>727</v>
      </c>
    </row>
    <row r="43" spans="1:20" ht="75">
      <c r="A43" s="142">
        <v>36</v>
      </c>
      <c r="B43" s="103"/>
      <c r="C43" s="142" t="s">
        <v>728</v>
      </c>
      <c r="D43" s="142" t="s">
        <v>729</v>
      </c>
      <c r="E43" s="142" t="s">
        <v>706</v>
      </c>
      <c r="F43" s="143" t="s">
        <v>30</v>
      </c>
      <c r="G43" s="142" t="s">
        <v>33</v>
      </c>
      <c r="H43" s="142" t="s">
        <v>34</v>
      </c>
      <c r="I43" s="145" t="s">
        <v>6</v>
      </c>
      <c r="J43" s="149" t="s">
        <v>730</v>
      </c>
      <c r="K43" s="103">
        <v>50000</v>
      </c>
      <c r="L43" s="147">
        <v>35000</v>
      </c>
      <c r="M43" s="103" t="s">
        <v>548</v>
      </c>
      <c r="N43" s="147">
        <v>35000</v>
      </c>
      <c r="O43" s="103">
        <v>20</v>
      </c>
      <c r="P43" s="147">
        <v>35000</v>
      </c>
      <c r="Q43" s="103" t="s">
        <v>549</v>
      </c>
      <c r="R43" s="147">
        <v>20</v>
      </c>
      <c r="S43" s="151" t="s">
        <v>731</v>
      </c>
      <c r="T43" s="150" t="s">
        <v>732</v>
      </c>
    </row>
    <row r="44" spans="1:20" ht="60">
      <c r="A44" s="142">
        <v>37</v>
      </c>
      <c r="B44" s="103"/>
      <c r="C44" s="142" t="s">
        <v>733</v>
      </c>
      <c r="D44" s="142" t="s">
        <v>734</v>
      </c>
      <c r="E44" s="142" t="s">
        <v>706</v>
      </c>
      <c r="F44" s="143" t="s">
        <v>30</v>
      </c>
      <c r="G44" s="142" t="s">
        <v>33</v>
      </c>
      <c r="H44" s="142" t="s">
        <v>73</v>
      </c>
      <c r="I44" s="145" t="s">
        <v>6</v>
      </c>
      <c r="J44" s="149" t="s">
        <v>547</v>
      </c>
      <c r="K44" s="103">
        <v>50000</v>
      </c>
      <c r="L44" s="147">
        <v>35000</v>
      </c>
      <c r="M44" s="103" t="s">
        <v>548</v>
      </c>
      <c r="N44" s="147">
        <v>35000</v>
      </c>
      <c r="O44" s="103">
        <v>20</v>
      </c>
      <c r="P44" s="147">
        <v>35000</v>
      </c>
      <c r="Q44" s="103" t="s">
        <v>549</v>
      </c>
      <c r="R44" s="147">
        <v>20</v>
      </c>
      <c r="S44" s="151" t="s">
        <v>735</v>
      </c>
      <c r="T44" s="150" t="s">
        <v>736</v>
      </c>
    </row>
    <row r="45" spans="1:20" ht="60">
      <c r="A45" s="142">
        <v>38</v>
      </c>
      <c r="B45" s="103"/>
      <c r="C45" s="142" t="s">
        <v>595</v>
      </c>
      <c r="D45" s="142" t="s">
        <v>737</v>
      </c>
      <c r="E45" s="142" t="s">
        <v>724</v>
      </c>
      <c r="F45" s="143" t="s">
        <v>30</v>
      </c>
      <c r="G45" s="142" t="s">
        <v>33</v>
      </c>
      <c r="H45" s="142" t="s">
        <v>34</v>
      </c>
      <c r="I45" s="145" t="s">
        <v>6</v>
      </c>
      <c r="J45" s="149" t="s">
        <v>738</v>
      </c>
      <c r="K45" s="103">
        <v>50000</v>
      </c>
      <c r="L45" s="147">
        <v>35000</v>
      </c>
      <c r="M45" s="103" t="s">
        <v>548</v>
      </c>
      <c r="N45" s="147">
        <v>35000</v>
      </c>
      <c r="O45" s="103">
        <v>20</v>
      </c>
      <c r="P45" s="147">
        <v>35000</v>
      </c>
      <c r="Q45" s="103" t="s">
        <v>549</v>
      </c>
      <c r="R45" s="147">
        <v>20</v>
      </c>
      <c r="S45" s="151" t="s">
        <v>739</v>
      </c>
      <c r="T45" s="148" t="s">
        <v>740</v>
      </c>
    </row>
    <row r="46" spans="1:20" ht="75">
      <c r="A46" s="142">
        <v>39</v>
      </c>
      <c r="B46" s="40"/>
      <c r="C46" s="40" t="s">
        <v>741</v>
      </c>
      <c r="D46" s="40" t="s">
        <v>742</v>
      </c>
      <c r="E46" s="40" t="s">
        <v>743</v>
      </c>
      <c r="F46" s="83" t="s">
        <v>30</v>
      </c>
      <c r="G46" s="152" t="s">
        <v>744</v>
      </c>
      <c r="H46" s="152" t="s">
        <v>34</v>
      </c>
      <c r="I46" s="64" t="s">
        <v>5</v>
      </c>
      <c r="J46" s="152" t="s">
        <v>745</v>
      </c>
      <c r="K46" s="40">
        <v>100000</v>
      </c>
      <c r="L46" s="152">
        <v>70000</v>
      </c>
      <c r="M46" s="134" t="s">
        <v>746</v>
      </c>
      <c r="N46" s="152">
        <v>70000</v>
      </c>
      <c r="O46" s="40">
        <v>20</v>
      </c>
      <c r="P46" s="152">
        <v>70000</v>
      </c>
      <c r="Q46" s="134" t="s">
        <v>747</v>
      </c>
      <c r="R46" s="153">
        <v>20</v>
      </c>
      <c r="S46" s="154" t="s">
        <v>748</v>
      </c>
      <c r="T46" s="154" t="s">
        <v>749</v>
      </c>
    </row>
    <row r="47" spans="1:20" ht="90">
      <c r="A47" s="142">
        <v>40</v>
      </c>
      <c r="B47" s="40"/>
      <c r="C47" s="40" t="s">
        <v>750</v>
      </c>
      <c r="D47" s="40" t="s">
        <v>751</v>
      </c>
      <c r="E47" s="40" t="s">
        <v>752</v>
      </c>
      <c r="F47" s="83" t="s">
        <v>30</v>
      </c>
      <c r="G47" s="152" t="s">
        <v>33</v>
      </c>
      <c r="H47" s="152" t="s">
        <v>34</v>
      </c>
      <c r="I47" s="64" t="s">
        <v>5</v>
      </c>
      <c r="J47" s="152" t="s">
        <v>753</v>
      </c>
      <c r="K47" s="40">
        <v>100000</v>
      </c>
      <c r="L47" s="152">
        <v>70000</v>
      </c>
      <c r="M47" s="134" t="s">
        <v>746</v>
      </c>
      <c r="N47" s="152">
        <v>70000</v>
      </c>
      <c r="O47" s="40">
        <v>20</v>
      </c>
      <c r="P47" s="152">
        <v>70000</v>
      </c>
      <c r="Q47" s="134" t="s">
        <v>747</v>
      </c>
      <c r="R47" s="153">
        <v>20</v>
      </c>
      <c r="S47" s="154" t="s">
        <v>754</v>
      </c>
      <c r="T47" s="154" t="s">
        <v>755</v>
      </c>
    </row>
    <row r="48" spans="1:20" ht="135">
      <c r="A48" s="142">
        <v>41</v>
      </c>
      <c r="B48" s="40"/>
      <c r="C48" s="40" t="s">
        <v>756</v>
      </c>
      <c r="D48" s="40" t="s">
        <v>757</v>
      </c>
      <c r="E48" s="40" t="s">
        <v>758</v>
      </c>
      <c r="F48" s="83" t="s">
        <v>30</v>
      </c>
      <c r="G48" s="152" t="s">
        <v>33</v>
      </c>
      <c r="H48" s="152" t="s">
        <v>34</v>
      </c>
      <c r="I48" s="64" t="s">
        <v>5</v>
      </c>
      <c r="J48" s="152" t="s">
        <v>753</v>
      </c>
      <c r="K48" s="40">
        <v>100000</v>
      </c>
      <c r="L48" s="152">
        <v>70000</v>
      </c>
      <c r="M48" s="134" t="s">
        <v>746</v>
      </c>
      <c r="N48" s="152">
        <v>70000</v>
      </c>
      <c r="O48" s="40">
        <v>20</v>
      </c>
      <c r="P48" s="152">
        <v>70000</v>
      </c>
      <c r="Q48" s="134" t="s">
        <v>747</v>
      </c>
      <c r="R48" s="153">
        <v>20</v>
      </c>
      <c r="S48" s="154" t="s">
        <v>759</v>
      </c>
      <c r="T48" s="154" t="s">
        <v>760</v>
      </c>
    </row>
    <row r="49" spans="1:20" ht="75">
      <c r="A49" s="142">
        <v>42</v>
      </c>
      <c r="B49" s="40"/>
      <c r="C49" s="40" t="s">
        <v>761</v>
      </c>
      <c r="D49" s="40" t="s">
        <v>762</v>
      </c>
      <c r="E49" s="40" t="s">
        <v>763</v>
      </c>
      <c r="F49" s="83" t="s">
        <v>30</v>
      </c>
      <c r="G49" s="152" t="s">
        <v>764</v>
      </c>
      <c r="H49" s="152" t="s">
        <v>34</v>
      </c>
      <c r="I49" s="64" t="s">
        <v>5</v>
      </c>
      <c r="J49" s="152" t="s">
        <v>765</v>
      </c>
      <c r="K49" s="40">
        <v>50000</v>
      </c>
      <c r="L49" s="152">
        <v>35000</v>
      </c>
      <c r="M49" s="134" t="s">
        <v>746</v>
      </c>
      <c r="N49" s="152">
        <v>35000</v>
      </c>
      <c r="O49" s="40">
        <v>20</v>
      </c>
      <c r="P49" s="152">
        <v>35000</v>
      </c>
      <c r="Q49" s="134" t="s">
        <v>747</v>
      </c>
      <c r="R49" s="153">
        <v>20</v>
      </c>
      <c r="S49" s="154" t="s">
        <v>766</v>
      </c>
      <c r="T49" s="154" t="s">
        <v>767</v>
      </c>
    </row>
    <row r="50" spans="1:20">
      <c r="L50">
        <f>SUM(L8:L49)</f>
        <v>1890000</v>
      </c>
      <c r="N50">
        <f>SUM(N8:N49)</f>
        <v>1890000</v>
      </c>
    </row>
  </sheetData>
  <mergeCells count="6">
    <mergeCell ref="J26:J27"/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6"/>
  <sheetViews>
    <sheetView topLeftCell="A13" workbookViewId="0">
      <selection activeCell="P8" sqref="P8:P15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90"/>
      <c r="T1" s="90"/>
      <c r="U1" s="90"/>
    </row>
    <row r="2" spans="1:21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90"/>
      <c r="T2" s="90"/>
      <c r="U2" s="90"/>
    </row>
    <row r="3" spans="1:21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90"/>
      <c r="T3" s="90"/>
      <c r="U3" s="90"/>
    </row>
    <row r="4" spans="1:21" ht="18.75">
      <c r="A4" s="587" t="s">
        <v>332</v>
      </c>
      <c r="B4" s="587"/>
      <c r="C4" s="587"/>
      <c r="D4" s="587"/>
      <c r="E4" s="587"/>
      <c r="F4" s="587"/>
      <c r="G4" s="587"/>
      <c r="H4" s="7"/>
      <c r="I4" s="7"/>
      <c r="J4" s="7"/>
      <c r="K4" s="7"/>
      <c r="L4" s="6"/>
      <c r="M4" s="7"/>
      <c r="N4" s="86"/>
      <c r="O4" s="7"/>
      <c r="P4" s="117"/>
      <c r="Q4" s="118"/>
      <c r="R4" s="119" t="s">
        <v>333</v>
      </c>
      <c r="S4" s="90"/>
      <c r="T4" s="90"/>
      <c r="U4" s="155"/>
    </row>
    <row r="5" spans="1:21">
      <c r="A5" s="120"/>
      <c r="B5" s="96"/>
      <c r="C5" s="121"/>
      <c r="D5" s="120"/>
      <c r="E5" s="120"/>
      <c r="F5" s="122"/>
      <c r="G5" s="122"/>
      <c r="H5" s="122"/>
      <c r="I5" s="122"/>
      <c r="J5" s="120"/>
      <c r="K5" s="120"/>
      <c r="L5" s="120"/>
      <c r="M5" s="120"/>
      <c r="N5" s="93"/>
      <c r="O5" s="122"/>
      <c r="P5" s="93"/>
      <c r="Q5" s="590" t="s">
        <v>533</v>
      </c>
      <c r="R5" s="590"/>
      <c r="S5" s="90"/>
      <c r="T5" s="90"/>
      <c r="U5" s="156"/>
    </row>
    <row r="6" spans="1:21">
      <c r="A6" s="588" t="s">
        <v>335</v>
      </c>
      <c r="B6" s="588"/>
      <c r="C6" s="121"/>
      <c r="D6" s="120"/>
      <c r="E6" s="120"/>
      <c r="F6" s="122"/>
      <c r="G6" s="122"/>
      <c r="H6" s="122"/>
      <c r="I6" s="122"/>
      <c r="J6" s="120"/>
      <c r="K6" s="120"/>
      <c r="L6" s="120"/>
      <c r="M6" s="120"/>
      <c r="N6" s="93"/>
      <c r="O6" s="122"/>
      <c r="P6" s="93"/>
      <c r="Q6" s="122"/>
      <c r="R6" s="120"/>
      <c r="S6" s="90"/>
      <c r="T6" s="90"/>
      <c r="U6" s="156"/>
    </row>
    <row r="7" spans="1:21" ht="63">
      <c r="A7" s="142" t="s">
        <v>135</v>
      </c>
      <c r="B7" s="142" t="s">
        <v>136</v>
      </c>
      <c r="C7" s="144" t="s">
        <v>137</v>
      </c>
      <c r="D7" s="142" t="s">
        <v>138</v>
      </c>
      <c r="E7" s="142" t="s">
        <v>139</v>
      </c>
      <c r="F7" s="142" t="s">
        <v>9</v>
      </c>
      <c r="G7" s="142" t="s">
        <v>140</v>
      </c>
      <c r="H7" s="142" t="s">
        <v>141</v>
      </c>
      <c r="I7" s="142" t="s">
        <v>142</v>
      </c>
      <c r="J7" s="143" t="s">
        <v>248</v>
      </c>
      <c r="K7" s="143" t="s">
        <v>249</v>
      </c>
      <c r="L7" s="143" t="s">
        <v>250</v>
      </c>
      <c r="M7" s="143" t="s">
        <v>251</v>
      </c>
      <c r="N7" s="157" t="s">
        <v>252</v>
      </c>
      <c r="O7" s="143" t="s">
        <v>253</v>
      </c>
      <c r="P7" s="157" t="s">
        <v>147</v>
      </c>
      <c r="Q7" s="143" t="s">
        <v>146</v>
      </c>
      <c r="R7" s="143" t="s">
        <v>148</v>
      </c>
      <c r="S7" s="128" t="s">
        <v>542</v>
      </c>
      <c r="T7" s="158" t="s">
        <v>543</v>
      </c>
      <c r="U7" s="159" t="s">
        <v>144</v>
      </c>
    </row>
    <row r="8" spans="1:21" ht="126">
      <c r="A8" s="142">
        <v>1</v>
      </c>
      <c r="B8" s="104"/>
      <c r="C8" s="160" t="s">
        <v>768</v>
      </c>
      <c r="D8" s="160" t="s">
        <v>769</v>
      </c>
      <c r="E8" s="161" t="s">
        <v>770</v>
      </c>
      <c r="F8" s="104" t="s">
        <v>30</v>
      </c>
      <c r="G8" s="161" t="s">
        <v>257</v>
      </c>
      <c r="H8" s="144" t="s">
        <v>73</v>
      </c>
      <c r="I8" s="142" t="s">
        <v>6</v>
      </c>
      <c r="J8" s="103" t="s">
        <v>771</v>
      </c>
      <c r="K8" s="103" t="s">
        <v>772</v>
      </c>
      <c r="L8" s="103" t="s">
        <v>259</v>
      </c>
      <c r="M8" s="104" t="s">
        <v>773</v>
      </c>
      <c r="N8" s="104">
        <v>200000</v>
      </c>
      <c r="O8" s="105" t="s">
        <v>774</v>
      </c>
      <c r="P8" s="104">
        <v>50000</v>
      </c>
      <c r="Q8" s="162" t="s">
        <v>775</v>
      </c>
      <c r="R8" s="104" t="s">
        <v>776</v>
      </c>
      <c r="S8" s="97"/>
      <c r="T8" s="158"/>
      <c r="U8" s="163">
        <v>50000</v>
      </c>
    </row>
    <row r="9" spans="1:21" ht="78.75">
      <c r="A9" s="142">
        <v>2</v>
      </c>
      <c r="B9" s="104"/>
      <c r="C9" s="160" t="s">
        <v>777</v>
      </c>
      <c r="D9" s="160" t="s">
        <v>289</v>
      </c>
      <c r="E9" s="161" t="s">
        <v>778</v>
      </c>
      <c r="F9" s="104" t="s">
        <v>30</v>
      </c>
      <c r="G9" s="161" t="s">
        <v>33</v>
      </c>
      <c r="H9" s="144" t="s">
        <v>34</v>
      </c>
      <c r="I9" s="160" t="s">
        <v>5</v>
      </c>
      <c r="J9" s="103" t="s">
        <v>779</v>
      </c>
      <c r="K9" s="103" t="s">
        <v>780</v>
      </c>
      <c r="L9" s="103" t="s">
        <v>781</v>
      </c>
      <c r="M9" s="104" t="s">
        <v>782</v>
      </c>
      <c r="N9" s="104">
        <v>70500</v>
      </c>
      <c r="O9" s="105" t="s">
        <v>783</v>
      </c>
      <c r="P9" s="104">
        <v>23500</v>
      </c>
      <c r="Q9" s="162" t="s">
        <v>775</v>
      </c>
      <c r="R9" s="104" t="s">
        <v>776</v>
      </c>
      <c r="S9" s="97"/>
      <c r="T9" s="158"/>
      <c r="U9" s="163">
        <v>23500</v>
      </c>
    </row>
    <row r="10" spans="1:21" ht="141.75">
      <c r="A10" s="142">
        <v>3</v>
      </c>
      <c r="B10" s="104"/>
      <c r="C10" s="160" t="s">
        <v>784</v>
      </c>
      <c r="D10" s="160" t="s">
        <v>785</v>
      </c>
      <c r="E10" s="161" t="s">
        <v>786</v>
      </c>
      <c r="F10" s="104" t="s">
        <v>30</v>
      </c>
      <c r="G10" s="161" t="s">
        <v>33</v>
      </c>
      <c r="H10" s="144" t="s">
        <v>34</v>
      </c>
      <c r="I10" s="160" t="s">
        <v>5</v>
      </c>
      <c r="J10" s="103" t="s">
        <v>787</v>
      </c>
      <c r="K10" s="103" t="s">
        <v>788</v>
      </c>
      <c r="L10" s="103"/>
      <c r="M10" s="104"/>
      <c r="N10" s="104">
        <v>200000</v>
      </c>
      <c r="O10" s="105" t="s">
        <v>789</v>
      </c>
      <c r="P10" s="104">
        <v>50000</v>
      </c>
      <c r="Q10" s="162" t="s">
        <v>775</v>
      </c>
      <c r="R10" s="104" t="s">
        <v>776</v>
      </c>
      <c r="S10" s="97"/>
      <c r="T10" s="158"/>
      <c r="U10" s="163">
        <v>50000</v>
      </c>
    </row>
    <row r="11" spans="1:21" ht="94.5">
      <c r="A11" s="142">
        <v>4</v>
      </c>
      <c r="B11" s="104"/>
      <c r="C11" s="160" t="s">
        <v>790</v>
      </c>
      <c r="D11" s="160" t="s">
        <v>791</v>
      </c>
      <c r="E11" s="161" t="s">
        <v>770</v>
      </c>
      <c r="F11" s="104" t="s">
        <v>30</v>
      </c>
      <c r="G11" s="161" t="s">
        <v>257</v>
      </c>
      <c r="H11" s="144" t="s">
        <v>73</v>
      </c>
      <c r="I11" s="142" t="s">
        <v>6</v>
      </c>
      <c r="J11" s="103" t="s">
        <v>771</v>
      </c>
      <c r="K11" s="80" t="s">
        <v>266</v>
      </c>
      <c r="L11" s="103" t="s">
        <v>259</v>
      </c>
      <c r="M11" s="104" t="s">
        <v>782</v>
      </c>
      <c r="N11" s="104">
        <v>150000</v>
      </c>
      <c r="O11" s="105" t="s">
        <v>792</v>
      </c>
      <c r="P11" s="104">
        <v>50000</v>
      </c>
      <c r="Q11" s="162" t="s">
        <v>775</v>
      </c>
      <c r="R11" s="104" t="s">
        <v>320</v>
      </c>
      <c r="S11" s="97"/>
      <c r="T11" s="158"/>
      <c r="U11" s="163">
        <v>50000</v>
      </c>
    </row>
    <row r="12" spans="1:21" ht="78.75">
      <c r="A12" s="142">
        <v>5</v>
      </c>
      <c r="B12" s="104"/>
      <c r="C12" s="160" t="s">
        <v>269</v>
      </c>
      <c r="D12" s="160" t="s">
        <v>793</v>
      </c>
      <c r="E12" s="161" t="s">
        <v>794</v>
      </c>
      <c r="F12" s="104" t="s">
        <v>30</v>
      </c>
      <c r="G12" s="161" t="s">
        <v>33</v>
      </c>
      <c r="H12" s="144" t="s">
        <v>73</v>
      </c>
      <c r="I12" s="142" t="s">
        <v>6</v>
      </c>
      <c r="J12" s="103" t="s">
        <v>795</v>
      </c>
      <c r="K12" s="80" t="s">
        <v>266</v>
      </c>
      <c r="L12" s="103" t="s">
        <v>259</v>
      </c>
      <c r="M12" s="104"/>
      <c r="N12" s="104">
        <v>200000</v>
      </c>
      <c r="O12" s="105" t="s">
        <v>789</v>
      </c>
      <c r="P12" s="104">
        <v>50000</v>
      </c>
      <c r="Q12" s="162" t="s">
        <v>775</v>
      </c>
      <c r="R12" s="104" t="s">
        <v>324</v>
      </c>
      <c r="S12" s="97"/>
      <c r="T12" s="158"/>
      <c r="U12" s="163">
        <v>50000</v>
      </c>
    </row>
    <row r="13" spans="1:21" ht="110.25">
      <c r="A13" s="142">
        <v>6</v>
      </c>
      <c r="B13" s="104"/>
      <c r="C13" s="160" t="s">
        <v>796</v>
      </c>
      <c r="D13" s="160" t="s">
        <v>797</v>
      </c>
      <c r="E13" s="161" t="s">
        <v>798</v>
      </c>
      <c r="F13" s="104" t="s">
        <v>30</v>
      </c>
      <c r="G13" s="161" t="s">
        <v>257</v>
      </c>
      <c r="H13" s="144" t="s">
        <v>73</v>
      </c>
      <c r="I13" s="142" t="s">
        <v>6</v>
      </c>
      <c r="J13" s="103" t="s">
        <v>258</v>
      </c>
      <c r="K13" s="103" t="s">
        <v>799</v>
      </c>
      <c r="L13" s="103" t="s">
        <v>259</v>
      </c>
      <c r="M13" s="104" t="s">
        <v>782</v>
      </c>
      <c r="N13" s="104">
        <v>150000</v>
      </c>
      <c r="O13" s="105" t="s">
        <v>792</v>
      </c>
      <c r="P13" s="104">
        <v>50000</v>
      </c>
      <c r="Q13" s="162" t="s">
        <v>775</v>
      </c>
      <c r="R13" s="104" t="s">
        <v>324</v>
      </c>
      <c r="S13" s="97"/>
      <c r="T13" s="158"/>
      <c r="U13" s="163">
        <v>50000</v>
      </c>
    </row>
    <row r="14" spans="1:21" ht="105">
      <c r="A14" s="142">
        <v>7</v>
      </c>
      <c r="B14" s="27"/>
      <c r="C14" s="64" t="s">
        <v>800</v>
      </c>
      <c r="D14" s="64" t="s">
        <v>801</v>
      </c>
      <c r="E14" s="64" t="s">
        <v>802</v>
      </c>
      <c r="F14" s="27" t="s">
        <v>30</v>
      </c>
      <c r="G14" s="64" t="s">
        <v>803</v>
      </c>
      <c r="H14" s="64" t="s">
        <v>34</v>
      </c>
      <c r="I14" s="64" t="s">
        <v>6</v>
      </c>
      <c r="J14" s="64" t="s">
        <v>804</v>
      </c>
      <c r="K14" s="97" t="s">
        <v>805</v>
      </c>
      <c r="L14" s="11" t="s">
        <v>806</v>
      </c>
      <c r="M14" s="11" t="s">
        <v>773</v>
      </c>
      <c r="N14" s="27">
        <v>200000</v>
      </c>
      <c r="O14" s="40" t="s">
        <v>807</v>
      </c>
      <c r="P14" s="27">
        <v>50000</v>
      </c>
      <c r="Q14" s="27" t="s">
        <v>808</v>
      </c>
      <c r="R14" s="27" t="s">
        <v>809</v>
      </c>
      <c r="S14" s="164" t="s">
        <v>810</v>
      </c>
      <c r="T14" s="165" t="s">
        <v>811</v>
      </c>
      <c r="U14" s="62">
        <v>50000</v>
      </c>
    </row>
    <row r="15" spans="1:21" ht="105">
      <c r="A15" s="142">
        <v>8</v>
      </c>
      <c r="B15" s="27"/>
      <c r="C15" s="64" t="s">
        <v>812</v>
      </c>
      <c r="D15" s="64" t="s">
        <v>813</v>
      </c>
      <c r="E15" s="64" t="s">
        <v>814</v>
      </c>
      <c r="F15" s="27" t="s">
        <v>30</v>
      </c>
      <c r="G15" s="64" t="s">
        <v>33</v>
      </c>
      <c r="H15" s="64" t="s">
        <v>34</v>
      </c>
      <c r="I15" s="64" t="s">
        <v>5</v>
      </c>
      <c r="J15" s="64" t="s">
        <v>804</v>
      </c>
      <c r="K15" s="97" t="s">
        <v>805</v>
      </c>
      <c r="L15" s="11" t="s">
        <v>806</v>
      </c>
      <c r="M15" s="11" t="s">
        <v>773</v>
      </c>
      <c r="N15" s="27">
        <v>150000</v>
      </c>
      <c r="O15" s="40" t="s">
        <v>815</v>
      </c>
      <c r="P15" s="27">
        <v>38500</v>
      </c>
      <c r="Q15" s="27" t="s">
        <v>816</v>
      </c>
      <c r="R15" s="27" t="s">
        <v>809</v>
      </c>
      <c r="S15" s="164" t="s">
        <v>817</v>
      </c>
      <c r="T15" s="165" t="s">
        <v>818</v>
      </c>
      <c r="U15" s="62">
        <v>38500</v>
      </c>
    </row>
    <row r="16" spans="1:21">
      <c r="P16">
        <f>SUM(P8:P15)</f>
        <v>362000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8"/>
  <sheetViews>
    <sheetView workbookViewId="0">
      <selection activeCell="N8" sqref="N8:N10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166"/>
      <c r="T1" s="166"/>
    </row>
    <row r="2" spans="1:21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166"/>
      <c r="T2" s="166"/>
    </row>
    <row r="3" spans="1:21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166"/>
      <c r="T3" s="166"/>
    </row>
    <row r="4" spans="1:21" ht="18.75">
      <c r="A4" s="587" t="s">
        <v>541</v>
      </c>
      <c r="B4" s="587"/>
      <c r="C4" s="587"/>
      <c r="D4" s="587"/>
      <c r="E4" s="587"/>
      <c r="F4" s="587"/>
      <c r="G4" s="587"/>
      <c r="H4" s="137"/>
      <c r="I4" s="137"/>
      <c r="J4" s="167"/>
      <c r="K4" s="86"/>
      <c r="L4" s="87"/>
      <c r="M4" s="168"/>
      <c r="N4" s="86"/>
      <c r="O4" s="6"/>
      <c r="P4" s="138"/>
      <c r="Q4" s="169"/>
      <c r="R4" s="119" t="s">
        <v>333</v>
      </c>
      <c r="S4" s="166"/>
      <c r="T4" s="166"/>
    </row>
    <row r="5" spans="1:21" ht="15.75">
      <c r="A5" s="93"/>
      <c r="B5" s="90"/>
      <c r="C5" s="90"/>
      <c r="D5" s="90"/>
      <c r="E5" s="41"/>
      <c r="F5" s="139"/>
      <c r="G5" s="139"/>
      <c r="H5" s="139"/>
      <c r="I5" s="139"/>
      <c r="J5" s="41"/>
      <c r="K5" s="93"/>
      <c r="L5" s="93"/>
      <c r="M5" s="170"/>
      <c r="N5" s="93"/>
      <c r="O5" s="90"/>
      <c r="P5" s="90"/>
      <c r="Q5" s="593" t="s">
        <v>334</v>
      </c>
      <c r="R5" s="593"/>
      <c r="S5" s="166"/>
      <c r="T5" s="166"/>
    </row>
    <row r="6" spans="1:21" ht="15.75">
      <c r="A6" s="588" t="s">
        <v>335</v>
      </c>
      <c r="B6" s="588"/>
      <c r="C6" s="588"/>
      <c r="D6" s="90"/>
      <c r="E6" s="41"/>
      <c r="F6" s="139"/>
      <c r="G6" s="139"/>
      <c r="H6" s="139"/>
      <c r="I6" s="139"/>
      <c r="J6" s="41"/>
      <c r="K6" s="93"/>
      <c r="L6" s="93"/>
      <c r="M6" s="170"/>
      <c r="N6" s="93"/>
      <c r="O6" s="90"/>
      <c r="P6" s="592" t="s">
        <v>336</v>
      </c>
      <c r="Q6" s="592"/>
      <c r="R6" s="592"/>
      <c r="S6" s="166"/>
      <c r="T6" s="166"/>
    </row>
    <row r="7" spans="1:21" ht="63">
      <c r="A7" s="172" t="s">
        <v>135</v>
      </c>
      <c r="B7" s="173" t="s">
        <v>136</v>
      </c>
      <c r="C7" s="173" t="s">
        <v>137</v>
      </c>
      <c r="D7" s="173" t="s">
        <v>138</v>
      </c>
      <c r="E7" s="173" t="s">
        <v>139</v>
      </c>
      <c r="F7" s="173" t="s">
        <v>9</v>
      </c>
      <c r="G7" s="173" t="s">
        <v>140</v>
      </c>
      <c r="H7" s="173" t="s">
        <v>141</v>
      </c>
      <c r="I7" s="173" t="s">
        <v>142</v>
      </c>
      <c r="J7" s="173" t="s">
        <v>143</v>
      </c>
      <c r="K7" s="173" t="s">
        <v>144</v>
      </c>
      <c r="L7" s="159" t="s">
        <v>819</v>
      </c>
      <c r="M7" s="173" t="s">
        <v>146</v>
      </c>
      <c r="N7" s="173" t="s">
        <v>147</v>
      </c>
      <c r="O7" s="173" t="s">
        <v>148</v>
      </c>
      <c r="P7" s="173" t="s">
        <v>147</v>
      </c>
      <c r="Q7" s="173" t="s">
        <v>146</v>
      </c>
      <c r="R7" s="173" t="s">
        <v>148</v>
      </c>
      <c r="S7" s="174" t="s">
        <v>542</v>
      </c>
      <c r="T7" s="174" t="s">
        <v>543</v>
      </c>
      <c r="U7" s="175" t="s">
        <v>820</v>
      </c>
    </row>
    <row r="8" spans="1:21" ht="31.5">
      <c r="A8" s="144">
        <v>1</v>
      </c>
      <c r="B8" s="103"/>
      <c r="C8" s="142" t="s">
        <v>821</v>
      </c>
      <c r="D8" s="142" t="s">
        <v>822</v>
      </c>
      <c r="E8" s="64" t="s">
        <v>823</v>
      </c>
      <c r="F8" s="143" t="s">
        <v>30</v>
      </c>
      <c r="G8" s="142" t="s">
        <v>33</v>
      </c>
      <c r="H8" s="142" t="s">
        <v>73</v>
      </c>
      <c r="I8" s="142" t="s">
        <v>6</v>
      </c>
      <c r="J8" s="103"/>
      <c r="K8" s="103">
        <v>100000</v>
      </c>
      <c r="L8" s="103">
        <v>63000</v>
      </c>
      <c r="M8" s="103" t="s">
        <v>824</v>
      </c>
      <c r="N8" s="103">
        <v>70000</v>
      </c>
      <c r="O8" s="103">
        <v>20</v>
      </c>
      <c r="P8" s="103">
        <v>70000</v>
      </c>
      <c r="Q8" s="103" t="s">
        <v>825</v>
      </c>
      <c r="R8" s="103">
        <v>20</v>
      </c>
      <c r="S8" s="148" t="s">
        <v>826</v>
      </c>
      <c r="T8" s="148" t="s">
        <v>827</v>
      </c>
      <c r="U8" s="148" t="s">
        <v>828</v>
      </c>
    </row>
    <row r="9" spans="1:21" ht="45">
      <c r="A9" s="144">
        <v>2</v>
      </c>
      <c r="B9" s="27"/>
      <c r="C9" s="176" t="s">
        <v>829</v>
      </c>
      <c r="D9" s="176" t="s">
        <v>590</v>
      </c>
      <c r="E9" s="64" t="s">
        <v>830</v>
      </c>
      <c r="F9" s="27" t="s">
        <v>30</v>
      </c>
      <c r="G9" s="177" t="s">
        <v>33</v>
      </c>
      <c r="H9" s="177" t="s">
        <v>34</v>
      </c>
      <c r="I9" s="134" t="s">
        <v>6</v>
      </c>
      <c r="J9" s="129" t="s">
        <v>831</v>
      </c>
      <c r="K9" s="27">
        <v>50000</v>
      </c>
      <c r="L9" s="27">
        <v>31500</v>
      </c>
      <c r="M9" s="27" t="s">
        <v>824</v>
      </c>
      <c r="N9" s="27">
        <v>35000</v>
      </c>
      <c r="O9" s="27">
        <v>20</v>
      </c>
      <c r="P9" s="27">
        <v>35000</v>
      </c>
      <c r="Q9" s="27" t="s">
        <v>832</v>
      </c>
      <c r="R9" s="27">
        <v>20</v>
      </c>
      <c r="S9" s="178" t="s">
        <v>833</v>
      </c>
      <c r="T9" s="179" t="s">
        <v>834</v>
      </c>
      <c r="U9" s="177">
        <v>196732472</v>
      </c>
    </row>
    <row r="10" spans="1:21" ht="60">
      <c r="A10" s="144">
        <v>3</v>
      </c>
      <c r="B10" s="27"/>
      <c r="C10" s="64" t="s">
        <v>835</v>
      </c>
      <c r="D10" s="64" t="s">
        <v>836</v>
      </c>
      <c r="E10" s="176" t="s">
        <v>837</v>
      </c>
      <c r="F10" s="79" t="s">
        <v>30</v>
      </c>
      <c r="G10" s="64" t="s">
        <v>33</v>
      </c>
      <c r="H10" s="64" t="s">
        <v>34</v>
      </c>
      <c r="I10" s="64" t="s">
        <v>6</v>
      </c>
      <c r="J10" s="64" t="s">
        <v>838</v>
      </c>
      <c r="K10" s="100">
        <v>50000</v>
      </c>
      <c r="L10" s="100">
        <v>31500</v>
      </c>
      <c r="M10" s="40" t="s">
        <v>824</v>
      </c>
      <c r="N10" s="40">
        <v>35000</v>
      </c>
      <c r="O10" s="40">
        <v>20</v>
      </c>
      <c r="P10" s="40">
        <v>35000</v>
      </c>
      <c r="Q10" s="98" t="s">
        <v>839</v>
      </c>
      <c r="R10" s="40">
        <v>20</v>
      </c>
      <c r="S10" s="178" t="s">
        <v>840</v>
      </c>
      <c r="T10" s="178" t="s">
        <v>841</v>
      </c>
      <c r="U10" s="178" t="s">
        <v>842</v>
      </c>
    </row>
    <row r="11" spans="1:21" ht="38.25">
      <c r="A11" s="144">
        <v>4</v>
      </c>
      <c r="B11" s="62"/>
      <c r="C11" s="78" t="s">
        <v>1067</v>
      </c>
      <c r="D11" s="73" t="s">
        <v>1068</v>
      </c>
      <c r="E11" s="411" t="s">
        <v>1069</v>
      </c>
      <c r="F11" s="62" t="s">
        <v>30</v>
      </c>
      <c r="G11" s="78" t="s">
        <v>33</v>
      </c>
      <c r="H11" s="78" t="s">
        <v>34</v>
      </c>
      <c r="I11" s="78" t="s">
        <v>6</v>
      </c>
      <c r="J11" s="78" t="s">
        <v>1070</v>
      </c>
      <c r="K11" s="412">
        <v>50000</v>
      </c>
      <c r="L11" s="62">
        <v>31500</v>
      </c>
      <c r="M11" s="78" t="s">
        <v>1071</v>
      </c>
      <c r="N11" s="413">
        <v>35000</v>
      </c>
      <c r="O11" s="62">
        <v>20</v>
      </c>
      <c r="P11" s="413">
        <v>35000</v>
      </c>
      <c r="Q11" s="62" t="s">
        <v>1072</v>
      </c>
      <c r="R11" s="62">
        <v>20</v>
      </c>
      <c r="S11" s="414" t="s">
        <v>1073</v>
      </c>
      <c r="T11" s="414" t="s">
        <v>1074</v>
      </c>
      <c r="U11" s="414">
        <v>196739194</v>
      </c>
    </row>
    <row r="12" spans="1:21" ht="51">
      <c r="A12" s="144">
        <v>5</v>
      </c>
      <c r="B12" s="62"/>
      <c r="C12" s="78" t="s">
        <v>1075</v>
      </c>
      <c r="D12" s="73" t="s">
        <v>1076</v>
      </c>
      <c r="E12" s="411" t="s">
        <v>1077</v>
      </c>
      <c r="F12" s="62" t="s">
        <v>30</v>
      </c>
      <c r="G12" s="78" t="s">
        <v>33</v>
      </c>
      <c r="H12" s="78" t="s">
        <v>34</v>
      </c>
      <c r="I12" s="78" t="s">
        <v>6</v>
      </c>
      <c r="J12" s="78" t="s">
        <v>1078</v>
      </c>
      <c r="K12" s="412">
        <v>200000</v>
      </c>
      <c r="L12" s="62">
        <v>126000</v>
      </c>
      <c r="M12" s="78" t="s">
        <v>1071</v>
      </c>
      <c r="N12" s="413">
        <v>140000</v>
      </c>
      <c r="O12" s="62">
        <v>20</v>
      </c>
      <c r="P12" s="413">
        <v>140000</v>
      </c>
      <c r="Q12" s="62" t="s">
        <v>1072</v>
      </c>
      <c r="R12" s="62">
        <v>20</v>
      </c>
      <c r="S12" s="414" t="s">
        <v>1079</v>
      </c>
      <c r="T12" s="414" t="s">
        <v>1080</v>
      </c>
      <c r="U12" s="414">
        <v>478240924</v>
      </c>
    </row>
    <row r="13" spans="1:21" ht="51">
      <c r="A13" s="144">
        <v>6</v>
      </c>
      <c r="B13" s="62"/>
      <c r="C13" s="78" t="s">
        <v>1081</v>
      </c>
      <c r="D13" s="73" t="s">
        <v>1082</v>
      </c>
      <c r="E13" s="411" t="s">
        <v>1083</v>
      </c>
      <c r="F13" s="62" t="s">
        <v>30</v>
      </c>
      <c r="G13" s="78" t="s">
        <v>33</v>
      </c>
      <c r="H13" s="78" t="s">
        <v>34</v>
      </c>
      <c r="I13" s="78" t="s">
        <v>6</v>
      </c>
      <c r="J13" s="78" t="s">
        <v>1084</v>
      </c>
      <c r="K13" s="412">
        <v>50000</v>
      </c>
      <c r="L13" s="62">
        <v>31500</v>
      </c>
      <c r="M13" s="78" t="s">
        <v>1071</v>
      </c>
      <c r="N13" s="413">
        <v>35000</v>
      </c>
      <c r="O13" s="62">
        <v>20</v>
      </c>
      <c r="P13" s="413">
        <v>35000</v>
      </c>
      <c r="Q13" s="62" t="s">
        <v>1072</v>
      </c>
      <c r="R13" s="62">
        <v>20</v>
      </c>
      <c r="S13" s="414" t="s">
        <v>1085</v>
      </c>
      <c r="T13" s="414" t="s">
        <v>1086</v>
      </c>
      <c r="U13" s="414">
        <v>478240899</v>
      </c>
    </row>
    <row r="14" spans="1:21" ht="38.25">
      <c r="A14" s="144">
        <v>7</v>
      </c>
      <c r="B14" s="62"/>
      <c r="C14" s="78" t="s">
        <v>1087</v>
      </c>
      <c r="D14" s="73" t="s">
        <v>1088</v>
      </c>
      <c r="E14" s="411" t="s">
        <v>1089</v>
      </c>
      <c r="F14" s="62" t="s">
        <v>30</v>
      </c>
      <c r="G14" s="78" t="s">
        <v>33</v>
      </c>
      <c r="H14" s="78" t="s">
        <v>34</v>
      </c>
      <c r="I14" s="78" t="s">
        <v>6</v>
      </c>
      <c r="J14" s="78" t="s">
        <v>1090</v>
      </c>
      <c r="K14" s="412">
        <v>50000</v>
      </c>
      <c r="L14" s="62">
        <v>31500</v>
      </c>
      <c r="M14" s="78" t="s">
        <v>1071</v>
      </c>
      <c r="N14" s="413">
        <v>35000</v>
      </c>
      <c r="O14" s="62">
        <v>20</v>
      </c>
      <c r="P14" s="413">
        <v>35000</v>
      </c>
      <c r="Q14" s="62" t="s">
        <v>1072</v>
      </c>
      <c r="R14" s="62">
        <v>20</v>
      </c>
      <c r="S14" s="414" t="s">
        <v>1091</v>
      </c>
      <c r="T14" s="414" t="s">
        <v>1092</v>
      </c>
      <c r="U14" s="414">
        <v>196739192</v>
      </c>
    </row>
    <row r="15" spans="1:21" ht="45">
      <c r="A15" s="144">
        <v>8</v>
      </c>
      <c r="B15" s="62"/>
      <c r="C15" s="78" t="s">
        <v>1093</v>
      </c>
      <c r="D15" s="73" t="s">
        <v>1094</v>
      </c>
      <c r="E15" s="411" t="s">
        <v>1095</v>
      </c>
      <c r="F15" s="62" t="s">
        <v>30</v>
      </c>
      <c r="G15" s="78" t="s">
        <v>33</v>
      </c>
      <c r="H15" s="78" t="s">
        <v>34</v>
      </c>
      <c r="I15" s="78" t="s">
        <v>6</v>
      </c>
      <c r="J15" s="78" t="s">
        <v>1070</v>
      </c>
      <c r="K15" s="412">
        <v>50000</v>
      </c>
      <c r="L15" s="62">
        <v>31500</v>
      </c>
      <c r="M15" s="78" t="s">
        <v>1071</v>
      </c>
      <c r="N15" s="413">
        <v>35000</v>
      </c>
      <c r="O15" s="62">
        <v>20</v>
      </c>
      <c r="P15" s="413">
        <v>35000</v>
      </c>
      <c r="Q15" s="62" t="s">
        <v>1072</v>
      </c>
      <c r="R15" s="62">
        <v>20</v>
      </c>
      <c r="S15" s="414" t="s">
        <v>1096</v>
      </c>
      <c r="T15" s="414" t="s">
        <v>1097</v>
      </c>
      <c r="U15" s="414">
        <v>196739199</v>
      </c>
    </row>
    <row r="16" spans="1:21" ht="38.25">
      <c r="A16" s="144">
        <v>9</v>
      </c>
      <c r="B16" s="62"/>
      <c r="C16" s="78" t="s">
        <v>1098</v>
      </c>
      <c r="D16" s="73" t="s">
        <v>1099</v>
      </c>
      <c r="E16" s="411" t="s">
        <v>1100</v>
      </c>
      <c r="F16" s="62" t="s">
        <v>30</v>
      </c>
      <c r="G16" s="78" t="s">
        <v>33</v>
      </c>
      <c r="H16" s="78" t="s">
        <v>34</v>
      </c>
      <c r="I16" s="78" t="s">
        <v>6</v>
      </c>
      <c r="J16" s="78" t="s">
        <v>1101</v>
      </c>
      <c r="K16" s="412">
        <v>50000</v>
      </c>
      <c r="L16" s="62">
        <v>31500</v>
      </c>
      <c r="M16" s="78" t="s">
        <v>1071</v>
      </c>
      <c r="N16" s="413">
        <v>35000</v>
      </c>
      <c r="O16" s="62">
        <v>20</v>
      </c>
      <c r="P16" s="413">
        <v>35000</v>
      </c>
      <c r="Q16" s="62" t="s">
        <v>1072</v>
      </c>
      <c r="R16" s="62">
        <v>20</v>
      </c>
      <c r="S16" s="414" t="s">
        <v>1102</v>
      </c>
      <c r="T16" s="414" t="s">
        <v>1103</v>
      </c>
      <c r="U16" s="414">
        <v>196739191</v>
      </c>
    </row>
    <row r="17" spans="1:21" ht="38.25">
      <c r="A17" s="144">
        <v>10</v>
      </c>
      <c r="B17" s="62"/>
      <c r="C17" s="78" t="s">
        <v>1104</v>
      </c>
      <c r="D17" s="73" t="s">
        <v>1105</v>
      </c>
      <c r="E17" s="411" t="s">
        <v>1106</v>
      </c>
      <c r="F17" s="62" t="s">
        <v>30</v>
      </c>
      <c r="G17" s="78" t="s">
        <v>33</v>
      </c>
      <c r="H17" s="78" t="s">
        <v>34</v>
      </c>
      <c r="I17" s="78" t="s">
        <v>6</v>
      </c>
      <c r="J17" s="78" t="s">
        <v>1107</v>
      </c>
      <c r="K17" s="412">
        <v>50000</v>
      </c>
      <c r="L17" s="62">
        <v>31500</v>
      </c>
      <c r="M17" s="78" t="s">
        <v>1071</v>
      </c>
      <c r="N17" s="413">
        <v>35000</v>
      </c>
      <c r="O17" s="62">
        <v>20</v>
      </c>
      <c r="P17" s="413">
        <v>35000</v>
      </c>
      <c r="Q17" s="62" t="s">
        <v>1072</v>
      </c>
      <c r="R17" s="62">
        <v>20</v>
      </c>
      <c r="S17" s="414" t="s">
        <v>1108</v>
      </c>
      <c r="T17" s="414" t="s">
        <v>1109</v>
      </c>
      <c r="U17" s="414">
        <v>196739190</v>
      </c>
    </row>
    <row r="18" spans="1:21" ht="51">
      <c r="A18" s="144">
        <v>11</v>
      </c>
      <c r="B18" s="62"/>
      <c r="C18" s="78" t="s">
        <v>1110</v>
      </c>
      <c r="D18" s="73" t="s">
        <v>1111</v>
      </c>
      <c r="E18" s="411" t="s">
        <v>1077</v>
      </c>
      <c r="F18" s="62" t="s">
        <v>30</v>
      </c>
      <c r="G18" s="78" t="s">
        <v>33</v>
      </c>
      <c r="H18" s="78" t="s">
        <v>73</v>
      </c>
      <c r="I18" s="78" t="s">
        <v>6</v>
      </c>
      <c r="J18" s="78" t="s">
        <v>1112</v>
      </c>
      <c r="K18" s="412">
        <v>50000</v>
      </c>
      <c r="L18" s="62">
        <v>31500</v>
      </c>
      <c r="M18" s="78" t="s">
        <v>1071</v>
      </c>
      <c r="N18" s="413">
        <v>35000</v>
      </c>
      <c r="O18" s="62">
        <v>20</v>
      </c>
      <c r="P18" s="413">
        <v>35000</v>
      </c>
      <c r="Q18" s="62" t="s">
        <v>1072</v>
      </c>
      <c r="R18" s="62">
        <v>20</v>
      </c>
      <c r="S18" s="414" t="s">
        <v>1113</v>
      </c>
      <c r="T18" s="414" t="s">
        <v>1114</v>
      </c>
      <c r="U18" s="414">
        <v>196739189</v>
      </c>
    </row>
    <row r="19" spans="1:21" ht="38.25">
      <c r="A19" s="144">
        <v>12</v>
      </c>
      <c r="B19" s="62"/>
      <c r="C19" s="78" t="s">
        <v>1115</v>
      </c>
      <c r="D19" s="73" t="s">
        <v>1116</v>
      </c>
      <c r="E19" s="411" t="s">
        <v>1117</v>
      </c>
      <c r="F19" s="62" t="s">
        <v>30</v>
      </c>
      <c r="G19" s="78" t="s">
        <v>33</v>
      </c>
      <c r="H19" s="78" t="s">
        <v>34</v>
      </c>
      <c r="I19" s="78" t="s">
        <v>6</v>
      </c>
      <c r="J19" s="78" t="s">
        <v>1118</v>
      </c>
      <c r="K19" s="412">
        <v>400000</v>
      </c>
      <c r="L19" s="62">
        <v>252000</v>
      </c>
      <c r="M19" s="78" t="s">
        <v>1071</v>
      </c>
      <c r="N19" s="413">
        <v>280000</v>
      </c>
      <c r="O19" s="62">
        <v>20</v>
      </c>
      <c r="P19" s="413">
        <v>280000</v>
      </c>
      <c r="Q19" s="62" t="s">
        <v>1072</v>
      </c>
      <c r="R19" s="62">
        <v>20</v>
      </c>
      <c r="S19" s="414" t="s">
        <v>1119</v>
      </c>
      <c r="T19" s="414" t="s">
        <v>1120</v>
      </c>
      <c r="U19" s="414">
        <v>199699121</v>
      </c>
    </row>
    <row r="20" spans="1:21" ht="51">
      <c r="A20" s="144">
        <v>13</v>
      </c>
      <c r="B20" s="62"/>
      <c r="C20" s="78" t="s">
        <v>1121</v>
      </c>
      <c r="D20" s="73" t="s">
        <v>1122</v>
      </c>
      <c r="E20" s="411" t="s">
        <v>1083</v>
      </c>
      <c r="F20" s="62" t="s">
        <v>30</v>
      </c>
      <c r="G20" s="78" t="s">
        <v>33</v>
      </c>
      <c r="H20" s="78" t="s">
        <v>34</v>
      </c>
      <c r="I20" s="78" t="s">
        <v>6</v>
      </c>
      <c r="J20" s="78" t="s">
        <v>1084</v>
      </c>
      <c r="K20" s="412">
        <v>50000</v>
      </c>
      <c r="L20" s="62">
        <v>31500</v>
      </c>
      <c r="M20" s="78" t="s">
        <v>1071</v>
      </c>
      <c r="N20" s="413">
        <v>35000</v>
      </c>
      <c r="O20" s="62">
        <v>20</v>
      </c>
      <c r="P20" s="413">
        <v>35000</v>
      </c>
      <c r="Q20" s="62" t="s">
        <v>1072</v>
      </c>
      <c r="R20" s="62">
        <v>20</v>
      </c>
      <c r="S20" s="414" t="s">
        <v>1123</v>
      </c>
      <c r="T20" s="414" t="s">
        <v>1124</v>
      </c>
      <c r="U20" s="414">
        <v>196739195</v>
      </c>
    </row>
    <row r="21" spans="1:21" ht="51">
      <c r="A21" s="144">
        <v>14</v>
      </c>
      <c r="B21" s="62"/>
      <c r="C21" s="78" t="s">
        <v>590</v>
      </c>
      <c r="D21" s="73" t="s">
        <v>1125</v>
      </c>
      <c r="E21" s="411" t="s">
        <v>1083</v>
      </c>
      <c r="F21" s="62" t="s">
        <v>30</v>
      </c>
      <c r="G21" s="78" t="s">
        <v>33</v>
      </c>
      <c r="H21" s="78" t="s">
        <v>34</v>
      </c>
      <c r="I21" s="78" t="s">
        <v>6</v>
      </c>
      <c r="J21" s="78" t="s">
        <v>1084</v>
      </c>
      <c r="K21" s="412">
        <v>50000</v>
      </c>
      <c r="L21" s="62">
        <v>31500</v>
      </c>
      <c r="M21" s="78" t="s">
        <v>1071</v>
      </c>
      <c r="N21" s="413">
        <v>35000</v>
      </c>
      <c r="O21" s="62">
        <v>20</v>
      </c>
      <c r="P21" s="413">
        <v>35000</v>
      </c>
      <c r="Q21" s="62" t="s">
        <v>1072</v>
      </c>
      <c r="R21" s="62">
        <v>20</v>
      </c>
      <c r="S21" s="414" t="s">
        <v>1126</v>
      </c>
      <c r="T21" s="414" t="s">
        <v>1127</v>
      </c>
      <c r="U21" s="414">
        <v>196739193</v>
      </c>
    </row>
    <row r="22" spans="1:21" ht="38.25">
      <c r="A22" s="144">
        <v>15</v>
      </c>
      <c r="B22" s="62"/>
      <c r="C22" s="78" t="s">
        <v>1128</v>
      </c>
      <c r="D22" s="73" t="s">
        <v>1129</v>
      </c>
      <c r="E22" s="411" t="s">
        <v>1089</v>
      </c>
      <c r="F22" s="62" t="s">
        <v>30</v>
      </c>
      <c r="G22" s="78" t="s">
        <v>33</v>
      </c>
      <c r="H22" s="78" t="s">
        <v>34</v>
      </c>
      <c r="I22" s="78" t="s">
        <v>6</v>
      </c>
      <c r="J22" s="78" t="s">
        <v>1130</v>
      </c>
      <c r="K22" s="412">
        <v>50000</v>
      </c>
      <c r="L22" s="62">
        <v>31500</v>
      </c>
      <c r="M22" s="78" t="s">
        <v>1071</v>
      </c>
      <c r="N22" s="413">
        <v>35000</v>
      </c>
      <c r="O22" s="62">
        <v>20</v>
      </c>
      <c r="P22" s="413">
        <v>35000</v>
      </c>
      <c r="Q22" s="62" t="s">
        <v>1072</v>
      </c>
      <c r="R22" s="62">
        <v>20</v>
      </c>
      <c r="S22" s="414" t="s">
        <v>1131</v>
      </c>
      <c r="T22" s="414" t="s">
        <v>1132</v>
      </c>
      <c r="U22" s="414">
        <v>196739188</v>
      </c>
    </row>
    <row r="23" spans="1:21" ht="60">
      <c r="A23" s="144">
        <v>16</v>
      </c>
      <c r="B23" s="62"/>
      <c r="C23" s="78" t="s">
        <v>1133</v>
      </c>
      <c r="D23" s="73" t="s">
        <v>1134</v>
      </c>
      <c r="E23" s="411" t="s">
        <v>1135</v>
      </c>
      <c r="F23" s="62" t="s">
        <v>30</v>
      </c>
      <c r="G23" s="78" t="s">
        <v>33</v>
      </c>
      <c r="H23" s="78" t="s">
        <v>34</v>
      </c>
      <c r="I23" s="78" t="s">
        <v>6</v>
      </c>
      <c r="J23" s="78" t="s">
        <v>1136</v>
      </c>
      <c r="K23" s="412">
        <v>400000</v>
      </c>
      <c r="L23" s="62">
        <v>252000</v>
      </c>
      <c r="M23" s="78" t="s">
        <v>1071</v>
      </c>
      <c r="N23" s="413">
        <v>280000</v>
      </c>
      <c r="O23" s="62">
        <v>20</v>
      </c>
      <c r="P23" s="413">
        <v>280000</v>
      </c>
      <c r="Q23" s="62" t="s">
        <v>1072</v>
      </c>
      <c r="R23" s="62">
        <v>20</v>
      </c>
      <c r="S23" s="414" t="s">
        <v>1137</v>
      </c>
      <c r="T23" s="414" t="s">
        <v>1138</v>
      </c>
      <c r="U23" s="414">
        <v>478240828</v>
      </c>
    </row>
    <row r="24" spans="1:21" ht="51">
      <c r="A24" s="144">
        <v>17</v>
      </c>
      <c r="B24" s="62"/>
      <c r="C24" s="78" t="s">
        <v>1139</v>
      </c>
      <c r="D24" s="73" t="s">
        <v>1140</v>
      </c>
      <c r="E24" s="411" t="s">
        <v>1083</v>
      </c>
      <c r="F24" s="62" t="s">
        <v>30</v>
      </c>
      <c r="G24" s="78" t="s">
        <v>33</v>
      </c>
      <c r="H24" s="78" t="s">
        <v>34</v>
      </c>
      <c r="I24" s="78" t="s">
        <v>6</v>
      </c>
      <c r="J24" s="78" t="s">
        <v>1141</v>
      </c>
      <c r="K24" s="412">
        <v>50000</v>
      </c>
      <c r="L24" s="62">
        <v>31500</v>
      </c>
      <c r="M24" s="78" t="s">
        <v>1071</v>
      </c>
      <c r="N24" s="413">
        <v>35000</v>
      </c>
      <c r="O24" s="62">
        <v>20</v>
      </c>
      <c r="P24" s="413">
        <v>35000</v>
      </c>
      <c r="Q24" s="62" t="s">
        <v>1072</v>
      </c>
      <c r="R24" s="62">
        <v>20</v>
      </c>
      <c r="S24" s="414" t="s">
        <v>1142</v>
      </c>
      <c r="T24" s="414" t="s">
        <v>1143</v>
      </c>
      <c r="U24" s="414">
        <v>196739201</v>
      </c>
    </row>
    <row r="25" spans="1:21" ht="38.25">
      <c r="A25" s="144">
        <v>18</v>
      </c>
      <c r="B25" s="62"/>
      <c r="C25" s="78" t="s">
        <v>1144</v>
      </c>
      <c r="D25" s="73" t="s">
        <v>1145</v>
      </c>
      <c r="E25" s="411" t="s">
        <v>1146</v>
      </c>
      <c r="F25" s="62" t="s">
        <v>30</v>
      </c>
      <c r="G25" s="78" t="s">
        <v>33</v>
      </c>
      <c r="H25" s="78" t="s">
        <v>34</v>
      </c>
      <c r="I25" s="78" t="s">
        <v>6</v>
      </c>
      <c r="J25" s="78" t="s">
        <v>1147</v>
      </c>
      <c r="K25" s="412">
        <v>50000</v>
      </c>
      <c r="L25" s="62">
        <v>31500</v>
      </c>
      <c r="M25" s="78" t="s">
        <v>1071</v>
      </c>
      <c r="N25" s="413">
        <v>35000</v>
      </c>
      <c r="O25" s="62">
        <v>20</v>
      </c>
      <c r="P25" s="413">
        <v>35000</v>
      </c>
      <c r="Q25" s="62" t="s">
        <v>1148</v>
      </c>
      <c r="R25" s="62">
        <v>20</v>
      </c>
      <c r="S25" s="414" t="s">
        <v>1149</v>
      </c>
      <c r="T25" s="414" t="s">
        <v>1150</v>
      </c>
      <c r="U25" s="414">
        <v>196739219</v>
      </c>
    </row>
    <row r="26" spans="1:21" ht="38.25">
      <c r="A26" s="144">
        <v>19</v>
      </c>
      <c r="B26" s="62"/>
      <c r="C26" s="78" t="s">
        <v>1151</v>
      </c>
      <c r="D26" s="73" t="s">
        <v>1152</v>
      </c>
      <c r="E26" s="411" t="s">
        <v>1153</v>
      </c>
      <c r="F26" s="62" t="s">
        <v>30</v>
      </c>
      <c r="G26" s="78" t="s">
        <v>33</v>
      </c>
      <c r="H26" s="78" t="s">
        <v>34</v>
      </c>
      <c r="I26" s="78" t="s">
        <v>6</v>
      </c>
      <c r="J26" s="78" t="s">
        <v>1154</v>
      </c>
      <c r="K26" s="412">
        <v>50000</v>
      </c>
      <c r="L26" s="62">
        <v>31500</v>
      </c>
      <c r="M26" s="78" t="s">
        <v>1071</v>
      </c>
      <c r="N26" s="413">
        <v>35000</v>
      </c>
      <c r="O26" s="62">
        <v>20</v>
      </c>
      <c r="P26" s="413">
        <v>35000</v>
      </c>
      <c r="Q26" s="62" t="s">
        <v>1148</v>
      </c>
      <c r="R26" s="62">
        <v>20</v>
      </c>
      <c r="S26" s="414" t="s">
        <v>1155</v>
      </c>
      <c r="T26" s="414" t="s">
        <v>1156</v>
      </c>
      <c r="U26" s="414">
        <v>478241419</v>
      </c>
    </row>
    <row r="27" spans="1:21" ht="30">
      <c r="A27" s="144">
        <v>20</v>
      </c>
      <c r="B27" s="62"/>
      <c r="C27" s="78" t="s">
        <v>1157</v>
      </c>
      <c r="D27" s="73" t="s">
        <v>1158</v>
      </c>
      <c r="E27" s="411" t="s">
        <v>271</v>
      </c>
      <c r="F27" s="62" t="s">
        <v>30</v>
      </c>
      <c r="G27" s="78" t="s">
        <v>33</v>
      </c>
      <c r="H27" s="78" t="s">
        <v>34</v>
      </c>
      <c r="I27" s="78" t="s">
        <v>6</v>
      </c>
      <c r="J27" s="78" t="s">
        <v>1159</v>
      </c>
      <c r="K27" s="412">
        <v>100000</v>
      </c>
      <c r="L27" s="62">
        <v>63000</v>
      </c>
      <c r="M27" s="78" t="s">
        <v>1071</v>
      </c>
      <c r="N27" s="413">
        <v>70000</v>
      </c>
      <c r="O27" s="62">
        <v>20</v>
      </c>
      <c r="P27" s="413">
        <v>70000</v>
      </c>
      <c r="Q27" s="62" t="s">
        <v>1148</v>
      </c>
      <c r="R27" s="62">
        <v>20</v>
      </c>
      <c r="S27" s="414" t="s">
        <v>1160</v>
      </c>
      <c r="T27" s="414" t="s">
        <v>1161</v>
      </c>
      <c r="U27" s="414">
        <v>478241418</v>
      </c>
    </row>
    <row r="28" spans="1:21" ht="38.25">
      <c r="A28" s="144">
        <v>21</v>
      </c>
      <c r="B28" s="62"/>
      <c r="C28" s="78" t="s">
        <v>1162</v>
      </c>
      <c r="D28" s="73" t="s">
        <v>1163</v>
      </c>
      <c r="E28" s="411" t="s">
        <v>1164</v>
      </c>
      <c r="F28" s="62" t="s">
        <v>30</v>
      </c>
      <c r="G28" s="78" t="s">
        <v>33</v>
      </c>
      <c r="H28" s="78" t="s">
        <v>34</v>
      </c>
      <c r="I28" s="78" t="s">
        <v>6</v>
      </c>
      <c r="J28" s="78" t="s">
        <v>1165</v>
      </c>
      <c r="K28" s="412">
        <v>100000</v>
      </c>
      <c r="L28" s="62">
        <v>63000</v>
      </c>
      <c r="M28" s="78" t="s">
        <v>1071</v>
      </c>
      <c r="N28" s="413">
        <v>70000</v>
      </c>
      <c r="O28" s="62">
        <v>20</v>
      </c>
      <c r="P28" s="413">
        <v>70000</v>
      </c>
      <c r="Q28" s="62" t="s">
        <v>1148</v>
      </c>
      <c r="R28" s="62">
        <v>20</v>
      </c>
      <c r="S28" s="414" t="s">
        <v>1166</v>
      </c>
      <c r="T28" s="414" t="s">
        <v>1167</v>
      </c>
      <c r="U28" s="414">
        <v>478241415</v>
      </c>
    </row>
    <row r="29" spans="1:21" ht="38.25">
      <c r="A29" s="144">
        <v>22</v>
      </c>
      <c r="B29" s="62"/>
      <c r="C29" s="78" t="s">
        <v>1168</v>
      </c>
      <c r="D29" s="73" t="s">
        <v>1169</v>
      </c>
      <c r="E29" s="411" t="s">
        <v>1164</v>
      </c>
      <c r="F29" s="62" t="s">
        <v>30</v>
      </c>
      <c r="G29" s="78" t="s">
        <v>33</v>
      </c>
      <c r="H29" s="78" t="s">
        <v>34</v>
      </c>
      <c r="I29" s="78" t="s">
        <v>6</v>
      </c>
      <c r="J29" s="78" t="s">
        <v>1170</v>
      </c>
      <c r="K29" s="412">
        <v>50000</v>
      </c>
      <c r="L29" s="62">
        <v>31500</v>
      </c>
      <c r="M29" s="78" t="s">
        <v>1071</v>
      </c>
      <c r="N29" s="413">
        <v>35000</v>
      </c>
      <c r="O29" s="62">
        <v>20</v>
      </c>
      <c r="P29" s="413">
        <v>35000</v>
      </c>
      <c r="Q29" s="62" t="s">
        <v>1148</v>
      </c>
      <c r="R29" s="62">
        <v>20</v>
      </c>
      <c r="S29" s="414" t="s">
        <v>1171</v>
      </c>
      <c r="T29" s="414" t="s">
        <v>1172</v>
      </c>
      <c r="U29" s="414">
        <v>196739225</v>
      </c>
    </row>
    <row r="30" spans="1:21" ht="75">
      <c r="A30" s="144">
        <v>23</v>
      </c>
      <c r="B30" s="62"/>
      <c r="C30" s="78" t="s">
        <v>1173</v>
      </c>
      <c r="D30" s="73" t="s">
        <v>1174</v>
      </c>
      <c r="E30" s="411" t="s">
        <v>1175</v>
      </c>
      <c r="F30" s="62" t="s">
        <v>30</v>
      </c>
      <c r="G30" s="78" t="s">
        <v>33</v>
      </c>
      <c r="H30" s="78" t="s">
        <v>34</v>
      </c>
      <c r="I30" s="78" t="s">
        <v>6</v>
      </c>
      <c r="J30" s="78" t="s">
        <v>1176</v>
      </c>
      <c r="K30" s="412">
        <v>50000</v>
      </c>
      <c r="L30" s="62">
        <v>31500</v>
      </c>
      <c r="M30" s="78" t="s">
        <v>1071</v>
      </c>
      <c r="N30" s="413">
        <v>35000</v>
      </c>
      <c r="O30" s="62">
        <v>20</v>
      </c>
      <c r="P30" s="413">
        <v>35000</v>
      </c>
      <c r="Q30" s="62" t="s">
        <v>1148</v>
      </c>
      <c r="R30" s="62">
        <v>20</v>
      </c>
      <c r="S30" s="414" t="s">
        <v>1177</v>
      </c>
      <c r="T30" s="414" t="s">
        <v>1178</v>
      </c>
      <c r="U30" s="414">
        <v>196739209</v>
      </c>
    </row>
    <row r="31" spans="1:21" ht="45">
      <c r="A31" s="144">
        <v>24</v>
      </c>
      <c r="B31" s="62"/>
      <c r="C31" s="78" t="s">
        <v>1179</v>
      </c>
      <c r="D31" s="73" t="s">
        <v>1180</v>
      </c>
      <c r="E31" s="411" t="s">
        <v>312</v>
      </c>
      <c r="F31" s="62" t="s">
        <v>30</v>
      </c>
      <c r="G31" s="78" t="s">
        <v>33</v>
      </c>
      <c r="H31" s="78" t="s">
        <v>34</v>
      </c>
      <c r="I31" s="78" t="s">
        <v>6</v>
      </c>
      <c r="J31" s="78" t="s">
        <v>1159</v>
      </c>
      <c r="K31" s="412">
        <v>50000</v>
      </c>
      <c r="L31" s="62">
        <v>31500</v>
      </c>
      <c r="M31" s="78" t="s">
        <v>1071</v>
      </c>
      <c r="N31" s="413">
        <v>35000</v>
      </c>
      <c r="O31" s="62">
        <v>20</v>
      </c>
      <c r="P31" s="413">
        <v>35000</v>
      </c>
      <c r="Q31" s="62" t="s">
        <v>1148</v>
      </c>
      <c r="R31" s="62">
        <v>20</v>
      </c>
      <c r="S31" s="414" t="s">
        <v>1181</v>
      </c>
      <c r="T31" s="414" t="s">
        <v>1182</v>
      </c>
      <c r="U31" s="414">
        <v>196739198</v>
      </c>
    </row>
    <row r="32" spans="1:21" ht="38.25">
      <c r="A32" s="144">
        <v>25</v>
      </c>
      <c r="B32" s="62"/>
      <c r="C32" s="78" t="s">
        <v>1183</v>
      </c>
      <c r="D32" s="73" t="s">
        <v>1184</v>
      </c>
      <c r="E32" s="411" t="s">
        <v>1164</v>
      </c>
      <c r="F32" s="62" t="s">
        <v>30</v>
      </c>
      <c r="G32" s="78" t="s">
        <v>33</v>
      </c>
      <c r="H32" s="78" t="s">
        <v>73</v>
      </c>
      <c r="I32" s="78" t="s">
        <v>6</v>
      </c>
      <c r="J32" s="78" t="s">
        <v>1185</v>
      </c>
      <c r="K32" s="412">
        <v>50000</v>
      </c>
      <c r="L32" s="62">
        <v>31500</v>
      </c>
      <c r="M32" s="78" t="s">
        <v>1071</v>
      </c>
      <c r="N32" s="413">
        <v>35000</v>
      </c>
      <c r="O32" s="62">
        <v>20</v>
      </c>
      <c r="P32" s="413">
        <v>35000</v>
      </c>
      <c r="Q32" s="62" t="s">
        <v>1148</v>
      </c>
      <c r="R32" s="62">
        <v>20</v>
      </c>
      <c r="S32" s="414" t="s">
        <v>1186</v>
      </c>
      <c r="T32" s="414" t="s">
        <v>1187</v>
      </c>
      <c r="U32" s="414">
        <v>196739214</v>
      </c>
    </row>
    <row r="33" spans="1:21" ht="38.25">
      <c r="A33" s="144">
        <v>26</v>
      </c>
      <c r="B33" s="62"/>
      <c r="C33" s="78" t="s">
        <v>1188</v>
      </c>
      <c r="D33" s="73" t="s">
        <v>1189</v>
      </c>
      <c r="E33" s="411" t="s">
        <v>1190</v>
      </c>
      <c r="F33" s="62" t="s">
        <v>30</v>
      </c>
      <c r="G33" s="78" t="s">
        <v>33</v>
      </c>
      <c r="H33" s="78" t="s">
        <v>34</v>
      </c>
      <c r="I33" s="78" t="s">
        <v>6</v>
      </c>
      <c r="J33" s="78" t="s">
        <v>1147</v>
      </c>
      <c r="K33" s="412">
        <v>100000</v>
      </c>
      <c r="L33" s="62">
        <v>63000</v>
      </c>
      <c r="M33" s="78" t="s">
        <v>1071</v>
      </c>
      <c r="N33" s="413">
        <v>70000</v>
      </c>
      <c r="O33" s="62">
        <v>20</v>
      </c>
      <c r="P33" s="413">
        <v>70000</v>
      </c>
      <c r="Q33" s="62" t="s">
        <v>1148</v>
      </c>
      <c r="R33" s="62">
        <v>20</v>
      </c>
      <c r="S33" s="414" t="s">
        <v>1191</v>
      </c>
      <c r="T33" s="414" t="s">
        <v>1192</v>
      </c>
      <c r="U33" s="414">
        <v>478241413</v>
      </c>
    </row>
    <row r="34" spans="1:21" ht="45">
      <c r="A34" s="144">
        <v>27</v>
      </c>
      <c r="B34" s="62"/>
      <c r="C34" s="78" t="s">
        <v>1193</v>
      </c>
      <c r="D34" s="73" t="s">
        <v>1194</v>
      </c>
      <c r="E34" s="411" t="s">
        <v>1190</v>
      </c>
      <c r="F34" s="62" t="s">
        <v>30</v>
      </c>
      <c r="G34" s="78" t="s">
        <v>33</v>
      </c>
      <c r="H34" s="78" t="s">
        <v>34</v>
      </c>
      <c r="I34" s="78" t="s">
        <v>6</v>
      </c>
      <c r="J34" s="78" t="s">
        <v>1147</v>
      </c>
      <c r="K34" s="412">
        <v>100000</v>
      </c>
      <c r="L34" s="62">
        <v>63000</v>
      </c>
      <c r="M34" s="78" t="s">
        <v>1071</v>
      </c>
      <c r="N34" s="413">
        <v>70000</v>
      </c>
      <c r="O34" s="62">
        <v>20</v>
      </c>
      <c r="P34" s="413">
        <v>70000</v>
      </c>
      <c r="Q34" s="62" t="s">
        <v>1148</v>
      </c>
      <c r="R34" s="62">
        <v>20</v>
      </c>
      <c r="S34" s="414" t="s">
        <v>1195</v>
      </c>
      <c r="T34" s="414" t="s">
        <v>1196</v>
      </c>
      <c r="U34" s="414">
        <v>478241417</v>
      </c>
    </row>
    <row r="35" spans="1:21" ht="45">
      <c r="A35" s="144">
        <v>28</v>
      </c>
      <c r="B35" s="62"/>
      <c r="C35" s="78" t="s">
        <v>1197</v>
      </c>
      <c r="D35" s="73" t="s">
        <v>1198</v>
      </c>
      <c r="E35" s="411" t="s">
        <v>1199</v>
      </c>
      <c r="F35" s="62" t="s">
        <v>30</v>
      </c>
      <c r="G35" s="78" t="s">
        <v>33</v>
      </c>
      <c r="H35" s="78" t="s">
        <v>34</v>
      </c>
      <c r="I35" s="78" t="s">
        <v>6</v>
      </c>
      <c r="J35" s="78" t="s">
        <v>1200</v>
      </c>
      <c r="K35" s="412">
        <v>50000</v>
      </c>
      <c r="L35" s="62">
        <v>31500</v>
      </c>
      <c r="M35" s="78" t="s">
        <v>1071</v>
      </c>
      <c r="N35" s="413">
        <v>35000</v>
      </c>
      <c r="O35" s="62">
        <v>20</v>
      </c>
      <c r="P35" s="413">
        <v>35000</v>
      </c>
      <c r="Q35" s="62" t="s">
        <v>1148</v>
      </c>
      <c r="R35" s="62">
        <v>20</v>
      </c>
      <c r="S35" s="414" t="s">
        <v>1201</v>
      </c>
      <c r="T35" s="414" t="s">
        <v>1202</v>
      </c>
      <c r="U35" s="414">
        <v>196739202</v>
      </c>
    </row>
    <row r="36" spans="1:21" ht="38.25">
      <c r="A36" s="144">
        <v>29</v>
      </c>
      <c r="B36" s="62"/>
      <c r="C36" s="78" t="s">
        <v>1203</v>
      </c>
      <c r="D36" s="73" t="s">
        <v>1204</v>
      </c>
      <c r="E36" s="411" t="s">
        <v>1164</v>
      </c>
      <c r="F36" s="62" t="s">
        <v>30</v>
      </c>
      <c r="G36" s="78" t="s">
        <v>33</v>
      </c>
      <c r="H36" s="78" t="s">
        <v>34</v>
      </c>
      <c r="I36" s="78" t="s">
        <v>6</v>
      </c>
      <c r="J36" s="78" t="s">
        <v>1165</v>
      </c>
      <c r="K36" s="412">
        <v>50000</v>
      </c>
      <c r="L36" s="62">
        <v>31500</v>
      </c>
      <c r="M36" s="78" t="s">
        <v>1071</v>
      </c>
      <c r="N36" s="413">
        <v>35000</v>
      </c>
      <c r="O36" s="62">
        <v>20</v>
      </c>
      <c r="P36" s="413">
        <v>35000</v>
      </c>
      <c r="Q36" s="62" t="s">
        <v>1148</v>
      </c>
      <c r="R36" s="62">
        <v>20</v>
      </c>
      <c r="S36" s="414" t="s">
        <v>1205</v>
      </c>
      <c r="T36" s="414" t="s">
        <v>1187</v>
      </c>
      <c r="U36" s="414">
        <v>196739226</v>
      </c>
    </row>
    <row r="37" spans="1:21" ht="90">
      <c r="A37" s="144">
        <v>30</v>
      </c>
      <c r="B37" s="62"/>
      <c r="C37" s="78" t="s">
        <v>1206</v>
      </c>
      <c r="D37" s="73" t="s">
        <v>1207</v>
      </c>
      <c r="E37" s="411" t="s">
        <v>1208</v>
      </c>
      <c r="F37" s="62" t="s">
        <v>30</v>
      </c>
      <c r="G37" s="78" t="s">
        <v>803</v>
      </c>
      <c r="H37" s="78" t="s">
        <v>34</v>
      </c>
      <c r="I37" s="78" t="s">
        <v>6</v>
      </c>
      <c r="J37" s="78" t="s">
        <v>1165</v>
      </c>
      <c r="K37" s="412">
        <v>300000</v>
      </c>
      <c r="L37" s="62">
        <v>189000</v>
      </c>
      <c r="M37" s="78" t="s">
        <v>1071</v>
      </c>
      <c r="N37" s="413">
        <v>210000</v>
      </c>
      <c r="O37" s="62">
        <v>20</v>
      </c>
      <c r="P37" s="413">
        <v>210000</v>
      </c>
      <c r="Q37" s="62" t="s">
        <v>1148</v>
      </c>
      <c r="R37" s="62">
        <v>20</v>
      </c>
      <c r="S37" s="414" t="s">
        <v>1209</v>
      </c>
      <c r="T37" s="414" t="s">
        <v>1210</v>
      </c>
      <c r="U37" s="414" t="s">
        <v>1211</v>
      </c>
    </row>
    <row r="38" spans="1:21" ht="45">
      <c r="A38" s="144">
        <v>31</v>
      </c>
      <c r="B38" s="62"/>
      <c r="C38" s="78" t="s">
        <v>1212</v>
      </c>
      <c r="D38" s="73" t="s">
        <v>1213</v>
      </c>
      <c r="E38" s="411" t="s">
        <v>1214</v>
      </c>
      <c r="F38" s="62" t="s">
        <v>30</v>
      </c>
      <c r="G38" s="78" t="s">
        <v>803</v>
      </c>
      <c r="H38" s="78" t="s">
        <v>34</v>
      </c>
      <c r="I38" s="78" t="s">
        <v>6</v>
      </c>
      <c r="J38" s="78" t="s">
        <v>1165</v>
      </c>
      <c r="K38" s="412">
        <v>200000</v>
      </c>
      <c r="L38" s="62">
        <v>126000</v>
      </c>
      <c r="M38" s="78" t="s">
        <v>1071</v>
      </c>
      <c r="N38" s="413">
        <v>140000</v>
      </c>
      <c r="O38" s="62">
        <v>20</v>
      </c>
      <c r="P38" s="413">
        <v>140000</v>
      </c>
      <c r="Q38" s="62" t="s">
        <v>1148</v>
      </c>
      <c r="R38" s="62">
        <v>20</v>
      </c>
      <c r="S38" s="414" t="s">
        <v>1215</v>
      </c>
      <c r="T38" s="414" t="s">
        <v>1216</v>
      </c>
      <c r="U38" s="414">
        <v>478241420</v>
      </c>
    </row>
    <row r="39" spans="1:21" ht="38.25">
      <c r="A39" s="144">
        <v>32</v>
      </c>
      <c r="B39" s="62"/>
      <c r="C39" s="78" t="s">
        <v>1217</v>
      </c>
      <c r="D39" s="78" t="s">
        <v>1218</v>
      </c>
      <c r="E39" s="411" t="s">
        <v>1219</v>
      </c>
      <c r="F39" s="62" t="s">
        <v>30</v>
      </c>
      <c r="G39" s="78" t="s">
        <v>33</v>
      </c>
      <c r="H39" s="78" t="s">
        <v>73</v>
      </c>
      <c r="I39" s="78" t="s">
        <v>6</v>
      </c>
      <c r="J39" s="78" t="s">
        <v>1220</v>
      </c>
      <c r="K39" s="412">
        <v>50000</v>
      </c>
      <c r="L39" s="62">
        <v>31500</v>
      </c>
      <c r="M39" s="78" t="s">
        <v>1071</v>
      </c>
      <c r="N39" s="413">
        <v>35000</v>
      </c>
      <c r="O39" s="62">
        <v>20</v>
      </c>
      <c r="P39" s="413">
        <v>35000</v>
      </c>
      <c r="Q39" s="62" t="s">
        <v>1148</v>
      </c>
      <c r="R39" s="62">
        <v>20</v>
      </c>
      <c r="S39" s="414" t="s">
        <v>1221</v>
      </c>
      <c r="T39" s="414" t="s">
        <v>1222</v>
      </c>
      <c r="U39" s="414">
        <v>196739197</v>
      </c>
    </row>
    <row r="40" spans="1:21" ht="38.25">
      <c r="A40" s="144">
        <v>33</v>
      </c>
      <c r="B40" s="62"/>
      <c r="C40" s="78" t="s">
        <v>1223</v>
      </c>
      <c r="D40" s="73" t="s">
        <v>1068</v>
      </c>
      <c r="E40" s="411" t="s">
        <v>1164</v>
      </c>
      <c r="F40" s="62" t="s">
        <v>30</v>
      </c>
      <c r="G40" s="78" t="s">
        <v>33</v>
      </c>
      <c r="H40" s="78" t="s">
        <v>34</v>
      </c>
      <c r="I40" s="78" t="s">
        <v>6</v>
      </c>
      <c r="J40" s="78" t="s">
        <v>1224</v>
      </c>
      <c r="K40" s="412">
        <v>100000</v>
      </c>
      <c r="L40" s="62">
        <v>63000</v>
      </c>
      <c r="M40" s="78" t="s">
        <v>1071</v>
      </c>
      <c r="N40" s="413">
        <v>70000</v>
      </c>
      <c r="O40" s="62">
        <v>20</v>
      </c>
      <c r="P40" s="413">
        <v>70000</v>
      </c>
      <c r="Q40" s="62" t="s">
        <v>1148</v>
      </c>
      <c r="R40" s="62">
        <v>20</v>
      </c>
      <c r="S40" s="414" t="s">
        <v>1225</v>
      </c>
      <c r="T40" s="414" t="s">
        <v>1226</v>
      </c>
      <c r="U40" s="414">
        <v>478241427</v>
      </c>
    </row>
    <row r="41" spans="1:21" ht="60">
      <c r="A41" s="144">
        <v>34</v>
      </c>
      <c r="B41" s="62"/>
      <c r="C41" s="78" t="s">
        <v>1227</v>
      </c>
      <c r="D41" s="78" t="s">
        <v>1228</v>
      </c>
      <c r="E41" s="411" t="s">
        <v>1229</v>
      </c>
      <c r="F41" s="62" t="s">
        <v>30</v>
      </c>
      <c r="G41" s="413" t="s">
        <v>33</v>
      </c>
      <c r="H41" s="78" t="s">
        <v>34</v>
      </c>
      <c r="I41" s="78" t="s">
        <v>6</v>
      </c>
      <c r="J41" s="414" t="s">
        <v>1230</v>
      </c>
      <c r="K41" s="412">
        <v>100000</v>
      </c>
      <c r="L41" s="62">
        <v>63000</v>
      </c>
      <c r="M41" s="62" t="s">
        <v>1071</v>
      </c>
      <c r="N41" s="62">
        <v>70000</v>
      </c>
      <c r="O41" s="62">
        <v>20</v>
      </c>
      <c r="P41" s="62">
        <v>70000</v>
      </c>
      <c r="Q41" s="62" t="s">
        <v>1231</v>
      </c>
      <c r="R41" s="62">
        <v>20</v>
      </c>
      <c r="S41" s="414" t="s">
        <v>1232</v>
      </c>
      <c r="T41" s="414" t="s">
        <v>1233</v>
      </c>
      <c r="U41" s="414" t="s">
        <v>1234</v>
      </c>
    </row>
    <row r="42" spans="1:21" ht="45">
      <c r="A42" s="144">
        <v>35</v>
      </c>
      <c r="B42" s="62"/>
      <c r="C42" s="78" t="s">
        <v>1235</v>
      </c>
      <c r="D42" s="78" t="s">
        <v>1236</v>
      </c>
      <c r="E42" s="411" t="s">
        <v>1237</v>
      </c>
      <c r="F42" s="62" t="s">
        <v>30</v>
      </c>
      <c r="G42" s="413" t="s">
        <v>33</v>
      </c>
      <c r="H42" s="78" t="s">
        <v>34</v>
      </c>
      <c r="I42" s="413" t="s">
        <v>6</v>
      </c>
      <c r="J42" s="414" t="s">
        <v>1238</v>
      </c>
      <c r="K42" s="412">
        <v>100000</v>
      </c>
      <c r="L42" s="62">
        <v>63000</v>
      </c>
      <c r="M42" s="62" t="s">
        <v>1071</v>
      </c>
      <c r="N42" s="62">
        <v>70000</v>
      </c>
      <c r="O42" s="62">
        <v>20</v>
      </c>
      <c r="P42" s="62">
        <v>70000</v>
      </c>
      <c r="Q42" s="62" t="s">
        <v>1231</v>
      </c>
      <c r="R42" s="62">
        <v>20</v>
      </c>
      <c r="S42" s="414" t="s">
        <v>1239</v>
      </c>
      <c r="T42" s="415" t="s">
        <v>1240</v>
      </c>
      <c r="U42" s="414" t="s">
        <v>1241</v>
      </c>
    </row>
    <row r="43" spans="1:21" ht="45">
      <c r="A43" s="144">
        <v>36</v>
      </c>
      <c r="B43" s="62"/>
      <c r="C43" s="78" t="s">
        <v>1242</v>
      </c>
      <c r="D43" s="78" t="s">
        <v>1243</v>
      </c>
      <c r="E43" s="411" t="s">
        <v>1244</v>
      </c>
      <c r="F43" s="62" t="s">
        <v>30</v>
      </c>
      <c r="G43" s="413" t="s">
        <v>33</v>
      </c>
      <c r="H43" s="78" t="s">
        <v>34</v>
      </c>
      <c r="I43" s="413" t="s">
        <v>6</v>
      </c>
      <c r="J43" s="414" t="s">
        <v>1230</v>
      </c>
      <c r="K43" s="412">
        <v>50000</v>
      </c>
      <c r="L43" s="62">
        <v>31500</v>
      </c>
      <c r="M43" s="62" t="s">
        <v>1071</v>
      </c>
      <c r="N43" s="62">
        <v>35000</v>
      </c>
      <c r="O43" s="62">
        <v>20</v>
      </c>
      <c r="P43" s="62">
        <v>35000</v>
      </c>
      <c r="Q43" s="62" t="s">
        <v>1231</v>
      </c>
      <c r="R43" s="62">
        <v>20</v>
      </c>
      <c r="S43" s="414" t="s">
        <v>1245</v>
      </c>
      <c r="T43" s="414" t="s">
        <v>1246</v>
      </c>
      <c r="U43" s="414" t="s">
        <v>1247</v>
      </c>
    </row>
    <row r="44" spans="1:21" ht="30">
      <c r="A44" s="144">
        <v>37</v>
      </c>
      <c r="B44" s="62"/>
      <c r="C44" s="78" t="s">
        <v>1248</v>
      </c>
      <c r="D44" s="78" t="s">
        <v>1249</v>
      </c>
      <c r="E44" s="411"/>
      <c r="F44" s="62" t="s">
        <v>30</v>
      </c>
      <c r="G44" s="413" t="s">
        <v>1250</v>
      </c>
      <c r="H44" s="78" t="s">
        <v>34</v>
      </c>
      <c r="I44" s="413" t="s">
        <v>6</v>
      </c>
      <c r="J44" s="414" t="s">
        <v>1230</v>
      </c>
      <c r="K44" s="412">
        <v>50000</v>
      </c>
      <c r="L44" s="62">
        <v>31500</v>
      </c>
      <c r="M44" s="62" t="s">
        <v>1071</v>
      </c>
      <c r="N44" s="62">
        <v>35000</v>
      </c>
      <c r="O44" s="62">
        <v>20</v>
      </c>
      <c r="P44" s="62">
        <v>35000</v>
      </c>
      <c r="Q44" s="62" t="s">
        <v>1231</v>
      </c>
      <c r="R44" s="62">
        <v>20</v>
      </c>
      <c r="S44" s="414" t="s">
        <v>1251</v>
      </c>
      <c r="T44" s="415" t="s">
        <v>1252</v>
      </c>
      <c r="U44" s="414" t="s">
        <v>1253</v>
      </c>
    </row>
    <row r="45" spans="1:21" ht="45">
      <c r="A45" s="144">
        <v>38</v>
      </c>
      <c r="B45" s="62"/>
      <c r="C45" s="78" t="s">
        <v>1254</v>
      </c>
      <c r="D45" s="78" t="s">
        <v>1255</v>
      </c>
      <c r="E45" s="411" t="s">
        <v>1256</v>
      </c>
      <c r="F45" s="62" t="s">
        <v>30</v>
      </c>
      <c r="G45" s="413" t="s">
        <v>33</v>
      </c>
      <c r="H45" s="78" t="s">
        <v>34</v>
      </c>
      <c r="I45" s="413" t="s">
        <v>6</v>
      </c>
      <c r="J45" s="414" t="s">
        <v>1257</v>
      </c>
      <c r="K45" s="412">
        <v>100000</v>
      </c>
      <c r="L45" s="62">
        <v>63000</v>
      </c>
      <c r="M45" s="62" t="s">
        <v>1071</v>
      </c>
      <c r="N45" s="62">
        <v>70000</v>
      </c>
      <c r="O45" s="62">
        <v>20</v>
      </c>
      <c r="P45" s="62">
        <v>70000</v>
      </c>
      <c r="Q45" s="62" t="s">
        <v>1231</v>
      </c>
      <c r="R45" s="62">
        <v>20</v>
      </c>
      <c r="S45" s="414" t="s">
        <v>1258</v>
      </c>
      <c r="T45" s="415" t="s">
        <v>1259</v>
      </c>
      <c r="U45" s="414" t="s">
        <v>1260</v>
      </c>
    </row>
    <row r="46" spans="1:21" ht="45">
      <c r="A46" s="144">
        <v>39</v>
      </c>
      <c r="B46" s="62"/>
      <c r="C46" s="78" t="s">
        <v>1261</v>
      </c>
      <c r="D46" s="78" t="s">
        <v>1262</v>
      </c>
      <c r="E46" s="411" t="s">
        <v>271</v>
      </c>
      <c r="F46" s="62" t="s">
        <v>30</v>
      </c>
      <c r="G46" s="413" t="s">
        <v>803</v>
      </c>
      <c r="H46" s="78" t="s">
        <v>34</v>
      </c>
      <c r="I46" s="413" t="s">
        <v>6</v>
      </c>
      <c r="J46" s="78" t="s">
        <v>1263</v>
      </c>
      <c r="K46" s="412">
        <v>400000</v>
      </c>
      <c r="L46" s="62">
        <v>252000</v>
      </c>
      <c r="M46" s="62" t="s">
        <v>1071</v>
      </c>
      <c r="N46" s="62">
        <v>280000</v>
      </c>
      <c r="O46" s="62">
        <v>20</v>
      </c>
      <c r="P46" s="62">
        <v>280000</v>
      </c>
      <c r="Q46" s="62" t="s">
        <v>1231</v>
      </c>
      <c r="R46" s="62">
        <v>20</v>
      </c>
      <c r="S46" s="414" t="s">
        <v>1264</v>
      </c>
      <c r="T46" s="414" t="s">
        <v>1265</v>
      </c>
      <c r="U46" s="414" t="s">
        <v>1266</v>
      </c>
    </row>
    <row r="47" spans="1:21" ht="38.25">
      <c r="A47" s="144">
        <v>40</v>
      </c>
      <c r="B47" s="62"/>
      <c r="C47" s="78" t="s">
        <v>1267</v>
      </c>
      <c r="D47" s="78" t="s">
        <v>1268</v>
      </c>
      <c r="E47" s="411" t="s">
        <v>1269</v>
      </c>
      <c r="F47" s="62" t="s">
        <v>30</v>
      </c>
      <c r="G47" s="413" t="s">
        <v>33</v>
      </c>
      <c r="H47" s="78" t="s">
        <v>34</v>
      </c>
      <c r="I47" s="413" t="s">
        <v>6</v>
      </c>
      <c r="J47" s="78" t="s">
        <v>1270</v>
      </c>
      <c r="K47" s="412">
        <v>100000</v>
      </c>
      <c r="L47" s="62">
        <v>63000</v>
      </c>
      <c r="M47" s="62" t="s">
        <v>1071</v>
      </c>
      <c r="N47" s="62">
        <v>70000</v>
      </c>
      <c r="O47" s="62">
        <v>20</v>
      </c>
      <c r="P47" s="62">
        <v>70000</v>
      </c>
      <c r="Q47" s="62" t="s">
        <v>1231</v>
      </c>
      <c r="R47" s="62">
        <v>20</v>
      </c>
      <c r="S47" s="414" t="s">
        <v>1271</v>
      </c>
      <c r="T47" s="414" t="s">
        <v>1272</v>
      </c>
      <c r="U47" s="414" t="s">
        <v>1273</v>
      </c>
    </row>
    <row r="48" spans="1:21" ht="45">
      <c r="A48" s="144">
        <v>41</v>
      </c>
      <c r="B48" s="62"/>
      <c r="C48" s="78" t="s">
        <v>1274</v>
      </c>
      <c r="D48" s="78" t="s">
        <v>1275</v>
      </c>
      <c r="E48" s="411" t="s">
        <v>1276</v>
      </c>
      <c r="F48" s="62" t="s">
        <v>30</v>
      </c>
      <c r="G48" s="413" t="s">
        <v>803</v>
      </c>
      <c r="H48" s="78" t="s">
        <v>34</v>
      </c>
      <c r="I48" s="413" t="s">
        <v>6</v>
      </c>
      <c r="J48" s="414" t="s">
        <v>1277</v>
      </c>
      <c r="K48" s="412">
        <v>400000</v>
      </c>
      <c r="L48" s="62">
        <v>252000</v>
      </c>
      <c r="M48" s="62" t="s">
        <v>1071</v>
      </c>
      <c r="N48" s="62">
        <v>280000</v>
      </c>
      <c r="O48" s="62">
        <v>20</v>
      </c>
      <c r="P48" s="62">
        <v>280000</v>
      </c>
      <c r="Q48" s="62" t="s">
        <v>1231</v>
      </c>
      <c r="R48" s="62">
        <v>20</v>
      </c>
      <c r="S48" s="414" t="s">
        <v>1278</v>
      </c>
      <c r="T48" s="415" t="s">
        <v>1279</v>
      </c>
      <c r="U48" s="414" t="s">
        <v>1280</v>
      </c>
    </row>
    <row r="49" spans="1:21" ht="45">
      <c r="A49" s="144">
        <v>42</v>
      </c>
      <c r="B49" s="62"/>
      <c r="C49" s="78" t="s">
        <v>1281</v>
      </c>
      <c r="D49" s="78" t="s">
        <v>1282</v>
      </c>
      <c r="E49" s="411" t="s">
        <v>1283</v>
      </c>
      <c r="F49" s="62" t="s">
        <v>30</v>
      </c>
      <c r="G49" s="413" t="s">
        <v>803</v>
      </c>
      <c r="H49" s="78" t="s">
        <v>34</v>
      </c>
      <c r="I49" s="413" t="s">
        <v>6</v>
      </c>
      <c r="J49" s="414" t="s">
        <v>1230</v>
      </c>
      <c r="K49" s="412">
        <v>300000</v>
      </c>
      <c r="L49" s="62">
        <v>189000</v>
      </c>
      <c r="M49" s="62" t="s">
        <v>1071</v>
      </c>
      <c r="N49" s="62">
        <v>210000</v>
      </c>
      <c r="O49" s="62">
        <v>20</v>
      </c>
      <c r="P49" s="62">
        <v>210000</v>
      </c>
      <c r="Q49" s="62" t="s">
        <v>1231</v>
      </c>
      <c r="R49" s="62">
        <v>20</v>
      </c>
      <c r="S49" s="414" t="s">
        <v>1284</v>
      </c>
      <c r="T49" s="414" t="s">
        <v>1285</v>
      </c>
      <c r="U49" s="414" t="s">
        <v>1286</v>
      </c>
    </row>
    <row r="50" spans="1:21" ht="38.25">
      <c r="A50" s="144">
        <v>43</v>
      </c>
      <c r="B50" s="62"/>
      <c r="C50" s="78" t="s">
        <v>1287</v>
      </c>
      <c r="D50" s="78" t="s">
        <v>1288</v>
      </c>
      <c r="E50" s="411" t="s">
        <v>1289</v>
      </c>
      <c r="F50" s="62" t="s">
        <v>30</v>
      </c>
      <c r="G50" s="413" t="s">
        <v>33</v>
      </c>
      <c r="H50" s="78" t="s">
        <v>34</v>
      </c>
      <c r="I50" s="413" t="s">
        <v>6</v>
      </c>
      <c r="J50" s="414" t="s">
        <v>1277</v>
      </c>
      <c r="K50" s="412">
        <v>100000</v>
      </c>
      <c r="L50" s="62">
        <v>63000</v>
      </c>
      <c r="M50" s="62" t="s">
        <v>1071</v>
      </c>
      <c r="N50" s="62">
        <v>70000</v>
      </c>
      <c r="O50" s="62">
        <v>20</v>
      </c>
      <c r="P50" s="62">
        <v>70000</v>
      </c>
      <c r="Q50" s="62" t="s">
        <v>1231</v>
      </c>
      <c r="R50" s="62">
        <v>20</v>
      </c>
      <c r="S50" s="414" t="s">
        <v>1290</v>
      </c>
      <c r="T50" s="414" t="s">
        <v>1291</v>
      </c>
      <c r="U50" s="414" t="s">
        <v>1292</v>
      </c>
    </row>
    <row r="51" spans="1:21" ht="38.25">
      <c r="A51" s="144">
        <v>44</v>
      </c>
      <c r="B51" s="62"/>
      <c r="C51" s="78" t="s">
        <v>1293</v>
      </c>
      <c r="D51" s="78" t="s">
        <v>1294</v>
      </c>
      <c r="E51" s="411" t="s">
        <v>1256</v>
      </c>
      <c r="F51" s="62" t="s">
        <v>30</v>
      </c>
      <c r="G51" s="413" t="s">
        <v>33</v>
      </c>
      <c r="H51" s="78" t="s">
        <v>34</v>
      </c>
      <c r="I51" s="413" t="s">
        <v>6</v>
      </c>
      <c r="J51" s="78" t="s">
        <v>1295</v>
      </c>
      <c r="K51" s="412">
        <v>100000</v>
      </c>
      <c r="L51" s="62">
        <v>63000</v>
      </c>
      <c r="M51" s="62" t="s">
        <v>1071</v>
      </c>
      <c r="N51" s="62">
        <v>70000</v>
      </c>
      <c r="O51" s="62">
        <v>20</v>
      </c>
      <c r="P51" s="62">
        <v>70000</v>
      </c>
      <c r="Q51" s="62" t="s">
        <v>1231</v>
      </c>
      <c r="R51" s="62">
        <v>20</v>
      </c>
      <c r="S51" s="414" t="s">
        <v>1296</v>
      </c>
      <c r="T51" s="414" t="s">
        <v>1297</v>
      </c>
      <c r="U51" s="414" t="s">
        <v>1298</v>
      </c>
    </row>
    <row r="52" spans="1:21" ht="38.25">
      <c r="A52" s="144">
        <v>45</v>
      </c>
      <c r="B52" s="62"/>
      <c r="C52" s="78" t="s">
        <v>1299</v>
      </c>
      <c r="D52" s="78" t="s">
        <v>1125</v>
      </c>
      <c r="E52" s="411" t="s">
        <v>1256</v>
      </c>
      <c r="F52" s="62" t="s">
        <v>30</v>
      </c>
      <c r="G52" s="413" t="s">
        <v>33</v>
      </c>
      <c r="H52" s="78" t="s">
        <v>34</v>
      </c>
      <c r="I52" s="413" t="s">
        <v>6</v>
      </c>
      <c r="J52" s="414" t="s">
        <v>1277</v>
      </c>
      <c r="K52" s="412">
        <v>100000</v>
      </c>
      <c r="L52" s="62">
        <v>63000</v>
      </c>
      <c r="M52" s="62" t="s">
        <v>1071</v>
      </c>
      <c r="N52" s="62">
        <v>70000</v>
      </c>
      <c r="O52" s="62">
        <v>20</v>
      </c>
      <c r="P52" s="62">
        <v>70000</v>
      </c>
      <c r="Q52" s="62" t="s">
        <v>1231</v>
      </c>
      <c r="R52" s="62">
        <v>20</v>
      </c>
      <c r="S52" s="414" t="s">
        <v>1300</v>
      </c>
      <c r="T52" s="415" t="s">
        <v>1301</v>
      </c>
      <c r="U52" s="414" t="s">
        <v>1302</v>
      </c>
    </row>
    <row r="53" spans="1:21" ht="38.25">
      <c r="A53" s="144">
        <v>46</v>
      </c>
      <c r="B53" s="62"/>
      <c r="C53" s="78" t="s">
        <v>1303</v>
      </c>
      <c r="D53" s="78" t="s">
        <v>1304</v>
      </c>
      <c r="E53" s="411" t="s">
        <v>1305</v>
      </c>
      <c r="F53" s="62" t="s">
        <v>30</v>
      </c>
      <c r="G53" s="413" t="s">
        <v>33</v>
      </c>
      <c r="H53" s="78" t="s">
        <v>34</v>
      </c>
      <c r="I53" s="413" t="s">
        <v>6</v>
      </c>
      <c r="J53" s="78" t="s">
        <v>1270</v>
      </c>
      <c r="K53" s="412">
        <v>100000</v>
      </c>
      <c r="L53" s="62">
        <v>63000</v>
      </c>
      <c r="M53" s="62" t="s">
        <v>1071</v>
      </c>
      <c r="N53" s="62">
        <v>70000</v>
      </c>
      <c r="O53" s="62">
        <v>20</v>
      </c>
      <c r="P53" s="62">
        <v>70000</v>
      </c>
      <c r="Q53" s="62" t="s">
        <v>1231</v>
      </c>
      <c r="R53" s="62">
        <v>20</v>
      </c>
      <c r="S53" s="414" t="s">
        <v>1306</v>
      </c>
      <c r="T53" s="415" t="s">
        <v>1307</v>
      </c>
      <c r="U53" s="414" t="s">
        <v>1308</v>
      </c>
    </row>
    <row r="54" spans="1:21" ht="38.25">
      <c r="A54" s="144">
        <v>47</v>
      </c>
      <c r="B54" s="62"/>
      <c r="C54" s="78" t="s">
        <v>1309</v>
      </c>
      <c r="D54" s="78" t="s">
        <v>1310</v>
      </c>
      <c r="E54" s="411" t="s">
        <v>1311</v>
      </c>
      <c r="F54" s="62" t="s">
        <v>30</v>
      </c>
      <c r="G54" s="413" t="s">
        <v>33</v>
      </c>
      <c r="H54" s="78" t="s">
        <v>34</v>
      </c>
      <c r="I54" s="413" t="s">
        <v>6</v>
      </c>
      <c r="J54" s="78" t="s">
        <v>1263</v>
      </c>
      <c r="K54" s="412">
        <v>100000</v>
      </c>
      <c r="L54" s="62">
        <v>63000</v>
      </c>
      <c r="M54" s="62" t="s">
        <v>1071</v>
      </c>
      <c r="N54" s="62">
        <v>70000</v>
      </c>
      <c r="O54" s="62">
        <v>20</v>
      </c>
      <c r="P54" s="62">
        <v>70000</v>
      </c>
      <c r="Q54" s="62" t="s">
        <v>1231</v>
      </c>
      <c r="R54" s="62">
        <v>20</v>
      </c>
      <c r="S54" s="414" t="s">
        <v>1312</v>
      </c>
      <c r="T54" s="414" t="s">
        <v>1313</v>
      </c>
      <c r="U54" s="414" t="s">
        <v>1314</v>
      </c>
    </row>
    <row r="55" spans="1:21" ht="60">
      <c r="A55" s="144">
        <v>48</v>
      </c>
      <c r="B55" s="62"/>
      <c r="C55" s="78" t="s">
        <v>1315</v>
      </c>
      <c r="D55" s="78" t="s">
        <v>1316</v>
      </c>
      <c r="E55" s="411" t="s">
        <v>1317</v>
      </c>
      <c r="F55" s="62" t="s">
        <v>30</v>
      </c>
      <c r="G55" s="413" t="s">
        <v>803</v>
      </c>
      <c r="H55" s="78" t="s">
        <v>34</v>
      </c>
      <c r="I55" s="413" t="s">
        <v>6</v>
      </c>
      <c r="J55" s="414" t="s">
        <v>1318</v>
      </c>
      <c r="K55" s="412">
        <v>100000</v>
      </c>
      <c r="L55" s="62">
        <v>63000</v>
      </c>
      <c r="M55" s="62" t="s">
        <v>1071</v>
      </c>
      <c r="N55" s="62">
        <v>70000</v>
      </c>
      <c r="O55" s="62">
        <v>20</v>
      </c>
      <c r="P55" s="62">
        <v>70000</v>
      </c>
      <c r="Q55" s="62" t="s">
        <v>1231</v>
      </c>
      <c r="R55" s="62">
        <v>20</v>
      </c>
      <c r="S55" s="414" t="s">
        <v>1319</v>
      </c>
      <c r="T55" s="415" t="s">
        <v>1320</v>
      </c>
      <c r="U55" s="414" t="s">
        <v>1321</v>
      </c>
    </row>
    <row r="56" spans="1:21" ht="45">
      <c r="A56" s="144">
        <v>49</v>
      </c>
      <c r="B56" s="62"/>
      <c r="C56" s="78" t="s">
        <v>1322</v>
      </c>
      <c r="D56" s="78" t="s">
        <v>1323</v>
      </c>
      <c r="E56" s="411" t="s">
        <v>1256</v>
      </c>
      <c r="F56" s="62" t="s">
        <v>30</v>
      </c>
      <c r="G56" s="413" t="s">
        <v>33</v>
      </c>
      <c r="H56" s="78" t="s">
        <v>34</v>
      </c>
      <c r="I56" s="413" t="s">
        <v>6</v>
      </c>
      <c r="J56" s="78" t="s">
        <v>1324</v>
      </c>
      <c r="K56" s="412">
        <v>100000</v>
      </c>
      <c r="L56" s="62">
        <v>63000</v>
      </c>
      <c r="M56" s="62" t="s">
        <v>1071</v>
      </c>
      <c r="N56" s="62">
        <v>70000</v>
      </c>
      <c r="O56" s="62">
        <v>20</v>
      </c>
      <c r="P56" s="62">
        <v>70000</v>
      </c>
      <c r="Q56" s="62" t="s">
        <v>1231</v>
      </c>
      <c r="R56" s="62">
        <v>20</v>
      </c>
      <c r="S56" s="414" t="s">
        <v>1325</v>
      </c>
      <c r="T56" s="414" t="s">
        <v>1326</v>
      </c>
      <c r="U56" s="414" t="s">
        <v>1327</v>
      </c>
    </row>
    <row r="57" spans="1:21" ht="38.25">
      <c r="A57" s="144">
        <v>50</v>
      </c>
      <c r="B57" s="62"/>
      <c r="C57" s="78" t="s">
        <v>1328</v>
      </c>
      <c r="D57" s="78" t="s">
        <v>700</v>
      </c>
      <c r="E57" s="411" t="s">
        <v>1329</v>
      </c>
      <c r="F57" s="62" t="s">
        <v>30</v>
      </c>
      <c r="G57" s="413" t="s">
        <v>33</v>
      </c>
      <c r="H57" s="78" t="s">
        <v>34</v>
      </c>
      <c r="I57" s="413" t="s">
        <v>6</v>
      </c>
      <c r="J57" s="78" t="s">
        <v>1330</v>
      </c>
      <c r="K57" s="412">
        <v>100000</v>
      </c>
      <c r="L57" s="62">
        <v>63000</v>
      </c>
      <c r="M57" s="62" t="s">
        <v>1071</v>
      </c>
      <c r="N57" s="62">
        <v>70000</v>
      </c>
      <c r="O57" s="62">
        <v>20</v>
      </c>
      <c r="P57" s="62">
        <v>70000</v>
      </c>
      <c r="Q57" s="62" t="s">
        <v>1231</v>
      </c>
      <c r="R57" s="62">
        <v>20</v>
      </c>
      <c r="S57" s="414" t="s">
        <v>1331</v>
      </c>
      <c r="T57" s="415" t="s">
        <v>1332</v>
      </c>
      <c r="U57" s="414" t="s">
        <v>1333</v>
      </c>
    </row>
    <row r="58" spans="1:21" ht="60">
      <c r="A58" s="144">
        <v>51</v>
      </c>
      <c r="B58" s="177"/>
      <c r="C58" s="64" t="s">
        <v>1334</v>
      </c>
      <c r="D58" s="408" t="s">
        <v>1335</v>
      </c>
      <c r="E58" s="176" t="s">
        <v>1336</v>
      </c>
      <c r="F58" s="79" t="s">
        <v>30</v>
      </c>
      <c r="G58" s="40" t="s">
        <v>1337</v>
      </c>
      <c r="H58" s="64" t="s">
        <v>34</v>
      </c>
      <c r="I58" s="79" t="s">
        <v>6</v>
      </c>
      <c r="J58" s="64" t="s">
        <v>1338</v>
      </c>
      <c r="K58" s="177">
        <v>0</v>
      </c>
      <c r="L58" s="177">
        <v>27000</v>
      </c>
      <c r="M58" s="177" t="s">
        <v>824</v>
      </c>
      <c r="N58" s="413">
        <v>30000</v>
      </c>
      <c r="O58" s="177">
        <v>20</v>
      </c>
      <c r="P58" s="177">
        <v>30000</v>
      </c>
      <c r="Q58" s="177" t="s">
        <v>1339</v>
      </c>
      <c r="R58" s="177">
        <v>20</v>
      </c>
      <c r="S58" s="178" t="s">
        <v>1340</v>
      </c>
      <c r="T58" s="178" t="s">
        <v>1341</v>
      </c>
      <c r="U58" s="178" t="s">
        <v>1342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1"/>
  <sheetViews>
    <sheetView topLeftCell="A4" workbookViewId="0">
      <selection activeCell="P10" sqref="P8:P10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90"/>
      <c r="T1" s="90"/>
      <c r="U1" s="90"/>
    </row>
    <row r="2" spans="1:21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90"/>
      <c r="T2" s="90"/>
      <c r="U2" s="90"/>
    </row>
    <row r="3" spans="1:21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90"/>
      <c r="T3" s="90"/>
      <c r="U3" s="90"/>
    </row>
    <row r="4" spans="1:21" ht="18.75">
      <c r="A4" s="587" t="s">
        <v>332</v>
      </c>
      <c r="B4" s="587"/>
      <c r="C4" s="587"/>
      <c r="D4" s="587"/>
      <c r="E4" s="587"/>
      <c r="F4" s="587"/>
      <c r="G4" s="587"/>
      <c r="H4" s="7"/>
      <c r="I4" s="7"/>
      <c r="J4" s="7"/>
      <c r="K4" s="7"/>
      <c r="L4" s="6"/>
      <c r="M4" s="7"/>
      <c r="N4" s="86"/>
      <c r="O4" s="7"/>
      <c r="P4" s="117"/>
      <c r="Q4" s="118"/>
      <c r="R4" s="119" t="s">
        <v>333</v>
      </c>
      <c r="S4" s="90"/>
      <c r="T4" s="90"/>
      <c r="U4" s="155"/>
    </row>
    <row r="5" spans="1:21">
      <c r="A5" s="126"/>
      <c r="B5" s="171"/>
      <c r="C5" s="121"/>
      <c r="D5" s="126"/>
      <c r="E5" s="126"/>
      <c r="F5" s="122"/>
      <c r="G5" s="122"/>
      <c r="H5" s="122"/>
      <c r="I5" s="122"/>
      <c r="J5" s="126"/>
      <c r="K5" s="126"/>
      <c r="L5" s="126"/>
      <c r="M5" s="126"/>
      <c r="N5" s="93"/>
      <c r="O5" s="122"/>
      <c r="P5" s="93"/>
      <c r="Q5" s="590" t="s">
        <v>533</v>
      </c>
      <c r="R5" s="590"/>
      <c r="S5" s="90"/>
      <c r="T5" s="90"/>
      <c r="U5" s="156"/>
    </row>
    <row r="6" spans="1:21">
      <c r="A6" s="588" t="s">
        <v>335</v>
      </c>
      <c r="B6" s="588"/>
      <c r="C6" s="121"/>
      <c r="D6" s="126"/>
      <c r="E6" s="126"/>
      <c r="F6" s="122"/>
      <c r="G6" s="122"/>
      <c r="H6" s="122"/>
      <c r="I6" s="122"/>
      <c r="J6" s="126"/>
      <c r="K6" s="126"/>
      <c r="L6" s="126"/>
      <c r="M6" s="126"/>
      <c r="N6" s="93"/>
      <c r="O6" s="122"/>
      <c r="P6" s="93"/>
      <c r="Q6" s="122"/>
      <c r="R6" s="126"/>
      <c r="S6" s="90"/>
      <c r="T6" s="90"/>
      <c r="U6" s="156"/>
    </row>
    <row r="7" spans="1:21" ht="63">
      <c r="A7" s="142" t="s">
        <v>135</v>
      </c>
      <c r="B7" s="142" t="s">
        <v>136</v>
      </c>
      <c r="C7" s="144" t="s">
        <v>137</v>
      </c>
      <c r="D7" s="142" t="s">
        <v>138</v>
      </c>
      <c r="E7" s="142" t="s">
        <v>139</v>
      </c>
      <c r="F7" s="142" t="s">
        <v>9</v>
      </c>
      <c r="G7" s="142" t="s">
        <v>140</v>
      </c>
      <c r="H7" s="142" t="s">
        <v>141</v>
      </c>
      <c r="I7" s="142" t="s">
        <v>142</v>
      </c>
      <c r="J7" s="143" t="s">
        <v>248</v>
      </c>
      <c r="K7" s="143" t="s">
        <v>249</v>
      </c>
      <c r="L7" s="143" t="s">
        <v>250</v>
      </c>
      <c r="M7" s="143" t="s">
        <v>251</v>
      </c>
      <c r="N7" s="157" t="s">
        <v>252</v>
      </c>
      <c r="O7" s="143" t="s">
        <v>253</v>
      </c>
      <c r="P7" s="157" t="s">
        <v>147</v>
      </c>
      <c r="Q7" s="143" t="s">
        <v>146</v>
      </c>
      <c r="R7" s="143" t="s">
        <v>148</v>
      </c>
      <c r="S7" s="128" t="s">
        <v>542</v>
      </c>
      <c r="T7" s="158" t="s">
        <v>543</v>
      </c>
      <c r="U7" s="175" t="s">
        <v>820</v>
      </c>
    </row>
    <row r="8" spans="1:21" ht="60">
      <c r="A8" s="103">
        <v>1</v>
      </c>
      <c r="B8" s="27"/>
      <c r="C8" s="64" t="s">
        <v>843</v>
      </c>
      <c r="D8" s="64" t="s">
        <v>801</v>
      </c>
      <c r="E8" s="64" t="s">
        <v>844</v>
      </c>
      <c r="F8" s="79" t="s">
        <v>30</v>
      </c>
      <c r="G8" s="177" t="s">
        <v>803</v>
      </c>
      <c r="H8" s="64" t="s">
        <v>34</v>
      </c>
      <c r="I8" s="64" t="s">
        <v>6</v>
      </c>
      <c r="J8" s="64" t="s">
        <v>845</v>
      </c>
      <c r="K8" s="64" t="s">
        <v>846</v>
      </c>
      <c r="L8" s="64" t="s">
        <v>107</v>
      </c>
      <c r="M8" s="64" t="s">
        <v>847</v>
      </c>
      <c r="N8" s="27">
        <v>200000</v>
      </c>
      <c r="O8" s="98" t="s">
        <v>848</v>
      </c>
      <c r="P8" s="27">
        <v>50000</v>
      </c>
      <c r="Q8" s="180" t="s">
        <v>849</v>
      </c>
      <c r="R8" s="27" t="s">
        <v>850</v>
      </c>
      <c r="S8" s="178" t="s">
        <v>810</v>
      </c>
      <c r="T8" s="178" t="s">
        <v>811</v>
      </c>
      <c r="U8" s="178" t="s">
        <v>851</v>
      </c>
    </row>
    <row r="9" spans="1:21" ht="120">
      <c r="A9" s="142">
        <v>2</v>
      </c>
      <c r="B9" s="27"/>
      <c r="C9" s="64" t="s">
        <v>852</v>
      </c>
      <c r="D9" s="64" t="s">
        <v>853</v>
      </c>
      <c r="E9" s="64" t="s">
        <v>854</v>
      </c>
      <c r="F9" s="79" t="s">
        <v>30</v>
      </c>
      <c r="G9" s="177" t="s">
        <v>33</v>
      </c>
      <c r="H9" s="64" t="s">
        <v>34</v>
      </c>
      <c r="I9" s="64" t="s">
        <v>6</v>
      </c>
      <c r="J9" s="64" t="s">
        <v>855</v>
      </c>
      <c r="K9" s="64" t="s">
        <v>846</v>
      </c>
      <c r="L9" s="64" t="s">
        <v>856</v>
      </c>
      <c r="M9" s="64" t="s">
        <v>857</v>
      </c>
      <c r="N9" s="27">
        <v>157500</v>
      </c>
      <c r="O9" s="98" t="s">
        <v>858</v>
      </c>
      <c r="P9" s="27">
        <v>45000</v>
      </c>
      <c r="Q9" s="180" t="s">
        <v>859</v>
      </c>
      <c r="R9" s="27" t="s">
        <v>776</v>
      </c>
      <c r="S9" s="178" t="s">
        <v>860</v>
      </c>
      <c r="T9" s="178" t="s">
        <v>861</v>
      </c>
      <c r="U9" s="178" t="s">
        <v>862</v>
      </c>
    </row>
    <row r="10" spans="1:21" ht="75">
      <c r="A10" s="103">
        <v>3</v>
      </c>
      <c r="B10" s="27"/>
      <c r="C10" s="64" t="s">
        <v>269</v>
      </c>
      <c r="D10" s="408" t="s">
        <v>270</v>
      </c>
      <c r="E10" s="64" t="s">
        <v>1060</v>
      </c>
      <c r="F10" s="27" t="s">
        <v>30</v>
      </c>
      <c r="G10" s="64" t="s">
        <v>33</v>
      </c>
      <c r="H10" s="177" t="s">
        <v>73</v>
      </c>
      <c r="I10" s="64" t="s">
        <v>6</v>
      </c>
      <c r="J10" s="64" t="s">
        <v>795</v>
      </c>
      <c r="K10" s="64" t="s">
        <v>1061</v>
      </c>
      <c r="L10" s="64" t="s">
        <v>259</v>
      </c>
      <c r="M10" s="64" t="s">
        <v>1062</v>
      </c>
      <c r="N10" s="27">
        <v>200000</v>
      </c>
      <c r="O10" s="79" t="s">
        <v>789</v>
      </c>
      <c r="P10" s="27">
        <v>50000</v>
      </c>
      <c r="Q10" s="27" t="s">
        <v>1063</v>
      </c>
      <c r="R10" s="27" t="s">
        <v>776</v>
      </c>
      <c r="S10" s="409" t="s">
        <v>1064</v>
      </c>
      <c r="T10" s="178" t="s">
        <v>1065</v>
      </c>
      <c r="U10" s="410" t="s">
        <v>1066</v>
      </c>
    </row>
    <row r="11" spans="1:21" ht="180">
      <c r="A11" s="142">
        <v>4</v>
      </c>
      <c r="B11" s="27"/>
      <c r="C11" s="78" t="s">
        <v>784</v>
      </c>
      <c r="D11" s="78" t="s">
        <v>785</v>
      </c>
      <c r="E11" s="416" t="s">
        <v>786</v>
      </c>
      <c r="F11" s="27" t="s">
        <v>30</v>
      </c>
      <c r="G11" s="416" t="s">
        <v>33</v>
      </c>
      <c r="H11" s="78" t="s">
        <v>34</v>
      </c>
      <c r="I11" s="79" t="s">
        <v>5</v>
      </c>
      <c r="J11" s="78" t="s">
        <v>1343</v>
      </c>
      <c r="K11" s="78" t="s">
        <v>1061</v>
      </c>
      <c r="L11" s="78" t="s">
        <v>1344</v>
      </c>
      <c r="M11" s="78" t="s">
        <v>1062</v>
      </c>
      <c r="N11" s="27">
        <v>200000</v>
      </c>
      <c r="O11" s="78" t="s">
        <v>1345</v>
      </c>
      <c r="P11" s="62">
        <v>50000</v>
      </c>
      <c r="Q11" s="78" t="s">
        <v>1346</v>
      </c>
      <c r="R11" s="27" t="s">
        <v>1347</v>
      </c>
      <c r="S11" s="414" t="s">
        <v>1348</v>
      </c>
      <c r="T11" s="414" t="s">
        <v>1349</v>
      </c>
      <c r="U11" s="409" t="s">
        <v>1350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activeCell="C8" sqref="C8"/>
    </sheetView>
  </sheetViews>
  <sheetFormatPr defaultRowHeight="15"/>
  <sheetData>
    <row r="1" spans="1:131" ht="26.25">
      <c r="A1" s="469" t="s">
        <v>863</v>
      </c>
      <c r="B1" s="469"/>
      <c r="C1" s="469"/>
      <c r="D1" s="469"/>
      <c r="E1" s="469"/>
      <c r="F1" s="469"/>
      <c r="G1" s="469"/>
      <c r="H1" s="469"/>
      <c r="I1" s="469"/>
      <c r="J1" s="217"/>
      <c r="K1" s="217"/>
      <c r="L1" s="217"/>
      <c r="M1" s="217"/>
      <c r="N1" s="217"/>
      <c r="O1" s="217"/>
      <c r="P1" s="218"/>
      <c r="Q1" s="217"/>
      <c r="R1" s="217"/>
      <c r="S1" s="217"/>
      <c r="T1" s="217"/>
      <c r="U1" s="219"/>
      <c r="V1" s="219"/>
      <c r="W1" s="219"/>
      <c r="X1" s="219"/>
      <c r="Y1" s="219"/>
      <c r="Z1" s="219"/>
      <c r="AA1" s="219"/>
      <c r="AB1" s="219"/>
      <c r="AC1" s="219"/>
      <c r="AD1" s="220"/>
      <c r="AE1" s="219"/>
      <c r="AF1" s="219"/>
      <c r="AG1" s="219"/>
      <c r="AH1" s="219"/>
      <c r="AI1" s="219"/>
      <c r="AJ1" s="219"/>
      <c r="AK1" s="219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470" t="s">
        <v>864</v>
      </c>
      <c r="CY1" s="471"/>
      <c r="CZ1" s="454"/>
      <c r="DA1" s="454"/>
      <c r="DB1" s="454"/>
      <c r="DC1" s="454"/>
      <c r="DD1" s="454"/>
      <c r="DE1" s="454"/>
      <c r="DF1" s="454"/>
      <c r="DG1" s="454"/>
      <c r="DH1" s="454"/>
      <c r="DI1" s="454"/>
      <c r="DJ1" s="454"/>
      <c r="DK1" s="454"/>
      <c r="DL1" s="454"/>
      <c r="DM1" s="195"/>
      <c r="DN1" s="195"/>
      <c r="DO1" s="195"/>
      <c r="DP1" s="195"/>
      <c r="DQ1" s="195"/>
      <c r="DR1" s="195"/>
      <c r="DS1" s="196"/>
      <c r="DT1" s="195"/>
      <c r="DU1" s="221"/>
      <c r="DV1" s="196"/>
      <c r="DW1" s="195"/>
      <c r="DX1" s="195"/>
      <c r="DY1" s="195"/>
      <c r="DZ1" s="195"/>
      <c r="EA1" s="195"/>
    </row>
    <row r="2" spans="1:131" ht="19.5" thickBot="1">
      <c r="A2" s="472" t="s">
        <v>905</v>
      </c>
      <c r="B2" s="455"/>
      <c r="C2" s="455"/>
      <c r="D2" s="455"/>
      <c r="E2" s="455"/>
      <c r="F2" s="455"/>
      <c r="G2" s="455"/>
      <c r="H2" s="455"/>
      <c r="I2" s="455"/>
      <c r="J2" s="222"/>
      <c r="K2" s="222"/>
      <c r="L2" s="222"/>
      <c r="M2" s="222"/>
      <c r="N2" s="222"/>
      <c r="O2" s="222"/>
      <c r="P2" s="223"/>
      <c r="Q2" s="222"/>
      <c r="R2" s="222"/>
      <c r="S2" s="222"/>
      <c r="T2" s="222"/>
      <c r="U2" s="224"/>
      <c r="V2" s="224"/>
      <c r="W2" s="224"/>
      <c r="X2" s="224"/>
      <c r="Y2" s="224"/>
      <c r="Z2" s="224"/>
      <c r="AA2" s="224"/>
      <c r="AB2" s="224"/>
      <c r="AC2" s="224"/>
      <c r="AD2" s="187"/>
      <c r="AE2" s="224"/>
      <c r="AF2" s="224"/>
      <c r="AG2" s="224"/>
      <c r="AH2" s="224"/>
      <c r="AI2" s="224"/>
      <c r="AJ2" s="224"/>
      <c r="AK2" s="224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225"/>
      <c r="CY2" s="226"/>
      <c r="CZ2" s="188"/>
      <c r="DA2" s="188"/>
      <c r="DB2" s="227" t="s">
        <v>906</v>
      </c>
      <c r="DC2" s="227"/>
      <c r="DD2" s="188"/>
      <c r="DE2" s="188"/>
      <c r="DF2" s="188"/>
      <c r="DG2" s="188"/>
      <c r="DH2" s="188"/>
      <c r="DI2" s="188"/>
      <c r="DJ2" s="188"/>
      <c r="DK2" s="188"/>
      <c r="DL2" s="188"/>
      <c r="DM2" s="195"/>
      <c r="DN2" s="195"/>
      <c r="DO2" s="195"/>
      <c r="DP2" s="195"/>
      <c r="DQ2" s="195"/>
      <c r="DR2" s="195"/>
      <c r="DS2" s="196"/>
      <c r="DT2" s="195"/>
      <c r="DU2" s="221"/>
      <c r="DV2" s="196"/>
      <c r="DW2" s="195"/>
      <c r="DX2" s="195"/>
      <c r="DY2" s="195"/>
      <c r="DZ2" s="195"/>
      <c r="EA2" s="195"/>
    </row>
    <row r="3" spans="1:131" ht="16.5" thickBot="1">
      <c r="A3" s="473" t="s">
        <v>866</v>
      </c>
      <c r="B3" s="474" t="s">
        <v>866</v>
      </c>
      <c r="C3" s="458" t="s">
        <v>907</v>
      </c>
      <c r="D3" s="440" t="s">
        <v>867</v>
      </c>
      <c r="E3" s="458" t="s">
        <v>868</v>
      </c>
      <c r="F3" s="458" t="s">
        <v>908</v>
      </c>
      <c r="G3" s="458" t="s">
        <v>872</v>
      </c>
      <c r="H3" s="477" t="s">
        <v>909</v>
      </c>
      <c r="I3" s="477" t="s">
        <v>910</v>
      </c>
      <c r="J3" s="477" t="s">
        <v>911</v>
      </c>
      <c r="K3" s="458" t="s">
        <v>912</v>
      </c>
      <c r="L3" s="479" t="s">
        <v>871</v>
      </c>
      <c r="M3" s="466" t="s">
        <v>872</v>
      </c>
      <c r="N3" s="440" t="s">
        <v>913</v>
      </c>
      <c r="O3" s="440" t="s">
        <v>874</v>
      </c>
      <c r="P3" s="443" t="s">
        <v>914</v>
      </c>
      <c r="Q3" s="446" t="s">
        <v>876</v>
      </c>
      <c r="R3" s="447"/>
      <c r="S3" s="448"/>
      <c r="T3" s="440" t="s">
        <v>877</v>
      </c>
      <c r="U3" s="452" t="s">
        <v>878</v>
      </c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3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228"/>
      <c r="CY3" s="198"/>
      <c r="DS3" s="198"/>
      <c r="DU3" s="228"/>
      <c r="DV3" s="198"/>
    </row>
    <row r="4" spans="1:131" ht="26.25" thickBot="1">
      <c r="A4" s="473"/>
      <c r="B4" s="475"/>
      <c r="C4" s="476"/>
      <c r="D4" s="441"/>
      <c r="E4" s="476"/>
      <c r="F4" s="476"/>
      <c r="G4" s="476"/>
      <c r="H4" s="478"/>
      <c r="I4" s="478"/>
      <c r="J4" s="478"/>
      <c r="K4" s="476"/>
      <c r="L4" s="480"/>
      <c r="M4" s="467"/>
      <c r="N4" s="441"/>
      <c r="O4" s="441"/>
      <c r="P4" s="444"/>
      <c r="Q4" s="449"/>
      <c r="R4" s="450"/>
      <c r="S4" s="451"/>
      <c r="T4" s="441"/>
      <c r="U4" s="435" t="s">
        <v>309</v>
      </c>
      <c r="V4" s="435"/>
      <c r="W4" s="435"/>
      <c r="X4" s="435"/>
      <c r="Y4" s="435"/>
      <c r="Z4" s="435" t="s">
        <v>320</v>
      </c>
      <c r="AA4" s="435"/>
      <c r="AB4" s="435"/>
      <c r="AC4" s="435"/>
      <c r="AD4" s="435" t="s">
        <v>324</v>
      </c>
      <c r="AE4" s="435"/>
      <c r="AF4" s="435"/>
      <c r="AG4" s="435"/>
      <c r="AH4" s="435" t="s">
        <v>879</v>
      </c>
      <c r="AI4" s="435"/>
      <c r="AJ4" s="435"/>
      <c r="AK4" s="436"/>
      <c r="AL4" s="435" t="s">
        <v>880</v>
      </c>
      <c r="AM4" s="435"/>
      <c r="AN4" s="435"/>
      <c r="AO4" s="436"/>
      <c r="AP4" s="435" t="s">
        <v>881</v>
      </c>
      <c r="AQ4" s="435"/>
      <c r="AR4" s="435"/>
      <c r="AS4" s="436"/>
      <c r="AT4" s="435" t="s">
        <v>882</v>
      </c>
      <c r="AU4" s="435"/>
      <c r="AV4" s="435"/>
      <c r="AW4" s="436"/>
      <c r="AX4" s="435" t="s">
        <v>883</v>
      </c>
      <c r="AY4" s="435"/>
      <c r="AZ4" s="435"/>
      <c r="BA4" s="436"/>
      <c r="BB4" s="435" t="s">
        <v>884</v>
      </c>
      <c r="BC4" s="435"/>
      <c r="BD4" s="435"/>
      <c r="BE4" s="436"/>
      <c r="BF4" s="435" t="s">
        <v>885</v>
      </c>
      <c r="BG4" s="435"/>
      <c r="BH4" s="435"/>
      <c r="BI4" s="436"/>
      <c r="BJ4" s="435" t="s">
        <v>886</v>
      </c>
      <c r="BK4" s="435"/>
      <c r="BL4" s="435"/>
      <c r="BM4" s="436"/>
      <c r="BN4" s="435" t="s">
        <v>887</v>
      </c>
      <c r="BO4" s="435"/>
      <c r="BP4" s="435"/>
      <c r="BQ4" s="436"/>
      <c r="BR4" s="435" t="s">
        <v>888</v>
      </c>
      <c r="BS4" s="435"/>
      <c r="BT4" s="435"/>
      <c r="BU4" s="436"/>
      <c r="BV4" s="435" t="s">
        <v>889</v>
      </c>
      <c r="BW4" s="435"/>
      <c r="BX4" s="435"/>
      <c r="BY4" s="436"/>
      <c r="BZ4" s="435" t="s">
        <v>890</v>
      </c>
      <c r="CA4" s="435"/>
      <c r="CB4" s="435"/>
      <c r="CC4" s="436"/>
      <c r="CD4" s="435" t="s">
        <v>891</v>
      </c>
      <c r="CE4" s="435"/>
      <c r="CF4" s="435"/>
      <c r="CG4" s="436"/>
      <c r="CH4" s="435" t="s">
        <v>892</v>
      </c>
      <c r="CI4" s="435"/>
      <c r="CJ4" s="435"/>
      <c r="CK4" s="436"/>
      <c r="CL4" s="435" t="s">
        <v>893</v>
      </c>
      <c r="CM4" s="435"/>
      <c r="CN4" s="435"/>
      <c r="CO4" s="436"/>
      <c r="CP4" s="435" t="s">
        <v>894</v>
      </c>
      <c r="CQ4" s="435"/>
      <c r="CR4" s="435"/>
      <c r="CS4" s="436"/>
      <c r="CT4" s="435" t="s">
        <v>895</v>
      </c>
      <c r="CU4" s="435"/>
      <c r="CV4" s="435"/>
      <c r="CW4" s="436"/>
      <c r="CX4" s="437" t="s">
        <v>896</v>
      </c>
      <c r="CY4" s="438"/>
      <c r="CZ4" s="438"/>
      <c r="DA4" s="439"/>
      <c r="DB4" s="464" t="s">
        <v>915</v>
      </c>
      <c r="DC4" s="438"/>
      <c r="DD4" s="438"/>
      <c r="DE4" s="438"/>
      <c r="DF4" s="438"/>
      <c r="DG4" s="438"/>
      <c r="DH4" s="438"/>
      <c r="DI4" s="438"/>
      <c r="DJ4" s="438"/>
      <c r="DK4" s="438"/>
      <c r="DL4" s="438"/>
      <c r="DM4" s="465"/>
      <c r="DN4" s="229"/>
      <c r="DO4" s="229"/>
      <c r="DP4" s="463" t="s">
        <v>916</v>
      </c>
      <c r="DQ4" s="463"/>
      <c r="DR4" s="463"/>
      <c r="DS4" s="230"/>
      <c r="DT4" s="229"/>
      <c r="DU4" s="231" t="s">
        <v>917</v>
      </c>
      <c r="DV4" s="232"/>
      <c r="DW4" s="232"/>
      <c r="DX4" s="232"/>
      <c r="DY4" s="232"/>
      <c r="DZ4" s="232"/>
      <c r="EA4" s="232"/>
    </row>
    <row r="5" spans="1:131" ht="26.25" thickBot="1">
      <c r="A5" s="473"/>
      <c r="B5" s="475"/>
      <c r="C5" s="476"/>
      <c r="D5" s="442"/>
      <c r="E5" s="476"/>
      <c r="F5" s="476"/>
      <c r="G5" s="476"/>
      <c r="H5" s="478"/>
      <c r="I5" s="478"/>
      <c r="J5" s="478"/>
      <c r="K5" s="476"/>
      <c r="L5" s="480"/>
      <c r="M5" s="468"/>
      <c r="N5" s="442"/>
      <c r="O5" s="442"/>
      <c r="P5" s="445"/>
      <c r="Q5" s="201" t="s">
        <v>897</v>
      </c>
      <c r="R5" s="202" t="s">
        <v>898</v>
      </c>
      <c r="S5" s="202" t="s">
        <v>899</v>
      </c>
      <c r="T5" s="442"/>
      <c r="U5" s="203" t="s">
        <v>900</v>
      </c>
      <c r="V5" s="203" t="s">
        <v>901</v>
      </c>
      <c r="W5" s="204" t="s">
        <v>898</v>
      </c>
      <c r="X5" s="204" t="s">
        <v>899</v>
      </c>
      <c r="Y5" s="202" t="s">
        <v>897</v>
      </c>
      <c r="Z5" s="203" t="s">
        <v>901</v>
      </c>
      <c r="AA5" s="204" t="s">
        <v>902</v>
      </c>
      <c r="AB5" s="204" t="s">
        <v>899</v>
      </c>
      <c r="AC5" s="202" t="s">
        <v>897</v>
      </c>
      <c r="AD5" s="203" t="s">
        <v>901</v>
      </c>
      <c r="AE5" s="204" t="s">
        <v>902</v>
      </c>
      <c r="AF5" s="204" t="s">
        <v>899</v>
      </c>
      <c r="AG5" s="202" t="s">
        <v>897</v>
      </c>
      <c r="AH5" s="203" t="s">
        <v>901</v>
      </c>
      <c r="AI5" s="204" t="s">
        <v>902</v>
      </c>
      <c r="AJ5" s="204" t="s">
        <v>899</v>
      </c>
      <c r="AK5" s="205" t="s">
        <v>897</v>
      </c>
      <c r="AL5" s="203" t="s">
        <v>901</v>
      </c>
      <c r="AM5" s="204" t="s">
        <v>902</v>
      </c>
      <c r="AN5" s="204" t="s">
        <v>899</v>
      </c>
      <c r="AO5" s="205" t="s">
        <v>897</v>
      </c>
      <c r="AP5" s="203" t="s">
        <v>901</v>
      </c>
      <c r="AQ5" s="204" t="s">
        <v>902</v>
      </c>
      <c r="AR5" s="204" t="s">
        <v>899</v>
      </c>
      <c r="AS5" s="205" t="s">
        <v>897</v>
      </c>
      <c r="AT5" s="203" t="s">
        <v>901</v>
      </c>
      <c r="AU5" s="204" t="s">
        <v>902</v>
      </c>
      <c r="AV5" s="204" t="s">
        <v>899</v>
      </c>
      <c r="AW5" s="205" t="s">
        <v>897</v>
      </c>
      <c r="AX5" s="203" t="s">
        <v>901</v>
      </c>
      <c r="AY5" s="204" t="s">
        <v>902</v>
      </c>
      <c r="AZ5" s="204" t="s">
        <v>899</v>
      </c>
      <c r="BA5" s="205" t="s">
        <v>897</v>
      </c>
      <c r="BB5" s="203" t="s">
        <v>901</v>
      </c>
      <c r="BC5" s="204" t="s">
        <v>902</v>
      </c>
      <c r="BD5" s="204" t="s">
        <v>899</v>
      </c>
      <c r="BE5" s="205" t="s">
        <v>897</v>
      </c>
      <c r="BF5" s="203" t="s">
        <v>901</v>
      </c>
      <c r="BG5" s="204" t="s">
        <v>902</v>
      </c>
      <c r="BH5" s="204" t="s">
        <v>899</v>
      </c>
      <c r="BI5" s="205" t="s">
        <v>897</v>
      </c>
      <c r="BJ5" s="203" t="s">
        <v>901</v>
      </c>
      <c r="BK5" s="204" t="s">
        <v>902</v>
      </c>
      <c r="BL5" s="204" t="s">
        <v>899</v>
      </c>
      <c r="BM5" s="205" t="s">
        <v>897</v>
      </c>
      <c r="BN5" s="203" t="s">
        <v>901</v>
      </c>
      <c r="BO5" s="204" t="s">
        <v>902</v>
      </c>
      <c r="BP5" s="204" t="s">
        <v>899</v>
      </c>
      <c r="BQ5" s="205" t="s">
        <v>897</v>
      </c>
      <c r="BR5" s="203" t="s">
        <v>901</v>
      </c>
      <c r="BS5" s="204" t="s">
        <v>902</v>
      </c>
      <c r="BT5" s="204" t="s">
        <v>899</v>
      </c>
      <c r="BU5" s="205" t="s">
        <v>897</v>
      </c>
      <c r="BV5" s="203" t="s">
        <v>901</v>
      </c>
      <c r="BW5" s="204" t="s">
        <v>902</v>
      </c>
      <c r="BX5" s="204" t="s">
        <v>899</v>
      </c>
      <c r="BY5" s="205" t="s">
        <v>897</v>
      </c>
      <c r="BZ5" s="203" t="s">
        <v>901</v>
      </c>
      <c r="CA5" s="204" t="s">
        <v>902</v>
      </c>
      <c r="CB5" s="204" t="s">
        <v>899</v>
      </c>
      <c r="CC5" s="205" t="s">
        <v>897</v>
      </c>
      <c r="CD5" s="203" t="s">
        <v>901</v>
      </c>
      <c r="CE5" s="204" t="s">
        <v>902</v>
      </c>
      <c r="CF5" s="204" t="s">
        <v>899</v>
      </c>
      <c r="CG5" s="205" t="s">
        <v>897</v>
      </c>
      <c r="CH5" s="203" t="s">
        <v>901</v>
      </c>
      <c r="CI5" s="204" t="s">
        <v>902</v>
      </c>
      <c r="CJ5" s="204" t="s">
        <v>899</v>
      </c>
      <c r="CK5" s="205" t="s">
        <v>897</v>
      </c>
      <c r="CL5" s="203" t="s">
        <v>901</v>
      </c>
      <c r="CM5" s="204" t="s">
        <v>902</v>
      </c>
      <c r="CN5" s="204" t="s">
        <v>899</v>
      </c>
      <c r="CO5" s="205" t="s">
        <v>897</v>
      </c>
      <c r="CP5" s="203" t="s">
        <v>901</v>
      </c>
      <c r="CQ5" s="204" t="s">
        <v>902</v>
      </c>
      <c r="CR5" s="204" t="s">
        <v>899</v>
      </c>
      <c r="CS5" s="205" t="s">
        <v>897</v>
      </c>
      <c r="CT5" s="203" t="s">
        <v>901</v>
      </c>
      <c r="CU5" s="204" t="s">
        <v>902</v>
      </c>
      <c r="CV5" s="204" t="s">
        <v>899</v>
      </c>
      <c r="CW5" s="206" t="s">
        <v>897</v>
      </c>
      <c r="CX5" s="233" t="s">
        <v>34</v>
      </c>
      <c r="CY5" s="209" t="s">
        <v>903</v>
      </c>
      <c r="CZ5" s="209" t="s">
        <v>73</v>
      </c>
      <c r="DA5" s="209" t="s">
        <v>903</v>
      </c>
      <c r="DB5" s="234" t="s">
        <v>918</v>
      </c>
      <c r="DC5" s="209" t="s">
        <v>903</v>
      </c>
      <c r="DD5" s="234" t="s">
        <v>919</v>
      </c>
      <c r="DE5" s="209" t="s">
        <v>903</v>
      </c>
      <c r="DF5" s="234" t="s">
        <v>920</v>
      </c>
      <c r="DG5" s="209" t="s">
        <v>903</v>
      </c>
      <c r="DH5" s="234" t="s">
        <v>921</v>
      </c>
      <c r="DI5" s="209" t="s">
        <v>903</v>
      </c>
      <c r="DJ5" s="234" t="s">
        <v>922</v>
      </c>
      <c r="DK5" s="209" t="s">
        <v>903</v>
      </c>
      <c r="DL5" s="234" t="s">
        <v>923</v>
      </c>
      <c r="DM5" s="235" t="s">
        <v>903</v>
      </c>
      <c r="DN5" s="236" t="s">
        <v>924</v>
      </c>
      <c r="DO5" s="236" t="s">
        <v>924</v>
      </c>
      <c r="DP5" s="90" t="s">
        <v>925</v>
      </c>
      <c r="DQ5" s="90"/>
      <c r="DR5" s="90" t="s">
        <v>926</v>
      </c>
      <c r="DS5" s="237"/>
      <c r="DT5" s="90"/>
      <c r="DU5" s="238" t="s">
        <v>33</v>
      </c>
      <c r="DV5" s="239" t="s">
        <v>927</v>
      </c>
      <c r="DW5" s="239" t="s">
        <v>928</v>
      </c>
      <c r="DX5" s="239" t="s">
        <v>927</v>
      </c>
      <c r="DY5" s="239" t="s">
        <v>929</v>
      </c>
      <c r="DZ5" s="239" t="s">
        <v>930</v>
      </c>
      <c r="EA5" s="239" t="s">
        <v>931</v>
      </c>
    </row>
    <row r="6" spans="1:131">
      <c r="A6" s="473"/>
      <c r="B6" s="240">
        <v>1</v>
      </c>
      <c r="C6" s="241">
        <v>2</v>
      </c>
      <c r="D6" s="241"/>
      <c r="E6" s="241">
        <v>3</v>
      </c>
      <c r="F6" s="242">
        <v>4</v>
      </c>
      <c r="G6" s="242">
        <v>5</v>
      </c>
      <c r="H6" s="242">
        <v>6</v>
      </c>
      <c r="I6" s="242">
        <v>7</v>
      </c>
      <c r="J6" s="242">
        <v>8</v>
      </c>
      <c r="K6" s="242">
        <v>9</v>
      </c>
      <c r="L6" s="243">
        <v>10</v>
      </c>
      <c r="M6" s="244">
        <v>7</v>
      </c>
      <c r="N6" s="242">
        <v>8</v>
      </c>
      <c r="O6" s="242"/>
      <c r="P6" s="245">
        <v>9</v>
      </c>
      <c r="Q6" s="242">
        <v>10</v>
      </c>
      <c r="R6" s="242"/>
      <c r="S6" s="242"/>
      <c r="T6" s="242">
        <v>11</v>
      </c>
      <c r="U6" s="242">
        <v>6</v>
      </c>
      <c r="V6" s="242">
        <v>7</v>
      </c>
      <c r="W6" s="242">
        <v>8</v>
      </c>
      <c r="X6" s="242">
        <v>9</v>
      </c>
      <c r="Y6" s="242">
        <v>10</v>
      </c>
      <c r="Z6" s="242">
        <v>11</v>
      </c>
      <c r="AA6" s="242">
        <v>12</v>
      </c>
      <c r="AB6" s="242">
        <v>13</v>
      </c>
      <c r="AC6" s="242">
        <v>14</v>
      </c>
      <c r="AD6" s="242">
        <v>15</v>
      </c>
      <c r="AE6" s="242">
        <v>16</v>
      </c>
      <c r="AF6" s="242">
        <v>17</v>
      </c>
      <c r="AG6" s="242">
        <v>18</v>
      </c>
      <c r="AH6" s="242">
        <v>19</v>
      </c>
      <c r="AI6" s="242">
        <v>20</v>
      </c>
      <c r="AJ6" s="242">
        <v>21</v>
      </c>
      <c r="AK6" s="243">
        <v>22</v>
      </c>
      <c r="AL6" s="242">
        <v>19</v>
      </c>
      <c r="AM6" s="242">
        <v>20</v>
      </c>
      <c r="AN6" s="242">
        <v>21</v>
      </c>
      <c r="AO6" s="243">
        <v>22</v>
      </c>
      <c r="AP6" s="242">
        <v>19</v>
      </c>
      <c r="AQ6" s="242">
        <v>20</v>
      </c>
      <c r="AR6" s="242">
        <v>21</v>
      </c>
      <c r="AS6" s="243">
        <v>22</v>
      </c>
      <c r="AT6" s="242">
        <v>19</v>
      </c>
      <c r="AU6" s="242">
        <v>20</v>
      </c>
      <c r="AV6" s="242">
        <v>21</v>
      </c>
      <c r="AW6" s="243">
        <v>22</v>
      </c>
      <c r="AX6" s="242">
        <v>19</v>
      </c>
      <c r="AY6" s="242">
        <v>20</v>
      </c>
      <c r="AZ6" s="242">
        <v>21</v>
      </c>
      <c r="BA6" s="243">
        <v>22</v>
      </c>
      <c r="BB6" s="242">
        <v>19</v>
      </c>
      <c r="BC6" s="242">
        <v>20</v>
      </c>
      <c r="BD6" s="242">
        <v>21</v>
      </c>
      <c r="BE6" s="243">
        <v>22</v>
      </c>
      <c r="BF6" s="242">
        <v>19</v>
      </c>
      <c r="BG6" s="242">
        <v>20</v>
      </c>
      <c r="BH6" s="242">
        <v>21</v>
      </c>
      <c r="BI6" s="243">
        <v>22</v>
      </c>
      <c r="BJ6" s="242">
        <v>19</v>
      </c>
      <c r="BK6" s="242">
        <v>20</v>
      </c>
      <c r="BL6" s="242">
        <v>21</v>
      </c>
      <c r="BM6" s="243">
        <v>22</v>
      </c>
      <c r="BN6" s="242">
        <v>19</v>
      </c>
      <c r="BO6" s="242">
        <v>20</v>
      </c>
      <c r="BP6" s="242">
        <v>21</v>
      </c>
      <c r="BQ6" s="243">
        <v>22</v>
      </c>
      <c r="BR6" s="242">
        <v>19</v>
      </c>
      <c r="BS6" s="242">
        <v>20</v>
      </c>
      <c r="BT6" s="242">
        <v>21</v>
      </c>
      <c r="BU6" s="243">
        <v>22</v>
      </c>
      <c r="BV6" s="242">
        <v>19</v>
      </c>
      <c r="BW6" s="242">
        <v>20</v>
      </c>
      <c r="BX6" s="242">
        <v>21</v>
      </c>
      <c r="BY6" s="243">
        <v>22</v>
      </c>
      <c r="BZ6" s="242">
        <v>19</v>
      </c>
      <c r="CA6" s="242">
        <v>20</v>
      </c>
      <c r="CB6" s="242">
        <v>21</v>
      </c>
      <c r="CC6" s="243">
        <v>22</v>
      </c>
      <c r="CD6" s="242">
        <v>19</v>
      </c>
      <c r="CE6" s="242">
        <v>20</v>
      </c>
      <c r="CF6" s="242">
        <v>21</v>
      </c>
      <c r="CG6" s="243">
        <v>22</v>
      </c>
      <c r="CH6" s="242">
        <v>19</v>
      </c>
      <c r="CI6" s="242">
        <v>20</v>
      </c>
      <c r="CJ6" s="242">
        <v>21</v>
      </c>
      <c r="CK6" s="243">
        <v>22</v>
      </c>
      <c r="CL6" s="242">
        <v>19</v>
      </c>
      <c r="CM6" s="242">
        <v>20</v>
      </c>
      <c r="CN6" s="242">
        <v>21</v>
      </c>
      <c r="CO6" s="243">
        <v>22</v>
      </c>
      <c r="CP6" s="242">
        <v>19</v>
      </c>
      <c r="CQ6" s="242">
        <v>20</v>
      </c>
      <c r="CR6" s="242">
        <v>21</v>
      </c>
      <c r="CS6" s="243">
        <v>22</v>
      </c>
      <c r="CT6" s="242">
        <v>19</v>
      </c>
      <c r="CU6" s="242">
        <v>20</v>
      </c>
      <c r="CV6" s="242">
        <v>21</v>
      </c>
      <c r="CW6" s="246">
        <v>22</v>
      </c>
      <c r="CX6" s="247">
        <v>8</v>
      </c>
      <c r="CY6" s="248">
        <v>9</v>
      </c>
      <c r="CZ6" s="248">
        <v>10</v>
      </c>
      <c r="DA6" s="248">
        <v>11</v>
      </c>
      <c r="DB6" s="248">
        <v>12</v>
      </c>
      <c r="DC6" s="248">
        <v>13</v>
      </c>
      <c r="DD6" s="248">
        <v>14</v>
      </c>
      <c r="DE6" s="248">
        <v>15</v>
      </c>
      <c r="DF6" s="248">
        <v>16</v>
      </c>
      <c r="DG6" s="248">
        <v>17</v>
      </c>
      <c r="DH6" s="248">
        <v>18</v>
      </c>
      <c r="DI6" s="248">
        <v>19</v>
      </c>
      <c r="DJ6" s="248">
        <v>20</v>
      </c>
      <c r="DK6" s="248">
        <v>21</v>
      </c>
      <c r="DL6" s="248">
        <v>22</v>
      </c>
      <c r="DM6" s="249">
        <v>23</v>
      </c>
      <c r="DS6" s="198"/>
      <c r="DU6" s="228"/>
      <c r="DV6" s="198"/>
    </row>
    <row r="8" spans="1:131">
      <c r="C8" t="s">
        <v>904</v>
      </c>
    </row>
  </sheetData>
  <mergeCells count="45"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U3:AK3"/>
    <mergeCell ref="U4:Y4"/>
    <mergeCell ref="Z4:AC4"/>
    <mergeCell ref="AD4:AG4"/>
    <mergeCell ref="AH4:AK4"/>
    <mergeCell ref="N3:N5"/>
    <mergeCell ref="O3:O5"/>
    <mergeCell ref="P3:P5"/>
    <mergeCell ref="Q3:S4"/>
    <mergeCell ref="T3:T5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DP4:DR4"/>
    <mergeCell ref="CH4:CK4"/>
    <mergeCell ref="CL4:CO4"/>
    <mergeCell ref="CP4:CS4"/>
    <mergeCell ref="CT4:CW4"/>
    <mergeCell ref="CX4:DA4"/>
    <mergeCell ref="DB4:DM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92"/>
  <sheetViews>
    <sheetView topLeftCell="A34" workbookViewId="0">
      <selection activeCell="A8" sqref="A8:A37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166"/>
      <c r="T1" s="166"/>
    </row>
    <row r="2" spans="1:21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166"/>
      <c r="T2" s="166"/>
    </row>
    <row r="3" spans="1:21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166"/>
      <c r="T3" s="166"/>
    </row>
    <row r="4" spans="1:21" ht="18.75">
      <c r="A4" s="587" t="s">
        <v>541</v>
      </c>
      <c r="B4" s="587"/>
      <c r="C4" s="587"/>
      <c r="D4" s="587"/>
      <c r="E4" s="587"/>
      <c r="F4" s="587"/>
      <c r="G4" s="587"/>
      <c r="H4" s="137"/>
      <c r="I4" s="137"/>
      <c r="J4" s="167"/>
      <c r="K4" s="86"/>
      <c r="L4" s="87"/>
      <c r="M4" s="168"/>
      <c r="N4" s="86"/>
      <c r="O4" s="181"/>
      <c r="P4" s="138"/>
      <c r="Q4" s="169"/>
      <c r="R4" s="119" t="s">
        <v>333</v>
      </c>
      <c r="S4" s="166"/>
      <c r="T4" s="166"/>
    </row>
    <row r="5" spans="1:21" ht="15.75">
      <c r="A5" s="93"/>
      <c r="B5" s="90"/>
      <c r="C5" s="90"/>
      <c r="D5" s="90"/>
      <c r="E5" s="41"/>
      <c r="F5" s="139"/>
      <c r="G5" s="139"/>
      <c r="H5" s="139"/>
      <c r="I5" s="139"/>
      <c r="J5" s="41"/>
      <c r="K5" s="93"/>
      <c r="L5" s="93"/>
      <c r="M5" s="170"/>
      <c r="N5" s="93"/>
      <c r="O5" s="90"/>
      <c r="P5" s="90"/>
      <c r="Q5" s="593" t="s">
        <v>334</v>
      </c>
      <c r="R5" s="593"/>
      <c r="S5" s="166"/>
      <c r="T5" s="166"/>
    </row>
    <row r="6" spans="1:21" ht="15.75">
      <c r="A6" s="588" t="s">
        <v>335</v>
      </c>
      <c r="B6" s="588"/>
      <c r="C6" s="588"/>
      <c r="D6" s="90"/>
      <c r="E6" s="41"/>
      <c r="F6" s="139"/>
      <c r="G6" s="139"/>
      <c r="H6" s="139"/>
      <c r="I6" s="139"/>
      <c r="J6" s="41"/>
      <c r="K6" s="93"/>
      <c r="L6" s="93"/>
      <c r="M6" s="170"/>
      <c r="N6" s="93"/>
      <c r="O6" s="90"/>
      <c r="P6" s="592" t="s">
        <v>336</v>
      </c>
      <c r="Q6" s="592"/>
      <c r="R6" s="592"/>
      <c r="S6" s="166"/>
      <c r="T6" s="166"/>
    </row>
    <row r="7" spans="1:21" ht="63">
      <c r="A7" s="172" t="s">
        <v>135</v>
      </c>
      <c r="B7" s="173" t="s">
        <v>136</v>
      </c>
      <c r="C7" s="173" t="s">
        <v>137</v>
      </c>
      <c r="D7" s="173" t="s">
        <v>138</v>
      </c>
      <c r="E7" s="173" t="s">
        <v>139</v>
      </c>
      <c r="F7" s="173" t="s">
        <v>9</v>
      </c>
      <c r="G7" s="173" t="s">
        <v>140</v>
      </c>
      <c r="H7" s="173" t="s">
        <v>141</v>
      </c>
      <c r="I7" s="173" t="s">
        <v>142</v>
      </c>
      <c r="J7" s="173" t="s">
        <v>143</v>
      </c>
      <c r="K7" s="173" t="s">
        <v>144</v>
      </c>
      <c r="L7" s="159" t="s">
        <v>819</v>
      </c>
      <c r="M7" s="173" t="s">
        <v>146</v>
      </c>
      <c r="N7" s="173" t="s">
        <v>147</v>
      </c>
      <c r="O7" s="173" t="s">
        <v>148</v>
      </c>
      <c r="P7" s="173" t="s">
        <v>147</v>
      </c>
      <c r="Q7" s="173" t="s">
        <v>146</v>
      </c>
      <c r="R7" s="173" t="s">
        <v>148</v>
      </c>
      <c r="S7" s="174" t="s">
        <v>542</v>
      </c>
      <c r="T7" s="174" t="s">
        <v>543</v>
      </c>
      <c r="U7" s="175" t="s">
        <v>820</v>
      </c>
    </row>
    <row r="8" spans="1:21" ht="45">
      <c r="A8" s="27">
        <v>1</v>
      </c>
      <c r="B8" s="177"/>
      <c r="C8" s="64" t="s">
        <v>1352</v>
      </c>
      <c r="D8" s="408" t="s">
        <v>1353</v>
      </c>
      <c r="E8" s="64" t="s">
        <v>535</v>
      </c>
      <c r="F8" s="177" t="s">
        <v>1354</v>
      </c>
      <c r="G8" s="64" t="s">
        <v>1355</v>
      </c>
      <c r="H8" s="40" t="s">
        <v>34</v>
      </c>
      <c r="I8" s="40" t="s">
        <v>6</v>
      </c>
      <c r="J8" s="64" t="s">
        <v>1356</v>
      </c>
      <c r="K8" s="27">
        <v>100000</v>
      </c>
      <c r="L8" s="27">
        <v>63000</v>
      </c>
      <c r="M8" s="64" t="s">
        <v>1071</v>
      </c>
      <c r="N8" s="177">
        <v>70000</v>
      </c>
      <c r="O8" s="177">
        <v>20</v>
      </c>
      <c r="P8" s="177">
        <v>70000</v>
      </c>
      <c r="Q8" s="177" t="s">
        <v>1357</v>
      </c>
      <c r="R8" s="177">
        <v>20</v>
      </c>
      <c r="S8" s="414" t="s">
        <v>1358</v>
      </c>
      <c r="T8" s="178" t="s">
        <v>1359</v>
      </c>
      <c r="U8" s="410" t="s">
        <v>1360</v>
      </c>
    </row>
    <row r="9" spans="1:21" ht="45">
      <c r="A9" s="27">
        <v>2</v>
      </c>
      <c r="B9" s="177"/>
      <c r="C9" s="64" t="s">
        <v>1361</v>
      </c>
      <c r="D9" s="408" t="s">
        <v>1362</v>
      </c>
      <c r="E9" s="64" t="s">
        <v>1363</v>
      </c>
      <c r="F9" s="177" t="s">
        <v>1354</v>
      </c>
      <c r="G9" s="64" t="s">
        <v>1355</v>
      </c>
      <c r="H9" s="40" t="s">
        <v>34</v>
      </c>
      <c r="I9" s="40" t="s">
        <v>6</v>
      </c>
      <c r="J9" s="64" t="s">
        <v>1364</v>
      </c>
      <c r="K9" s="27">
        <v>100000</v>
      </c>
      <c r="L9" s="27">
        <v>63000</v>
      </c>
      <c r="M9" s="64" t="s">
        <v>1071</v>
      </c>
      <c r="N9" s="177">
        <v>70000</v>
      </c>
      <c r="O9" s="177">
        <v>20</v>
      </c>
      <c r="P9" s="177">
        <v>70000</v>
      </c>
      <c r="Q9" s="177" t="s">
        <v>1357</v>
      </c>
      <c r="R9" s="177">
        <v>20</v>
      </c>
      <c r="S9" s="414" t="s">
        <v>1365</v>
      </c>
      <c r="T9" s="178" t="s">
        <v>1366</v>
      </c>
      <c r="U9" s="410" t="s">
        <v>1367</v>
      </c>
    </row>
    <row r="10" spans="1:21" ht="90">
      <c r="A10" s="27">
        <v>3</v>
      </c>
      <c r="B10" s="177"/>
      <c r="C10" s="64" t="s">
        <v>1368</v>
      </c>
      <c r="D10" s="408" t="s">
        <v>1369</v>
      </c>
      <c r="E10" s="64" t="s">
        <v>1370</v>
      </c>
      <c r="F10" s="177" t="s">
        <v>1354</v>
      </c>
      <c r="G10" s="64" t="s">
        <v>1355</v>
      </c>
      <c r="H10" s="40" t="s">
        <v>34</v>
      </c>
      <c r="I10" s="40" t="s">
        <v>6</v>
      </c>
      <c r="J10" s="64" t="s">
        <v>1356</v>
      </c>
      <c r="K10" s="27">
        <v>50000</v>
      </c>
      <c r="L10" s="27">
        <v>31500</v>
      </c>
      <c r="M10" s="64" t="s">
        <v>1071</v>
      </c>
      <c r="N10" s="177">
        <v>35000</v>
      </c>
      <c r="O10" s="177">
        <v>20</v>
      </c>
      <c r="P10" s="177">
        <v>35000</v>
      </c>
      <c r="Q10" s="177" t="s">
        <v>1357</v>
      </c>
      <c r="R10" s="177">
        <v>20</v>
      </c>
      <c r="S10" s="414" t="s">
        <v>1371</v>
      </c>
      <c r="T10" s="178" t="s">
        <v>1372</v>
      </c>
      <c r="U10" s="410" t="s">
        <v>1373</v>
      </c>
    </row>
    <row r="11" spans="1:21" ht="60">
      <c r="A11" s="27">
        <v>4</v>
      </c>
      <c r="B11" s="177"/>
      <c r="C11" s="64" t="s">
        <v>1374</v>
      </c>
      <c r="D11" s="408" t="s">
        <v>711</v>
      </c>
      <c r="E11" s="64" t="s">
        <v>1077</v>
      </c>
      <c r="F11" s="177" t="s">
        <v>1354</v>
      </c>
      <c r="G11" s="64" t="s">
        <v>1355</v>
      </c>
      <c r="H11" s="40" t="s">
        <v>34</v>
      </c>
      <c r="I11" s="40" t="s">
        <v>6</v>
      </c>
      <c r="J11" s="64" t="s">
        <v>1375</v>
      </c>
      <c r="K11" s="27">
        <v>50000</v>
      </c>
      <c r="L11" s="27">
        <v>31500</v>
      </c>
      <c r="M11" s="64" t="s">
        <v>1071</v>
      </c>
      <c r="N11" s="177">
        <v>35000</v>
      </c>
      <c r="O11" s="177">
        <v>20</v>
      </c>
      <c r="P11" s="177">
        <v>35000</v>
      </c>
      <c r="Q11" s="177" t="s">
        <v>1357</v>
      </c>
      <c r="R11" s="177">
        <v>20</v>
      </c>
      <c r="S11" s="414" t="s">
        <v>1376</v>
      </c>
      <c r="T11" s="178" t="s">
        <v>1377</v>
      </c>
      <c r="U11" s="410" t="s">
        <v>1378</v>
      </c>
    </row>
    <row r="12" spans="1:21" ht="45">
      <c r="A12" s="27">
        <v>5</v>
      </c>
      <c r="B12" s="177"/>
      <c r="C12" s="64" t="s">
        <v>1379</v>
      </c>
      <c r="D12" s="408" t="s">
        <v>1380</v>
      </c>
      <c r="E12" s="64" t="s">
        <v>1381</v>
      </c>
      <c r="F12" s="177" t="s">
        <v>1354</v>
      </c>
      <c r="G12" s="64" t="s">
        <v>1355</v>
      </c>
      <c r="H12" s="40" t="s">
        <v>34</v>
      </c>
      <c r="I12" s="40" t="s">
        <v>6</v>
      </c>
      <c r="J12" s="64" t="s">
        <v>1382</v>
      </c>
      <c r="K12" s="27">
        <v>50000</v>
      </c>
      <c r="L12" s="27">
        <v>31500</v>
      </c>
      <c r="M12" s="64" t="s">
        <v>1071</v>
      </c>
      <c r="N12" s="177">
        <v>35000</v>
      </c>
      <c r="O12" s="177">
        <v>20</v>
      </c>
      <c r="P12" s="177">
        <v>35000</v>
      </c>
      <c r="Q12" s="177" t="s">
        <v>1357</v>
      </c>
      <c r="R12" s="177">
        <v>20</v>
      </c>
      <c r="S12" s="414" t="s">
        <v>1383</v>
      </c>
      <c r="T12" s="178" t="s">
        <v>1384</v>
      </c>
      <c r="U12" s="410" t="s">
        <v>1385</v>
      </c>
    </row>
    <row r="13" spans="1:21" ht="45">
      <c r="A13" s="27">
        <v>6</v>
      </c>
      <c r="B13" s="177"/>
      <c r="C13" s="64" t="s">
        <v>1386</v>
      </c>
      <c r="D13" s="64" t="s">
        <v>1387</v>
      </c>
      <c r="E13" s="64" t="s">
        <v>1106</v>
      </c>
      <c r="F13" s="177" t="s">
        <v>1354</v>
      </c>
      <c r="G13" s="64" t="s">
        <v>1355</v>
      </c>
      <c r="H13" s="40" t="s">
        <v>34</v>
      </c>
      <c r="I13" s="40" t="s">
        <v>6</v>
      </c>
      <c r="J13" s="64" t="s">
        <v>1388</v>
      </c>
      <c r="K13" s="27">
        <v>50000</v>
      </c>
      <c r="L13" s="27">
        <v>31500</v>
      </c>
      <c r="M13" s="64" t="s">
        <v>1071</v>
      </c>
      <c r="N13" s="177">
        <v>35000</v>
      </c>
      <c r="O13" s="177">
        <v>20</v>
      </c>
      <c r="P13" s="177">
        <v>35000</v>
      </c>
      <c r="Q13" s="177" t="s">
        <v>1357</v>
      </c>
      <c r="R13" s="177">
        <v>20</v>
      </c>
      <c r="S13" s="414" t="s">
        <v>1389</v>
      </c>
      <c r="T13" s="178" t="s">
        <v>1390</v>
      </c>
      <c r="U13" s="410" t="s">
        <v>1391</v>
      </c>
    </row>
    <row r="14" spans="1:21" ht="45">
      <c r="A14" s="27">
        <v>7</v>
      </c>
      <c r="B14" s="177"/>
      <c r="C14" s="64" t="s">
        <v>1392</v>
      </c>
      <c r="D14" s="408" t="s">
        <v>1111</v>
      </c>
      <c r="E14" s="64" t="s">
        <v>676</v>
      </c>
      <c r="F14" s="177" t="s">
        <v>1354</v>
      </c>
      <c r="G14" s="64" t="s">
        <v>1355</v>
      </c>
      <c r="H14" s="40" t="s">
        <v>34</v>
      </c>
      <c r="I14" s="40" t="s">
        <v>6</v>
      </c>
      <c r="J14" s="64" t="s">
        <v>1257</v>
      </c>
      <c r="K14" s="27">
        <v>200000</v>
      </c>
      <c r="L14" s="27">
        <v>126000</v>
      </c>
      <c r="M14" s="64" t="s">
        <v>1071</v>
      </c>
      <c r="N14" s="177">
        <v>140000</v>
      </c>
      <c r="O14" s="177">
        <v>20</v>
      </c>
      <c r="P14" s="177">
        <v>140000</v>
      </c>
      <c r="Q14" s="177" t="s">
        <v>1357</v>
      </c>
      <c r="R14" s="177">
        <v>20</v>
      </c>
      <c r="S14" s="414" t="s">
        <v>1393</v>
      </c>
      <c r="T14" s="178" t="s">
        <v>1394</v>
      </c>
      <c r="U14" s="410" t="s">
        <v>1395</v>
      </c>
    </row>
    <row r="15" spans="1:21" ht="45">
      <c r="A15" s="27">
        <v>8</v>
      </c>
      <c r="B15" s="177"/>
      <c r="C15" s="64" t="s">
        <v>1396</v>
      </c>
      <c r="D15" s="408" t="s">
        <v>1218</v>
      </c>
      <c r="E15" s="64" t="s">
        <v>1397</v>
      </c>
      <c r="F15" s="177" t="s">
        <v>1354</v>
      </c>
      <c r="G15" s="64" t="s">
        <v>1355</v>
      </c>
      <c r="H15" s="40" t="s">
        <v>34</v>
      </c>
      <c r="I15" s="40" t="s">
        <v>6</v>
      </c>
      <c r="J15" s="64" t="s">
        <v>1398</v>
      </c>
      <c r="K15" s="27">
        <v>50000</v>
      </c>
      <c r="L15" s="27">
        <v>31500</v>
      </c>
      <c r="M15" s="64" t="s">
        <v>1071</v>
      </c>
      <c r="N15" s="417">
        <v>35000</v>
      </c>
      <c r="O15" s="177">
        <v>20</v>
      </c>
      <c r="P15" s="417">
        <v>35000</v>
      </c>
      <c r="Q15" s="177" t="s">
        <v>1357</v>
      </c>
      <c r="R15" s="177">
        <v>20</v>
      </c>
      <c r="S15" s="414" t="s">
        <v>1399</v>
      </c>
      <c r="T15" s="178" t="s">
        <v>1400</v>
      </c>
      <c r="U15" s="410" t="s">
        <v>1401</v>
      </c>
    </row>
    <row r="16" spans="1:21" ht="45">
      <c r="A16" s="27">
        <v>9</v>
      </c>
      <c r="B16" s="177"/>
      <c r="C16" s="64" t="s">
        <v>1402</v>
      </c>
      <c r="D16" s="408" t="s">
        <v>1274</v>
      </c>
      <c r="E16" s="64" t="s">
        <v>1317</v>
      </c>
      <c r="F16" s="177" t="s">
        <v>1354</v>
      </c>
      <c r="G16" s="64" t="s">
        <v>803</v>
      </c>
      <c r="H16" s="40" t="s">
        <v>73</v>
      </c>
      <c r="I16" s="40" t="s">
        <v>6</v>
      </c>
      <c r="J16" s="64" t="s">
        <v>1078</v>
      </c>
      <c r="K16" s="27">
        <v>200000</v>
      </c>
      <c r="L16" s="27">
        <v>126000</v>
      </c>
      <c r="M16" s="64" t="s">
        <v>1071</v>
      </c>
      <c r="N16" s="177">
        <v>140000</v>
      </c>
      <c r="O16" s="177">
        <v>20</v>
      </c>
      <c r="P16" s="177">
        <v>140000</v>
      </c>
      <c r="Q16" s="177" t="s">
        <v>1357</v>
      </c>
      <c r="R16" s="177">
        <v>20</v>
      </c>
      <c r="S16" s="414" t="s">
        <v>1403</v>
      </c>
      <c r="T16" s="178" t="s">
        <v>1404</v>
      </c>
      <c r="U16" s="410" t="s">
        <v>1405</v>
      </c>
    </row>
    <row r="17" spans="1:21" ht="45">
      <c r="A17" s="27">
        <v>10</v>
      </c>
      <c r="B17" s="177"/>
      <c r="C17" s="64" t="s">
        <v>1406</v>
      </c>
      <c r="D17" s="408" t="s">
        <v>1407</v>
      </c>
      <c r="E17" s="64" t="s">
        <v>1397</v>
      </c>
      <c r="F17" s="177" t="s">
        <v>1354</v>
      </c>
      <c r="G17" s="64" t="s">
        <v>1355</v>
      </c>
      <c r="H17" s="40" t="s">
        <v>34</v>
      </c>
      <c r="I17" s="40" t="s">
        <v>6</v>
      </c>
      <c r="J17" s="64" t="s">
        <v>1408</v>
      </c>
      <c r="K17" s="27">
        <v>250000</v>
      </c>
      <c r="L17" s="27">
        <v>157500</v>
      </c>
      <c r="M17" s="64" t="s">
        <v>1071</v>
      </c>
      <c r="N17" s="177">
        <v>175000</v>
      </c>
      <c r="O17" s="177">
        <v>20</v>
      </c>
      <c r="P17" s="177">
        <v>175000</v>
      </c>
      <c r="Q17" s="177" t="s">
        <v>1357</v>
      </c>
      <c r="R17" s="177">
        <v>20</v>
      </c>
      <c r="S17" s="414" t="s">
        <v>1409</v>
      </c>
      <c r="T17" s="178" t="s">
        <v>1410</v>
      </c>
      <c r="U17" s="410" t="s">
        <v>1411</v>
      </c>
    </row>
    <row r="18" spans="1:21" ht="38.25">
      <c r="A18" s="27">
        <v>11</v>
      </c>
      <c r="B18" s="27"/>
      <c r="C18" s="64" t="s">
        <v>1303</v>
      </c>
      <c r="D18" s="64" t="s">
        <v>1412</v>
      </c>
      <c r="E18" s="176" t="s">
        <v>1413</v>
      </c>
      <c r="F18" s="79" t="s">
        <v>30</v>
      </c>
      <c r="G18" s="177" t="s">
        <v>33</v>
      </c>
      <c r="H18" s="408" t="s">
        <v>34</v>
      </c>
      <c r="I18" s="408" t="s">
        <v>6</v>
      </c>
      <c r="J18" s="64" t="s">
        <v>1414</v>
      </c>
      <c r="K18" s="27">
        <v>210000</v>
      </c>
      <c r="L18" s="27">
        <v>189000</v>
      </c>
      <c r="M18" s="27" t="s">
        <v>1071</v>
      </c>
      <c r="N18" s="27">
        <v>210000</v>
      </c>
      <c r="O18" s="27">
        <v>20</v>
      </c>
      <c r="P18" s="27">
        <v>210000</v>
      </c>
      <c r="Q18" s="27" t="s">
        <v>1415</v>
      </c>
      <c r="R18" s="27">
        <v>20</v>
      </c>
      <c r="S18" s="178" t="s">
        <v>1306</v>
      </c>
      <c r="T18" s="178" t="s">
        <v>1307</v>
      </c>
      <c r="U18" s="178" t="s">
        <v>1308</v>
      </c>
    </row>
    <row r="19" spans="1:21" ht="204">
      <c r="A19" s="27">
        <v>12</v>
      </c>
      <c r="B19" s="27"/>
      <c r="C19" s="64" t="s">
        <v>1416</v>
      </c>
      <c r="D19" s="408" t="s">
        <v>1417</v>
      </c>
      <c r="E19" s="176" t="s">
        <v>1418</v>
      </c>
      <c r="F19" s="79" t="s">
        <v>30</v>
      </c>
      <c r="G19" s="64" t="s">
        <v>33</v>
      </c>
      <c r="H19" s="408" t="s">
        <v>34</v>
      </c>
      <c r="I19" s="408" t="s">
        <v>6</v>
      </c>
      <c r="J19" s="64" t="s">
        <v>1419</v>
      </c>
      <c r="K19" s="27">
        <v>200000</v>
      </c>
      <c r="L19" s="27">
        <v>126000</v>
      </c>
      <c r="M19" s="27" t="s">
        <v>1071</v>
      </c>
      <c r="N19" s="177">
        <v>140000</v>
      </c>
      <c r="O19" s="27">
        <v>20</v>
      </c>
      <c r="P19" s="177">
        <v>140000</v>
      </c>
      <c r="Q19" s="27" t="s">
        <v>1420</v>
      </c>
      <c r="R19" s="27">
        <v>20</v>
      </c>
      <c r="S19" s="414" t="s">
        <v>1421</v>
      </c>
      <c r="T19" s="178" t="s">
        <v>1422</v>
      </c>
      <c r="U19" s="418" t="s">
        <v>1423</v>
      </c>
    </row>
    <row r="20" spans="1:21" ht="51">
      <c r="A20" s="27">
        <v>13</v>
      </c>
      <c r="B20" s="27"/>
      <c r="C20" s="64" t="s">
        <v>1424</v>
      </c>
      <c r="D20" s="408" t="s">
        <v>1076</v>
      </c>
      <c r="E20" s="176" t="s">
        <v>1418</v>
      </c>
      <c r="F20" s="79" t="s">
        <v>30</v>
      </c>
      <c r="G20" s="64" t="s">
        <v>33</v>
      </c>
      <c r="H20" s="408" t="s">
        <v>34</v>
      </c>
      <c r="I20" s="408" t="s">
        <v>6</v>
      </c>
      <c r="J20" s="64" t="s">
        <v>1425</v>
      </c>
      <c r="K20" s="27">
        <v>50000</v>
      </c>
      <c r="L20" s="27">
        <v>31500</v>
      </c>
      <c r="M20" s="27" t="s">
        <v>1071</v>
      </c>
      <c r="N20" s="177">
        <v>35000</v>
      </c>
      <c r="O20" s="27">
        <v>20</v>
      </c>
      <c r="P20" s="177">
        <v>35000</v>
      </c>
      <c r="Q20" s="27" t="s">
        <v>1420</v>
      </c>
      <c r="R20" s="27">
        <v>20</v>
      </c>
      <c r="S20" s="414" t="s">
        <v>1426</v>
      </c>
      <c r="T20" s="178" t="s">
        <v>1427</v>
      </c>
      <c r="U20" s="418" t="s">
        <v>1428</v>
      </c>
    </row>
    <row r="21" spans="1:21" ht="38.25">
      <c r="A21" s="27">
        <v>14</v>
      </c>
      <c r="B21" s="27"/>
      <c r="C21" s="64" t="s">
        <v>1429</v>
      </c>
      <c r="D21" s="408" t="s">
        <v>1430</v>
      </c>
      <c r="E21" s="176" t="s">
        <v>535</v>
      </c>
      <c r="F21" s="79" t="s">
        <v>30</v>
      </c>
      <c r="G21" s="64" t="s">
        <v>33</v>
      </c>
      <c r="H21" s="408" t="s">
        <v>34</v>
      </c>
      <c r="I21" s="408" t="s">
        <v>6</v>
      </c>
      <c r="J21" s="64" t="s">
        <v>1431</v>
      </c>
      <c r="K21" s="27">
        <v>100000</v>
      </c>
      <c r="L21" s="27">
        <v>63000</v>
      </c>
      <c r="M21" s="27" t="s">
        <v>1071</v>
      </c>
      <c r="N21" s="177">
        <v>70000</v>
      </c>
      <c r="O21" s="27">
        <v>20</v>
      </c>
      <c r="P21" s="177">
        <v>70000</v>
      </c>
      <c r="Q21" s="27" t="s">
        <v>1420</v>
      </c>
      <c r="R21" s="27">
        <v>20</v>
      </c>
      <c r="S21" s="414" t="s">
        <v>1432</v>
      </c>
      <c r="T21" s="178" t="s">
        <v>1433</v>
      </c>
      <c r="U21" s="178" t="s">
        <v>1434</v>
      </c>
    </row>
    <row r="22" spans="1:21" ht="51">
      <c r="A22" s="27">
        <v>15</v>
      </c>
      <c r="B22" s="27"/>
      <c r="C22" s="64" t="s">
        <v>1435</v>
      </c>
      <c r="D22" s="408" t="s">
        <v>1436</v>
      </c>
      <c r="E22" s="176" t="s">
        <v>1437</v>
      </c>
      <c r="F22" s="79" t="s">
        <v>30</v>
      </c>
      <c r="G22" s="64" t="s">
        <v>33</v>
      </c>
      <c r="H22" s="408" t="s">
        <v>34</v>
      </c>
      <c r="I22" s="408" t="s">
        <v>6</v>
      </c>
      <c r="J22" s="64" t="s">
        <v>1438</v>
      </c>
      <c r="K22" s="27">
        <v>100000</v>
      </c>
      <c r="L22" s="27">
        <v>63000</v>
      </c>
      <c r="M22" s="27" t="s">
        <v>1071</v>
      </c>
      <c r="N22" s="177">
        <v>70000</v>
      </c>
      <c r="O22" s="27">
        <v>20</v>
      </c>
      <c r="P22" s="177">
        <v>70000</v>
      </c>
      <c r="Q22" s="27" t="s">
        <v>1420</v>
      </c>
      <c r="R22" s="27">
        <v>20</v>
      </c>
      <c r="S22" s="414" t="s">
        <v>1439</v>
      </c>
      <c r="T22" s="178" t="s">
        <v>1440</v>
      </c>
      <c r="U22" s="178" t="s">
        <v>1441</v>
      </c>
    </row>
    <row r="23" spans="1:21" ht="60">
      <c r="A23" s="27">
        <v>16</v>
      </c>
      <c r="B23" s="27"/>
      <c r="C23" s="64" t="s">
        <v>1442</v>
      </c>
      <c r="D23" s="408" t="s">
        <v>1443</v>
      </c>
      <c r="E23" s="176" t="s">
        <v>1444</v>
      </c>
      <c r="F23" s="79" t="s">
        <v>30</v>
      </c>
      <c r="G23" s="64" t="s">
        <v>33</v>
      </c>
      <c r="H23" s="408" t="s">
        <v>34</v>
      </c>
      <c r="I23" s="408" t="s">
        <v>6</v>
      </c>
      <c r="J23" s="64" t="s">
        <v>1445</v>
      </c>
      <c r="K23" s="27">
        <v>200000</v>
      </c>
      <c r="L23" s="27">
        <v>126000</v>
      </c>
      <c r="M23" s="27" t="s">
        <v>1071</v>
      </c>
      <c r="N23" s="177">
        <v>140000</v>
      </c>
      <c r="O23" s="27">
        <v>20</v>
      </c>
      <c r="P23" s="177">
        <v>140000</v>
      </c>
      <c r="Q23" s="27" t="s">
        <v>1420</v>
      </c>
      <c r="R23" s="27">
        <v>20</v>
      </c>
      <c r="S23" s="414" t="s">
        <v>1446</v>
      </c>
      <c r="T23" s="178" t="s">
        <v>1447</v>
      </c>
      <c r="U23" s="178" t="s">
        <v>1448</v>
      </c>
    </row>
    <row r="24" spans="1:21" ht="89.25">
      <c r="A24" s="27">
        <v>17</v>
      </c>
      <c r="B24" s="27"/>
      <c r="C24" s="64" t="s">
        <v>1449</v>
      </c>
      <c r="D24" s="408" t="s">
        <v>1450</v>
      </c>
      <c r="E24" s="176" t="s">
        <v>1451</v>
      </c>
      <c r="F24" s="79" t="s">
        <v>30</v>
      </c>
      <c r="G24" s="64" t="s">
        <v>803</v>
      </c>
      <c r="H24" s="408" t="s">
        <v>34</v>
      </c>
      <c r="I24" s="408" t="s">
        <v>6</v>
      </c>
      <c r="J24" s="64" t="s">
        <v>1452</v>
      </c>
      <c r="K24" s="27">
        <v>200000</v>
      </c>
      <c r="L24" s="27">
        <v>126000</v>
      </c>
      <c r="M24" s="27" t="s">
        <v>1071</v>
      </c>
      <c r="N24" s="177">
        <v>140000</v>
      </c>
      <c r="O24" s="27">
        <v>20</v>
      </c>
      <c r="P24" s="177">
        <v>140000</v>
      </c>
      <c r="Q24" s="27" t="s">
        <v>1420</v>
      </c>
      <c r="R24" s="27">
        <v>20</v>
      </c>
      <c r="S24" s="414" t="s">
        <v>1453</v>
      </c>
      <c r="T24" s="178" t="s">
        <v>1454</v>
      </c>
      <c r="U24" s="178" t="s">
        <v>1455</v>
      </c>
    </row>
    <row r="25" spans="1:21" ht="38.25">
      <c r="A25" s="27">
        <v>18</v>
      </c>
      <c r="B25" s="27"/>
      <c r="C25" s="64" t="s">
        <v>1456</v>
      </c>
      <c r="D25" s="408" t="s">
        <v>1457</v>
      </c>
      <c r="E25" s="176" t="s">
        <v>718</v>
      </c>
      <c r="F25" s="79" t="s">
        <v>30</v>
      </c>
      <c r="G25" s="64" t="s">
        <v>33</v>
      </c>
      <c r="H25" s="408" t="s">
        <v>34</v>
      </c>
      <c r="I25" s="408" t="s">
        <v>6</v>
      </c>
      <c r="J25" s="64" t="s">
        <v>1458</v>
      </c>
      <c r="K25" s="27">
        <v>50000</v>
      </c>
      <c r="L25" s="27">
        <v>31500</v>
      </c>
      <c r="M25" s="27" t="s">
        <v>1071</v>
      </c>
      <c r="N25" s="177">
        <v>35000</v>
      </c>
      <c r="O25" s="27">
        <v>20</v>
      </c>
      <c r="P25" s="177">
        <v>35000</v>
      </c>
      <c r="Q25" s="27" t="s">
        <v>1420</v>
      </c>
      <c r="R25" s="27">
        <v>20</v>
      </c>
      <c r="S25" s="414" t="s">
        <v>1459</v>
      </c>
      <c r="T25" s="178" t="s">
        <v>1460</v>
      </c>
      <c r="U25" s="178" t="s">
        <v>1461</v>
      </c>
    </row>
    <row r="26" spans="1:21" ht="102">
      <c r="A26" s="27">
        <v>19</v>
      </c>
      <c r="B26" s="27"/>
      <c r="C26" s="64" t="s">
        <v>1462</v>
      </c>
      <c r="D26" s="408" t="s">
        <v>1463</v>
      </c>
      <c r="E26" s="176" t="s">
        <v>1464</v>
      </c>
      <c r="F26" s="79" t="s">
        <v>30</v>
      </c>
      <c r="G26" s="64" t="s">
        <v>33</v>
      </c>
      <c r="H26" s="408" t="s">
        <v>34</v>
      </c>
      <c r="I26" s="408" t="s">
        <v>6</v>
      </c>
      <c r="J26" s="64" t="s">
        <v>1084</v>
      </c>
      <c r="K26" s="27">
        <v>50000</v>
      </c>
      <c r="L26" s="27">
        <v>31500</v>
      </c>
      <c r="M26" s="27" t="s">
        <v>1071</v>
      </c>
      <c r="N26" s="417">
        <v>35000</v>
      </c>
      <c r="O26" s="27">
        <v>20</v>
      </c>
      <c r="P26" s="417">
        <v>35000</v>
      </c>
      <c r="Q26" s="27" t="s">
        <v>1420</v>
      </c>
      <c r="R26" s="27">
        <v>20</v>
      </c>
      <c r="S26" s="414" t="s">
        <v>1465</v>
      </c>
      <c r="T26" s="178" t="s">
        <v>1466</v>
      </c>
      <c r="U26" s="178" t="s">
        <v>1467</v>
      </c>
    </row>
    <row r="27" spans="1:21" ht="60">
      <c r="A27" s="27">
        <v>20</v>
      </c>
      <c r="B27" s="27"/>
      <c r="C27" s="64" t="s">
        <v>1468</v>
      </c>
      <c r="D27" s="408" t="s">
        <v>1469</v>
      </c>
      <c r="E27" s="176" t="s">
        <v>1470</v>
      </c>
      <c r="F27" s="79" t="s">
        <v>30</v>
      </c>
      <c r="G27" s="64" t="s">
        <v>33</v>
      </c>
      <c r="H27" s="408" t="s">
        <v>34</v>
      </c>
      <c r="I27" s="408" t="s">
        <v>6</v>
      </c>
      <c r="J27" s="64" t="s">
        <v>1471</v>
      </c>
      <c r="K27" s="27">
        <v>100000</v>
      </c>
      <c r="L27" s="27">
        <v>63000</v>
      </c>
      <c r="M27" s="27" t="s">
        <v>1071</v>
      </c>
      <c r="N27" s="177">
        <v>70000</v>
      </c>
      <c r="O27" s="27">
        <v>20</v>
      </c>
      <c r="P27" s="177">
        <v>70000</v>
      </c>
      <c r="Q27" s="27" t="s">
        <v>1420</v>
      </c>
      <c r="R27" s="27">
        <v>20</v>
      </c>
      <c r="S27" s="414" t="s">
        <v>1472</v>
      </c>
      <c r="T27" s="178" t="s">
        <v>1473</v>
      </c>
      <c r="U27" s="178" t="s">
        <v>1474</v>
      </c>
    </row>
    <row r="28" spans="1:21" ht="63.75">
      <c r="A28" s="27">
        <v>21</v>
      </c>
      <c r="B28" s="27"/>
      <c r="C28" s="64" t="s">
        <v>1475</v>
      </c>
      <c r="D28" s="408" t="s">
        <v>1174</v>
      </c>
      <c r="E28" s="176" t="s">
        <v>1476</v>
      </c>
      <c r="F28" s="79" t="s">
        <v>30</v>
      </c>
      <c r="G28" s="64" t="s">
        <v>33</v>
      </c>
      <c r="H28" s="408" t="s">
        <v>34</v>
      </c>
      <c r="I28" s="408" t="s">
        <v>6</v>
      </c>
      <c r="J28" s="64" t="s">
        <v>1477</v>
      </c>
      <c r="K28" s="27">
        <v>100000</v>
      </c>
      <c r="L28" s="27">
        <v>63000</v>
      </c>
      <c r="M28" s="27" t="s">
        <v>1071</v>
      </c>
      <c r="N28" s="177">
        <v>70000</v>
      </c>
      <c r="O28" s="27">
        <v>20</v>
      </c>
      <c r="P28" s="177">
        <v>70000</v>
      </c>
      <c r="Q28" s="27" t="s">
        <v>1420</v>
      </c>
      <c r="R28" s="27">
        <v>20</v>
      </c>
      <c r="S28" s="414" t="s">
        <v>1478</v>
      </c>
      <c r="T28" s="178" t="s">
        <v>1479</v>
      </c>
      <c r="U28" s="178" t="s">
        <v>1480</v>
      </c>
    </row>
    <row r="29" spans="1:21" ht="45">
      <c r="A29" s="27">
        <v>22</v>
      </c>
      <c r="B29" s="27"/>
      <c r="C29" s="64" t="s">
        <v>1481</v>
      </c>
      <c r="D29" s="408" t="s">
        <v>1111</v>
      </c>
      <c r="E29" s="176" t="s">
        <v>1482</v>
      </c>
      <c r="F29" s="79" t="s">
        <v>30</v>
      </c>
      <c r="G29" s="64" t="s">
        <v>33</v>
      </c>
      <c r="H29" s="408" t="s">
        <v>34</v>
      </c>
      <c r="I29" s="408" t="s">
        <v>6</v>
      </c>
      <c r="J29" s="64" t="s">
        <v>1483</v>
      </c>
      <c r="K29" s="27">
        <v>50000</v>
      </c>
      <c r="L29" s="27">
        <v>31500</v>
      </c>
      <c r="M29" s="27" t="s">
        <v>1071</v>
      </c>
      <c r="N29" s="177">
        <v>35000</v>
      </c>
      <c r="O29" s="27">
        <v>20</v>
      </c>
      <c r="P29" s="177">
        <v>35000</v>
      </c>
      <c r="Q29" s="27" t="s">
        <v>1420</v>
      </c>
      <c r="R29" s="27">
        <v>20</v>
      </c>
      <c r="S29" s="414" t="s">
        <v>1484</v>
      </c>
      <c r="T29" s="178" t="s">
        <v>1485</v>
      </c>
      <c r="U29" s="178" t="s">
        <v>1486</v>
      </c>
    </row>
    <row r="30" spans="1:21" ht="63.75">
      <c r="A30" s="27">
        <v>23</v>
      </c>
      <c r="B30" s="27"/>
      <c r="C30" s="64" t="s">
        <v>1487</v>
      </c>
      <c r="D30" s="408" t="s">
        <v>700</v>
      </c>
      <c r="E30" s="176" t="s">
        <v>1488</v>
      </c>
      <c r="F30" s="79" t="s">
        <v>30</v>
      </c>
      <c r="G30" s="64" t="s">
        <v>33</v>
      </c>
      <c r="H30" s="408" t="s">
        <v>34</v>
      </c>
      <c r="I30" s="408" t="s">
        <v>6</v>
      </c>
      <c r="J30" s="64" t="s">
        <v>1330</v>
      </c>
      <c r="K30" s="27">
        <v>100000</v>
      </c>
      <c r="L30" s="27">
        <v>63000</v>
      </c>
      <c r="M30" s="27" t="s">
        <v>1071</v>
      </c>
      <c r="N30" s="78">
        <v>70000</v>
      </c>
      <c r="O30" s="27">
        <v>20</v>
      </c>
      <c r="P30" s="78">
        <v>70000</v>
      </c>
      <c r="Q30" s="27" t="s">
        <v>1420</v>
      </c>
      <c r="R30" s="27">
        <v>20</v>
      </c>
      <c r="S30" s="414" t="s">
        <v>1331</v>
      </c>
      <c r="T30" s="178" t="s">
        <v>1332</v>
      </c>
      <c r="U30" s="178" t="s">
        <v>1333</v>
      </c>
    </row>
    <row r="31" spans="1:21" ht="105">
      <c r="A31" s="27">
        <v>24</v>
      </c>
      <c r="B31" s="27"/>
      <c r="C31" s="408" t="s">
        <v>1523</v>
      </c>
      <c r="D31" s="408" t="s">
        <v>1524</v>
      </c>
      <c r="E31" s="408" t="s">
        <v>1525</v>
      </c>
      <c r="F31" s="74" t="s">
        <v>30</v>
      </c>
      <c r="G31" s="408" t="s">
        <v>803</v>
      </c>
      <c r="H31" s="408" t="s">
        <v>34</v>
      </c>
      <c r="I31" s="408" t="s">
        <v>6</v>
      </c>
      <c r="J31" s="408" t="s">
        <v>1526</v>
      </c>
      <c r="K31" s="27">
        <v>100000</v>
      </c>
      <c r="L31" s="27">
        <v>63000</v>
      </c>
      <c r="M31" s="27" t="s">
        <v>1071</v>
      </c>
      <c r="N31" s="27">
        <v>70000</v>
      </c>
      <c r="O31" s="27">
        <v>20</v>
      </c>
      <c r="P31" s="27">
        <v>70000</v>
      </c>
      <c r="Q31" s="27" t="s">
        <v>1527</v>
      </c>
      <c r="R31" s="27">
        <v>20</v>
      </c>
      <c r="S31" s="421" t="s">
        <v>1528</v>
      </c>
      <c r="T31" s="421" t="s">
        <v>1529</v>
      </c>
      <c r="U31" s="421" t="s">
        <v>1530</v>
      </c>
    </row>
    <row r="32" spans="1:21" ht="45">
      <c r="A32" s="27">
        <v>25</v>
      </c>
      <c r="B32" s="27"/>
      <c r="C32" s="40" t="s">
        <v>1531</v>
      </c>
      <c r="D32" s="40" t="s">
        <v>1532</v>
      </c>
      <c r="E32" s="40" t="s">
        <v>1533</v>
      </c>
      <c r="F32" s="83" t="s">
        <v>30</v>
      </c>
      <c r="G32" s="408" t="s">
        <v>33</v>
      </c>
      <c r="H32" s="426" t="s">
        <v>73</v>
      </c>
      <c r="I32" s="426" t="s">
        <v>5</v>
      </c>
      <c r="J32" s="40" t="s">
        <v>1534</v>
      </c>
      <c r="K32" s="27">
        <v>50000</v>
      </c>
      <c r="L32" s="27">
        <v>31500</v>
      </c>
      <c r="M32" s="27" t="s">
        <v>548</v>
      </c>
      <c r="N32" s="27">
        <v>35000</v>
      </c>
      <c r="O32" s="27">
        <v>20</v>
      </c>
      <c r="P32" s="27">
        <v>35000</v>
      </c>
      <c r="Q32" s="27" t="s">
        <v>1535</v>
      </c>
      <c r="R32" s="27">
        <v>20</v>
      </c>
      <c r="S32" s="427" t="s">
        <v>1536</v>
      </c>
      <c r="T32" s="427" t="s">
        <v>1537</v>
      </c>
      <c r="U32" s="427" t="s">
        <v>1538</v>
      </c>
    </row>
    <row r="33" spans="1:21" ht="135">
      <c r="A33" s="27">
        <v>26</v>
      </c>
      <c r="B33" s="40"/>
      <c r="C33" s="73" t="s">
        <v>1539</v>
      </c>
      <c r="D33" s="73" t="s">
        <v>1540</v>
      </c>
      <c r="E33" s="73" t="s">
        <v>1541</v>
      </c>
      <c r="F33" s="73" t="s">
        <v>30</v>
      </c>
      <c r="G33" s="73" t="s">
        <v>1542</v>
      </c>
      <c r="H33" s="73" t="s">
        <v>1543</v>
      </c>
      <c r="I33" s="178" t="s">
        <v>6</v>
      </c>
      <c r="J33" s="73" t="s">
        <v>1544</v>
      </c>
      <c r="K33" s="40">
        <v>350000</v>
      </c>
      <c r="L33" s="40">
        <v>220500</v>
      </c>
      <c r="M33" s="428" t="s">
        <v>1545</v>
      </c>
      <c r="N33" s="100">
        <v>245000</v>
      </c>
      <c r="O33" s="40">
        <v>20</v>
      </c>
      <c r="P33" s="100">
        <v>245000</v>
      </c>
      <c r="Q33" s="134" t="s">
        <v>1546</v>
      </c>
      <c r="R33" s="40">
        <v>20</v>
      </c>
      <c r="S33" s="420" t="s">
        <v>1547</v>
      </c>
      <c r="T33" s="420" t="s">
        <v>1548</v>
      </c>
      <c r="U33" s="420" t="s">
        <v>1549</v>
      </c>
    </row>
    <row r="34" spans="1:21" ht="135">
      <c r="A34" s="27">
        <v>27</v>
      </c>
      <c r="B34" s="40"/>
      <c r="C34" s="64" t="s">
        <v>1550</v>
      </c>
      <c r="D34" s="408" t="s">
        <v>1551</v>
      </c>
      <c r="E34" s="64" t="s">
        <v>1552</v>
      </c>
      <c r="F34" s="73" t="s">
        <v>30</v>
      </c>
      <c r="G34" s="64" t="s">
        <v>1553</v>
      </c>
      <c r="H34" s="64" t="s">
        <v>1554</v>
      </c>
      <c r="I34" s="178" t="s">
        <v>6</v>
      </c>
      <c r="J34" s="64" t="s">
        <v>1555</v>
      </c>
      <c r="K34" s="40">
        <v>100000</v>
      </c>
      <c r="L34" s="40">
        <v>63000</v>
      </c>
      <c r="M34" s="428" t="s">
        <v>1545</v>
      </c>
      <c r="N34" s="100">
        <v>70000</v>
      </c>
      <c r="O34" s="40">
        <v>20</v>
      </c>
      <c r="P34" s="100">
        <v>70000</v>
      </c>
      <c r="Q34" s="134" t="s">
        <v>1546</v>
      </c>
      <c r="R34" s="40">
        <v>20</v>
      </c>
      <c r="S34" s="178" t="s">
        <v>1556</v>
      </c>
      <c r="T34" s="178" t="s">
        <v>1557</v>
      </c>
      <c r="U34" s="178" t="s">
        <v>1558</v>
      </c>
    </row>
    <row r="35" spans="1:21" ht="120">
      <c r="A35" s="27">
        <v>28</v>
      </c>
      <c r="B35" s="40"/>
      <c r="C35" s="64" t="s">
        <v>1559</v>
      </c>
      <c r="D35" s="64" t="s">
        <v>1560</v>
      </c>
      <c r="E35" s="64" t="s">
        <v>1561</v>
      </c>
      <c r="F35" s="73" t="s">
        <v>30</v>
      </c>
      <c r="G35" s="64" t="s">
        <v>1553</v>
      </c>
      <c r="H35" s="64" t="s">
        <v>1554</v>
      </c>
      <c r="I35" s="178" t="s">
        <v>6</v>
      </c>
      <c r="J35" s="64" t="s">
        <v>1555</v>
      </c>
      <c r="K35" s="40">
        <v>200000</v>
      </c>
      <c r="L35" s="40">
        <v>126000</v>
      </c>
      <c r="M35" s="428" t="s">
        <v>1545</v>
      </c>
      <c r="N35" s="100">
        <v>140000</v>
      </c>
      <c r="O35" s="40">
        <v>20</v>
      </c>
      <c r="P35" s="100">
        <v>140000</v>
      </c>
      <c r="Q35" s="134" t="s">
        <v>1546</v>
      </c>
      <c r="R35" s="40">
        <v>20</v>
      </c>
      <c r="S35" s="178" t="s">
        <v>1562</v>
      </c>
      <c r="T35" s="178" t="s">
        <v>1563</v>
      </c>
      <c r="U35" s="178" t="s">
        <v>1564</v>
      </c>
    </row>
    <row r="36" spans="1:21" ht="75">
      <c r="A36" s="27">
        <v>29</v>
      </c>
      <c r="B36" s="40"/>
      <c r="C36" s="64" t="s">
        <v>1565</v>
      </c>
      <c r="D36" s="64" t="s">
        <v>1566</v>
      </c>
      <c r="E36" s="64" t="s">
        <v>1567</v>
      </c>
      <c r="F36" s="73" t="s">
        <v>30</v>
      </c>
      <c r="G36" s="64" t="s">
        <v>1553</v>
      </c>
      <c r="H36" s="64" t="s">
        <v>1554</v>
      </c>
      <c r="I36" s="178" t="s">
        <v>6</v>
      </c>
      <c r="J36" s="64" t="s">
        <v>1568</v>
      </c>
      <c r="K36" s="40">
        <v>50000</v>
      </c>
      <c r="L36" s="40">
        <v>31500</v>
      </c>
      <c r="M36" s="428" t="s">
        <v>1545</v>
      </c>
      <c r="N36" s="100">
        <v>35000</v>
      </c>
      <c r="O36" s="40">
        <v>20</v>
      </c>
      <c r="P36" s="100">
        <v>35000</v>
      </c>
      <c r="Q36" s="134" t="s">
        <v>1546</v>
      </c>
      <c r="R36" s="40">
        <v>20</v>
      </c>
      <c r="S36" s="178" t="s">
        <v>1569</v>
      </c>
      <c r="T36" s="178" t="s">
        <v>1570</v>
      </c>
      <c r="U36" s="178" t="s">
        <v>1571</v>
      </c>
    </row>
    <row r="37" spans="1:21" ht="120">
      <c r="A37" s="27">
        <v>30</v>
      </c>
      <c r="B37" s="40"/>
      <c r="C37" s="64" t="s">
        <v>1572</v>
      </c>
      <c r="D37" s="64" t="s">
        <v>1573</v>
      </c>
      <c r="E37" s="64" t="s">
        <v>1574</v>
      </c>
      <c r="F37" s="73" t="s">
        <v>30</v>
      </c>
      <c r="G37" s="64" t="s">
        <v>1553</v>
      </c>
      <c r="H37" s="64" t="s">
        <v>1575</v>
      </c>
      <c r="I37" s="178" t="s">
        <v>6</v>
      </c>
      <c r="J37" s="64" t="s">
        <v>1576</v>
      </c>
      <c r="K37" s="40">
        <v>200000</v>
      </c>
      <c r="L37" s="40">
        <v>126000</v>
      </c>
      <c r="M37" s="428" t="s">
        <v>1545</v>
      </c>
      <c r="N37" s="100">
        <v>140000</v>
      </c>
      <c r="O37" s="40">
        <v>20</v>
      </c>
      <c r="P37" s="100">
        <v>140000</v>
      </c>
      <c r="Q37" s="134" t="s">
        <v>1546</v>
      </c>
      <c r="R37" s="40">
        <v>20</v>
      </c>
      <c r="S37" s="178" t="s">
        <v>1577</v>
      </c>
      <c r="T37" s="178" t="s">
        <v>1578</v>
      </c>
      <c r="U37" s="178" t="s">
        <v>1579</v>
      </c>
    </row>
    <row r="38" spans="1:21" ht="150">
      <c r="A38" s="27">
        <v>31</v>
      </c>
      <c r="B38" s="40"/>
      <c r="C38" s="64" t="s">
        <v>1580</v>
      </c>
      <c r="D38" s="64" t="s">
        <v>1581</v>
      </c>
      <c r="E38" s="64" t="s">
        <v>1582</v>
      </c>
      <c r="F38" s="73" t="s">
        <v>30</v>
      </c>
      <c r="G38" s="64" t="s">
        <v>1553</v>
      </c>
      <c r="H38" s="64" t="s">
        <v>1554</v>
      </c>
      <c r="I38" s="178" t="s">
        <v>6</v>
      </c>
      <c r="J38" s="64" t="s">
        <v>1583</v>
      </c>
      <c r="K38" s="40">
        <v>350000</v>
      </c>
      <c r="L38" s="40">
        <v>220500</v>
      </c>
      <c r="M38" s="428" t="s">
        <v>1545</v>
      </c>
      <c r="N38" s="100">
        <v>245000</v>
      </c>
      <c r="O38" s="40">
        <v>20</v>
      </c>
      <c r="P38" s="100">
        <v>245000</v>
      </c>
      <c r="Q38" s="134" t="s">
        <v>1546</v>
      </c>
      <c r="R38" s="40">
        <v>20</v>
      </c>
      <c r="S38" s="178" t="s">
        <v>1584</v>
      </c>
      <c r="T38" s="178" t="s">
        <v>1585</v>
      </c>
      <c r="U38" s="178" t="s">
        <v>1586</v>
      </c>
    </row>
    <row r="39" spans="1:21" ht="150">
      <c r="A39" s="27">
        <v>32</v>
      </c>
      <c r="B39" s="40"/>
      <c r="C39" s="64" t="s">
        <v>1587</v>
      </c>
      <c r="D39" s="64" t="s">
        <v>1581</v>
      </c>
      <c r="E39" s="64" t="s">
        <v>1582</v>
      </c>
      <c r="F39" s="73" t="s">
        <v>30</v>
      </c>
      <c r="G39" s="64" t="s">
        <v>1553</v>
      </c>
      <c r="H39" s="64" t="s">
        <v>1554</v>
      </c>
      <c r="I39" s="178" t="s">
        <v>6</v>
      </c>
      <c r="J39" s="64" t="s">
        <v>1583</v>
      </c>
      <c r="K39" s="40">
        <v>350000</v>
      </c>
      <c r="L39" s="40">
        <v>220500</v>
      </c>
      <c r="M39" s="428" t="s">
        <v>1545</v>
      </c>
      <c r="N39" s="100">
        <v>245000</v>
      </c>
      <c r="O39" s="40">
        <v>20</v>
      </c>
      <c r="P39" s="100">
        <v>245000</v>
      </c>
      <c r="Q39" s="134" t="s">
        <v>1546</v>
      </c>
      <c r="R39" s="40">
        <v>20</v>
      </c>
      <c r="S39" s="178" t="s">
        <v>1588</v>
      </c>
      <c r="T39" s="178" t="s">
        <v>1589</v>
      </c>
      <c r="U39" s="178" t="s">
        <v>1590</v>
      </c>
    </row>
    <row r="40" spans="1:21" ht="105">
      <c r="A40" s="27">
        <v>33</v>
      </c>
      <c r="B40" s="40"/>
      <c r="C40" s="64" t="s">
        <v>1591</v>
      </c>
      <c r="D40" s="64" t="s">
        <v>1592</v>
      </c>
      <c r="E40" s="64" t="s">
        <v>1593</v>
      </c>
      <c r="F40" s="73" t="s">
        <v>30</v>
      </c>
      <c r="G40" s="64" t="s">
        <v>1553</v>
      </c>
      <c r="H40" s="64" t="s">
        <v>1554</v>
      </c>
      <c r="I40" s="164" t="s">
        <v>5</v>
      </c>
      <c r="J40" s="64" t="s">
        <v>1594</v>
      </c>
      <c r="K40" s="40">
        <v>100000</v>
      </c>
      <c r="L40" s="40">
        <v>63000</v>
      </c>
      <c r="M40" s="428" t="s">
        <v>1545</v>
      </c>
      <c r="N40" s="100">
        <v>70000</v>
      </c>
      <c r="O40" s="40">
        <v>20</v>
      </c>
      <c r="P40" s="100">
        <v>70000</v>
      </c>
      <c r="Q40" s="134" t="s">
        <v>1546</v>
      </c>
      <c r="R40" s="40">
        <v>20</v>
      </c>
      <c r="S40" s="178" t="s">
        <v>1595</v>
      </c>
      <c r="T40" s="178" t="s">
        <v>1596</v>
      </c>
      <c r="U40" s="178" t="s">
        <v>1597</v>
      </c>
    </row>
    <row r="41" spans="1:21" ht="135">
      <c r="A41" s="27">
        <v>34</v>
      </c>
      <c r="B41" s="40"/>
      <c r="C41" s="64" t="s">
        <v>1598</v>
      </c>
      <c r="D41" s="64" t="s">
        <v>1599</v>
      </c>
      <c r="E41" s="64" t="s">
        <v>1600</v>
      </c>
      <c r="F41" s="73" t="s">
        <v>30</v>
      </c>
      <c r="G41" s="64" t="s">
        <v>1542</v>
      </c>
      <c r="H41" s="64" t="s">
        <v>1543</v>
      </c>
      <c r="I41" s="178" t="s">
        <v>6</v>
      </c>
      <c r="J41" s="64" t="s">
        <v>1601</v>
      </c>
      <c r="K41" s="40">
        <v>350000</v>
      </c>
      <c r="L41" s="40">
        <v>220500</v>
      </c>
      <c r="M41" s="428" t="s">
        <v>1545</v>
      </c>
      <c r="N41" s="100">
        <v>245000</v>
      </c>
      <c r="O41" s="40">
        <v>20</v>
      </c>
      <c r="P41" s="100">
        <v>245000</v>
      </c>
      <c r="Q41" s="134" t="s">
        <v>1546</v>
      </c>
      <c r="R41" s="40">
        <v>20</v>
      </c>
      <c r="S41" s="178" t="s">
        <v>1602</v>
      </c>
      <c r="T41" s="178" t="s">
        <v>1603</v>
      </c>
      <c r="U41" s="178" t="s">
        <v>1604</v>
      </c>
    </row>
    <row r="42" spans="1:21" ht="120">
      <c r="A42" s="27">
        <v>35</v>
      </c>
      <c r="B42" s="40"/>
      <c r="C42" s="64" t="s">
        <v>1605</v>
      </c>
      <c r="D42" s="64" t="s">
        <v>1606</v>
      </c>
      <c r="E42" s="64" t="s">
        <v>1607</v>
      </c>
      <c r="F42" s="73" t="s">
        <v>30</v>
      </c>
      <c r="G42" s="64" t="s">
        <v>1553</v>
      </c>
      <c r="H42" s="64" t="s">
        <v>1554</v>
      </c>
      <c r="I42" s="178" t="s">
        <v>6</v>
      </c>
      <c r="J42" s="64" t="s">
        <v>1608</v>
      </c>
      <c r="K42" s="40">
        <v>50000</v>
      </c>
      <c r="L42" s="40">
        <v>31500</v>
      </c>
      <c r="M42" s="428" t="s">
        <v>1545</v>
      </c>
      <c r="N42" s="100">
        <v>35000</v>
      </c>
      <c r="O42" s="40">
        <v>20</v>
      </c>
      <c r="P42" s="100">
        <v>35000</v>
      </c>
      <c r="Q42" s="134" t="s">
        <v>1546</v>
      </c>
      <c r="R42" s="40">
        <v>20</v>
      </c>
      <c r="S42" s="178" t="s">
        <v>1609</v>
      </c>
      <c r="T42" s="178" t="s">
        <v>1610</v>
      </c>
      <c r="U42" s="178" t="s">
        <v>1611</v>
      </c>
    </row>
    <row r="43" spans="1:21" ht="150">
      <c r="A43" s="27">
        <v>36</v>
      </c>
      <c r="B43" s="40"/>
      <c r="C43" s="64" t="s">
        <v>1612</v>
      </c>
      <c r="D43" s="64" t="s">
        <v>1613</v>
      </c>
      <c r="E43" s="64" t="s">
        <v>1614</v>
      </c>
      <c r="F43" s="73" t="s">
        <v>30</v>
      </c>
      <c r="G43" s="64" t="s">
        <v>1553</v>
      </c>
      <c r="H43" s="64" t="s">
        <v>1554</v>
      </c>
      <c r="I43" s="164" t="s">
        <v>5</v>
      </c>
      <c r="J43" s="64" t="s">
        <v>1615</v>
      </c>
      <c r="K43" s="40">
        <v>200000</v>
      </c>
      <c r="L43" s="40">
        <v>126000</v>
      </c>
      <c r="M43" s="428" t="s">
        <v>1545</v>
      </c>
      <c r="N43" s="100">
        <v>140000</v>
      </c>
      <c r="O43" s="40">
        <v>20</v>
      </c>
      <c r="P43" s="100">
        <v>140000</v>
      </c>
      <c r="Q43" s="134" t="s">
        <v>1546</v>
      </c>
      <c r="R43" s="40">
        <v>20</v>
      </c>
      <c r="S43" s="178" t="s">
        <v>1616</v>
      </c>
      <c r="T43" s="178" t="s">
        <v>1617</v>
      </c>
      <c r="U43" s="178" t="s">
        <v>1618</v>
      </c>
    </row>
    <row r="44" spans="1:21" ht="105">
      <c r="A44" s="27">
        <v>37</v>
      </c>
      <c r="B44" s="40"/>
      <c r="C44" s="64" t="s">
        <v>1619</v>
      </c>
      <c r="D44" s="64" t="s">
        <v>1620</v>
      </c>
      <c r="E44" s="64" t="s">
        <v>1621</v>
      </c>
      <c r="F44" s="73" t="s">
        <v>30</v>
      </c>
      <c r="G44" s="64" t="s">
        <v>1553</v>
      </c>
      <c r="H44" s="64" t="s">
        <v>1543</v>
      </c>
      <c r="I44" s="178" t="s">
        <v>6</v>
      </c>
      <c r="J44" s="64" t="s">
        <v>1622</v>
      </c>
      <c r="K44" s="40">
        <v>100000</v>
      </c>
      <c r="L44" s="40">
        <v>63000</v>
      </c>
      <c r="M44" s="428" t="s">
        <v>1545</v>
      </c>
      <c r="N44" s="100">
        <v>70000</v>
      </c>
      <c r="O44" s="40">
        <v>20</v>
      </c>
      <c r="P44" s="100">
        <v>70000</v>
      </c>
      <c r="Q44" s="134" t="s">
        <v>1546</v>
      </c>
      <c r="R44" s="40">
        <v>20</v>
      </c>
      <c r="S44" s="178" t="s">
        <v>1623</v>
      </c>
      <c r="T44" s="178" t="s">
        <v>1624</v>
      </c>
      <c r="U44" s="178" t="s">
        <v>1625</v>
      </c>
    </row>
    <row r="45" spans="1:21" ht="75">
      <c r="A45" s="27">
        <v>38</v>
      </c>
      <c r="B45" s="40"/>
      <c r="C45" s="73" t="s">
        <v>1626</v>
      </c>
      <c r="D45" s="73" t="s">
        <v>1627</v>
      </c>
      <c r="E45" s="73" t="s">
        <v>1567</v>
      </c>
      <c r="F45" s="73" t="s">
        <v>30</v>
      </c>
      <c r="G45" s="73" t="s">
        <v>1553</v>
      </c>
      <c r="H45" s="73" t="s">
        <v>1554</v>
      </c>
      <c r="I45" s="178" t="s">
        <v>6</v>
      </c>
      <c r="J45" s="73" t="s">
        <v>1628</v>
      </c>
      <c r="K45" s="40">
        <v>350000</v>
      </c>
      <c r="L45" s="40">
        <v>220500</v>
      </c>
      <c r="M45" s="428" t="s">
        <v>1545</v>
      </c>
      <c r="N45" s="100">
        <v>245000</v>
      </c>
      <c r="O45" s="40">
        <v>20</v>
      </c>
      <c r="P45" s="100">
        <v>245000</v>
      </c>
      <c r="Q45" s="134" t="s">
        <v>1546</v>
      </c>
      <c r="R45" s="40">
        <v>20</v>
      </c>
      <c r="S45" s="420" t="s">
        <v>1629</v>
      </c>
      <c r="T45" s="420" t="s">
        <v>1630</v>
      </c>
      <c r="U45" s="420" t="s">
        <v>1631</v>
      </c>
    </row>
    <row r="46" spans="1:21" ht="90">
      <c r="A46" s="27">
        <v>39</v>
      </c>
      <c r="B46" s="40"/>
      <c r="C46" s="64" t="s">
        <v>1632</v>
      </c>
      <c r="D46" s="408" t="s">
        <v>1633</v>
      </c>
      <c r="E46" s="64" t="s">
        <v>1634</v>
      </c>
      <c r="F46" s="73" t="s">
        <v>30</v>
      </c>
      <c r="G46" s="64" t="s">
        <v>1542</v>
      </c>
      <c r="H46" s="64" t="s">
        <v>1554</v>
      </c>
      <c r="I46" s="178" t="s">
        <v>6</v>
      </c>
      <c r="J46" s="64" t="s">
        <v>1608</v>
      </c>
      <c r="K46" s="40">
        <v>250000</v>
      </c>
      <c r="L46" s="40">
        <v>157500</v>
      </c>
      <c r="M46" s="428" t="s">
        <v>1545</v>
      </c>
      <c r="N46" s="100">
        <v>175000</v>
      </c>
      <c r="O46" s="40">
        <v>20</v>
      </c>
      <c r="P46" s="100">
        <v>175000</v>
      </c>
      <c r="Q46" s="134" t="s">
        <v>1546</v>
      </c>
      <c r="R46" s="40">
        <v>20</v>
      </c>
      <c r="S46" s="178" t="s">
        <v>1635</v>
      </c>
      <c r="T46" s="178" t="s">
        <v>1636</v>
      </c>
      <c r="U46" s="178" t="s">
        <v>1637</v>
      </c>
    </row>
    <row r="47" spans="1:21" ht="120">
      <c r="A47" s="27">
        <v>40</v>
      </c>
      <c r="B47" s="40"/>
      <c r="C47" s="64" t="s">
        <v>1638</v>
      </c>
      <c r="D47" s="64" t="s">
        <v>1639</v>
      </c>
      <c r="E47" s="64" t="s">
        <v>1640</v>
      </c>
      <c r="F47" s="73" t="s">
        <v>30</v>
      </c>
      <c r="G47" s="64" t="s">
        <v>1542</v>
      </c>
      <c r="H47" s="64" t="s">
        <v>1543</v>
      </c>
      <c r="I47" s="178" t="s">
        <v>6</v>
      </c>
      <c r="J47" s="64" t="s">
        <v>1641</v>
      </c>
      <c r="K47" s="40">
        <v>250000</v>
      </c>
      <c r="L47" s="40">
        <v>157500</v>
      </c>
      <c r="M47" s="428" t="s">
        <v>1545</v>
      </c>
      <c r="N47" s="100">
        <v>175000</v>
      </c>
      <c r="O47" s="40">
        <v>20</v>
      </c>
      <c r="P47" s="100">
        <v>175000</v>
      </c>
      <c r="Q47" s="134" t="s">
        <v>1546</v>
      </c>
      <c r="R47" s="40">
        <v>20</v>
      </c>
      <c r="S47" s="178" t="s">
        <v>1642</v>
      </c>
      <c r="T47" s="178" t="s">
        <v>1643</v>
      </c>
      <c r="U47" s="178" t="s">
        <v>1644</v>
      </c>
    </row>
    <row r="48" spans="1:21" ht="165">
      <c r="A48" s="27">
        <v>41</v>
      </c>
      <c r="B48" s="40"/>
      <c r="C48" s="73" t="s">
        <v>1645</v>
      </c>
      <c r="D48" s="73" t="s">
        <v>1646</v>
      </c>
      <c r="E48" s="73" t="s">
        <v>1647</v>
      </c>
      <c r="F48" s="73" t="s">
        <v>30</v>
      </c>
      <c r="G48" s="73" t="s">
        <v>1553</v>
      </c>
      <c r="H48" s="73" t="s">
        <v>1554</v>
      </c>
      <c r="I48" s="178" t="s">
        <v>6</v>
      </c>
      <c r="J48" s="73" t="s">
        <v>1648</v>
      </c>
      <c r="K48" s="40">
        <v>150000</v>
      </c>
      <c r="L48" s="40">
        <v>94500</v>
      </c>
      <c r="M48" s="428" t="s">
        <v>1545</v>
      </c>
      <c r="N48" s="100">
        <v>105000</v>
      </c>
      <c r="O48" s="40">
        <v>20</v>
      </c>
      <c r="P48" s="100">
        <v>105000</v>
      </c>
      <c r="Q48" s="134" t="s">
        <v>1546</v>
      </c>
      <c r="R48" s="40">
        <v>20</v>
      </c>
      <c r="S48" s="420" t="s">
        <v>1649</v>
      </c>
      <c r="T48" s="420" t="s">
        <v>1650</v>
      </c>
      <c r="U48" s="420" t="s">
        <v>1651</v>
      </c>
    </row>
    <row r="49" spans="1:21" ht="120">
      <c r="A49" s="27">
        <v>42</v>
      </c>
      <c r="B49" s="40"/>
      <c r="C49" s="64" t="s">
        <v>1652</v>
      </c>
      <c r="D49" s="408" t="s">
        <v>1653</v>
      </c>
      <c r="E49" s="64" t="s">
        <v>1654</v>
      </c>
      <c r="F49" s="73" t="s">
        <v>30</v>
      </c>
      <c r="G49" s="64" t="s">
        <v>1553</v>
      </c>
      <c r="H49" s="64" t="s">
        <v>1554</v>
      </c>
      <c r="I49" s="178" t="s">
        <v>6</v>
      </c>
      <c r="J49" s="64" t="s">
        <v>1655</v>
      </c>
      <c r="K49" s="40">
        <v>200000</v>
      </c>
      <c r="L49" s="40">
        <v>126000</v>
      </c>
      <c r="M49" s="428" t="s">
        <v>1545</v>
      </c>
      <c r="N49" s="100">
        <v>140000</v>
      </c>
      <c r="O49" s="40">
        <v>20</v>
      </c>
      <c r="P49" s="100">
        <v>140000</v>
      </c>
      <c r="Q49" s="134" t="s">
        <v>1546</v>
      </c>
      <c r="R49" s="40">
        <v>20</v>
      </c>
      <c r="S49" s="178" t="s">
        <v>1656</v>
      </c>
      <c r="T49" s="178" t="s">
        <v>1657</v>
      </c>
      <c r="U49" s="178" t="s">
        <v>1658</v>
      </c>
    </row>
    <row r="50" spans="1:21" ht="120">
      <c r="A50" s="27">
        <v>43</v>
      </c>
      <c r="B50" s="40"/>
      <c r="C50" s="64" t="s">
        <v>1659</v>
      </c>
      <c r="D50" s="64" t="s">
        <v>1660</v>
      </c>
      <c r="E50" s="64" t="s">
        <v>1661</v>
      </c>
      <c r="F50" s="73" t="s">
        <v>30</v>
      </c>
      <c r="G50" s="64" t="s">
        <v>1553</v>
      </c>
      <c r="H50" s="64" t="s">
        <v>1554</v>
      </c>
      <c r="I50" s="178" t="s">
        <v>6</v>
      </c>
      <c r="J50" s="64" t="s">
        <v>1662</v>
      </c>
      <c r="K50" s="40">
        <v>100000</v>
      </c>
      <c r="L50" s="40">
        <v>63000</v>
      </c>
      <c r="M50" s="428" t="s">
        <v>1545</v>
      </c>
      <c r="N50" s="100">
        <v>70000</v>
      </c>
      <c r="O50" s="40">
        <v>20</v>
      </c>
      <c r="P50" s="100">
        <v>70000</v>
      </c>
      <c r="Q50" s="134" t="s">
        <v>1546</v>
      </c>
      <c r="R50" s="40">
        <v>20</v>
      </c>
      <c r="S50" s="178" t="s">
        <v>1663</v>
      </c>
      <c r="T50" s="178" t="s">
        <v>1664</v>
      </c>
      <c r="U50" s="178" t="s">
        <v>1665</v>
      </c>
    </row>
    <row r="51" spans="1:21" ht="120">
      <c r="A51" s="27">
        <v>44</v>
      </c>
      <c r="B51" s="40"/>
      <c r="C51" s="64" t="s">
        <v>1666</v>
      </c>
      <c r="D51" s="64" t="s">
        <v>1667</v>
      </c>
      <c r="E51" s="64" t="s">
        <v>1668</v>
      </c>
      <c r="F51" s="73" t="s">
        <v>30</v>
      </c>
      <c r="G51" s="64" t="s">
        <v>1542</v>
      </c>
      <c r="H51" s="64" t="s">
        <v>1543</v>
      </c>
      <c r="I51" s="178" t="s">
        <v>6</v>
      </c>
      <c r="J51" s="64" t="s">
        <v>1669</v>
      </c>
      <c r="K51" s="40">
        <v>200000</v>
      </c>
      <c r="L51" s="40">
        <v>126000</v>
      </c>
      <c r="M51" s="428" t="s">
        <v>1545</v>
      </c>
      <c r="N51" s="100">
        <v>140000</v>
      </c>
      <c r="O51" s="40">
        <v>20</v>
      </c>
      <c r="P51" s="100">
        <v>140000</v>
      </c>
      <c r="Q51" s="134" t="s">
        <v>1546</v>
      </c>
      <c r="R51" s="40">
        <v>20</v>
      </c>
      <c r="S51" s="178" t="s">
        <v>1670</v>
      </c>
      <c r="T51" s="178" t="s">
        <v>1671</v>
      </c>
      <c r="U51" s="178" t="s">
        <v>1672</v>
      </c>
    </row>
    <row r="52" spans="1:21" ht="105">
      <c r="A52" s="27">
        <v>45</v>
      </c>
      <c r="B52" s="40"/>
      <c r="C52" s="64" t="s">
        <v>1673</v>
      </c>
      <c r="D52" s="64" t="s">
        <v>1674</v>
      </c>
      <c r="E52" s="64" t="s">
        <v>1675</v>
      </c>
      <c r="F52" s="73" t="s">
        <v>30</v>
      </c>
      <c r="G52" s="64" t="s">
        <v>1553</v>
      </c>
      <c r="H52" s="64" t="s">
        <v>1543</v>
      </c>
      <c r="I52" s="178" t="s">
        <v>6</v>
      </c>
      <c r="J52" s="64" t="s">
        <v>1676</v>
      </c>
      <c r="K52" s="40">
        <v>100000</v>
      </c>
      <c r="L52" s="40">
        <v>63000</v>
      </c>
      <c r="M52" s="428" t="s">
        <v>1545</v>
      </c>
      <c r="N52" s="100">
        <v>70000</v>
      </c>
      <c r="O52" s="40">
        <v>20</v>
      </c>
      <c r="P52" s="100">
        <v>70000</v>
      </c>
      <c r="Q52" s="134" t="s">
        <v>1546</v>
      </c>
      <c r="R52" s="40">
        <v>20</v>
      </c>
      <c r="S52" s="178" t="s">
        <v>1677</v>
      </c>
      <c r="T52" s="178" t="s">
        <v>1678</v>
      </c>
      <c r="U52" s="178" t="s">
        <v>1679</v>
      </c>
    </row>
    <row r="53" spans="1:21" ht="105">
      <c r="A53" s="27">
        <v>46</v>
      </c>
      <c r="B53" s="40"/>
      <c r="C53" s="64" t="s">
        <v>1680</v>
      </c>
      <c r="D53" s="40" t="s">
        <v>1681</v>
      </c>
      <c r="E53" s="40" t="s">
        <v>1682</v>
      </c>
      <c r="F53" s="73" t="s">
        <v>30</v>
      </c>
      <c r="G53" s="40" t="s">
        <v>1553</v>
      </c>
      <c r="H53" s="40" t="s">
        <v>1554</v>
      </c>
      <c r="I53" s="178" t="s">
        <v>6</v>
      </c>
      <c r="J53" s="40" t="s">
        <v>1683</v>
      </c>
      <c r="K53" s="40">
        <v>200000</v>
      </c>
      <c r="L53" s="40">
        <v>126000</v>
      </c>
      <c r="M53" s="428" t="s">
        <v>1545</v>
      </c>
      <c r="N53" s="429">
        <v>140000</v>
      </c>
      <c r="O53" s="40">
        <v>20</v>
      </c>
      <c r="P53" s="429">
        <v>140000</v>
      </c>
      <c r="Q53" s="134" t="s">
        <v>1546</v>
      </c>
      <c r="R53" s="40">
        <v>20</v>
      </c>
      <c r="S53" s="427" t="s">
        <v>1684</v>
      </c>
      <c r="T53" s="427" t="s">
        <v>1685</v>
      </c>
      <c r="U53" s="427" t="s">
        <v>1686</v>
      </c>
    </row>
    <row r="54" spans="1:21" ht="150">
      <c r="A54" s="27">
        <v>47</v>
      </c>
      <c r="B54" s="40"/>
      <c r="C54" s="40" t="s">
        <v>1687</v>
      </c>
      <c r="D54" s="40" t="s">
        <v>1688</v>
      </c>
      <c r="E54" s="40" t="s">
        <v>1689</v>
      </c>
      <c r="F54" s="73" t="s">
        <v>30</v>
      </c>
      <c r="G54" s="40" t="s">
        <v>1553</v>
      </c>
      <c r="H54" s="40" t="s">
        <v>1554</v>
      </c>
      <c r="I54" s="178" t="s">
        <v>6</v>
      </c>
      <c r="J54" s="427" t="s">
        <v>1576</v>
      </c>
      <c r="K54" s="40">
        <v>300000</v>
      </c>
      <c r="L54" s="40">
        <v>189000</v>
      </c>
      <c r="M54" s="428" t="s">
        <v>1545</v>
      </c>
      <c r="N54" s="429">
        <v>210000</v>
      </c>
      <c r="O54" s="40">
        <v>20</v>
      </c>
      <c r="P54" s="429">
        <v>210000</v>
      </c>
      <c r="Q54" s="134" t="s">
        <v>1546</v>
      </c>
      <c r="R54" s="40">
        <v>20</v>
      </c>
      <c r="S54" s="427" t="s">
        <v>1690</v>
      </c>
      <c r="T54" s="427" t="s">
        <v>1691</v>
      </c>
      <c r="U54" s="427" t="s">
        <v>1692</v>
      </c>
    </row>
    <row r="55" spans="1:21" ht="60">
      <c r="A55" s="27">
        <v>48</v>
      </c>
      <c r="B55" s="40"/>
      <c r="C55" s="40" t="s">
        <v>1693</v>
      </c>
      <c r="D55" s="40" t="s">
        <v>1694</v>
      </c>
      <c r="E55" s="40" t="s">
        <v>1695</v>
      </c>
      <c r="F55" s="73" t="s">
        <v>30</v>
      </c>
      <c r="G55" s="40" t="s">
        <v>1553</v>
      </c>
      <c r="H55" s="40" t="s">
        <v>1554</v>
      </c>
      <c r="I55" s="178" t="s">
        <v>6</v>
      </c>
      <c r="J55" s="40" t="s">
        <v>1568</v>
      </c>
      <c r="K55" s="40">
        <v>100000</v>
      </c>
      <c r="L55" s="40">
        <v>63000</v>
      </c>
      <c r="M55" s="428" t="s">
        <v>1545</v>
      </c>
      <c r="N55" s="429">
        <v>70000</v>
      </c>
      <c r="O55" s="40">
        <v>20</v>
      </c>
      <c r="P55" s="429">
        <v>70000</v>
      </c>
      <c r="Q55" s="134" t="s">
        <v>1546</v>
      </c>
      <c r="R55" s="40">
        <v>20</v>
      </c>
      <c r="S55" s="427" t="s">
        <v>1696</v>
      </c>
      <c r="T55" s="427" t="s">
        <v>1697</v>
      </c>
      <c r="U55" s="427" t="s">
        <v>1698</v>
      </c>
    </row>
    <row r="56" spans="1:21" ht="90">
      <c r="A56" s="27">
        <v>49</v>
      </c>
      <c r="B56" s="40"/>
      <c r="C56" s="64" t="s">
        <v>1699</v>
      </c>
      <c r="D56" s="64" t="s">
        <v>1700</v>
      </c>
      <c r="E56" s="64" t="s">
        <v>1701</v>
      </c>
      <c r="F56" s="73" t="s">
        <v>30</v>
      </c>
      <c r="G56" s="64" t="s">
        <v>1553</v>
      </c>
      <c r="H56" s="64" t="s">
        <v>1554</v>
      </c>
      <c r="I56" s="178" t="s">
        <v>6</v>
      </c>
      <c r="J56" s="64" t="s">
        <v>1702</v>
      </c>
      <c r="K56" s="40">
        <v>350000</v>
      </c>
      <c r="L56" s="40">
        <v>220500</v>
      </c>
      <c r="M56" s="428" t="s">
        <v>1545</v>
      </c>
      <c r="N56" s="429">
        <v>245000</v>
      </c>
      <c r="O56" s="40">
        <v>20</v>
      </c>
      <c r="P56" s="429">
        <v>245000</v>
      </c>
      <c r="Q56" s="134" t="s">
        <v>1546</v>
      </c>
      <c r="R56" s="40">
        <v>20</v>
      </c>
      <c r="S56" s="178" t="s">
        <v>1703</v>
      </c>
      <c r="T56" s="178" t="s">
        <v>1704</v>
      </c>
      <c r="U56" s="178" t="s">
        <v>1705</v>
      </c>
    </row>
    <row r="57" spans="1:21" ht="38.25">
      <c r="A57" s="27">
        <v>50</v>
      </c>
      <c r="B57" s="40"/>
      <c r="C57" s="64" t="s">
        <v>1151</v>
      </c>
      <c r="D57" s="408" t="s">
        <v>1152</v>
      </c>
      <c r="E57" s="176" t="s">
        <v>1153</v>
      </c>
      <c r="F57" s="40" t="s">
        <v>30</v>
      </c>
      <c r="G57" s="64" t="s">
        <v>33</v>
      </c>
      <c r="H57" s="64" t="s">
        <v>34</v>
      </c>
      <c r="I57" s="64" t="s">
        <v>6</v>
      </c>
      <c r="J57" s="64" t="s">
        <v>1154</v>
      </c>
      <c r="K57" s="40">
        <v>0</v>
      </c>
      <c r="L57" s="40">
        <v>13500</v>
      </c>
      <c r="M57" s="79" t="s">
        <v>1071</v>
      </c>
      <c r="N57" s="64">
        <v>15000</v>
      </c>
      <c r="O57" s="40">
        <v>20</v>
      </c>
      <c r="P57" s="64">
        <v>15000</v>
      </c>
      <c r="Q57" s="40" t="s">
        <v>1420</v>
      </c>
      <c r="R57" s="40">
        <v>20</v>
      </c>
      <c r="S57" s="414" t="s">
        <v>1155</v>
      </c>
      <c r="T57" s="178" t="s">
        <v>1156</v>
      </c>
      <c r="U57" s="178" t="s">
        <v>1489</v>
      </c>
    </row>
    <row r="58" spans="1:21" ht="38.25">
      <c r="A58" s="27">
        <v>51</v>
      </c>
      <c r="B58" s="40"/>
      <c r="C58" s="408" t="s">
        <v>1352</v>
      </c>
      <c r="D58" s="408" t="s">
        <v>1353</v>
      </c>
      <c r="E58" s="419" t="s">
        <v>535</v>
      </c>
      <c r="F58" s="40" t="s">
        <v>30</v>
      </c>
      <c r="G58" s="408" t="s">
        <v>1355</v>
      </c>
      <c r="H58" s="64" t="s">
        <v>34</v>
      </c>
      <c r="I58" s="64" t="s">
        <v>6</v>
      </c>
      <c r="J58" s="408" t="s">
        <v>1356</v>
      </c>
      <c r="K58" s="40">
        <v>0</v>
      </c>
      <c r="L58" s="40">
        <v>27000</v>
      </c>
      <c r="M58" s="79" t="s">
        <v>1071</v>
      </c>
      <c r="N58" s="408">
        <v>30000</v>
      </c>
      <c r="O58" s="40">
        <v>20</v>
      </c>
      <c r="P58" s="408">
        <v>30000</v>
      </c>
      <c r="Q58" s="40" t="s">
        <v>1420</v>
      </c>
      <c r="R58" s="40">
        <v>20</v>
      </c>
      <c r="S58" s="420" t="s">
        <v>1358</v>
      </c>
      <c r="T58" s="421" t="s">
        <v>1359</v>
      </c>
      <c r="U58" s="421" t="s">
        <v>1360</v>
      </c>
    </row>
    <row r="59" spans="1:21" ht="38.25">
      <c r="A59" s="27">
        <v>52</v>
      </c>
      <c r="B59" s="40"/>
      <c r="C59" s="64" t="s">
        <v>1098</v>
      </c>
      <c r="D59" s="408" t="s">
        <v>1099</v>
      </c>
      <c r="E59" s="176" t="s">
        <v>1100</v>
      </c>
      <c r="F59" s="40" t="s">
        <v>30</v>
      </c>
      <c r="G59" s="64" t="s">
        <v>33</v>
      </c>
      <c r="H59" s="64" t="s">
        <v>34</v>
      </c>
      <c r="I59" s="64" t="s">
        <v>6</v>
      </c>
      <c r="J59" s="64" t="s">
        <v>1101</v>
      </c>
      <c r="K59" s="40">
        <v>0</v>
      </c>
      <c r="L59" s="40">
        <v>13500</v>
      </c>
      <c r="M59" s="79" t="s">
        <v>1071</v>
      </c>
      <c r="N59" s="64">
        <v>15000</v>
      </c>
      <c r="O59" s="40">
        <v>20</v>
      </c>
      <c r="P59" s="64">
        <v>15000</v>
      </c>
      <c r="Q59" s="40" t="s">
        <v>1420</v>
      </c>
      <c r="R59" s="40">
        <v>20</v>
      </c>
      <c r="S59" s="414" t="s">
        <v>1102</v>
      </c>
      <c r="T59" s="178" t="s">
        <v>1103</v>
      </c>
      <c r="U59" s="178" t="s">
        <v>1490</v>
      </c>
    </row>
    <row r="60" spans="1:21" ht="51">
      <c r="A60" s="27">
        <v>53</v>
      </c>
      <c r="B60" s="40"/>
      <c r="C60" s="64" t="s">
        <v>1110</v>
      </c>
      <c r="D60" s="408" t="s">
        <v>1111</v>
      </c>
      <c r="E60" s="176" t="s">
        <v>1077</v>
      </c>
      <c r="F60" s="40" t="s">
        <v>30</v>
      </c>
      <c r="G60" s="64" t="s">
        <v>33</v>
      </c>
      <c r="H60" s="64" t="s">
        <v>73</v>
      </c>
      <c r="I60" s="64" t="s">
        <v>6</v>
      </c>
      <c r="J60" s="64" t="s">
        <v>1112</v>
      </c>
      <c r="K60" s="40">
        <v>0</v>
      </c>
      <c r="L60" s="40">
        <v>13500</v>
      </c>
      <c r="M60" s="79" t="s">
        <v>1071</v>
      </c>
      <c r="N60" s="64">
        <v>15000</v>
      </c>
      <c r="O60" s="40">
        <v>20</v>
      </c>
      <c r="P60" s="64">
        <v>15000</v>
      </c>
      <c r="Q60" s="40" t="s">
        <v>1420</v>
      </c>
      <c r="R60" s="40">
        <v>20</v>
      </c>
      <c r="S60" s="414" t="s">
        <v>1113</v>
      </c>
      <c r="T60" s="178" t="s">
        <v>1114</v>
      </c>
      <c r="U60" s="178" t="s">
        <v>1491</v>
      </c>
    </row>
    <row r="61" spans="1:21" ht="51">
      <c r="A61" s="27">
        <v>54</v>
      </c>
      <c r="B61" s="40"/>
      <c r="C61" s="64" t="s">
        <v>1254</v>
      </c>
      <c r="D61" s="408" t="s">
        <v>1492</v>
      </c>
      <c r="E61" s="176" t="s">
        <v>1493</v>
      </c>
      <c r="F61" s="40" t="s">
        <v>30</v>
      </c>
      <c r="G61" s="64" t="s">
        <v>33</v>
      </c>
      <c r="H61" s="64" t="s">
        <v>34</v>
      </c>
      <c r="I61" s="64" t="s">
        <v>6</v>
      </c>
      <c r="J61" s="64" t="s">
        <v>1494</v>
      </c>
      <c r="K61" s="40">
        <v>0</v>
      </c>
      <c r="L61" s="40">
        <v>27000</v>
      </c>
      <c r="M61" s="79" t="s">
        <v>1071</v>
      </c>
      <c r="N61" s="64">
        <v>30000</v>
      </c>
      <c r="O61" s="40">
        <v>20</v>
      </c>
      <c r="P61" s="64">
        <v>30000</v>
      </c>
      <c r="Q61" s="40" t="s">
        <v>1420</v>
      </c>
      <c r="R61" s="40">
        <v>20</v>
      </c>
      <c r="S61" s="414" t="s">
        <v>1258</v>
      </c>
      <c r="T61" s="178" t="s">
        <v>1259</v>
      </c>
      <c r="U61" s="178" t="s">
        <v>1260</v>
      </c>
    </row>
    <row r="62" spans="1:21" ht="38.25">
      <c r="A62" s="27">
        <v>55</v>
      </c>
      <c r="B62" s="40"/>
      <c r="C62" s="64" t="s">
        <v>1115</v>
      </c>
      <c r="D62" s="408" t="s">
        <v>1116</v>
      </c>
      <c r="E62" s="176" t="s">
        <v>1117</v>
      </c>
      <c r="F62" s="40" t="s">
        <v>30</v>
      </c>
      <c r="G62" s="64" t="s">
        <v>33</v>
      </c>
      <c r="H62" s="64" t="s">
        <v>34</v>
      </c>
      <c r="I62" s="64" t="s">
        <v>6</v>
      </c>
      <c r="J62" s="64" t="s">
        <v>1118</v>
      </c>
      <c r="K62" s="40">
        <v>0</v>
      </c>
      <c r="L62" s="40">
        <v>108000</v>
      </c>
      <c r="M62" s="79" t="s">
        <v>1071</v>
      </c>
      <c r="N62" s="64">
        <v>120000</v>
      </c>
      <c r="O62" s="40">
        <v>20</v>
      </c>
      <c r="P62" s="64">
        <v>120000</v>
      </c>
      <c r="Q62" s="40" t="s">
        <v>1420</v>
      </c>
      <c r="R62" s="40">
        <v>20</v>
      </c>
      <c r="S62" s="414" t="s">
        <v>1119</v>
      </c>
      <c r="T62" s="178" t="s">
        <v>1120</v>
      </c>
      <c r="U62" s="178" t="s">
        <v>1495</v>
      </c>
    </row>
    <row r="63" spans="1:21" ht="51">
      <c r="A63" s="27">
        <v>56</v>
      </c>
      <c r="B63" s="40"/>
      <c r="C63" s="64" t="s">
        <v>1496</v>
      </c>
      <c r="D63" s="408" t="s">
        <v>1268</v>
      </c>
      <c r="E63" s="176" t="s">
        <v>1497</v>
      </c>
      <c r="F63" s="40" t="s">
        <v>30</v>
      </c>
      <c r="G63" s="64" t="s">
        <v>33</v>
      </c>
      <c r="H63" s="64" t="s">
        <v>34</v>
      </c>
      <c r="I63" s="64" t="s">
        <v>6</v>
      </c>
      <c r="J63" s="64" t="s">
        <v>1498</v>
      </c>
      <c r="K63" s="40">
        <v>0</v>
      </c>
      <c r="L63" s="40">
        <v>27000</v>
      </c>
      <c r="M63" s="79" t="s">
        <v>1071</v>
      </c>
      <c r="N63" s="64">
        <v>30000</v>
      </c>
      <c r="O63" s="40">
        <v>20</v>
      </c>
      <c r="P63" s="64">
        <v>30000</v>
      </c>
      <c r="Q63" s="40" t="s">
        <v>1420</v>
      </c>
      <c r="R63" s="40">
        <v>20</v>
      </c>
      <c r="S63" s="414" t="s">
        <v>1271</v>
      </c>
      <c r="T63" s="178" t="s">
        <v>1272</v>
      </c>
      <c r="U63" s="178" t="s">
        <v>1499</v>
      </c>
    </row>
    <row r="64" spans="1:21" ht="60">
      <c r="A64" s="27">
        <v>57</v>
      </c>
      <c r="B64" s="63"/>
      <c r="C64" s="78" t="s">
        <v>1133</v>
      </c>
      <c r="D64" s="73" t="s">
        <v>1134</v>
      </c>
      <c r="E64" s="411" t="s">
        <v>1135</v>
      </c>
      <c r="F64" s="63" t="s">
        <v>30</v>
      </c>
      <c r="G64" s="78" t="s">
        <v>33</v>
      </c>
      <c r="H64" s="78" t="s">
        <v>34</v>
      </c>
      <c r="I64" s="78" t="s">
        <v>6</v>
      </c>
      <c r="J64" s="78" t="s">
        <v>1136</v>
      </c>
      <c r="K64" s="63">
        <v>0</v>
      </c>
      <c r="L64" s="63">
        <v>108000</v>
      </c>
      <c r="M64" s="78" t="s">
        <v>1071</v>
      </c>
      <c r="N64" s="78">
        <v>120000</v>
      </c>
      <c r="O64" s="63">
        <v>20</v>
      </c>
      <c r="P64" s="78">
        <v>120000</v>
      </c>
      <c r="Q64" s="63" t="s">
        <v>1420</v>
      </c>
      <c r="R64" s="63">
        <v>20</v>
      </c>
      <c r="S64" s="414" t="s">
        <v>1137</v>
      </c>
      <c r="T64" s="414" t="s">
        <v>1138</v>
      </c>
      <c r="U64" s="414" t="s">
        <v>1499</v>
      </c>
    </row>
    <row r="65" spans="1:21" ht="51">
      <c r="A65" s="27">
        <v>58</v>
      </c>
      <c r="B65" s="63"/>
      <c r="C65" s="78" t="s">
        <v>1139</v>
      </c>
      <c r="D65" s="73" t="s">
        <v>1140</v>
      </c>
      <c r="E65" s="411" t="s">
        <v>1083</v>
      </c>
      <c r="F65" s="63" t="s">
        <v>30</v>
      </c>
      <c r="G65" s="78" t="s">
        <v>33</v>
      </c>
      <c r="H65" s="78" t="s">
        <v>34</v>
      </c>
      <c r="I65" s="78" t="s">
        <v>6</v>
      </c>
      <c r="J65" s="78" t="s">
        <v>1141</v>
      </c>
      <c r="K65" s="63">
        <v>0</v>
      </c>
      <c r="L65" s="63">
        <v>13500</v>
      </c>
      <c r="M65" s="78" t="s">
        <v>1071</v>
      </c>
      <c r="N65" s="78">
        <v>15000</v>
      </c>
      <c r="O65" s="63">
        <v>20</v>
      </c>
      <c r="P65" s="78">
        <v>15000</v>
      </c>
      <c r="Q65" s="63" t="s">
        <v>1420</v>
      </c>
      <c r="R65" s="63">
        <v>20</v>
      </c>
      <c r="S65" s="414" t="s">
        <v>1142</v>
      </c>
      <c r="T65" s="414" t="s">
        <v>1143</v>
      </c>
      <c r="U65" s="414" t="s">
        <v>1500</v>
      </c>
    </row>
    <row r="66" spans="1:21" ht="38.25">
      <c r="A66" s="27">
        <v>59</v>
      </c>
      <c r="B66" s="63"/>
      <c r="C66" s="78" t="s">
        <v>1168</v>
      </c>
      <c r="D66" s="73" t="s">
        <v>1169</v>
      </c>
      <c r="E66" s="411" t="s">
        <v>1164</v>
      </c>
      <c r="F66" s="63" t="s">
        <v>30</v>
      </c>
      <c r="G66" s="78" t="s">
        <v>33</v>
      </c>
      <c r="H66" s="78" t="s">
        <v>34</v>
      </c>
      <c r="I66" s="78" t="s">
        <v>6</v>
      </c>
      <c r="J66" s="78" t="s">
        <v>1170</v>
      </c>
      <c r="K66" s="63">
        <v>0</v>
      </c>
      <c r="L66" s="63">
        <v>13500</v>
      </c>
      <c r="M66" s="78" t="s">
        <v>1071</v>
      </c>
      <c r="N66" s="78">
        <v>15000</v>
      </c>
      <c r="O66" s="63">
        <v>20</v>
      </c>
      <c r="P66" s="78">
        <v>15000</v>
      </c>
      <c r="Q66" s="63" t="s">
        <v>1420</v>
      </c>
      <c r="R66" s="63">
        <v>20</v>
      </c>
      <c r="S66" s="414" t="s">
        <v>1171</v>
      </c>
      <c r="T66" s="414" t="s">
        <v>1172</v>
      </c>
      <c r="U66" s="414" t="s">
        <v>1501</v>
      </c>
    </row>
    <row r="67" spans="1:21" ht="45">
      <c r="A67" s="27">
        <v>60</v>
      </c>
      <c r="B67" s="63"/>
      <c r="C67" s="78" t="s">
        <v>1197</v>
      </c>
      <c r="D67" s="73" t="s">
        <v>1198</v>
      </c>
      <c r="E67" s="411" t="s">
        <v>1199</v>
      </c>
      <c r="F67" s="63" t="s">
        <v>30</v>
      </c>
      <c r="G67" s="78" t="s">
        <v>33</v>
      </c>
      <c r="H67" s="78" t="s">
        <v>34</v>
      </c>
      <c r="I67" s="78" t="s">
        <v>6</v>
      </c>
      <c r="J67" s="78" t="s">
        <v>1200</v>
      </c>
      <c r="K67" s="63">
        <v>0</v>
      </c>
      <c r="L67" s="63">
        <v>13500</v>
      </c>
      <c r="M67" s="78" t="s">
        <v>1071</v>
      </c>
      <c r="N67" s="78">
        <v>15000</v>
      </c>
      <c r="O67" s="63">
        <v>20</v>
      </c>
      <c r="P67" s="78">
        <v>15000</v>
      </c>
      <c r="Q67" s="63" t="s">
        <v>1420</v>
      </c>
      <c r="R67" s="63">
        <v>20</v>
      </c>
      <c r="S67" s="414" t="s">
        <v>1201</v>
      </c>
      <c r="T67" s="414" t="s">
        <v>1202</v>
      </c>
      <c r="U67" s="414" t="s">
        <v>1502</v>
      </c>
    </row>
    <row r="68" spans="1:21" ht="90">
      <c r="A68" s="27">
        <v>61</v>
      </c>
      <c r="B68" s="63"/>
      <c r="C68" s="78" t="s">
        <v>1206</v>
      </c>
      <c r="D68" s="73" t="s">
        <v>1207</v>
      </c>
      <c r="E68" s="411" t="s">
        <v>1208</v>
      </c>
      <c r="F68" s="63" t="s">
        <v>30</v>
      </c>
      <c r="G68" s="78" t="s">
        <v>803</v>
      </c>
      <c r="H68" s="78" t="s">
        <v>34</v>
      </c>
      <c r="I68" s="78" t="s">
        <v>6</v>
      </c>
      <c r="J68" s="78" t="s">
        <v>1165</v>
      </c>
      <c r="K68" s="63">
        <v>0</v>
      </c>
      <c r="L68" s="63">
        <v>81000</v>
      </c>
      <c r="M68" s="78" t="s">
        <v>1071</v>
      </c>
      <c r="N68" s="78">
        <v>90000</v>
      </c>
      <c r="O68" s="63">
        <v>20</v>
      </c>
      <c r="P68" s="78">
        <v>90000</v>
      </c>
      <c r="Q68" s="63" t="s">
        <v>1420</v>
      </c>
      <c r="R68" s="63">
        <v>20</v>
      </c>
      <c r="S68" s="414" t="s">
        <v>1209</v>
      </c>
      <c r="T68" s="414" t="s">
        <v>1210</v>
      </c>
      <c r="U68" s="414" t="s">
        <v>1211</v>
      </c>
    </row>
    <row r="69" spans="1:21" ht="45">
      <c r="A69" s="27">
        <v>62</v>
      </c>
      <c r="B69" s="63"/>
      <c r="C69" s="78" t="s">
        <v>1212</v>
      </c>
      <c r="D69" s="73" t="s">
        <v>1213</v>
      </c>
      <c r="E69" s="411" t="s">
        <v>1214</v>
      </c>
      <c r="F69" s="63" t="s">
        <v>30</v>
      </c>
      <c r="G69" s="78" t="s">
        <v>803</v>
      </c>
      <c r="H69" s="78" t="s">
        <v>34</v>
      </c>
      <c r="I69" s="78" t="s">
        <v>6</v>
      </c>
      <c r="J69" s="78" t="s">
        <v>1165</v>
      </c>
      <c r="K69" s="63">
        <v>0</v>
      </c>
      <c r="L69" s="63">
        <v>54000</v>
      </c>
      <c r="M69" s="78" t="s">
        <v>1071</v>
      </c>
      <c r="N69" s="78">
        <v>60000</v>
      </c>
      <c r="O69" s="63">
        <v>20</v>
      </c>
      <c r="P69" s="78">
        <v>60000</v>
      </c>
      <c r="Q69" s="63" t="s">
        <v>1420</v>
      </c>
      <c r="R69" s="63">
        <v>20</v>
      </c>
      <c r="S69" s="414" t="s">
        <v>1215</v>
      </c>
      <c r="T69" s="414" t="s">
        <v>1216</v>
      </c>
      <c r="U69" s="414" t="s">
        <v>1503</v>
      </c>
    </row>
    <row r="70" spans="1:21" ht="38.25">
      <c r="A70" s="27">
        <v>63</v>
      </c>
      <c r="B70" s="63"/>
      <c r="C70" s="78" t="s">
        <v>1217</v>
      </c>
      <c r="D70" s="78" t="s">
        <v>1218</v>
      </c>
      <c r="E70" s="411" t="s">
        <v>1219</v>
      </c>
      <c r="F70" s="63" t="s">
        <v>30</v>
      </c>
      <c r="G70" s="78" t="s">
        <v>33</v>
      </c>
      <c r="H70" s="78" t="s">
        <v>73</v>
      </c>
      <c r="I70" s="78" t="s">
        <v>6</v>
      </c>
      <c r="J70" s="78" t="s">
        <v>1220</v>
      </c>
      <c r="K70" s="63">
        <v>0</v>
      </c>
      <c r="L70" s="63">
        <v>13500</v>
      </c>
      <c r="M70" s="78" t="s">
        <v>1071</v>
      </c>
      <c r="N70" s="78">
        <v>15000</v>
      </c>
      <c r="O70" s="63">
        <v>20</v>
      </c>
      <c r="P70" s="78">
        <v>15000</v>
      </c>
      <c r="Q70" s="63" t="s">
        <v>1420</v>
      </c>
      <c r="R70" s="63">
        <v>20</v>
      </c>
      <c r="S70" s="414" t="s">
        <v>1221</v>
      </c>
      <c r="T70" s="414" t="s">
        <v>1222</v>
      </c>
      <c r="U70" s="414" t="s">
        <v>1504</v>
      </c>
    </row>
    <row r="71" spans="1:21" ht="38.25">
      <c r="A71" s="27">
        <v>64</v>
      </c>
      <c r="B71" s="63"/>
      <c r="C71" s="78" t="s">
        <v>1223</v>
      </c>
      <c r="D71" s="73" t="s">
        <v>1068</v>
      </c>
      <c r="E71" s="411" t="s">
        <v>1164</v>
      </c>
      <c r="F71" s="63" t="s">
        <v>30</v>
      </c>
      <c r="G71" s="78" t="s">
        <v>33</v>
      </c>
      <c r="H71" s="78" t="s">
        <v>34</v>
      </c>
      <c r="I71" s="78" t="s">
        <v>6</v>
      </c>
      <c r="J71" s="78" t="s">
        <v>1224</v>
      </c>
      <c r="K71" s="63">
        <v>0</v>
      </c>
      <c r="L71" s="63">
        <v>27000</v>
      </c>
      <c r="M71" s="78" t="s">
        <v>1071</v>
      </c>
      <c r="N71" s="78">
        <v>30000</v>
      </c>
      <c r="O71" s="63">
        <v>20</v>
      </c>
      <c r="P71" s="78">
        <v>30000</v>
      </c>
      <c r="Q71" s="63" t="s">
        <v>1420</v>
      </c>
      <c r="R71" s="63">
        <v>20</v>
      </c>
      <c r="S71" s="414" t="s">
        <v>1225</v>
      </c>
      <c r="T71" s="414" t="s">
        <v>1226</v>
      </c>
      <c r="U71" s="414" t="s">
        <v>1505</v>
      </c>
    </row>
    <row r="72" spans="1:21" ht="240">
      <c r="A72" s="27">
        <v>65</v>
      </c>
      <c r="B72" s="27"/>
      <c r="C72" s="408" t="s">
        <v>1416</v>
      </c>
      <c r="D72" s="408" t="s">
        <v>1417</v>
      </c>
      <c r="E72" s="419" t="s">
        <v>1418</v>
      </c>
      <c r="F72" s="74" t="s">
        <v>30</v>
      </c>
      <c r="G72" s="408" t="s">
        <v>33</v>
      </c>
      <c r="H72" s="416" t="s">
        <v>34</v>
      </c>
      <c r="I72" s="430" t="s">
        <v>6</v>
      </c>
      <c r="J72" s="419" t="s">
        <v>1419</v>
      </c>
      <c r="K72" s="27">
        <v>0</v>
      </c>
      <c r="L72" s="27">
        <v>54000</v>
      </c>
      <c r="M72" s="74" t="s">
        <v>1071</v>
      </c>
      <c r="N72" s="177">
        <v>60000</v>
      </c>
      <c r="O72" s="27">
        <v>20</v>
      </c>
      <c r="P72" s="177">
        <v>60000</v>
      </c>
      <c r="Q72" s="27" t="s">
        <v>1706</v>
      </c>
      <c r="R72" s="27">
        <v>20</v>
      </c>
      <c r="S72" s="420" t="s">
        <v>1421</v>
      </c>
      <c r="T72" s="421" t="s">
        <v>1422</v>
      </c>
      <c r="U72" s="421" t="s">
        <v>1423</v>
      </c>
    </row>
    <row r="73" spans="1:21" ht="63.75">
      <c r="A73" s="27">
        <v>66</v>
      </c>
      <c r="B73" s="27"/>
      <c r="C73" s="431" t="s">
        <v>1235</v>
      </c>
      <c r="D73" s="408" t="s">
        <v>1707</v>
      </c>
      <c r="E73" s="419" t="s">
        <v>1708</v>
      </c>
      <c r="F73" s="74" t="s">
        <v>30</v>
      </c>
      <c r="G73" s="430" t="s">
        <v>33</v>
      </c>
      <c r="H73" s="416" t="s">
        <v>34</v>
      </c>
      <c r="I73" s="430" t="s">
        <v>6</v>
      </c>
      <c r="J73" s="419" t="s">
        <v>1709</v>
      </c>
      <c r="K73" s="27">
        <v>0</v>
      </c>
      <c r="L73" s="27">
        <v>27000</v>
      </c>
      <c r="M73" s="74" t="s">
        <v>1071</v>
      </c>
      <c r="N73" s="177">
        <v>30000</v>
      </c>
      <c r="O73" s="27">
        <v>20</v>
      </c>
      <c r="P73" s="177">
        <v>30000</v>
      </c>
      <c r="Q73" s="27" t="s">
        <v>1706</v>
      </c>
      <c r="R73" s="27">
        <v>20</v>
      </c>
      <c r="S73" s="421" t="s">
        <v>1239</v>
      </c>
      <c r="T73" s="421" t="s">
        <v>1240</v>
      </c>
      <c r="U73" s="421" t="s">
        <v>1710</v>
      </c>
    </row>
    <row r="74" spans="1:21" ht="60">
      <c r="A74" s="27">
        <v>67</v>
      </c>
      <c r="B74" s="27"/>
      <c r="C74" s="408" t="s">
        <v>1711</v>
      </c>
      <c r="D74" s="408" t="s">
        <v>1443</v>
      </c>
      <c r="E74" s="419" t="s">
        <v>1444</v>
      </c>
      <c r="F74" s="74" t="s">
        <v>30</v>
      </c>
      <c r="G74" s="408" t="s">
        <v>33</v>
      </c>
      <c r="H74" s="416" t="s">
        <v>34</v>
      </c>
      <c r="I74" s="430" t="s">
        <v>6</v>
      </c>
      <c r="J74" s="419" t="s">
        <v>1445</v>
      </c>
      <c r="K74" s="27">
        <v>0</v>
      </c>
      <c r="L74" s="27">
        <v>54000</v>
      </c>
      <c r="M74" s="74" t="s">
        <v>1071</v>
      </c>
      <c r="N74" s="177">
        <v>60000</v>
      </c>
      <c r="O74" s="27">
        <v>20</v>
      </c>
      <c r="P74" s="177">
        <v>60000</v>
      </c>
      <c r="Q74" s="27" t="s">
        <v>1706</v>
      </c>
      <c r="R74" s="27">
        <v>20</v>
      </c>
      <c r="S74" s="420" t="s">
        <v>1446</v>
      </c>
      <c r="T74" s="421" t="s">
        <v>1447</v>
      </c>
      <c r="U74" s="421" t="s">
        <v>1448</v>
      </c>
    </row>
    <row r="75" spans="1:21" ht="38.25">
      <c r="A75" s="27">
        <v>68</v>
      </c>
      <c r="B75" s="27"/>
      <c r="C75" s="408" t="s">
        <v>1067</v>
      </c>
      <c r="D75" s="408" t="s">
        <v>1068</v>
      </c>
      <c r="E75" s="419" t="s">
        <v>1069</v>
      </c>
      <c r="F75" s="74" t="s">
        <v>30</v>
      </c>
      <c r="G75" s="408" t="s">
        <v>33</v>
      </c>
      <c r="H75" s="416" t="s">
        <v>34</v>
      </c>
      <c r="I75" s="430" t="s">
        <v>6</v>
      </c>
      <c r="J75" s="419" t="s">
        <v>1070</v>
      </c>
      <c r="K75" s="27">
        <v>0</v>
      </c>
      <c r="L75" s="27">
        <v>13500</v>
      </c>
      <c r="M75" s="74" t="s">
        <v>1071</v>
      </c>
      <c r="N75" s="177">
        <v>15000</v>
      </c>
      <c r="O75" s="27">
        <v>20</v>
      </c>
      <c r="P75" s="177">
        <v>15000</v>
      </c>
      <c r="Q75" s="27" t="s">
        <v>1706</v>
      </c>
      <c r="R75" s="27">
        <v>20</v>
      </c>
      <c r="S75" s="420" t="s">
        <v>1073</v>
      </c>
      <c r="T75" s="421" t="s">
        <v>1074</v>
      </c>
      <c r="U75" s="421" t="s">
        <v>1712</v>
      </c>
    </row>
    <row r="76" spans="1:21" ht="45">
      <c r="A76" s="27">
        <v>69</v>
      </c>
      <c r="B76" s="27"/>
      <c r="C76" s="408" t="s">
        <v>1093</v>
      </c>
      <c r="D76" s="408" t="s">
        <v>1094</v>
      </c>
      <c r="E76" s="419" t="s">
        <v>1095</v>
      </c>
      <c r="F76" s="74" t="s">
        <v>30</v>
      </c>
      <c r="G76" s="408" t="s">
        <v>33</v>
      </c>
      <c r="H76" s="416" t="s">
        <v>34</v>
      </c>
      <c r="I76" s="430" t="s">
        <v>6</v>
      </c>
      <c r="J76" s="419" t="s">
        <v>1070</v>
      </c>
      <c r="K76" s="27">
        <v>0</v>
      </c>
      <c r="L76" s="27">
        <v>13500</v>
      </c>
      <c r="M76" s="74" t="s">
        <v>1071</v>
      </c>
      <c r="N76" s="177">
        <v>15000</v>
      </c>
      <c r="O76" s="27">
        <v>20</v>
      </c>
      <c r="P76" s="177">
        <v>15000</v>
      </c>
      <c r="Q76" s="27" t="s">
        <v>1706</v>
      </c>
      <c r="R76" s="27">
        <v>20</v>
      </c>
      <c r="S76" s="420" t="s">
        <v>1096</v>
      </c>
      <c r="T76" s="421" t="s">
        <v>1097</v>
      </c>
      <c r="U76" s="421" t="s">
        <v>1713</v>
      </c>
    </row>
    <row r="77" spans="1:21" ht="30">
      <c r="A77" s="27">
        <v>70</v>
      </c>
      <c r="B77" s="27"/>
      <c r="C77" s="408" t="s">
        <v>1157</v>
      </c>
      <c r="D77" s="408" t="s">
        <v>1158</v>
      </c>
      <c r="E77" s="419" t="s">
        <v>271</v>
      </c>
      <c r="F77" s="74" t="s">
        <v>30</v>
      </c>
      <c r="G77" s="408" t="s">
        <v>33</v>
      </c>
      <c r="H77" s="416" t="s">
        <v>34</v>
      </c>
      <c r="I77" s="430" t="s">
        <v>6</v>
      </c>
      <c r="J77" s="419" t="s">
        <v>1159</v>
      </c>
      <c r="K77" s="27">
        <v>0</v>
      </c>
      <c r="L77" s="27">
        <v>27000</v>
      </c>
      <c r="M77" s="74" t="s">
        <v>1071</v>
      </c>
      <c r="N77" s="177">
        <v>30000</v>
      </c>
      <c r="O77" s="27">
        <v>20</v>
      </c>
      <c r="P77" s="177">
        <v>30000</v>
      </c>
      <c r="Q77" s="27" t="s">
        <v>1706</v>
      </c>
      <c r="R77" s="27">
        <v>20</v>
      </c>
      <c r="S77" s="420" t="s">
        <v>1160</v>
      </c>
      <c r="T77" s="421" t="s">
        <v>1161</v>
      </c>
      <c r="U77" s="421" t="s">
        <v>1714</v>
      </c>
    </row>
    <row r="78" spans="1:21" ht="38.25">
      <c r="A78" s="27">
        <v>71</v>
      </c>
      <c r="B78" s="27"/>
      <c r="C78" s="408" t="s">
        <v>1162</v>
      </c>
      <c r="D78" s="408" t="s">
        <v>1163</v>
      </c>
      <c r="E78" s="419" t="s">
        <v>1164</v>
      </c>
      <c r="F78" s="74" t="s">
        <v>30</v>
      </c>
      <c r="G78" s="408" t="s">
        <v>33</v>
      </c>
      <c r="H78" s="416" t="s">
        <v>34</v>
      </c>
      <c r="I78" s="430" t="s">
        <v>6</v>
      </c>
      <c r="J78" s="419" t="s">
        <v>1165</v>
      </c>
      <c r="K78" s="27">
        <v>0</v>
      </c>
      <c r="L78" s="27">
        <v>27000</v>
      </c>
      <c r="M78" s="74" t="s">
        <v>1071</v>
      </c>
      <c r="N78" s="177">
        <v>30000</v>
      </c>
      <c r="O78" s="27">
        <v>20</v>
      </c>
      <c r="P78" s="177">
        <v>30000</v>
      </c>
      <c r="Q78" s="27" t="s">
        <v>1706</v>
      </c>
      <c r="R78" s="27">
        <v>20</v>
      </c>
      <c r="S78" s="420" t="s">
        <v>1166</v>
      </c>
      <c r="T78" s="421" t="s">
        <v>1167</v>
      </c>
      <c r="U78" s="421" t="s">
        <v>1715</v>
      </c>
    </row>
    <row r="79" spans="1:21" ht="89.25">
      <c r="A79" s="27">
        <v>72</v>
      </c>
      <c r="B79" s="27"/>
      <c r="C79" s="408" t="s">
        <v>1449</v>
      </c>
      <c r="D79" s="408" t="s">
        <v>1450</v>
      </c>
      <c r="E79" s="419" t="s">
        <v>1451</v>
      </c>
      <c r="F79" s="74" t="s">
        <v>30</v>
      </c>
      <c r="G79" s="408" t="s">
        <v>803</v>
      </c>
      <c r="H79" s="416" t="s">
        <v>34</v>
      </c>
      <c r="I79" s="430" t="s">
        <v>6</v>
      </c>
      <c r="J79" s="419" t="s">
        <v>1452</v>
      </c>
      <c r="K79" s="27">
        <v>0</v>
      </c>
      <c r="L79" s="27">
        <v>54000</v>
      </c>
      <c r="M79" s="74" t="s">
        <v>1071</v>
      </c>
      <c r="N79" s="177">
        <v>60000</v>
      </c>
      <c r="O79" s="27">
        <v>20</v>
      </c>
      <c r="P79" s="177">
        <v>60000</v>
      </c>
      <c r="Q79" s="27" t="s">
        <v>1706</v>
      </c>
      <c r="R79" s="27">
        <v>20</v>
      </c>
      <c r="S79" s="420" t="s">
        <v>1453</v>
      </c>
      <c r="T79" s="421" t="s">
        <v>1454</v>
      </c>
      <c r="U79" s="421" t="s">
        <v>1455</v>
      </c>
    </row>
    <row r="80" spans="1:21" ht="63.75">
      <c r="A80" s="27">
        <v>73</v>
      </c>
      <c r="B80" s="27"/>
      <c r="C80" s="408" t="s">
        <v>1716</v>
      </c>
      <c r="D80" s="421" t="s">
        <v>1717</v>
      </c>
      <c r="E80" s="432" t="s">
        <v>1718</v>
      </c>
      <c r="F80" s="74" t="s">
        <v>30</v>
      </c>
      <c r="G80" s="421" t="s">
        <v>803</v>
      </c>
      <c r="H80" s="416" t="s">
        <v>34</v>
      </c>
      <c r="I80" s="430" t="s">
        <v>6</v>
      </c>
      <c r="J80" s="432" t="s">
        <v>1165</v>
      </c>
      <c r="K80" s="27">
        <v>0</v>
      </c>
      <c r="L80" s="27">
        <v>81000</v>
      </c>
      <c r="M80" s="74" t="s">
        <v>1071</v>
      </c>
      <c r="N80" s="177">
        <v>90000</v>
      </c>
      <c r="O80" s="27">
        <v>20</v>
      </c>
      <c r="P80" s="177">
        <v>90000</v>
      </c>
      <c r="Q80" s="27" t="s">
        <v>1706</v>
      </c>
      <c r="R80" s="27">
        <v>20</v>
      </c>
      <c r="S80" s="421" t="s">
        <v>1284</v>
      </c>
      <c r="T80" s="421" t="s">
        <v>1285</v>
      </c>
      <c r="U80" s="421" t="s">
        <v>1719</v>
      </c>
    </row>
    <row r="81" spans="1:21" ht="63.75">
      <c r="A81" s="27">
        <v>74</v>
      </c>
      <c r="B81" s="27"/>
      <c r="C81" s="408" t="s">
        <v>1368</v>
      </c>
      <c r="D81" s="408" t="s">
        <v>1369</v>
      </c>
      <c r="E81" s="419" t="s">
        <v>1370</v>
      </c>
      <c r="F81" s="74" t="s">
        <v>30</v>
      </c>
      <c r="G81" s="408" t="s">
        <v>1355</v>
      </c>
      <c r="H81" s="416" t="s">
        <v>34</v>
      </c>
      <c r="I81" s="430" t="s">
        <v>6</v>
      </c>
      <c r="J81" s="419" t="s">
        <v>1356</v>
      </c>
      <c r="K81" s="27">
        <v>0</v>
      </c>
      <c r="L81" s="27">
        <v>13500</v>
      </c>
      <c r="M81" s="74" t="s">
        <v>1071</v>
      </c>
      <c r="N81" s="177">
        <v>15000</v>
      </c>
      <c r="O81" s="27">
        <v>20</v>
      </c>
      <c r="P81" s="177">
        <v>15000</v>
      </c>
      <c r="Q81" s="27" t="s">
        <v>1706</v>
      </c>
      <c r="R81" s="27">
        <v>20</v>
      </c>
      <c r="S81" s="420" t="s">
        <v>1371</v>
      </c>
      <c r="T81" s="421" t="s">
        <v>1372</v>
      </c>
      <c r="U81" s="421" t="s">
        <v>1373</v>
      </c>
    </row>
    <row r="82" spans="1:21" ht="38.25">
      <c r="A82" s="27">
        <v>75</v>
      </c>
      <c r="B82" s="27"/>
      <c r="C82" s="408" t="s">
        <v>1183</v>
      </c>
      <c r="D82" s="408" t="s">
        <v>1184</v>
      </c>
      <c r="E82" s="419" t="s">
        <v>1164</v>
      </c>
      <c r="F82" s="74" t="s">
        <v>30</v>
      </c>
      <c r="G82" s="408" t="s">
        <v>33</v>
      </c>
      <c r="H82" s="416" t="s">
        <v>34</v>
      </c>
      <c r="I82" s="430" t="s">
        <v>6</v>
      </c>
      <c r="J82" s="419" t="s">
        <v>1185</v>
      </c>
      <c r="K82" s="27">
        <v>0</v>
      </c>
      <c r="L82" s="27">
        <v>13500</v>
      </c>
      <c r="M82" s="74" t="s">
        <v>1071</v>
      </c>
      <c r="N82" s="177">
        <v>15000</v>
      </c>
      <c r="O82" s="27">
        <v>20</v>
      </c>
      <c r="P82" s="177">
        <v>15000</v>
      </c>
      <c r="Q82" s="27" t="s">
        <v>1706</v>
      </c>
      <c r="R82" s="27">
        <v>20</v>
      </c>
      <c r="S82" s="420" t="s">
        <v>1205</v>
      </c>
      <c r="T82" s="421" t="s">
        <v>1720</v>
      </c>
      <c r="U82" s="421" t="s">
        <v>1721</v>
      </c>
    </row>
    <row r="83" spans="1:21" ht="51">
      <c r="A83" s="27">
        <v>76</v>
      </c>
      <c r="B83" s="27"/>
      <c r="C83" s="431" t="s">
        <v>1722</v>
      </c>
      <c r="D83" s="408" t="s">
        <v>1125</v>
      </c>
      <c r="E83" s="432" t="s">
        <v>1723</v>
      </c>
      <c r="F83" s="74" t="s">
        <v>30</v>
      </c>
      <c r="G83" s="430" t="s">
        <v>33</v>
      </c>
      <c r="H83" s="416" t="s">
        <v>34</v>
      </c>
      <c r="I83" s="430" t="s">
        <v>6</v>
      </c>
      <c r="J83" s="432" t="s">
        <v>1724</v>
      </c>
      <c r="K83" s="27">
        <v>0</v>
      </c>
      <c r="L83" s="27">
        <v>27000</v>
      </c>
      <c r="M83" s="74" t="s">
        <v>1071</v>
      </c>
      <c r="N83" s="177">
        <v>30000</v>
      </c>
      <c r="O83" s="27">
        <v>20</v>
      </c>
      <c r="P83" s="177">
        <v>30000</v>
      </c>
      <c r="Q83" s="27" t="s">
        <v>1706</v>
      </c>
      <c r="R83" s="27">
        <v>20</v>
      </c>
      <c r="S83" s="421" t="s">
        <v>1300</v>
      </c>
      <c r="T83" s="421" t="s">
        <v>1301</v>
      </c>
      <c r="U83" s="421" t="s">
        <v>1302</v>
      </c>
    </row>
    <row r="84" spans="1:21" ht="60">
      <c r="A84" s="27">
        <v>77</v>
      </c>
      <c r="B84" s="27"/>
      <c r="C84" s="408" t="s">
        <v>1468</v>
      </c>
      <c r="D84" s="408" t="s">
        <v>1469</v>
      </c>
      <c r="E84" s="419" t="s">
        <v>1470</v>
      </c>
      <c r="F84" s="74" t="s">
        <v>30</v>
      </c>
      <c r="G84" s="408" t="s">
        <v>33</v>
      </c>
      <c r="H84" s="416" t="s">
        <v>34</v>
      </c>
      <c r="I84" s="430" t="s">
        <v>6</v>
      </c>
      <c r="J84" s="419" t="s">
        <v>1471</v>
      </c>
      <c r="K84" s="27">
        <v>0</v>
      </c>
      <c r="L84" s="27">
        <v>27000</v>
      </c>
      <c r="M84" s="74" t="s">
        <v>1071</v>
      </c>
      <c r="N84" s="177">
        <v>30000</v>
      </c>
      <c r="O84" s="27">
        <v>20</v>
      </c>
      <c r="P84" s="177">
        <v>30000</v>
      </c>
      <c r="Q84" s="27" t="s">
        <v>1706</v>
      </c>
      <c r="R84" s="27">
        <v>20</v>
      </c>
      <c r="S84" s="420" t="s">
        <v>1472</v>
      </c>
      <c r="T84" s="421" t="s">
        <v>1473</v>
      </c>
      <c r="U84" s="421" t="s">
        <v>1474</v>
      </c>
    </row>
    <row r="85" spans="1:21" ht="38.25">
      <c r="A85" s="27">
        <v>78</v>
      </c>
      <c r="B85" s="27"/>
      <c r="C85" s="408" t="s">
        <v>1379</v>
      </c>
      <c r="D85" s="408" t="s">
        <v>1380</v>
      </c>
      <c r="E85" s="419" t="s">
        <v>1381</v>
      </c>
      <c r="F85" s="74" t="s">
        <v>30</v>
      </c>
      <c r="G85" s="408" t="s">
        <v>1355</v>
      </c>
      <c r="H85" s="416" t="s">
        <v>34</v>
      </c>
      <c r="I85" s="430" t="s">
        <v>6</v>
      </c>
      <c r="J85" s="419" t="s">
        <v>1382</v>
      </c>
      <c r="K85" s="27">
        <v>0</v>
      </c>
      <c r="L85" s="27">
        <v>13500</v>
      </c>
      <c r="M85" s="74" t="s">
        <v>1071</v>
      </c>
      <c r="N85" s="177">
        <v>15000</v>
      </c>
      <c r="O85" s="27">
        <v>20</v>
      </c>
      <c r="P85" s="177">
        <v>15000</v>
      </c>
      <c r="Q85" s="27" t="s">
        <v>1706</v>
      </c>
      <c r="R85" s="27">
        <v>20</v>
      </c>
      <c r="S85" s="420" t="s">
        <v>1383</v>
      </c>
      <c r="T85" s="421" t="s">
        <v>1384</v>
      </c>
      <c r="U85" s="421" t="s">
        <v>1385</v>
      </c>
    </row>
    <row r="86" spans="1:21" ht="45">
      <c r="A86" s="27">
        <v>79</v>
      </c>
      <c r="B86" s="27"/>
      <c r="C86" s="408" t="s">
        <v>1725</v>
      </c>
      <c r="D86" s="408" t="s">
        <v>1316</v>
      </c>
      <c r="E86" s="432" t="s">
        <v>1726</v>
      </c>
      <c r="F86" s="74" t="s">
        <v>30</v>
      </c>
      <c r="G86" s="421" t="s">
        <v>803</v>
      </c>
      <c r="H86" s="416" t="s">
        <v>34</v>
      </c>
      <c r="I86" s="421" t="s">
        <v>6</v>
      </c>
      <c r="J86" s="432" t="s">
        <v>1078</v>
      </c>
      <c r="K86" s="27">
        <v>0</v>
      </c>
      <c r="L86" s="27">
        <v>27000</v>
      </c>
      <c r="M86" s="74" t="s">
        <v>1071</v>
      </c>
      <c r="N86" s="433">
        <v>30000</v>
      </c>
      <c r="O86" s="27">
        <v>20</v>
      </c>
      <c r="P86" s="433">
        <v>30000</v>
      </c>
      <c r="Q86" s="27" t="s">
        <v>1706</v>
      </c>
      <c r="R86" s="27">
        <v>20</v>
      </c>
      <c r="S86" s="421" t="s">
        <v>1319</v>
      </c>
      <c r="T86" s="421" t="s">
        <v>1320</v>
      </c>
      <c r="U86" s="421" t="s">
        <v>1321</v>
      </c>
    </row>
    <row r="87" spans="1:21" ht="30">
      <c r="A87" s="27">
        <v>80</v>
      </c>
      <c r="B87" s="27"/>
      <c r="C87" s="408" t="s">
        <v>1322</v>
      </c>
      <c r="D87" s="421" t="s">
        <v>1727</v>
      </c>
      <c r="E87" s="432" t="s">
        <v>1728</v>
      </c>
      <c r="F87" s="74" t="s">
        <v>30</v>
      </c>
      <c r="G87" s="430" t="s">
        <v>33</v>
      </c>
      <c r="H87" s="416" t="s">
        <v>34</v>
      </c>
      <c r="I87" s="430" t="s">
        <v>6</v>
      </c>
      <c r="J87" s="432" t="s">
        <v>1729</v>
      </c>
      <c r="K87" s="27">
        <v>0</v>
      </c>
      <c r="L87" s="27">
        <v>27000</v>
      </c>
      <c r="M87" s="74" t="s">
        <v>1071</v>
      </c>
      <c r="N87" s="177">
        <v>30000</v>
      </c>
      <c r="O87" s="27">
        <v>20</v>
      </c>
      <c r="P87" s="177">
        <v>30000</v>
      </c>
      <c r="Q87" s="27" t="s">
        <v>1706</v>
      </c>
      <c r="R87" s="27">
        <v>20</v>
      </c>
      <c r="S87" s="421" t="s">
        <v>1325</v>
      </c>
      <c r="T87" s="421" t="s">
        <v>1326</v>
      </c>
      <c r="U87" s="421" t="s">
        <v>1327</v>
      </c>
    </row>
    <row r="88" spans="1:21" ht="63.75">
      <c r="A88" s="27">
        <v>81</v>
      </c>
      <c r="B88" s="27"/>
      <c r="C88" s="408" t="s">
        <v>1487</v>
      </c>
      <c r="D88" s="408" t="s">
        <v>700</v>
      </c>
      <c r="E88" s="419" t="s">
        <v>1488</v>
      </c>
      <c r="F88" s="74" t="s">
        <v>30</v>
      </c>
      <c r="G88" s="408" t="s">
        <v>33</v>
      </c>
      <c r="H88" s="416" t="s">
        <v>34</v>
      </c>
      <c r="I88" s="430" t="s">
        <v>6</v>
      </c>
      <c r="J88" s="419" t="s">
        <v>1330</v>
      </c>
      <c r="K88" s="27">
        <v>0</v>
      </c>
      <c r="L88" s="27">
        <v>54000</v>
      </c>
      <c r="M88" s="74" t="s">
        <v>1071</v>
      </c>
      <c r="N88" s="177">
        <v>60000</v>
      </c>
      <c r="O88" s="27">
        <v>20</v>
      </c>
      <c r="P88" s="177">
        <v>60000</v>
      </c>
      <c r="Q88" s="27" t="s">
        <v>1706</v>
      </c>
      <c r="R88" s="27">
        <v>20</v>
      </c>
      <c r="S88" s="420" t="s">
        <v>1331</v>
      </c>
      <c r="T88" s="421" t="s">
        <v>1332</v>
      </c>
      <c r="U88" s="421" t="s">
        <v>1333</v>
      </c>
    </row>
    <row r="89" spans="1:21" ht="38.25">
      <c r="A89" s="27">
        <v>82</v>
      </c>
      <c r="B89" s="27"/>
      <c r="C89" s="408" t="s">
        <v>1396</v>
      </c>
      <c r="D89" s="408" t="s">
        <v>1218</v>
      </c>
      <c r="E89" s="419" t="s">
        <v>1397</v>
      </c>
      <c r="F89" s="74" t="s">
        <v>30</v>
      </c>
      <c r="G89" s="408" t="s">
        <v>1355</v>
      </c>
      <c r="H89" s="416" t="s">
        <v>34</v>
      </c>
      <c r="I89" s="430" t="s">
        <v>6</v>
      </c>
      <c r="J89" s="419" t="s">
        <v>1398</v>
      </c>
      <c r="K89" s="27">
        <v>0</v>
      </c>
      <c r="L89" s="27">
        <v>13500</v>
      </c>
      <c r="M89" s="74" t="s">
        <v>1071</v>
      </c>
      <c r="N89" s="177">
        <v>15000</v>
      </c>
      <c r="O89" s="27">
        <v>20</v>
      </c>
      <c r="P89" s="177">
        <v>15000</v>
      </c>
      <c r="Q89" s="27" t="s">
        <v>1706</v>
      </c>
      <c r="R89" s="27">
        <v>20</v>
      </c>
      <c r="S89" s="420" t="s">
        <v>1399</v>
      </c>
      <c r="T89" s="421" t="s">
        <v>1400</v>
      </c>
      <c r="U89" s="421" t="s">
        <v>1401</v>
      </c>
    </row>
    <row r="90" spans="1:21" ht="38.25">
      <c r="A90" s="27">
        <v>83</v>
      </c>
      <c r="B90" s="27"/>
      <c r="C90" s="421" t="s">
        <v>1730</v>
      </c>
      <c r="D90" s="421" t="s">
        <v>1174</v>
      </c>
      <c r="E90" s="432" t="s">
        <v>1397</v>
      </c>
      <c r="F90" s="74" t="s">
        <v>30</v>
      </c>
      <c r="G90" s="430" t="s">
        <v>33</v>
      </c>
      <c r="H90" s="416" t="s">
        <v>34</v>
      </c>
      <c r="I90" s="430" t="s">
        <v>6</v>
      </c>
      <c r="J90" s="432" t="s">
        <v>1731</v>
      </c>
      <c r="K90" s="27">
        <v>0</v>
      </c>
      <c r="L90" s="27">
        <v>27000</v>
      </c>
      <c r="M90" s="74" t="s">
        <v>1071</v>
      </c>
      <c r="N90" s="177">
        <v>30000</v>
      </c>
      <c r="O90" s="27">
        <v>20</v>
      </c>
      <c r="P90" s="177">
        <v>30000</v>
      </c>
      <c r="Q90" s="27" t="s">
        <v>1706</v>
      </c>
      <c r="R90" s="27">
        <v>20</v>
      </c>
      <c r="S90" s="421" t="s">
        <v>1478</v>
      </c>
      <c r="T90" s="421" t="s">
        <v>1479</v>
      </c>
      <c r="U90" s="421" t="s">
        <v>1732</v>
      </c>
    </row>
    <row r="91" spans="1:21" ht="38.25">
      <c r="A91" s="27">
        <v>84</v>
      </c>
      <c r="B91" s="27"/>
      <c r="C91" s="408" t="s">
        <v>1402</v>
      </c>
      <c r="D91" s="408" t="s">
        <v>1274</v>
      </c>
      <c r="E91" s="419" t="s">
        <v>1317</v>
      </c>
      <c r="F91" s="74" t="s">
        <v>30</v>
      </c>
      <c r="G91" s="408" t="s">
        <v>803</v>
      </c>
      <c r="H91" s="430" t="s">
        <v>73</v>
      </c>
      <c r="I91" s="430" t="s">
        <v>6</v>
      </c>
      <c r="J91" s="419" t="s">
        <v>1078</v>
      </c>
      <c r="K91" s="27">
        <v>0</v>
      </c>
      <c r="L91" s="27">
        <v>54000</v>
      </c>
      <c r="M91" s="74" t="s">
        <v>1071</v>
      </c>
      <c r="N91" s="177">
        <v>60000</v>
      </c>
      <c r="O91" s="27">
        <v>20</v>
      </c>
      <c r="P91" s="177">
        <v>60000</v>
      </c>
      <c r="Q91" s="27" t="s">
        <v>1706</v>
      </c>
      <c r="R91" s="27">
        <v>20</v>
      </c>
      <c r="S91" s="420" t="s">
        <v>1403</v>
      </c>
      <c r="T91" s="421" t="s">
        <v>1404</v>
      </c>
      <c r="U91" s="421" t="s">
        <v>1405</v>
      </c>
    </row>
    <row r="92" spans="1:21" ht="38.25">
      <c r="A92" s="27">
        <v>85</v>
      </c>
      <c r="B92" s="27"/>
      <c r="C92" s="408" t="s">
        <v>1406</v>
      </c>
      <c r="D92" s="408" t="s">
        <v>1407</v>
      </c>
      <c r="E92" s="419" t="s">
        <v>1397</v>
      </c>
      <c r="F92" s="74" t="s">
        <v>30</v>
      </c>
      <c r="G92" s="408" t="s">
        <v>1355</v>
      </c>
      <c r="H92" s="416" t="s">
        <v>34</v>
      </c>
      <c r="I92" s="430" t="s">
        <v>6</v>
      </c>
      <c r="J92" s="419" t="s">
        <v>1408</v>
      </c>
      <c r="K92" s="27">
        <v>0</v>
      </c>
      <c r="L92" s="27">
        <v>67500</v>
      </c>
      <c r="M92" s="74" t="s">
        <v>1071</v>
      </c>
      <c r="N92" s="177">
        <v>75000</v>
      </c>
      <c r="O92" s="27">
        <v>20</v>
      </c>
      <c r="P92" s="177">
        <v>75000</v>
      </c>
      <c r="Q92" s="27" t="s">
        <v>1706</v>
      </c>
      <c r="R92" s="27">
        <v>20</v>
      </c>
      <c r="S92" s="420" t="s">
        <v>1409</v>
      </c>
      <c r="T92" s="421" t="s">
        <v>1410</v>
      </c>
      <c r="U92" s="421" t="s">
        <v>1411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2"/>
  <sheetViews>
    <sheetView topLeftCell="A11" workbookViewId="0">
      <selection activeCell="A9" sqref="A8:A12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90"/>
      <c r="T1" s="90"/>
      <c r="U1" s="90"/>
    </row>
    <row r="2" spans="1:21" ht="18.75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90"/>
      <c r="T2" s="90"/>
      <c r="U2" s="90"/>
    </row>
    <row r="3" spans="1:21" ht="18.75">
      <c r="A3" s="538" t="s">
        <v>133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90"/>
      <c r="T3" s="90"/>
      <c r="U3" s="90"/>
    </row>
    <row r="4" spans="1:21" ht="18.75">
      <c r="A4" s="587" t="s">
        <v>332</v>
      </c>
      <c r="B4" s="587"/>
      <c r="C4" s="587"/>
      <c r="D4" s="587"/>
      <c r="E4" s="587"/>
      <c r="F4" s="587"/>
      <c r="G4" s="587"/>
      <c r="H4" s="7"/>
      <c r="I4" s="7"/>
      <c r="J4" s="7"/>
      <c r="K4" s="7"/>
      <c r="L4" s="181"/>
      <c r="M4" s="7"/>
      <c r="N4" s="86"/>
      <c r="O4" s="7"/>
      <c r="P4" s="117"/>
      <c r="Q4" s="118"/>
      <c r="R4" s="119" t="s">
        <v>333</v>
      </c>
      <c r="S4" s="90"/>
      <c r="T4" s="90"/>
      <c r="U4" s="155"/>
    </row>
    <row r="5" spans="1:21">
      <c r="A5" s="182"/>
      <c r="B5" s="183"/>
      <c r="C5" s="121"/>
      <c r="D5" s="182"/>
      <c r="E5" s="182"/>
      <c r="F5" s="122"/>
      <c r="G5" s="122"/>
      <c r="H5" s="122"/>
      <c r="I5" s="122"/>
      <c r="J5" s="182"/>
      <c r="K5" s="182"/>
      <c r="L5" s="182"/>
      <c r="M5" s="182"/>
      <c r="N5" s="93"/>
      <c r="O5" s="122"/>
      <c r="P5" s="93"/>
      <c r="Q5" s="590" t="s">
        <v>533</v>
      </c>
      <c r="R5" s="590"/>
      <c r="S5" s="90"/>
      <c r="T5" s="90"/>
      <c r="U5" s="156"/>
    </row>
    <row r="6" spans="1:21">
      <c r="A6" s="588" t="s">
        <v>335</v>
      </c>
      <c r="B6" s="588"/>
      <c r="C6" s="121"/>
      <c r="D6" s="182"/>
      <c r="E6" s="182"/>
      <c r="F6" s="122"/>
      <c r="G6" s="122"/>
      <c r="H6" s="122"/>
      <c r="I6" s="122"/>
      <c r="J6" s="182"/>
      <c r="K6" s="182"/>
      <c r="L6" s="182"/>
      <c r="M6" s="182"/>
      <c r="N6" s="93"/>
      <c r="O6" s="122"/>
      <c r="P6" s="93"/>
      <c r="Q6" s="122"/>
      <c r="R6" s="182"/>
      <c r="S6" s="90"/>
      <c r="T6" s="90"/>
      <c r="U6" s="156"/>
    </row>
    <row r="7" spans="1:21" ht="63">
      <c r="A7" s="142" t="s">
        <v>135</v>
      </c>
      <c r="B7" s="142" t="s">
        <v>136</v>
      </c>
      <c r="C7" s="144" t="s">
        <v>137</v>
      </c>
      <c r="D7" s="142" t="s">
        <v>138</v>
      </c>
      <c r="E7" s="142" t="s">
        <v>139</v>
      </c>
      <c r="F7" s="142" t="s">
        <v>9</v>
      </c>
      <c r="G7" s="142" t="s">
        <v>140</v>
      </c>
      <c r="H7" s="142" t="s">
        <v>141</v>
      </c>
      <c r="I7" s="142" t="s">
        <v>142</v>
      </c>
      <c r="J7" s="143" t="s">
        <v>248</v>
      </c>
      <c r="K7" s="143" t="s">
        <v>249</v>
      </c>
      <c r="L7" s="143" t="s">
        <v>250</v>
      </c>
      <c r="M7" s="143" t="s">
        <v>251</v>
      </c>
      <c r="N7" s="157" t="s">
        <v>252</v>
      </c>
      <c r="O7" s="143" t="s">
        <v>253</v>
      </c>
      <c r="P7" s="157" t="s">
        <v>147</v>
      </c>
      <c r="Q7" s="143" t="s">
        <v>146</v>
      </c>
      <c r="R7" s="143" t="s">
        <v>148</v>
      </c>
      <c r="S7" s="391" t="s">
        <v>542</v>
      </c>
      <c r="T7" s="158" t="s">
        <v>543</v>
      </c>
      <c r="U7" s="159" t="s">
        <v>1351</v>
      </c>
    </row>
    <row r="8" spans="1:21" ht="165">
      <c r="A8" s="177">
        <v>1</v>
      </c>
      <c r="B8" s="417"/>
      <c r="C8" s="79" t="s">
        <v>1506</v>
      </c>
      <c r="D8" s="79" t="s">
        <v>270</v>
      </c>
      <c r="E8" s="79" t="s">
        <v>1507</v>
      </c>
      <c r="F8" s="79" t="s">
        <v>30</v>
      </c>
      <c r="G8" s="417" t="s">
        <v>33</v>
      </c>
      <c r="H8" s="422" t="s">
        <v>73</v>
      </c>
      <c r="I8" s="422" t="s">
        <v>6</v>
      </c>
      <c r="J8" s="79" t="s">
        <v>1508</v>
      </c>
      <c r="K8" s="79" t="s">
        <v>1508</v>
      </c>
      <c r="L8" s="79" t="s">
        <v>1509</v>
      </c>
      <c r="M8" s="79" t="s">
        <v>1062</v>
      </c>
      <c r="N8" s="417">
        <v>200000</v>
      </c>
      <c r="O8" s="79" t="s">
        <v>1510</v>
      </c>
      <c r="P8" s="417">
        <v>50000</v>
      </c>
      <c r="Q8" s="417" t="s">
        <v>1511</v>
      </c>
      <c r="R8" s="417" t="s">
        <v>309</v>
      </c>
      <c r="S8" s="423" t="s">
        <v>1512</v>
      </c>
      <c r="T8" s="423" t="s">
        <v>1513</v>
      </c>
      <c r="U8" s="424" t="s">
        <v>1514</v>
      </c>
    </row>
    <row r="9" spans="1:21" ht="135">
      <c r="A9" s="177">
        <v>2</v>
      </c>
      <c r="B9" s="417"/>
      <c r="C9" s="79" t="s">
        <v>1515</v>
      </c>
      <c r="D9" s="79" t="s">
        <v>1516</v>
      </c>
      <c r="E9" s="79" t="s">
        <v>1517</v>
      </c>
      <c r="F9" s="79" t="s">
        <v>30</v>
      </c>
      <c r="G9" s="417" t="s">
        <v>33</v>
      </c>
      <c r="H9" s="422" t="s">
        <v>73</v>
      </c>
      <c r="I9" s="422" t="s">
        <v>6</v>
      </c>
      <c r="J9" s="79" t="s">
        <v>1518</v>
      </c>
      <c r="K9" s="79" t="s">
        <v>1519</v>
      </c>
      <c r="L9" s="79" t="s">
        <v>1509</v>
      </c>
      <c r="M9" s="79" t="s">
        <v>847</v>
      </c>
      <c r="N9" s="417">
        <v>140000</v>
      </c>
      <c r="O9" s="79" t="s">
        <v>1510</v>
      </c>
      <c r="P9" s="417">
        <v>70000</v>
      </c>
      <c r="Q9" s="417" t="s">
        <v>1511</v>
      </c>
      <c r="R9" s="417" t="s">
        <v>309</v>
      </c>
      <c r="S9" s="423" t="s">
        <v>1520</v>
      </c>
      <c r="T9" s="423" t="s">
        <v>1521</v>
      </c>
      <c r="U9" s="424" t="s">
        <v>1522</v>
      </c>
    </row>
    <row r="10" spans="1:21" ht="135">
      <c r="A10" s="177">
        <v>3</v>
      </c>
      <c r="B10" s="27"/>
      <c r="C10" s="64" t="s">
        <v>1733</v>
      </c>
      <c r="D10" s="64" t="s">
        <v>1734</v>
      </c>
      <c r="E10" s="64" t="s">
        <v>1735</v>
      </c>
      <c r="F10" s="79" t="s">
        <v>30</v>
      </c>
      <c r="G10" s="177" t="s">
        <v>1553</v>
      </c>
      <c r="H10" s="177" t="s">
        <v>1554</v>
      </c>
      <c r="I10" s="27" t="s">
        <v>6</v>
      </c>
      <c r="J10" s="64" t="s">
        <v>1736</v>
      </c>
      <c r="K10" s="64" t="s">
        <v>1737</v>
      </c>
      <c r="L10" s="64" t="s">
        <v>1738</v>
      </c>
      <c r="M10" s="64" t="s">
        <v>1739</v>
      </c>
      <c r="N10" s="27">
        <v>100000</v>
      </c>
      <c r="O10" s="79" t="s">
        <v>1740</v>
      </c>
      <c r="P10" s="27">
        <v>100000</v>
      </c>
      <c r="Q10" s="27" t="s">
        <v>1741</v>
      </c>
      <c r="R10" s="27" t="s">
        <v>809</v>
      </c>
      <c r="S10" s="178" t="s">
        <v>1742</v>
      </c>
      <c r="T10" s="178" t="s">
        <v>1743</v>
      </c>
      <c r="U10" s="178" t="s">
        <v>1744</v>
      </c>
    </row>
    <row r="11" spans="1:21" ht="165">
      <c r="A11" s="177">
        <v>4</v>
      </c>
      <c r="B11" s="27"/>
      <c r="C11" s="40" t="s">
        <v>1745</v>
      </c>
      <c r="D11" s="40" t="s">
        <v>1746</v>
      </c>
      <c r="E11" s="40" t="s">
        <v>1747</v>
      </c>
      <c r="F11" s="79" t="s">
        <v>30</v>
      </c>
      <c r="G11" s="27" t="s">
        <v>1553</v>
      </c>
      <c r="H11" s="27" t="s">
        <v>1554</v>
      </c>
      <c r="I11" s="27" t="s">
        <v>6</v>
      </c>
      <c r="J11" s="40" t="s">
        <v>1748</v>
      </c>
      <c r="K11" s="40" t="s">
        <v>1749</v>
      </c>
      <c r="L11" s="64" t="s">
        <v>1750</v>
      </c>
      <c r="M11" s="64" t="s">
        <v>1751</v>
      </c>
      <c r="N11" s="410" t="s">
        <v>1752</v>
      </c>
      <c r="O11" s="178" t="s">
        <v>1753</v>
      </c>
      <c r="P11" s="27">
        <v>50000</v>
      </c>
      <c r="Q11" s="27" t="s">
        <v>1754</v>
      </c>
      <c r="R11" s="27" t="s">
        <v>809</v>
      </c>
      <c r="S11" s="178" t="s">
        <v>1755</v>
      </c>
      <c r="T11" s="178" t="s">
        <v>1756</v>
      </c>
      <c r="U11" s="178" t="s">
        <v>1757</v>
      </c>
    </row>
    <row r="12" spans="1:21" ht="135">
      <c r="A12" s="177">
        <v>5</v>
      </c>
      <c r="B12" s="27"/>
      <c r="C12" s="40" t="s">
        <v>1758</v>
      </c>
      <c r="D12" s="40" t="s">
        <v>1759</v>
      </c>
      <c r="E12" s="40" t="s">
        <v>1760</v>
      </c>
      <c r="F12" s="79" t="s">
        <v>30</v>
      </c>
      <c r="G12" s="40" t="s">
        <v>1553</v>
      </c>
      <c r="H12" s="40" t="s">
        <v>1554</v>
      </c>
      <c r="I12" s="27" t="s">
        <v>6</v>
      </c>
      <c r="J12" s="40" t="s">
        <v>1761</v>
      </c>
      <c r="K12" s="40" t="s">
        <v>1749</v>
      </c>
      <c r="L12" s="40" t="s">
        <v>1762</v>
      </c>
      <c r="M12" s="40" t="s">
        <v>1763</v>
      </c>
      <c r="N12" s="434" t="s">
        <v>1764</v>
      </c>
      <c r="O12" s="427" t="s">
        <v>1765</v>
      </c>
      <c r="P12" s="27">
        <v>70000</v>
      </c>
      <c r="Q12" s="27" t="s">
        <v>1754</v>
      </c>
      <c r="R12" s="27" t="s">
        <v>809</v>
      </c>
      <c r="S12" s="427" t="s">
        <v>1766</v>
      </c>
      <c r="T12" s="427" t="s">
        <v>1767</v>
      </c>
      <c r="U12" s="427" t="s">
        <v>1768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4"/>
  <sheetViews>
    <sheetView topLeftCell="A41" workbookViewId="0">
      <selection activeCell="A9" sqref="A9:A44"/>
    </sheetView>
  </sheetViews>
  <sheetFormatPr defaultRowHeight="15"/>
  <sheetData>
    <row r="1" spans="1:22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166"/>
      <c r="U1" s="166"/>
      <c r="V1" s="594"/>
    </row>
    <row r="2" spans="1:22" ht="18.75">
      <c r="A2" s="538" t="s">
        <v>1769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166"/>
      <c r="U2" s="166"/>
      <c r="V2" s="594"/>
    </row>
    <row r="3" spans="1:22" ht="18.75">
      <c r="A3" s="538" t="s">
        <v>1770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166"/>
      <c r="U3" s="166"/>
      <c r="V3" s="594"/>
    </row>
    <row r="4" spans="1:22" ht="18.75">
      <c r="A4" s="538" t="s">
        <v>1771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166"/>
      <c r="U4" s="166"/>
      <c r="V4" s="594"/>
    </row>
    <row r="5" spans="1:22" ht="18.75">
      <c r="A5" s="587" t="s">
        <v>1772</v>
      </c>
      <c r="B5" s="587"/>
      <c r="C5" s="587"/>
      <c r="D5" s="587"/>
      <c r="E5" s="587"/>
      <c r="F5" s="587"/>
      <c r="G5" s="587"/>
      <c r="H5" s="137"/>
      <c r="I5" s="137"/>
      <c r="J5" s="167"/>
      <c r="K5" s="595"/>
      <c r="L5" s="596"/>
      <c r="M5" s="86" t="s">
        <v>938</v>
      </c>
      <c r="N5" s="155"/>
      <c r="O5" s="597"/>
      <c r="P5" s="598"/>
      <c r="Q5" s="599"/>
      <c r="R5" s="599"/>
      <c r="S5" s="119" t="s">
        <v>333</v>
      </c>
      <c r="T5" s="166"/>
      <c r="U5" s="166"/>
      <c r="V5" s="594"/>
    </row>
    <row r="6" spans="1:22" ht="15.75">
      <c r="A6" s="600"/>
      <c r="B6" s="90"/>
      <c r="C6" s="90"/>
      <c r="D6" s="90"/>
      <c r="E6" s="91"/>
      <c r="F6" s="601"/>
      <c r="G6" s="139"/>
      <c r="H6" s="602" t="s">
        <v>1773</v>
      </c>
      <c r="I6" s="602"/>
      <c r="J6" s="602"/>
      <c r="K6" s="603"/>
      <c r="L6" s="603"/>
      <c r="M6" s="604"/>
      <c r="N6" s="156"/>
      <c r="O6" s="605"/>
      <c r="P6" s="605"/>
      <c r="Q6" s="593" t="s">
        <v>334</v>
      </c>
      <c r="R6" s="593"/>
      <c r="S6" s="593"/>
      <c r="T6" s="166"/>
      <c r="U6" s="166"/>
      <c r="V6" s="594"/>
    </row>
    <row r="7" spans="1:22" ht="15.75">
      <c r="A7" s="588" t="s">
        <v>335</v>
      </c>
      <c r="B7" s="588"/>
      <c r="C7" s="588"/>
      <c r="D7" s="90"/>
      <c r="E7" s="91"/>
      <c r="F7" s="601"/>
      <c r="G7" s="139"/>
      <c r="H7" s="139"/>
      <c r="I7" s="139"/>
      <c r="J7" s="41"/>
      <c r="K7" s="603"/>
      <c r="L7" s="603"/>
      <c r="M7" s="604"/>
      <c r="N7" s="156"/>
      <c r="O7" s="605"/>
      <c r="P7" s="592" t="s">
        <v>336</v>
      </c>
      <c r="Q7" s="592"/>
      <c r="R7" s="592"/>
      <c r="S7" s="592"/>
      <c r="T7" s="166"/>
      <c r="U7" s="166"/>
      <c r="V7" s="594"/>
    </row>
    <row r="8" spans="1:22" ht="60">
      <c r="A8" s="606" t="s">
        <v>135</v>
      </c>
      <c r="B8" s="607" t="s">
        <v>136</v>
      </c>
      <c r="C8" s="607" t="s">
        <v>137</v>
      </c>
      <c r="D8" s="607" t="s">
        <v>138</v>
      </c>
      <c r="E8" s="607" t="s">
        <v>139</v>
      </c>
      <c r="F8" s="607" t="s">
        <v>9</v>
      </c>
      <c r="G8" s="607" t="s">
        <v>140</v>
      </c>
      <c r="H8" s="607" t="s">
        <v>141</v>
      </c>
      <c r="I8" s="607" t="s">
        <v>142</v>
      </c>
      <c r="J8" s="607" t="s">
        <v>143</v>
      </c>
      <c r="K8" s="608" t="s">
        <v>144</v>
      </c>
      <c r="L8" s="609" t="s">
        <v>1774</v>
      </c>
      <c r="M8" s="607" t="s">
        <v>146</v>
      </c>
      <c r="N8" s="607" t="s">
        <v>147</v>
      </c>
      <c r="O8" s="607" t="s">
        <v>148</v>
      </c>
      <c r="P8" s="607" t="s">
        <v>147</v>
      </c>
      <c r="Q8" s="610" t="s">
        <v>146</v>
      </c>
      <c r="R8" s="611" t="s">
        <v>1775</v>
      </c>
      <c r="S8" s="607" t="s">
        <v>148</v>
      </c>
      <c r="T8" s="612" t="s">
        <v>542</v>
      </c>
      <c r="U8" s="608" t="s">
        <v>543</v>
      </c>
      <c r="V8" s="613" t="s">
        <v>820</v>
      </c>
    </row>
    <row r="9" spans="1:22" ht="102">
      <c r="A9" s="27">
        <v>1</v>
      </c>
      <c r="B9" s="27"/>
      <c r="C9" s="614" t="s">
        <v>1776</v>
      </c>
      <c r="D9" s="614" t="s">
        <v>1777</v>
      </c>
      <c r="E9" s="615" t="s">
        <v>1778</v>
      </c>
      <c r="F9" s="616" t="s">
        <v>30</v>
      </c>
      <c r="G9" s="614" t="s">
        <v>1542</v>
      </c>
      <c r="H9" s="614" t="s">
        <v>1543</v>
      </c>
      <c r="I9" s="64" t="s">
        <v>6</v>
      </c>
      <c r="J9" s="614" t="s">
        <v>1779</v>
      </c>
      <c r="K9" s="27">
        <v>350000</v>
      </c>
      <c r="L9" s="27">
        <v>220500</v>
      </c>
      <c r="M9" s="614" t="s">
        <v>1780</v>
      </c>
      <c r="N9" s="617">
        <v>245000</v>
      </c>
      <c r="O9" s="27">
        <v>20</v>
      </c>
      <c r="P9" s="617">
        <v>245000</v>
      </c>
      <c r="Q9" s="27" t="s">
        <v>1781</v>
      </c>
      <c r="R9" s="27"/>
      <c r="S9" s="27">
        <v>20</v>
      </c>
      <c r="T9" s="618" t="s">
        <v>1782</v>
      </c>
      <c r="U9" s="618" t="s">
        <v>1783</v>
      </c>
      <c r="V9" s="178" t="s">
        <v>1784</v>
      </c>
    </row>
    <row r="10" spans="1:22" ht="102">
      <c r="A10" s="27">
        <v>2</v>
      </c>
      <c r="B10" s="27"/>
      <c r="C10" s="614" t="s">
        <v>1785</v>
      </c>
      <c r="D10" s="614" t="s">
        <v>1786</v>
      </c>
      <c r="E10" s="615" t="s">
        <v>1787</v>
      </c>
      <c r="F10" s="616" t="s">
        <v>30</v>
      </c>
      <c r="G10" s="614" t="s">
        <v>1553</v>
      </c>
      <c r="H10" s="614" t="s">
        <v>1554</v>
      </c>
      <c r="I10" s="64" t="s">
        <v>6</v>
      </c>
      <c r="J10" s="614" t="s">
        <v>1788</v>
      </c>
      <c r="K10" s="27">
        <v>50000</v>
      </c>
      <c r="L10" s="27">
        <v>31500</v>
      </c>
      <c r="M10" s="614" t="s">
        <v>1780</v>
      </c>
      <c r="N10" s="617">
        <v>35000</v>
      </c>
      <c r="O10" s="27">
        <v>20</v>
      </c>
      <c r="P10" s="617">
        <v>35000</v>
      </c>
      <c r="Q10" s="27" t="s">
        <v>1781</v>
      </c>
      <c r="R10" s="27"/>
      <c r="S10" s="27">
        <v>20</v>
      </c>
      <c r="T10" s="618" t="s">
        <v>1789</v>
      </c>
      <c r="U10" s="618" t="s">
        <v>1790</v>
      </c>
      <c r="V10" s="178" t="s">
        <v>1791</v>
      </c>
    </row>
    <row r="11" spans="1:22" ht="89.25">
      <c r="A11" s="27">
        <v>3</v>
      </c>
      <c r="B11" s="27"/>
      <c r="C11" s="614" t="s">
        <v>1792</v>
      </c>
      <c r="D11" s="614" t="s">
        <v>1793</v>
      </c>
      <c r="E11" s="615" t="s">
        <v>1794</v>
      </c>
      <c r="F11" s="616" t="s">
        <v>30</v>
      </c>
      <c r="G11" s="614" t="s">
        <v>1553</v>
      </c>
      <c r="H11" s="614" t="s">
        <v>1554</v>
      </c>
      <c r="I11" s="64" t="s">
        <v>6</v>
      </c>
      <c r="J11" s="614" t="s">
        <v>1555</v>
      </c>
      <c r="K11" s="27">
        <v>50000</v>
      </c>
      <c r="L11" s="27">
        <v>31500</v>
      </c>
      <c r="M11" s="614" t="s">
        <v>1780</v>
      </c>
      <c r="N11" s="617">
        <v>35000</v>
      </c>
      <c r="O11" s="27">
        <v>20</v>
      </c>
      <c r="P11" s="617">
        <v>35000</v>
      </c>
      <c r="Q11" s="27" t="s">
        <v>1781</v>
      </c>
      <c r="R11" s="27"/>
      <c r="S11" s="27">
        <v>20</v>
      </c>
      <c r="T11" s="618" t="s">
        <v>1795</v>
      </c>
      <c r="U11" s="618" t="s">
        <v>1796</v>
      </c>
      <c r="V11" s="178" t="s">
        <v>1797</v>
      </c>
    </row>
    <row r="12" spans="1:22" ht="127.5">
      <c r="A12" s="27">
        <v>4</v>
      </c>
      <c r="B12" s="27"/>
      <c r="C12" s="614" t="s">
        <v>1798</v>
      </c>
      <c r="D12" s="614" t="s">
        <v>1799</v>
      </c>
      <c r="E12" s="615" t="s">
        <v>1800</v>
      </c>
      <c r="F12" s="616" t="s">
        <v>30</v>
      </c>
      <c r="G12" s="614" t="s">
        <v>130</v>
      </c>
      <c r="H12" s="614" t="s">
        <v>1543</v>
      </c>
      <c r="I12" s="64" t="s">
        <v>6</v>
      </c>
      <c r="J12" s="614" t="s">
        <v>1801</v>
      </c>
      <c r="K12" s="27">
        <v>200000</v>
      </c>
      <c r="L12" s="27">
        <v>126000</v>
      </c>
      <c r="M12" s="614" t="s">
        <v>1780</v>
      </c>
      <c r="N12" s="617">
        <v>140000</v>
      </c>
      <c r="O12" s="27">
        <v>20</v>
      </c>
      <c r="P12" s="617">
        <v>140000</v>
      </c>
      <c r="Q12" s="27" t="s">
        <v>1781</v>
      </c>
      <c r="R12" s="27"/>
      <c r="S12" s="27">
        <v>20</v>
      </c>
      <c r="T12" s="618" t="s">
        <v>1802</v>
      </c>
      <c r="U12" s="618" t="s">
        <v>1803</v>
      </c>
      <c r="V12" s="178" t="s">
        <v>1804</v>
      </c>
    </row>
    <row r="13" spans="1:22" ht="102">
      <c r="A13" s="27">
        <v>5</v>
      </c>
      <c r="B13" s="27"/>
      <c r="C13" s="614" t="s">
        <v>1805</v>
      </c>
      <c r="D13" s="614" t="s">
        <v>1806</v>
      </c>
      <c r="E13" s="615" t="s">
        <v>1807</v>
      </c>
      <c r="F13" s="616" t="s">
        <v>30</v>
      </c>
      <c r="G13" s="614" t="s">
        <v>130</v>
      </c>
      <c r="H13" s="614" t="s">
        <v>1543</v>
      </c>
      <c r="I13" s="64" t="s">
        <v>6</v>
      </c>
      <c r="J13" s="614" t="s">
        <v>1544</v>
      </c>
      <c r="K13" s="27">
        <v>200000</v>
      </c>
      <c r="L13" s="27">
        <v>126000</v>
      </c>
      <c r="M13" s="614" t="s">
        <v>1780</v>
      </c>
      <c r="N13" s="617">
        <v>140000</v>
      </c>
      <c r="O13" s="27">
        <v>20</v>
      </c>
      <c r="P13" s="617">
        <v>140000</v>
      </c>
      <c r="Q13" s="27" t="s">
        <v>1781</v>
      </c>
      <c r="R13" s="27"/>
      <c r="S13" s="27">
        <v>20</v>
      </c>
      <c r="T13" s="618" t="s">
        <v>1808</v>
      </c>
      <c r="U13" s="618" t="s">
        <v>1809</v>
      </c>
      <c r="V13" s="178" t="s">
        <v>1810</v>
      </c>
    </row>
    <row r="14" spans="1:22" ht="63.75">
      <c r="A14" s="27">
        <v>6</v>
      </c>
      <c r="B14" s="27"/>
      <c r="C14" s="64" t="s">
        <v>1811</v>
      </c>
      <c r="D14" s="64" t="s">
        <v>1812</v>
      </c>
      <c r="E14" s="176" t="s">
        <v>1813</v>
      </c>
      <c r="F14" s="84" t="s">
        <v>30</v>
      </c>
      <c r="G14" s="127" t="s">
        <v>33</v>
      </c>
      <c r="H14" s="127" t="s">
        <v>34</v>
      </c>
      <c r="I14" s="127" t="s">
        <v>6</v>
      </c>
      <c r="J14" s="64" t="s">
        <v>1814</v>
      </c>
      <c r="K14" s="27">
        <v>80000</v>
      </c>
      <c r="L14" s="27">
        <v>50400</v>
      </c>
      <c r="M14" s="79" t="s">
        <v>1815</v>
      </c>
      <c r="N14" s="64">
        <v>56000</v>
      </c>
      <c r="O14" s="27">
        <v>20</v>
      </c>
      <c r="P14" s="64">
        <v>56000</v>
      </c>
      <c r="Q14" s="27" t="s">
        <v>1816</v>
      </c>
      <c r="R14" s="27"/>
      <c r="S14" s="27">
        <v>20</v>
      </c>
      <c r="T14" s="178" t="s">
        <v>1817</v>
      </c>
      <c r="U14" s="178" t="s">
        <v>1818</v>
      </c>
      <c r="V14" s="178" t="s">
        <v>1819</v>
      </c>
    </row>
    <row r="15" spans="1:22" ht="89.25">
      <c r="A15" s="27">
        <v>7</v>
      </c>
      <c r="B15" s="27"/>
      <c r="C15" s="64" t="s">
        <v>1820</v>
      </c>
      <c r="D15" s="64" t="s">
        <v>1821</v>
      </c>
      <c r="E15" s="176" t="s">
        <v>1822</v>
      </c>
      <c r="F15" s="84" t="s">
        <v>30</v>
      </c>
      <c r="G15" s="127" t="s">
        <v>33</v>
      </c>
      <c r="H15" s="127" t="s">
        <v>34</v>
      </c>
      <c r="I15" s="127" t="s">
        <v>6</v>
      </c>
      <c r="J15" s="64" t="s">
        <v>1823</v>
      </c>
      <c r="K15" s="27">
        <v>200000</v>
      </c>
      <c r="L15" s="27">
        <v>126000</v>
      </c>
      <c r="M15" s="79" t="s">
        <v>1815</v>
      </c>
      <c r="N15" s="64">
        <v>140000</v>
      </c>
      <c r="O15" s="27">
        <v>20</v>
      </c>
      <c r="P15" s="64">
        <v>140000</v>
      </c>
      <c r="Q15" s="27" t="s">
        <v>1816</v>
      </c>
      <c r="R15" s="27"/>
      <c r="S15" s="27">
        <v>20</v>
      </c>
      <c r="T15" s="178" t="s">
        <v>1824</v>
      </c>
      <c r="U15" s="178" t="s">
        <v>1825</v>
      </c>
      <c r="V15" s="178" t="s">
        <v>1826</v>
      </c>
    </row>
    <row r="16" spans="1:22" ht="165">
      <c r="A16" s="27">
        <v>8</v>
      </c>
      <c r="B16" s="27"/>
      <c r="C16" s="73" t="s">
        <v>1827</v>
      </c>
      <c r="D16" s="73" t="s">
        <v>1828</v>
      </c>
      <c r="E16" s="73" t="s">
        <v>1829</v>
      </c>
      <c r="F16" s="619" t="s">
        <v>30</v>
      </c>
      <c r="G16" s="73" t="s">
        <v>1830</v>
      </c>
      <c r="H16" s="73" t="s">
        <v>1554</v>
      </c>
      <c r="I16" s="127" t="s">
        <v>6</v>
      </c>
      <c r="J16" s="73" t="s">
        <v>1831</v>
      </c>
      <c r="K16" s="27">
        <v>300000</v>
      </c>
      <c r="L16" s="27">
        <v>189000</v>
      </c>
      <c r="M16" s="73" t="s">
        <v>1832</v>
      </c>
      <c r="N16" s="73">
        <v>210000</v>
      </c>
      <c r="O16" s="27">
        <v>20</v>
      </c>
      <c r="P16" s="73">
        <v>210000</v>
      </c>
      <c r="Q16" s="27" t="s">
        <v>1833</v>
      </c>
      <c r="R16" s="27"/>
      <c r="S16" s="27">
        <v>20</v>
      </c>
      <c r="T16" s="420" t="s">
        <v>1834</v>
      </c>
      <c r="U16" s="420" t="s">
        <v>1835</v>
      </c>
      <c r="V16" s="420" t="s">
        <v>1836</v>
      </c>
    </row>
    <row r="17" spans="1:22" ht="120">
      <c r="A17" s="27">
        <v>9</v>
      </c>
      <c r="B17" s="27"/>
      <c r="C17" s="416" t="s">
        <v>1837</v>
      </c>
      <c r="D17" s="73" t="s">
        <v>1838</v>
      </c>
      <c r="E17" s="73" t="s">
        <v>1839</v>
      </c>
      <c r="F17" s="619" t="s">
        <v>30</v>
      </c>
      <c r="G17" s="73" t="s">
        <v>1553</v>
      </c>
      <c r="H17" s="73" t="s">
        <v>1554</v>
      </c>
      <c r="I17" s="127" t="s">
        <v>6</v>
      </c>
      <c r="J17" s="73" t="s">
        <v>1840</v>
      </c>
      <c r="K17" s="27">
        <v>50000</v>
      </c>
      <c r="L17" s="27">
        <v>31500</v>
      </c>
      <c r="M17" s="73" t="s">
        <v>1832</v>
      </c>
      <c r="N17" s="73">
        <v>35000</v>
      </c>
      <c r="O17" s="27">
        <v>20</v>
      </c>
      <c r="P17" s="73">
        <v>35000</v>
      </c>
      <c r="Q17" s="27" t="s">
        <v>1833</v>
      </c>
      <c r="R17" s="27"/>
      <c r="S17" s="27">
        <v>20</v>
      </c>
      <c r="T17" s="420" t="s">
        <v>1841</v>
      </c>
      <c r="U17" s="420" t="s">
        <v>1842</v>
      </c>
      <c r="V17" s="420" t="s">
        <v>1843</v>
      </c>
    </row>
    <row r="18" spans="1:22" ht="180">
      <c r="A18" s="27">
        <v>10</v>
      </c>
      <c r="B18" s="27"/>
      <c r="C18" s="64" t="s">
        <v>1844</v>
      </c>
      <c r="D18" s="64" t="s">
        <v>1845</v>
      </c>
      <c r="E18" s="64" t="s">
        <v>1846</v>
      </c>
      <c r="F18" s="619" t="s">
        <v>30</v>
      </c>
      <c r="G18" s="64" t="s">
        <v>1542</v>
      </c>
      <c r="H18" s="64" t="s">
        <v>1543</v>
      </c>
      <c r="I18" s="127" t="s">
        <v>6</v>
      </c>
      <c r="J18" s="64" t="s">
        <v>1847</v>
      </c>
      <c r="K18" s="27">
        <v>300000</v>
      </c>
      <c r="L18" s="27">
        <v>189000</v>
      </c>
      <c r="M18" s="73" t="s">
        <v>1832</v>
      </c>
      <c r="N18" s="64">
        <v>210000</v>
      </c>
      <c r="O18" s="27">
        <v>20</v>
      </c>
      <c r="P18" s="64">
        <v>210000</v>
      </c>
      <c r="Q18" s="27" t="s">
        <v>1833</v>
      </c>
      <c r="R18" s="27"/>
      <c r="S18" s="27">
        <v>20</v>
      </c>
      <c r="T18" s="178" t="s">
        <v>1848</v>
      </c>
      <c r="U18" s="178" t="s">
        <v>1849</v>
      </c>
      <c r="V18" s="178" t="s">
        <v>1850</v>
      </c>
    </row>
    <row r="19" spans="1:22" ht="75">
      <c r="A19" s="27">
        <v>11</v>
      </c>
      <c r="B19" s="27"/>
      <c r="C19" s="64" t="s">
        <v>1851</v>
      </c>
      <c r="D19" s="64" t="s">
        <v>1852</v>
      </c>
      <c r="E19" s="64" t="s">
        <v>1853</v>
      </c>
      <c r="F19" s="619" t="s">
        <v>30</v>
      </c>
      <c r="G19" s="64" t="s">
        <v>1553</v>
      </c>
      <c r="H19" s="64" t="s">
        <v>1554</v>
      </c>
      <c r="I19" s="127" t="s">
        <v>6</v>
      </c>
      <c r="J19" s="64" t="s">
        <v>1854</v>
      </c>
      <c r="K19" s="27">
        <v>200000</v>
      </c>
      <c r="L19" s="27">
        <v>126000</v>
      </c>
      <c r="M19" s="73" t="s">
        <v>1832</v>
      </c>
      <c r="N19" s="64">
        <v>140000</v>
      </c>
      <c r="O19" s="27">
        <v>20</v>
      </c>
      <c r="P19" s="64">
        <v>140000</v>
      </c>
      <c r="Q19" s="27" t="s">
        <v>1833</v>
      </c>
      <c r="R19" s="27"/>
      <c r="S19" s="27">
        <v>20</v>
      </c>
      <c r="T19" s="178" t="s">
        <v>1855</v>
      </c>
      <c r="U19" s="178" t="s">
        <v>1856</v>
      </c>
      <c r="V19" s="178" t="s">
        <v>1857</v>
      </c>
    </row>
    <row r="20" spans="1:22" ht="102">
      <c r="A20" s="27">
        <v>12</v>
      </c>
      <c r="B20" s="27"/>
      <c r="C20" s="416" t="s">
        <v>1858</v>
      </c>
      <c r="D20" s="73" t="s">
        <v>1560</v>
      </c>
      <c r="E20" s="620" t="s">
        <v>1859</v>
      </c>
      <c r="F20" s="52" t="s">
        <v>30</v>
      </c>
      <c r="G20" s="621" t="s">
        <v>33</v>
      </c>
      <c r="H20" s="621" t="s">
        <v>34</v>
      </c>
      <c r="I20" s="621" t="s">
        <v>6</v>
      </c>
      <c r="J20" s="73" t="s">
        <v>1860</v>
      </c>
      <c r="K20" s="27">
        <v>300000</v>
      </c>
      <c r="L20" s="27">
        <v>189000</v>
      </c>
      <c r="M20" s="620" t="s">
        <v>1861</v>
      </c>
      <c r="N20" s="73">
        <v>210000</v>
      </c>
      <c r="O20" s="27">
        <v>20</v>
      </c>
      <c r="P20" s="73">
        <v>210000</v>
      </c>
      <c r="Q20" s="180" t="s">
        <v>1862</v>
      </c>
      <c r="R20" s="180"/>
      <c r="S20" s="27">
        <v>20</v>
      </c>
      <c r="T20" s="420" t="s">
        <v>1863</v>
      </c>
      <c r="U20" s="420" t="s">
        <v>1864</v>
      </c>
      <c r="V20" s="420" t="s">
        <v>1865</v>
      </c>
    </row>
    <row r="21" spans="1:22" ht="89.25">
      <c r="A21" s="27">
        <v>13</v>
      </c>
      <c r="B21" s="27"/>
      <c r="C21" s="416" t="s">
        <v>1866</v>
      </c>
      <c r="D21" s="73" t="s">
        <v>1867</v>
      </c>
      <c r="E21" s="620" t="s">
        <v>1868</v>
      </c>
      <c r="F21" s="52" t="s">
        <v>30</v>
      </c>
      <c r="G21" s="621" t="s">
        <v>33</v>
      </c>
      <c r="H21" s="621" t="s">
        <v>34</v>
      </c>
      <c r="I21" s="621" t="s">
        <v>6</v>
      </c>
      <c r="J21" s="73" t="s">
        <v>1869</v>
      </c>
      <c r="K21" s="27">
        <v>150000</v>
      </c>
      <c r="L21" s="27">
        <v>94500</v>
      </c>
      <c r="M21" s="620" t="s">
        <v>1861</v>
      </c>
      <c r="N21" s="73">
        <v>105000</v>
      </c>
      <c r="O21" s="27">
        <v>20</v>
      </c>
      <c r="P21" s="73">
        <v>105000</v>
      </c>
      <c r="Q21" s="180" t="s">
        <v>1862</v>
      </c>
      <c r="R21" s="180"/>
      <c r="S21" s="27">
        <v>20</v>
      </c>
      <c r="T21" s="420" t="s">
        <v>1870</v>
      </c>
      <c r="U21" s="420" t="s">
        <v>1871</v>
      </c>
      <c r="V21" s="420" t="s">
        <v>1872</v>
      </c>
    </row>
    <row r="22" spans="1:22" ht="89.25">
      <c r="A22" s="27">
        <v>14</v>
      </c>
      <c r="B22" s="27"/>
      <c r="C22" s="64" t="s">
        <v>1873</v>
      </c>
      <c r="D22" s="64" t="s">
        <v>1874</v>
      </c>
      <c r="E22" s="176" t="s">
        <v>1875</v>
      </c>
      <c r="F22" s="52" t="s">
        <v>30</v>
      </c>
      <c r="G22" s="621" t="s">
        <v>33</v>
      </c>
      <c r="H22" s="621" t="s">
        <v>34</v>
      </c>
      <c r="I22" s="621" t="s">
        <v>6</v>
      </c>
      <c r="J22" s="64" t="s">
        <v>1876</v>
      </c>
      <c r="K22" s="27">
        <v>300000</v>
      </c>
      <c r="L22" s="27">
        <v>189000</v>
      </c>
      <c r="M22" s="620" t="s">
        <v>1861</v>
      </c>
      <c r="N22" s="64">
        <v>210000</v>
      </c>
      <c r="O22" s="27">
        <v>20</v>
      </c>
      <c r="P22" s="64">
        <v>210000</v>
      </c>
      <c r="Q22" s="180" t="s">
        <v>1862</v>
      </c>
      <c r="R22" s="180"/>
      <c r="S22" s="27">
        <v>20</v>
      </c>
      <c r="T22" s="178" t="s">
        <v>1877</v>
      </c>
      <c r="U22" s="178" t="s">
        <v>1878</v>
      </c>
      <c r="V22" s="178" t="s">
        <v>1879</v>
      </c>
    </row>
    <row r="23" spans="1:22" ht="76.5">
      <c r="A23" s="27">
        <v>15</v>
      </c>
      <c r="B23" s="27"/>
      <c r="C23" s="64" t="s">
        <v>1880</v>
      </c>
      <c r="D23" s="64" t="s">
        <v>1881</v>
      </c>
      <c r="E23" s="176" t="s">
        <v>1882</v>
      </c>
      <c r="F23" s="52" t="s">
        <v>30</v>
      </c>
      <c r="G23" s="621" t="s">
        <v>33</v>
      </c>
      <c r="H23" s="621" t="s">
        <v>34</v>
      </c>
      <c r="I23" s="621" t="s">
        <v>6</v>
      </c>
      <c r="J23" s="64" t="s">
        <v>1883</v>
      </c>
      <c r="K23" s="27">
        <v>300000</v>
      </c>
      <c r="L23" s="27">
        <v>189000</v>
      </c>
      <c r="M23" s="620" t="s">
        <v>1861</v>
      </c>
      <c r="N23" s="64">
        <v>210000</v>
      </c>
      <c r="O23" s="27">
        <v>20</v>
      </c>
      <c r="P23" s="64">
        <v>210000</v>
      </c>
      <c r="Q23" s="180" t="s">
        <v>1862</v>
      </c>
      <c r="R23" s="180"/>
      <c r="S23" s="27">
        <v>20</v>
      </c>
      <c r="T23" s="178" t="s">
        <v>1884</v>
      </c>
      <c r="U23" s="178" t="s">
        <v>1885</v>
      </c>
      <c r="V23" s="178" t="s">
        <v>1886</v>
      </c>
    </row>
    <row r="24" spans="1:22" ht="102">
      <c r="A24" s="27">
        <v>16</v>
      </c>
      <c r="B24" s="27"/>
      <c r="C24" s="64" t="s">
        <v>1887</v>
      </c>
      <c r="D24" s="64" t="s">
        <v>1888</v>
      </c>
      <c r="E24" s="176" t="s">
        <v>1889</v>
      </c>
      <c r="F24" s="52" t="s">
        <v>30</v>
      </c>
      <c r="G24" s="621" t="s">
        <v>33</v>
      </c>
      <c r="H24" s="621" t="s">
        <v>34</v>
      </c>
      <c r="I24" s="621" t="s">
        <v>6</v>
      </c>
      <c r="J24" s="64" t="s">
        <v>1890</v>
      </c>
      <c r="K24" s="27">
        <v>200000</v>
      </c>
      <c r="L24" s="27">
        <v>126000</v>
      </c>
      <c r="M24" s="620" t="s">
        <v>1861</v>
      </c>
      <c r="N24" s="64">
        <v>140000</v>
      </c>
      <c r="O24" s="27">
        <v>20</v>
      </c>
      <c r="P24" s="64">
        <v>140000</v>
      </c>
      <c r="Q24" s="180" t="s">
        <v>1862</v>
      </c>
      <c r="R24" s="180"/>
      <c r="S24" s="27">
        <v>20</v>
      </c>
      <c r="T24" s="178" t="s">
        <v>1891</v>
      </c>
      <c r="U24" s="178" t="s">
        <v>1892</v>
      </c>
      <c r="V24" s="178" t="s">
        <v>1893</v>
      </c>
    </row>
    <row r="25" spans="1:22" ht="84">
      <c r="A25" s="27">
        <v>17</v>
      </c>
      <c r="B25" s="27"/>
      <c r="C25" s="73" t="s">
        <v>1894</v>
      </c>
      <c r="D25" s="73" t="s">
        <v>1895</v>
      </c>
      <c r="E25" s="428" t="s">
        <v>1896</v>
      </c>
      <c r="F25" s="619" t="s">
        <v>30</v>
      </c>
      <c r="G25" s="73" t="s">
        <v>33</v>
      </c>
      <c r="H25" s="73" t="s">
        <v>34</v>
      </c>
      <c r="I25" s="73" t="s">
        <v>6</v>
      </c>
      <c r="J25" s="620" t="s">
        <v>1779</v>
      </c>
      <c r="K25" s="27">
        <v>100000</v>
      </c>
      <c r="L25" s="27">
        <v>63000</v>
      </c>
      <c r="M25" s="622" t="s">
        <v>1897</v>
      </c>
      <c r="N25" s="73">
        <v>70000</v>
      </c>
      <c r="O25" s="27">
        <v>20</v>
      </c>
      <c r="P25" s="73">
        <v>70000</v>
      </c>
      <c r="Q25" s="105" t="s">
        <v>1898</v>
      </c>
      <c r="R25" s="105"/>
      <c r="S25" s="27">
        <v>20</v>
      </c>
      <c r="T25" s="420" t="s">
        <v>1899</v>
      </c>
      <c r="U25" s="420" t="s">
        <v>1900</v>
      </c>
      <c r="V25" s="420" t="s">
        <v>1901</v>
      </c>
    </row>
    <row r="26" spans="1:22" ht="96">
      <c r="A26" s="27">
        <v>18</v>
      </c>
      <c r="B26" s="27"/>
      <c r="C26" s="73" t="s">
        <v>1902</v>
      </c>
      <c r="D26" s="73" t="s">
        <v>1903</v>
      </c>
      <c r="E26" s="428" t="s">
        <v>1904</v>
      </c>
      <c r="F26" s="619" t="s">
        <v>30</v>
      </c>
      <c r="G26" s="73" t="s">
        <v>33</v>
      </c>
      <c r="H26" s="73" t="s">
        <v>34</v>
      </c>
      <c r="I26" s="73" t="s">
        <v>6</v>
      </c>
      <c r="J26" s="620" t="s">
        <v>1905</v>
      </c>
      <c r="K26" s="27">
        <v>250000</v>
      </c>
      <c r="L26" s="27">
        <v>157500</v>
      </c>
      <c r="M26" s="622" t="s">
        <v>1897</v>
      </c>
      <c r="N26" s="73">
        <v>175000</v>
      </c>
      <c r="O26" s="27">
        <v>20</v>
      </c>
      <c r="P26" s="73">
        <v>175000</v>
      </c>
      <c r="Q26" s="105" t="s">
        <v>1898</v>
      </c>
      <c r="R26" s="105"/>
      <c r="S26" s="27">
        <v>20</v>
      </c>
      <c r="T26" s="420" t="s">
        <v>1906</v>
      </c>
      <c r="U26" s="420" t="s">
        <v>1907</v>
      </c>
      <c r="V26" s="420" t="s">
        <v>1908</v>
      </c>
    </row>
    <row r="27" spans="1:22" ht="96">
      <c r="A27" s="27">
        <v>19</v>
      </c>
      <c r="B27" s="27"/>
      <c r="C27" s="73" t="s">
        <v>1909</v>
      </c>
      <c r="D27" s="73" t="s">
        <v>1910</v>
      </c>
      <c r="E27" s="428" t="s">
        <v>1911</v>
      </c>
      <c r="F27" s="619" t="s">
        <v>30</v>
      </c>
      <c r="G27" s="73" t="s">
        <v>33</v>
      </c>
      <c r="H27" s="73" t="s">
        <v>34</v>
      </c>
      <c r="I27" s="73" t="s">
        <v>6</v>
      </c>
      <c r="J27" s="620" t="s">
        <v>1912</v>
      </c>
      <c r="K27" s="27">
        <v>100000</v>
      </c>
      <c r="L27" s="27">
        <v>63000</v>
      </c>
      <c r="M27" s="622" t="s">
        <v>1897</v>
      </c>
      <c r="N27" s="73">
        <v>70000</v>
      </c>
      <c r="O27" s="27">
        <v>20</v>
      </c>
      <c r="P27" s="73">
        <v>70000</v>
      </c>
      <c r="Q27" s="105" t="s">
        <v>1898</v>
      </c>
      <c r="R27" s="105"/>
      <c r="S27" s="27">
        <v>20</v>
      </c>
      <c r="T27" s="420" t="s">
        <v>1913</v>
      </c>
      <c r="U27" s="623" t="s">
        <v>1914</v>
      </c>
      <c r="V27" s="420" t="s">
        <v>1915</v>
      </c>
    </row>
    <row r="28" spans="1:22" ht="84">
      <c r="A28" s="27">
        <v>20</v>
      </c>
      <c r="B28" s="27"/>
      <c r="C28" s="64" t="s">
        <v>1916</v>
      </c>
      <c r="D28" s="78" t="s">
        <v>1917</v>
      </c>
      <c r="E28" s="129" t="s">
        <v>1918</v>
      </c>
      <c r="F28" s="619" t="s">
        <v>30</v>
      </c>
      <c r="G28" s="78" t="s">
        <v>803</v>
      </c>
      <c r="H28" s="73" t="s">
        <v>73</v>
      </c>
      <c r="I28" s="73" t="s">
        <v>6</v>
      </c>
      <c r="J28" s="176" t="s">
        <v>1919</v>
      </c>
      <c r="K28" s="27">
        <v>100000</v>
      </c>
      <c r="L28" s="27">
        <v>63000</v>
      </c>
      <c r="M28" s="105" t="s">
        <v>1920</v>
      </c>
      <c r="N28" s="624">
        <v>70000</v>
      </c>
      <c r="O28" s="27">
        <v>20</v>
      </c>
      <c r="P28" s="624">
        <v>70000</v>
      </c>
      <c r="Q28" s="105" t="s">
        <v>1921</v>
      </c>
      <c r="R28" s="105"/>
      <c r="S28" s="27">
        <v>20</v>
      </c>
      <c r="T28" s="414" t="s">
        <v>1922</v>
      </c>
      <c r="U28" s="414" t="s">
        <v>1923</v>
      </c>
      <c r="V28" s="414" t="s">
        <v>1924</v>
      </c>
    </row>
    <row r="29" spans="1:22" ht="132">
      <c r="A29" s="27">
        <v>21</v>
      </c>
      <c r="B29" s="27"/>
      <c r="C29" s="64" t="s">
        <v>1925</v>
      </c>
      <c r="D29" s="78" t="s">
        <v>1926</v>
      </c>
      <c r="E29" s="129" t="s">
        <v>1927</v>
      </c>
      <c r="F29" s="619" t="s">
        <v>30</v>
      </c>
      <c r="G29" s="78" t="s">
        <v>33</v>
      </c>
      <c r="H29" s="73" t="s">
        <v>34</v>
      </c>
      <c r="I29" s="73" t="s">
        <v>6</v>
      </c>
      <c r="J29" s="176" t="s">
        <v>1170</v>
      </c>
      <c r="K29" s="27">
        <v>300000</v>
      </c>
      <c r="L29" s="27">
        <v>189000</v>
      </c>
      <c r="M29" s="105" t="s">
        <v>1920</v>
      </c>
      <c r="N29" s="624">
        <v>210000</v>
      </c>
      <c r="O29" s="27">
        <v>20</v>
      </c>
      <c r="P29" s="624">
        <v>210000</v>
      </c>
      <c r="Q29" s="105" t="s">
        <v>1921</v>
      </c>
      <c r="R29" s="105"/>
      <c r="S29" s="27">
        <v>20</v>
      </c>
      <c r="T29" s="414" t="s">
        <v>1928</v>
      </c>
      <c r="U29" s="414" t="s">
        <v>1929</v>
      </c>
      <c r="V29" s="414" t="s">
        <v>1930</v>
      </c>
    </row>
    <row r="30" spans="1:22" ht="84">
      <c r="A30" s="27">
        <v>22</v>
      </c>
      <c r="B30" s="27"/>
      <c r="C30" s="64" t="s">
        <v>1931</v>
      </c>
      <c r="D30" s="78" t="s">
        <v>636</v>
      </c>
      <c r="E30" s="129" t="s">
        <v>1932</v>
      </c>
      <c r="F30" s="619" t="s">
        <v>30</v>
      </c>
      <c r="G30" s="78" t="s">
        <v>33</v>
      </c>
      <c r="H30" s="73" t="s">
        <v>34</v>
      </c>
      <c r="I30" s="73" t="s">
        <v>6</v>
      </c>
      <c r="J30" s="176" t="s">
        <v>1933</v>
      </c>
      <c r="K30" s="27">
        <v>400000</v>
      </c>
      <c r="L30" s="27">
        <v>252000</v>
      </c>
      <c r="M30" s="105" t="s">
        <v>1920</v>
      </c>
      <c r="N30" s="624">
        <v>280000</v>
      </c>
      <c r="O30" s="27">
        <v>20</v>
      </c>
      <c r="P30" s="624">
        <v>280000</v>
      </c>
      <c r="Q30" s="105" t="s">
        <v>1921</v>
      </c>
      <c r="R30" s="105"/>
      <c r="S30" s="27">
        <v>20</v>
      </c>
      <c r="T30" s="414" t="s">
        <v>1934</v>
      </c>
      <c r="U30" s="414" t="s">
        <v>1935</v>
      </c>
      <c r="V30" s="414" t="s">
        <v>1936</v>
      </c>
    </row>
    <row r="31" spans="1:22" ht="60">
      <c r="A31" s="27">
        <v>23</v>
      </c>
      <c r="B31" s="27"/>
      <c r="C31" s="64" t="s">
        <v>1937</v>
      </c>
      <c r="D31" s="78" t="s">
        <v>1938</v>
      </c>
      <c r="E31" s="129" t="s">
        <v>1939</v>
      </c>
      <c r="F31" s="619" t="s">
        <v>30</v>
      </c>
      <c r="G31" s="78" t="s">
        <v>33</v>
      </c>
      <c r="H31" s="73" t="s">
        <v>34</v>
      </c>
      <c r="I31" s="73" t="s">
        <v>6</v>
      </c>
      <c r="J31" s="176" t="s">
        <v>1364</v>
      </c>
      <c r="K31" s="27">
        <v>200000</v>
      </c>
      <c r="L31" s="27">
        <v>126000</v>
      </c>
      <c r="M31" s="105" t="s">
        <v>1920</v>
      </c>
      <c r="N31" s="624">
        <v>140000</v>
      </c>
      <c r="O31" s="27">
        <v>20</v>
      </c>
      <c r="P31" s="624">
        <v>140000</v>
      </c>
      <c r="Q31" s="105" t="s">
        <v>1921</v>
      </c>
      <c r="R31" s="105"/>
      <c r="S31" s="27">
        <v>20</v>
      </c>
      <c r="T31" s="414" t="s">
        <v>1940</v>
      </c>
      <c r="U31" s="414" t="s">
        <v>1941</v>
      </c>
      <c r="V31" s="414" t="s">
        <v>1942</v>
      </c>
    </row>
    <row r="32" spans="1:22" ht="60">
      <c r="A32" s="27">
        <v>24</v>
      </c>
      <c r="B32" s="27"/>
      <c r="C32" s="64" t="s">
        <v>1943</v>
      </c>
      <c r="D32" s="78" t="s">
        <v>1944</v>
      </c>
      <c r="E32" s="129" t="s">
        <v>1945</v>
      </c>
      <c r="F32" s="619" t="s">
        <v>30</v>
      </c>
      <c r="G32" s="78" t="s">
        <v>33</v>
      </c>
      <c r="H32" s="73" t="s">
        <v>73</v>
      </c>
      <c r="I32" s="73" t="s">
        <v>6</v>
      </c>
      <c r="J32" s="176" t="s">
        <v>1919</v>
      </c>
      <c r="K32" s="27">
        <v>50000</v>
      </c>
      <c r="L32" s="27">
        <v>31500</v>
      </c>
      <c r="M32" s="105" t="s">
        <v>1920</v>
      </c>
      <c r="N32" s="624">
        <v>35000</v>
      </c>
      <c r="O32" s="27">
        <v>20</v>
      </c>
      <c r="P32" s="624">
        <v>35000</v>
      </c>
      <c r="Q32" s="105" t="s">
        <v>1921</v>
      </c>
      <c r="R32" s="105"/>
      <c r="S32" s="27">
        <v>20</v>
      </c>
      <c r="T32" s="414" t="s">
        <v>1946</v>
      </c>
      <c r="U32" s="414" t="s">
        <v>1947</v>
      </c>
      <c r="V32" s="414" t="s">
        <v>1948</v>
      </c>
    </row>
    <row r="33" spans="1:22" ht="60">
      <c r="A33" s="27">
        <v>25</v>
      </c>
      <c r="B33" s="40"/>
      <c r="C33" s="625" t="s">
        <v>1949</v>
      </c>
      <c r="D33" s="625" t="s">
        <v>1950</v>
      </c>
      <c r="E33" s="626" t="s">
        <v>1951</v>
      </c>
      <c r="F33" s="625" t="s">
        <v>30</v>
      </c>
      <c r="G33" s="607" t="s">
        <v>1542</v>
      </c>
      <c r="H33" s="78" t="s">
        <v>1543</v>
      </c>
      <c r="I33" s="63" t="s">
        <v>1952</v>
      </c>
      <c r="J33" s="625" t="s">
        <v>1953</v>
      </c>
      <c r="K33" s="40">
        <v>300000</v>
      </c>
      <c r="L33" s="40">
        <v>189000</v>
      </c>
      <c r="M33" s="106" t="s">
        <v>1954</v>
      </c>
      <c r="N33" s="100">
        <v>210000</v>
      </c>
      <c r="O33" s="40">
        <v>20</v>
      </c>
      <c r="P33" s="100">
        <v>210000</v>
      </c>
      <c r="Q33" s="106" t="s">
        <v>1954</v>
      </c>
      <c r="R33" s="106"/>
      <c r="S33" s="40">
        <v>20</v>
      </c>
      <c r="T33" s="164" t="s">
        <v>1955</v>
      </c>
      <c r="U33" s="164" t="s">
        <v>1956</v>
      </c>
      <c r="V33" s="164" t="s">
        <v>1957</v>
      </c>
    </row>
    <row r="34" spans="1:22" ht="72">
      <c r="A34" s="27">
        <v>26</v>
      </c>
      <c r="B34" s="40"/>
      <c r="C34" s="625" t="s">
        <v>1958</v>
      </c>
      <c r="D34" s="625" t="s">
        <v>1959</v>
      </c>
      <c r="E34" s="626" t="s">
        <v>1960</v>
      </c>
      <c r="F34" s="625" t="s">
        <v>30</v>
      </c>
      <c r="G34" s="607" t="s">
        <v>1553</v>
      </c>
      <c r="H34" s="78" t="s">
        <v>1543</v>
      </c>
      <c r="I34" s="63" t="s">
        <v>1952</v>
      </c>
      <c r="J34" s="625" t="s">
        <v>1594</v>
      </c>
      <c r="K34" s="40">
        <v>50000</v>
      </c>
      <c r="L34" s="40">
        <v>31500</v>
      </c>
      <c r="M34" s="106" t="s">
        <v>1954</v>
      </c>
      <c r="N34" s="100">
        <v>35000</v>
      </c>
      <c r="O34" s="40">
        <v>20</v>
      </c>
      <c r="P34" s="100">
        <v>35000</v>
      </c>
      <c r="Q34" s="106" t="s">
        <v>1954</v>
      </c>
      <c r="R34" s="106"/>
      <c r="S34" s="40">
        <v>20</v>
      </c>
      <c r="T34" s="164" t="s">
        <v>1961</v>
      </c>
      <c r="U34" s="164" t="s">
        <v>1962</v>
      </c>
      <c r="V34" s="164" t="s">
        <v>1963</v>
      </c>
    </row>
    <row r="35" spans="1:22" ht="72">
      <c r="A35" s="27">
        <v>27</v>
      </c>
      <c r="B35" s="40"/>
      <c r="C35" s="625" t="s">
        <v>1964</v>
      </c>
      <c r="D35" s="625" t="s">
        <v>1965</v>
      </c>
      <c r="E35" s="626" t="s">
        <v>1966</v>
      </c>
      <c r="F35" s="625" t="s">
        <v>30</v>
      </c>
      <c r="G35" s="607" t="s">
        <v>1553</v>
      </c>
      <c r="H35" s="78" t="s">
        <v>1543</v>
      </c>
      <c r="I35" s="63" t="s">
        <v>1952</v>
      </c>
      <c r="J35" s="625" t="s">
        <v>1967</v>
      </c>
      <c r="K35" s="40">
        <v>300000</v>
      </c>
      <c r="L35" s="40">
        <v>189000</v>
      </c>
      <c r="M35" s="106" t="s">
        <v>1954</v>
      </c>
      <c r="N35" s="100">
        <v>210000</v>
      </c>
      <c r="O35" s="40">
        <v>20</v>
      </c>
      <c r="P35" s="100">
        <v>210000</v>
      </c>
      <c r="Q35" s="106" t="s">
        <v>1954</v>
      </c>
      <c r="R35" s="106"/>
      <c r="S35" s="40">
        <v>20</v>
      </c>
      <c r="T35" s="164" t="s">
        <v>1968</v>
      </c>
      <c r="U35" s="164" t="s">
        <v>1969</v>
      </c>
      <c r="V35" s="164" t="s">
        <v>1970</v>
      </c>
    </row>
    <row r="36" spans="1:22" ht="48">
      <c r="A36" s="27">
        <v>28</v>
      </c>
      <c r="B36" s="40"/>
      <c r="C36" s="625" t="s">
        <v>1971</v>
      </c>
      <c r="D36" s="625" t="s">
        <v>1972</v>
      </c>
      <c r="E36" s="626" t="s">
        <v>1973</v>
      </c>
      <c r="F36" s="625" t="s">
        <v>30</v>
      </c>
      <c r="G36" s="607" t="s">
        <v>1553</v>
      </c>
      <c r="H36" s="78" t="s">
        <v>1554</v>
      </c>
      <c r="I36" s="63" t="s">
        <v>1952</v>
      </c>
      <c r="J36" s="625" t="s">
        <v>1974</v>
      </c>
      <c r="K36" s="40">
        <v>100000</v>
      </c>
      <c r="L36" s="40">
        <v>63000</v>
      </c>
      <c r="M36" s="106" t="s">
        <v>1954</v>
      </c>
      <c r="N36" s="100">
        <v>70000</v>
      </c>
      <c r="O36" s="40">
        <v>20</v>
      </c>
      <c r="P36" s="100">
        <v>70000</v>
      </c>
      <c r="Q36" s="106" t="s">
        <v>1954</v>
      </c>
      <c r="R36" s="106"/>
      <c r="S36" s="40">
        <v>20</v>
      </c>
      <c r="T36" s="164" t="s">
        <v>1975</v>
      </c>
      <c r="U36" s="164" t="s">
        <v>1976</v>
      </c>
      <c r="V36" s="164" t="s">
        <v>1977</v>
      </c>
    </row>
    <row r="37" spans="1:22" ht="72">
      <c r="A37" s="27">
        <v>29</v>
      </c>
      <c r="B37" s="40"/>
      <c r="C37" s="625" t="s">
        <v>1978</v>
      </c>
      <c r="D37" s="625" t="s">
        <v>1979</v>
      </c>
      <c r="E37" s="626" t="s">
        <v>1980</v>
      </c>
      <c r="F37" s="625" t="s">
        <v>30</v>
      </c>
      <c r="G37" s="607" t="s">
        <v>1553</v>
      </c>
      <c r="H37" s="78" t="s">
        <v>1554</v>
      </c>
      <c r="I37" s="63" t="s">
        <v>1952</v>
      </c>
      <c r="J37" s="625" t="s">
        <v>1974</v>
      </c>
      <c r="K37" s="40">
        <v>100000</v>
      </c>
      <c r="L37" s="40">
        <v>63000</v>
      </c>
      <c r="M37" s="106" t="s">
        <v>1954</v>
      </c>
      <c r="N37" s="100">
        <v>70000</v>
      </c>
      <c r="O37" s="40">
        <v>20</v>
      </c>
      <c r="P37" s="100">
        <v>70000</v>
      </c>
      <c r="Q37" s="106" t="s">
        <v>1954</v>
      </c>
      <c r="R37" s="106"/>
      <c r="S37" s="40">
        <v>20</v>
      </c>
      <c r="T37" s="164" t="s">
        <v>1981</v>
      </c>
      <c r="U37" s="164" t="s">
        <v>1982</v>
      </c>
      <c r="V37" s="164" t="s">
        <v>1983</v>
      </c>
    </row>
    <row r="38" spans="1:22" ht="60">
      <c r="A38" s="27">
        <v>30</v>
      </c>
      <c r="B38" s="40"/>
      <c r="C38" s="625" t="s">
        <v>1984</v>
      </c>
      <c r="D38" s="625" t="s">
        <v>1560</v>
      </c>
      <c r="E38" s="626" t="s">
        <v>1985</v>
      </c>
      <c r="F38" s="625" t="s">
        <v>30</v>
      </c>
      <c r="G38" s="607" t="s">
        <v>1553</v>
      </c>
      <c r="H38" s="78" t="s">
        <v>1554</v>
      </c>
      <c r="I38" s="63" t="s">
        <v>1952</v>
      </c>
      <c r="J38" s="625" t="s">
        <v>1986</v>
      </c>
      <c r="K38" s="40">
        <v>100000</v>
      </c>
      <c r="L38" s="40">
        <v>63000</v>
      </c>
      <c r="M38" s="106" t="s">
        <v>1954</v>
      </c>
      <c r="N38" s="100">
        <v>70000</v>
      </c>
      <c r="O38" s="40">
        <v>20</v>
      </c>
      <c r="P38" s="100">
        <v>70000</v>
      </c>
      <c r="Q38" s="106" t="s">
        <v>1954</v>
      </c>
      <c r="R38" s="106"/>
      <c r="S38" s="40">
        <v>20</v>
      </c>
      <c r="T38" s="164" t="s">
        <v>1987</v>
      </c>
      <c r="U38" s="164" t="s">
        <v>1988</v>
      </c>
      <c r="V38" s="164" t="s">
        <v>1989</v>
      </c>
    </row>
    <row r="39" spans="1:22" ht="45">
      <c r="A39" s="27">
        <v>31</v>
      </c>
      <c r="B39" s="40"/>
      <c r="C39" s="625" t="s">
        <v>1990</v>
      </c>
      <c r="D39" s="625" t="s">
        <v>1991</v>
      </c>
      <c r="E39" s="626" t="s">
        <v>1992</v>
      </c>
      <c r="F39" s="625" t="s">
        <v>30</v>
      </c>
      <c r="G39" s="607" t="s">
        <v>1553</v>
      </c>
      <c r="H39" s="78" t="s">
        <v>1554</v>
      </c>
      <c r="I39" s="63" t="s">
        <v>1952</v>
      </c>
      <c r="J39" s="625" t="s">
        <v>1974</v>
      </c>
      <c r="K39" s="40">
        <v>100000</v>
      </c>
      <c r="L39" s="40">
        <v>63000</v>
      </c>
      <c r="M39" s="106" t="s">
        <v>1954</v>
      </c>
      <c r="N39" s="100">
        <v>70000</v>
      </c>
      <c r="O39" s="40">
        <v>20</v>
      </c>
      <c r="P39" s="100">
        <v>70000</v>
      </c>
      <c r="Q39" s="106" t="s">
        <v>1954</v>
      </c>
      <c r="R39" s="106"/>
      <c r="S39" s="40">
        <v>20</v>
      </c>
      <c r="T39" s="164" t="s">
        <v>1993</v>
      </c>
      <c r="U39" s="164" t="s">
        <v>1994</v>
      </c>
      <c r="V39" s="164" t="s">
        <v>1995</v>
      </c>
    </row>
    <row r="40" spans="1:22" ht="48">
      <c r="A40" s="27">
        <v>32</v>
      </c>
      <c r="B40" s="40"/>
      <c r="C40" s="625" t="s">
        <v>1996</v>
      </c>
      <c r="D40" s="625" t="s">
        <v>1997</v>
      </c>
      <c r="E40" s="626" t="s">
        <v>1998</v>
      </c>
      <c r="F40" s="625" t="s">
        <v>30</v>
      </c>
      <c r="G40" s="607" t="s">
        <v>1553</v>
      </c>
      <c r="H40" s="78" t="s">
        <v>1554</v>
      </c>
      <c r="I40" s="63" t="s">
        <v>1952</v>
      </c>
      <c r="J40" s="625" t="s">
        <v>1999</v>
      </c>
      <c r="K40" s="40">
        <v>50000</v>
      </c>
      <c r="L40" s="40">
        <v>31500</v>
      </c>
      <c r="M40" s="106" t="s">
        <v>1954</v>
      </c>
      <c r="N40" s="100">
        <v>35000</v>
      </c>
      <c r="O40" s="40">
        <v>20</v>
      </c>
      <c r="P40" s="100">
        <v>35000</v>
      </c>
      <c r="Q40" s="106" t="s">
        <v>1954</v>
      </c>
      <c r="R40" s="106"/>
      <c r="S40" s="40">
        <v>20</v>
      </c>
      <c r="T40" s="164" t="s">
        <v>2000</v>
      </c>
      <c r="U40" s="164" t="s">
        <v>2001</v>
      </c>
      <c r="V40" s="164" t="s">
        <v>2002</v>
      </c>
    </row>
    <row r="41" spans="1:22" ht="84">
      <c r="A41" s="27">
        <v>33</v>
      </c>
      <c r="B41" s="40"/>
      <c r="C41" s="625" t="s">
        <v>2003</v>
      </c>
      <c r="D41" s="625" t="s">
        <v>2004</v>
      </c>
      <c r="E41" s="626" t="s">
        <v>2005</v>
      </c>
      <c r="F41" s="625" t="s">
        <v>30</v>
      </c>
      <c r="G41" s="607" t="s">
        <v>1553</v>
      </c>
      <c r="H41" s="78" t="s">
        <v>1554</v>
      </c>
      <c r="I41" s="63" t="s">
        <v>1952</v>
      </c>
      <c r="J41" s="625" t="s">
        <v>2006</v>
      </c>
      <c r="K41" s="40">
        <v>100000</v>
      </c>
      <c r="L41" s="40">
        <v>63000</v>
      </c>
      <c r="M41" s="106" t="s">
        <v>1954</v>
      </c>
      <c r="N41" s="100">
        <v>70000</v>
      </c>
      <c r="O41" s="40">
        <v>20</v>
      </c>
      <c r="P41" s="100">
        <v>70000</v>
      </c>
      <c r="Q41" s="106" t="s">
        <v>1954</v>
      </c>
      <c r="R41" s="106"/>
      <c r="S41" s="40">
        <v>20</v>
      </c>
      <c r="T41" s="164" t="s">
        <v>2007</v>
      </c>
      <c r="U41" s="164" t="s">
        <v>2008</v>
      </c>
      <c r="V41" s="164" t="s">
        <v>2009</v>
      </c>
    </row>
    <row r="42" spans="1:22" ht="60">
      <c r="A42" s="27">
        <v>34</v>
      </c>
      <c r="B42" s="40"/>
      <c r="C42" s="625" t="s">
        <v>2010</v>
      </c>
      <c r="D42" s="625" t="s">
        <v>2011</v>
      </c>
      <c r="E42" s="626" t="s">
        <v>2012</v>
      </c>
      <c r="F42" s="625" t="s">
        <v>30</v>
      </c>
      <c r="G42" s="607" t="s">
        <v>1553</v>
      </c>
      <c r="H42" s="78" t="s">
        <v>1554</v>
      </c>
      <c r="I42" s="63" t="s">
        <v>1952</v>
      </c>
      <c r="J42" s="625" t="s">
        <v>2013</v>
      </c>
      <c r="K42" s="40">
        <v>200000</v>
      </c>
      <c r="L42" s="40">
        <v>126000</v>
      </c>
      <c r="M42" s="106" t="s">
        <v>1954</v>
      </c>
      <c r="N42" s="100">
        <v>140000</v>
      </c>
      <c r="O42" s="40">
        <v>20</v>
      </c>
      <c r="P42" s="100">
        <v>140000</v>
      </c>
      <c r="Q42" s="106" t="s">
        <v>1954</v>
      </c>
      <c r="R42" s="106"/>
      <c r="S42" s="40">
        <v>20</v>
      </c>
      <c r="T42" s="164" t="s">
        <v>2014</v>
      </c>
      <c r="U42" s="164" t="s">
        <v>2015</v>
      </c>
      <c r="V42" s="164" t="s">
        <v>2016</v>
      </c>
    </row>
    <row r="43" spans="1:22" ht="96">
      <c r="A43" s="27">
        <v>35</v>
      </c>
      <c r="B43" s="40"/>
      <c r="C43" s="625" t="s">
        <v>2017</v>
      </c>
      <c r="D43" s="625" t="s">
        <v>2018</v>
      </c>
      <c r="E43" s="626" t="s">
        <v>2019</v>
      </c>
      <c r="F43" s="625" t="s">
        <v>30</v>
      </c>
      <c r="G43" s="607" t="s">
        <v>1553</v>
      </c>
      <c r="H43" s="78" t="s">
        <v>1554</v>
      </c>
      <c r="I43" s="63" t="s">
        <v>1952</v>
      </c>
      <c r="J43" s="625" t="s">
        <v>2020</v>
      </c>
      <c r="K43" s="40">
        <v>200000</v>
      </c>
      <c r="L43" s="40">
        <v>126000</v>
      </c>
      <c r="M43" s="106" t="s">
        <v>1954</v>
      </c>
      <c r="N43" s="100">
        <v>140000</v>
      </c>
      <c r="O43" s="40">
        <v>20</v>
      </c>
      <c r="P43" s="100">
        <v>140000</v>
      </c>
      <c r="Q43" s="106" t="s">
        <v>1954</v>
      </c>
      <c r="R43" s="106"/>
      <c r="S43" s="40">
        <v>20</v>
      </c>
      <c r="T43" s="164" t="s">
        <v>2021</v>
      </c>
      <c r="U43" s="164" t="s">
        <v>2022</v>
      </c>
      <c r="V43" s="164" t="s">
        <v>2023</v>
      </c>
    </row>
    <row r="44" spans="1:22" ht="96">
      <c r="A44" s="27">
        <v>36</v>
      </c>
      <c r="B44" s="40"/>
      <c r="C44" s="625" t="s">
        <v>2024</v>
      </c>
      <c r="D44" s="625" t="s">
        <v>2025</v>
      </c>
      <c r="E44" s="626" t="s">
        <v>2026</v>
      </c>
      <c r="F44" s="625" t="s">
        <v>30</v>
      </c>
      <c r="G44" s="607" t="s">
        <v>1553</v>
      </c>
      <c r="H44" s="78" t="s">
        <v>1554</v>
      </c>
      <c r="I44" s="63" t="s">
        <v>1952</v>
      </c>
      <c r="J44" s="625" t="s">
        <v>2027</v>
      </c>
      <c r="K44" s="40">
        <v>200000</v>
      </c>
      <c r="L44" s="40">
        <v>126000</v>
      </c>
      <c r="M44" s="106" t="s">
        <v>1954</v>
      </c>
      <c r="N44" s="100">
        <v>140000</v>
      </c>
      <c r="O44" s="40">
        <v>20</v>
      </c>
      <c r="P44" s="100">
        <v>140000</v>
      </c>
      <c r="Q44" s="106" t="s">
        <v>1954</v>
      </c>
      <c r="R44" s="106"/>
      <c r="S44" s="40">
        <v>20</v>
      </c>
      <c r="T44" s="164" t="s">
        <v>2028</v>
      </c>
      <c r="U44" s="164" t="s">
        <v>2029</v>
      </c>
      <c r="V44" s="164" t="s">
        <v>2030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6"/>
  <sheetViews>
    <sheetView topLeftCell="A34" workbookViewId="0">
      <selection activeCell="A37" sqref="A37:XFD39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166"/>
      <c r="T1" s="166"/>
      <c r="U1" s="594"/>
    </row>
    <row r="2" spans="1:21" ht="18.75">
      <c r="A2" s="538" t="s">
        <v>1769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166"/>
      <c r="T2" s="166"/>
      <c r="U2" s="594"/>
    </row>
    <row r="3" spans="1:21" ht="18.75">
      <c r="A3" s="538" t="s">
        <v>1770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166"/>
      <c r="T3" s="166"/>
      <c r="U3" s="594"/>
    </row>
    <row r="4" spans="1:21" ht="18.75">
      <c r="A4" s="538" t="s">
        <v>1771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166"/>
      <c r="T4" s="166"/>
      <c r="U4" s="594"/>
    </row>
    <row r="5" spans="1:21" ht="18.75">
      <c r="A5" s="587" t="s">
        <v>1772</v>
      </c>
      <c r="B5" s="587"/>
      <c r="C5" s="587"/>
      <c r="D5" s="587"/>
      <c r="E5" s="587"/>
      <c r="F5" s="587"/>
      <c r="G5" s="587"/>
      <c r="H5" s="137"/>
      <c r="I5" s="137"/>
      <c r="J5" s="167"/>
      <c r="K5" s="595"/>
      <c r="L5" s="596"/>
      <c r="M5" s="86" t="s">
        <v>938</v>
      </c>
      <c r="N5" s="155"/>
      <c r="O5" s="597"/>
      <c r="P5" s="598"/>
      <c r="Q5" s="599"/>
      <c r="R5" s="119" t="s">
        <v>333</v>
      </c>
      <c r="S5" s="166"/>
      <c r="T5" s="166"/>
      <c r="U5" s="594"/>
    </row>
    <row r="6" spans="1:21" ht="15.75">
      <c r="A6" s="600"/>
      <c r="B6" s="90"/>
      <c r="C6" s="90"/>
      <c r="D6" s="90"/>
      <c r="E6" s="91"/>
      <c r="F6" s="139"/>
      <c r="G6" s="139"/>
      <c r="H6" s="602" t="s">
        <v>2031</v>
      </c>
      <c r="I6" s="602"/>
      <c r="J6" s="602"/>
      <c r="K6" s="603"/>
      <c r="L6" s="603"/>
      <c r="M6" s="604"/>
      <c r="N6" s="156"/>
      <c r="O6" s="605"/>
      <c r="P6" s="605"/>
      <c r="Q6" s="593" t="s">
        <v>334</v>
      </c>
      <c r="R6" s="593"/>
      <c r="S6" s="166"/>
      <c r="T6" s="166"/>
      <c r="U6" s="594"/>
    </row>
    <row r="7" spans="1:21" ht="15.75">
      <c r="A7" s="588" t="s">
        <v>335</v>
      </c>
      <c r="B7" s="588"/>
      <c r="C7" s="588"/>
      <c r="D7" s="90"/>
      <c r="E7" s="91"/>
      <c r="F7" s="139"/>
      <c r="G7" s="139"/>
      <c r="H7" s="139"/>
      <c r="I7" s="139"/>
      <c r="J7" s="41"/>
      <c r="K7" s="603"/>
      <c r="L7" s="603"/>
      <c r="M7" s="604"/>
      <c r="N7" s="156"/>
      <c r="O7" s="605"/>
      <c r="P7" s="592" t="s">
        <v>336</v>
      </c>
      <c r="Q7" s="592"/>
      <c r="R7" s="592"/>
      <c r="S7" s="166"/>
      <c r="T7" s="166"/>
      <c r="U7" s="594"/>
    </row>
    <row r="8" spans="1:21" ht="60">
      <c r="A8" s="606" t="s">
        <v>135</v>
      </c>
      <c r="B8" s="607" t="s">
        <v>136</v>
      </c>
      <c r="C8" s="607" t="s">
        <v>137</v>
      </c>
      <c r="D8" s="607" t="s">
        <v>138</v>
      </c>
      <c r="E8" s="607" t="s">
        <v>139</v>
      </c>
      <c r="F8" s="607" t="s">
        <v>9</v>
      </c>
      <c r="G8" s="607" t="s">
        <v>140</v>
      </c>
      <c r="H8" s="607" t="s">
        <v>141</v>
      </c>
      <c r="I8" s="607" t="s">
        <v>142</v>
      </c>
      <c r="J8" s="607" t="s">
        <v>143</v>
      </c>
      <c r="K8" s="608" t="s">
        <v>144</v>
      </c>
      <c r="L8" s="609" t="s">
        <v>2032</v>
      </c>
      <c r="M8" s="607" t="s">
        <v>146</v>
      </c>
      <c r="N8" s="607" t="s">
        <v>147</v>
      </c>
      <c r="O8" s="607" t="s">
        <v>148</v>
      </c>
      <c r="P8" s="607" t="s">
        <v>147</v>
      </c>
      <c r="Q8" s="607" t="s">
        <v>146</v>
      </c>
      <c r="R8" s="607" t="s">
        <v>148</v>
      </c>
      <c r="S8" s="608" t="s">
        <v>542</v>
      </c>
      <c r="T8" s="608" t="s">
        <v>543</v>
      </c>
      <c r="U8" s="415" t="s">
        <v>820</v>
      </c>
    </row>
    <row r="9" spans="1:21" ht="102">
      <c r="A9" s="27">
        <v>1</v>
      </c>
      <c r="B9" s="40"/>
      <c r="C9" s="614" t="s">
        <v>1776</v>
      </c>
      <c r="D9" s="614" t="s">
        <v>1777</v>
      </c>
      <c r="E9" s="615" t="s">
        <v>1778</v>
      </c>
      <c r="F9" s="614" t="s">
        <v>30</v>
      </c>
      <c r="G9" s="614" t="s">
        <v>1542</v>
      </c>
      <c r="H9" s="614" t="s">
        <v>1543</v>
      </c>
      <c r="I9" s="416" t="s">
        <v>6</v>
      </c>
      <c r="J9" s="614" t="s">
        <v>1779</v>
      </c>
      <c r="K9" s="40">
        <v>0</v>
      </c>
      <c r="L9" s="40">
        <v>94500</v>
      </c>
      <c r="M9" s="614" t="s">
        <v>1832</v>
      </c>
      <c r="N9" s="617">
        <v>105000</v>
      </c>
      <c r="O9" s="40">
        <v>20</v>
      </c>
      <c r="P9" s="617">
        <v>105000</v>
      </c>
      <c r="Q9" s="40" t="s">
        <v>1833</v>
      </c>
      <c r="R9" s="40">
        <v>20</v>
      </c>
      <c r="S9" s="618" t="s">
        <v>1782</v>
      </c>
      <c r="T9" s="618" t="s">
        <v>1783</v>
      </c>
      <c r="U9" s="178" t="s">
        <v>1784</v>
      </c>
    </row>
    <row r="10" spans="1:21" ht="102">
      <c r="A10" s="27">
        <v>2</v>
      </c>
      <c r="B10" s="40"/>
      <c r="C10" s="614" t="s">
        <v>1785</v>
      </c>
      <c r="D10" s="614" t="s">
        <v>1786</v>
      </c>
      <c r="E10" s="615" t="s">
        <v>1787</v>
      </c>
      <c r="F10" s="614" t="s">
        <v>30</v>
      </c>
      <c r="G10" s="614" t="s">
        <v>1553</v>
      </c>
      <c r="H10" s="614" t="s">
        <v>1554</v>
      </c>
      <c r="I10" s="416" t="s">
        <v>6</v>
      </c>
      <c r="J10" s="614" t="s">
        <v>1788</v>
      </c>
      <c r="K10" s="40">
        <v>0</v>
      </c>
      <c r="L10" s="40">
        <v>13500</v>
      </c>
      <c r="M10" s="614" t="s">
        <v>1832</v>
      </c>
      <c r="N10" s="617">
        <v>15000</v>
      </c>
      <c r="O10" s="40">
        <v>20</v>
      </c>
      <c r="P10" s="617">
        <v>15000</v>
      </c>
      <c r="Q10" s="40" t="s">
        <v>1833</v>
      </c>
      <c r="R10" s="40">
        <v>20</v>
      </c>
      <c r="S10" s="618" t="s">
        <v>1789</v>
      </c>
      <c r="T10" s="618" t="s">
        <v>1790</v>
      </c>
      <c r="U10" s="178" t="s">
        <v>1791</v>
      </c>
    </row>
    <row r="11" spans="1:21" ht="89.25">
      <c r="A11" s="27">
        <v>3</v>
      </c>
      <c r="B11" s="40"/>
      <c r="C11" s="64" t="s">
        <v>1659</v>
      </c>
      <c r="D11" s="64" t="s">
        <v>1660</v>
      </c>
      <c r="E11" s="176" t="s">
        <v>1661</v>
      </c>
      <c r="F11" s="614" t="s">
        <v>30</v>
      </c>
      <c r="G11" s="64" t="s">
        <v>1553</v>
      </c>
      <c r="H11" s="64" t="s">
        <v>1554</v>
      </c>
      <c r="I11" s="416" t="s">
        <v>6</v>
      </c>
      <c r="J11" s="64" t="s">
        <v>1662</v>
      </c>
      <c r="K11" s="40">
        <v>0</v>
      </c>
      <c r="L11" s="40">
        <v>27000</v>
      </c>
      <c r="M11" s="614" t="s">
        <v>1832</v>
      </c>
      <c r="N11" s="78">
        <v>30000</v>
      </c>
      <c r="O11" s="40">
        <v>20</v>
      </c>
      <c r="P11" s="78">
        <v>30000</v>
      </c>
      <c r="Q11" s="40" t="s">
        <v>1833</v>
      </c>
      <c r="R11" s="40">
        <v>20</v>
      </c>
      <c r="S11" s="178" t="s">
        <v>1663</v>
      </c>
      <c r="T11" s="178" t="s">
        <v>1664</v>
      </c>
      <c r="U11" s="410" t="s">
        <v>1665</v>
      </c>
    </row>
    <row r="12" spans="1:21" ht="63.75">
      <c r="A12" s="27">
        <v>4</v>
      </c>
      <c r="B12" s="40"/>
      <c r="C12" s="64" t="s">
        <v>1565</v>
      </c>
      <c r="D12" s="64" t="s">
        <v>1566</v>
      </c>
      <c r="E12" s="176" t="s">
        <v>1567</v>
      </c>
      <c r="F12" s="614" t="s">
        <v>30</v>
      </c>
      <c r="G12" s="64" t="s">
        <v>1553</v>
      </c>
      <c r="H12" s="64" t="s">
        <v>1554</v>
      </c>
      <c r="I12" s="416" t="s">
        <v>6</v>
      </c>
      <c r="J12" s="64" t="s">
        <v>1568</v>
      </c>
      <c r="K12" s="40">
        <v>0</v>
      </c>
      <c r="L12" s="40">
        <v>13500</v>
      </c>
      <c r="M12" s="614" t="s">
        <v>1832</v>
      </c>
      <c r="N12" s="78">
        <v>15000</v>
      </c>
      <c r="O12" s="40">
        <v>20</v>
      </c>
      <c r="P12" s="78">
        <v>15000</v>
      </c>
      <c r="Q12" s="40" t="s">
        <v>1833</v>
      </c>
      <c r="R12" s="40">
        <v>20</v>
      </c>
      <c r="S12" s="178" t="s">
        <v>1569</v>
      </c>
      <c r="T12" s="178" t="s">
        <v>1570</v>
      </c>
      <c r="U12" s="410" t="s">
        <v>1571</v>
      </c>
    </row>
    <row r="13" spans="1:21" ht="89.25">
      <c r="A13" s="27">
        <v>5</v>
      </c>
      <c r="B13" s="40"/>
      <c r="C13" s="64" t="s">
        <v>1673</v>
      </c>
      <c r="D13" s="64" t="s">
        <v>1674</v>
      </c>
      <c r="E13" s="176" t="s">
        <v>1675</v>
      </c>
      <c r="F13" s="614" t="s">
        <v>30</v>
      </c>
      <c r="G13" s="64" t="s">
        <v>1553</v>
      </c>
      <c r="H13" s="64" t="s">
        <v>1543</v>
      </c>
      <c r="I13" s="416" t="s">
        <v>6</v>
      </c>
      <c r="J13" s="64" t="s">
        <v>1676</v>
      </c>
      <c r="K13" s="40">
        <v>0</v>
      </c>
      <c r="L13" s="40">
        <v>27000</v>
      </c>
      <c r="M13" s="614" t="s">
        <v>1832</v>
      </c>
      <c r="N13" s="78">
        <v>30000</v>
      </c>
      <c r="O13" s="40">
        <v>20</v>
      </c>
      <c r="P13" s="78">
        <v>30000</v>
      </c>
      <c r="Q13" s="40" t="s">
        <v>1833</v>
      </c>
      <c r="R13" s="40">
        <v>20</v>
      </c>
      <c r="S13" s="178" t="s">
        <v>1677</v>
      </c>
      <c r="T13" s="178" t="s">
        <v>1678</v>
      </c>
      <c r="U13" s="410" t="s">
        <v>1679</v>
      </c>
    </row>
    <row r="14" spans="1:21" ht="76.5">
      <c r="A14" s="27">
        <v>6</v>
      </c>
      <c r="B14" s="40"/>
      <c r="C14" s="64" t="s">
        <v>1680</v>
      </c>
      <c r="D14" s="64" t="s">
        <v>1681</v>
      </c>
      <c r="E14" s="176" t="s">
        <v>1682</v>
      </c>
      <c r="F14" s="614" t="s">
        <v>30</v>
      </c>
      <c r="G14" s="64" t="s">
        <v>1553</v>
      </c>
      <c r="H14" s="64" t="s">
        <v>1554</v>
      </c>
      <c r="I14" s="416" t="s">
        <v>6</v>
      </c>
      <c r="J14" s="64" t="s">
        <v>1683</v>
      </c>
      <c r="K14" s="40">
        <v>0</v>
      </c>
      <c r="L14" s="40">
        <v>54000</v>
      </c>
      <c r="M14" s="614" t="s">
        <v>1832</v>
      </c>
      <c r="N14" s="78">
        <v>60000</v>
      </c>
      <c r="O14" s="40">
        <v>20</v>
      </c>
      <c r="P14" s="78">
        <v>60000</v>
      </c>
      <c r="Q14" s="40" t="s">
        <v>1833</v>
      </c>
      <c r="R14" s="40">
        <v>20</v>
      </c>
      <c r="S14" s="178" t="s">
        <v>1684</v>
      </c>
      <c r="T14" s="178" t="s">
        <v>1685</v>
      </c>
      <c r="U14" s="178" t="s">
        <v>1686</v>
      </c>
    </row>
    <row r="15" spans="1:21" ht="102">
      <c r="A15" s="27">
        <v>7</v>
      </c>
      <c r="B15" s="40"/>
      <c r="C15" s="64" t="s">
        <v>1550</v>
      </c>
      <c r="D15" s="408" t="s">
        <v>1551</v>
      </c>
      <c r="E15" s="176" t="s">
        <v>1552</v>
      </c>
      <c r="F15" s="40" t="s">
        <v>30</v>
      </c>
      <c r="G15" s="64" t="s">
        <v>1553</v>
      </c>
      <c r="H15" s="64" t="s">
        <v>1554</v>
      </c>
      <c r="I15" s="416" t="s">
        <v>6</v>
      </c>
      <c r="J15" s="64" t="s">
        <v>1555</v>
      </c>
      <c r="K15" s="40">
        <v>0</v>
      </c>
      <c r="L15" s="40">
        <v>27000</v>
      </c>
      <c r="M15" s="79" t="s">
        <v>2033</v>
      </c>
      <c r="N15" s="64">
        <v>30000</v>
      </c>
      <c r="O15" s="40">
        <v>20</v>
      </c>
      <c r="P15" s="64">
        <v>30000</v>
      </c>
      <c r="Q15" s="40" t="s">
        <v>1833</v>
      </c>
      <c r="R15" s="40">
        <v>20</v>
      </c>
      <c r="S15" s="178" t="s">
        <v>1556</v>
      </c>
      <c r="T15" s="178" t="s">
        <v>1557</v>
      </c>
      <c r="U15" s="410" t="s">
        <v>1558</v>
      </c>
    </row>
    <row r="16" spans="1:21" ht="102">
      <c r="A16" s="27">
        <v>8</v>
      </c>
      <c r="B16" s="40"/>
      <c r="C16" s="64" t="s">
        <v>1559</v>
      </c>
      <c r="D16" s="64" t="s">
        <v>1560</v>
      </c>
      <c r="E16" s="176" t="s">
        <v>1561</v>
      </c>
      <c r="F16" s="40" t="s">
        <v>30</v>
      </c>
      <c r="G16" s="64" t="s">
        <v>1553</v>
      </c>
      <c r="H16" s="64" t="s">
        <v>1554</v>
      </c>
      <c r="I16" s="416" t="s">
        <v>6</v>
      </c>
      <c r="J16" s="64" t="s">
        <v>1555</v>
      </c>
      <c r="K16" s="40">
        <v>0</v>
      </c>
      <c r="L16" s="40">
        <v>54000</v>
      </c>
      <c r="M16" s="79" t="s">
        <v>2033</v>
      </c>
      <c r="N16" s="64">
        <v>60000</v>
      </c>
      <c r="O16" s="40">
        <v>20</v>
      </c>
      <c r="P16" s="64">
        <v>60000</v>
      </c>
      <c r="Q16" s="40" t="s">
        <v>1833</v>
      </c>
      <c r="R16" s="40">
        <v>20</v>
      </c>
      <c r="S16" s="178" t="s">
        <v>1562</v>
      </c>
      <c r="T16" s="178" t="s">
        <v>1563</v>
      </c>
      <c r="U16" s="410" t="s">
        <v>1564</v>
      </c>
    </row>
    <row r="17" spans="1:21" ht="102">
      <c r="A17" s="27">
        <v>9</v>
      </c>
      <c r="B17" s="40"/>
      <c r="C17" s="64" t="s">
        <v>1572</v>
      </c>
      <c r="D17" s="64" t="s">
        <v>1573</v>
      </c>
      <c r="E17" s="176" t="s">
        <v>1574</v>
      </c>
      <c r="F17" s="40" t="s">
        <v>30</v>
      </c>
      <c r="G17" s="64" t="s">
        <v>1553</v>
      </c>
      <c r="H17" s="64" t="s">
        <v>1575</v>
      </c>
      <c r="I17" s="416" t="s">
        <v>6</v>
      </c>
      <c r="J17" s="64" t="s">
        <v>1576</v>
      </c>
      <c r="K17" s="40">
        <v>0</v>
      </c>
      <c r="L17" s="40">
        <v>54000</v>
      </c>
      <c r="M17" s="79" t="s">
        <v>2033</v>
      </c>
      <c r="N17" s="64">
        <v>60000</v>
      </c>
      <c r="O17" s="40">
        <v>20</v>
      </c>
      <c r="P17" s="64">
        <v>60000</v>
      </c>
      <c r="Q17" s="40" t="s">
        <v>1833</v>
      </c>
      <c r="R17" s="40">
        <v>20</v>
      </c>
      <c r="S17" s="178" t="s">
        <v>1577</v>
      </c>
      <c r="T17" s="178" t="s">
        <v>1578</v>
      </c>
      <c r="U17" s="410" t="s">
        <v>1579</v>
      </c>
    </row>
    <row r="18" spans="1:21" ht="114.75">
      <c r="A18" s="27">
        <v>10</v>
      </c>
      <c r="B18" s="40"/>
      <c r="C18" s="64" t="s">
        <v>1580</v>
      </c>
      <c r="D18" s="64" t="s">
        <v>1581</v>
      </c>
      <c r="E18" s="176" t="s">
        <v>1582</v>
      </c>
      <c r="F18" s="40" t="s">
        <v>30</v>
      </c>
      <c r="G18" s="64" t="s">
        <v>1553</v>
      </c>
      <c r="H18" s="64" t="s">
        <v>1554</v>
      </c>
      <c r="I18" s="416" t="s">
        <v>6</v>
      </c>
      <c r="J18" s="64" t="s">
        <v>1583</v>
      </c>
      <c r="K18" s="40">
        <v>0</v>
      </c>
      <c r="L18" s="40">
        <v>94500</v>
      </c>
      <c r="M18" s="79" t="s">
        <v>2033</v>
      </c>
      <c r="N18" s="64">
        <v>105000</v>
      </c>
      <c r="O18" s="40">
        <v>20</v>
      </c>
      <c r="P18" s="64">
        <v>105000</v>
      </c>
      <c r="Q18" s="40" t="s">
        <v>1833</v>
      </c>
      <c r="R18" s="40">
        <v>20</v>
      </c>
      <c r="S18" s="178" t="s">
        <v>1584</v>
      </c>
      <c r="T18" s="178" t="s">
        <v>1585</v>
      </c>
      <c r="U18" s="410" t="s">
        <v>1586</v>
      </c>
    </row>
    <row r="19" spans="1:21" ht="114.75">
      <c r="A19" s="27">
        <v>11</v>
      </c>
      <c r="B19" s="40"/>
      <c r="C19" s="64" t="s">
        <v>1587</v>
      </c>
      <c r="D19" s="64" t="s">
        <v>1581</v>
      </c>
      <c r="E19" s="176" t="s">
        <v>1582</v>
      </c>
      <c r="F19" s="40" t="s">
        <v>30</v>
      </c>
      <c r="G19" s="64" t="s">
        <v>1553</v>
      </c>
      <c r="H19" s="64" t="s">
        <v>1554</v>
      </c>
      <c r="I19" s="416" t="s">
        <v>6</v>
      </c>
      <c r="J19" s="64" t="s">
        <v>1583</v>
      </c>
      <c r="K19" s="40">
        <v>0</v>
      </c>
      <c r="L19" s="40">
        <v>94500</v>
      </c>
      <c r="M19" s="79" t="s">
        <v>2033</v>
      </c>
      <c r="N19" s="64">
        <v>105000</v>
      </c>
      <c r="O19" s="40">
        <v>20</v>
      </c>
      <c r="P19" s="64">
        <v>105000</v>
      </c>
      <c r="Q19" s="40" t="s">
        <v>1833</v>
      </c>
      <c r="R19" s="40">
        <v>20</v>
      </c>
      <c r="S19" s="178" t="s">
        <v>1588</v>
      </c>
      <c r="T19" s="178" t="s">
        <v>1589</v>
      </c>
      <c r="U19" s="410" t="s">
        <v>1590</v>
      </c>
    </row>
    <row r="20" spans="1:21" ht="114.75">
      <c r="A20" s="27">
        <v>12</v>
      </c>
      <c r="B20" s="40"/>
      <c r="C20" s="64" t="s">
        <v>1612</v>
      </c>
      <c r="D20" s="64" t="s">
        <v>1613</v>
      </c>
      <c r="E20" s="176" t="s">
        <v>1614</v>
      </c>
      <c r="F20" s="40" t="s">
        <v>30</v>
      </c>
      <c r="G20" s="64" t="s">
        <v>1553</v>
      </c>
      <c r="H20" s="64" t="s">
        <v>1554</v>
      </c>
      <c r="I20" s="127" t="s">
        <v>5</v>
      </c>
      <c r="J20" s="64" t="s">
        <v>1615</v>
      </c>
      <c r="K20" s="40">
        <v>0</v>
      </c>
      <c r="L20" s="40">
        <v>54000</v>
      </c>
      <c r="M20" s="79" t="s">
        <v>2033</v>
      </c>
      <c r="N20" s="64">
        <v>60000</v>
      </c>
      <c r="O20" s="40">
        <v>20</v>
      </c>
      <c r="P20" s="64">
        <v>60000</v>
      </c>
      <c r="Q20" s="40" t="s">
        <v>1833</v>
      </c>
      <c r="R20" s="40">
        <v>20</v>
      </c>
      <c r="S20" s="178" t="s">
        <v>1616</v>
      </c>
      <c r="T20" s="178" t="s">
        <v>1617</v>
      </c>
      <c r="U20" s="178" t="s">
        <v>1618</v>
      </c>
    </row>
    <row r="21" spans="1:21" ht="76.5">
      <c r="A21" s="27">
        <v>13</v>
      </c>
      <c r="B21" s="40"/>
      <c r="C21" s="64" t="s">
        <v>1619</v>
      </c>
      <c r="D21" s="64" t="s">
        <v>1620</v>
      </c>
      <c r="E21" s="176" t="s">
        <v>1621</v>
      </c>
      <c r="F21" s="40" t="s">
        <v>30</v>
      </c>
      <c r="G21" s="64" t="s">
        <v>1553</v>
      </c>
      <c r="H21" s="64" t="s">
        <v>1543</v>
      </c>
      <c r="I21" s="416" t="s">
        <v>6</v>
      </c>
      <c r="J21" s="64" t="s">
        <v>1622</v>
      </c>
      <c r="K21" s="40">
        <v>0</v>
      </c>
      <c r="L21" s="40">
        <v>27000</v>
      </c>
      <c r="M21" s="79" t="s">
        <v>2033</v>
      </c>
      <c r="N21" s="64">
        <v>30000</v>
      </c>
      <c r="O21" s="40">
        <v>20</v>
      </c>
      <c r="P21" s="64">
        <v>30000</v>
      </c>
      <c r="Q21" s="40" t="s">
        <v>1833</v>
      </c>
      <c r="R21" s="40">
        <v>20</v>
      </c>
      <c r="S21" s="178" t="s">
        <v>1623</v>
      </c>
      <c r="T21" s="178" t="s">
        <v>1624</v>
      </c>
      <c r="U21" s="410" t="s">
        <v>1625</v>
      </c>
    </row>
    <row r="22" spans="1:21" ht="63.75">
      <c r="A22" s="27">
        <v>14</v>
      </c>
      <c r="B22" s="40"/>
      <c r="C22" s="64" t="s">
        <v>1632</v>
      </c>
      <c r="D22" s="408" t="s">
        <v>1633</v>
      </c>
      <c r="E22" s="176" t="s">
        <v>1634</v>
      </c>
      <c r="F22" s="40" t="s">
        <v>30</v>
      </c>
      <c r="G22" s="64" t="s">
        <v>1542</v>
      </c>
      <c r="H22" s="64" t="s">
        <v>1554</v>
      </c>
      <c r="I22" s="416" t="s">
        <v>6</v>
      </c>
      <c r="J22" s="64" t="s">
        <v>1608</v>
      </c>
      <c r="K22" s="40">
        <v>0</v>
      </c>
      <c r="L22" s="40">
        <v>67500</v>
      </c>
      <c r="M22" s="79" t="s">
        <v>2033</v>
      </c>
      <c r="N22" s="64">
        <v>75000</v>
      </c>
      <c r="O22" s="40">
        <v>20</v>
      </c>
      <c r="P22" s="64">
        <v>75000</v>
      </c>
      <c r="Q22" s="40" t="s">
        <v>1833</v>
      </c>
      <c r="R22" s="40">
        <v>20</v>
      </c>
      <c r="S22" s="178" t="s">
        <v>1635</v>
      </c>
      <c r="T22" s="178" t="s">
        <v>1636</v>
      </c>
      <c r="U22" s="410" t="s">
        <v>1637</v>
      </c>
    </row>
    <row r="23" spans="1:21" ht="102">
      <c r="A23" s="27">
        <v>15</v>
      </c>
      <c r="B23" s="40"/>
      <c r="C23" s="64" t="s">
        <v>1638</v>
      </c>
      <c r="D23" s="64" t="s">
        <v>2034</v>
      </c>
      <c r="E23" s="176" t="s">
        <v>1640</v>
      </c>
      <c r="F23" s="40" t="s">
        <v>30</v>
      </c>
      <c r="G23" s="64" t="s">
        <v>1542</v>
      </c>
      <c r="H23" s="64" t="s">
        <v>1543</v>
      </c>
      <c r="I23" s="416" t="s">
        <v>6</v>
      </c>
      <c r="J23" s="64" t="s">
        <v>1641</v>
      </c>
      <c r="K23" s="40">
        <v>0</v>
      </c>
      <c r="L23" s="40">
        <v>67500</v>
      </c>
      <c r="M23" s="79" t="s">
        <v>2033</v>
      </c>
      <c r="N23" s="64">
        <v>75000</v>
      </c>
      <c r="O23" s="40">
        <v>20</v>
      </c>
      <c r="P23" s="64">
        <v>75000</v>
      </c>
      <c r="Q23" s="40" t="s">
        <v>1833</v>
      </c>
      <c r="R23" s="40">
        <v>20</v>
      </c>
      <c r="S23" s="178" t="s">
        <v>2035</v>
      </c>
      <c r="T23" s="178" t="s">
        <v>1643</v>
      </c>
      <c r="U23" s="410" t="s">
        <v>1644</v>
      </c>
    </row>
    <row r="24" spans="1:21" ht="102">
      <c r="A24" s="27">
        <v>16</v>
      </c>
      <c r="B24" s="40"/>
      <c r="C24" s="64" t="s">
        <v>1652</v>
      </c>
      <c r="D24" s="408" t="s">
        <v>1653</v>
      </c>
      <c r="E24" s="176" t="s">
        <v>1654</v>
      </c>
      <c r="F24" s="40" t="s">
        <v>30</v>
      </c>
      <c r="G24" s="64" t="s">
        <v>1553</v>
      </c>
      <c r="H24" s="64" t="s">
        <v>1554</v>
      </c>
      <c r="I24" s="416" t="s">
        <v>6</v>
      </c>
      <c r="J24" s="64" t="s">
        <v>1655</v>
      </c>
      <c r="K24" s="40">
        <v>0</v>
      </c>
      <c r="L24" s="40">
        <v>54000</v>
      </c>
      <c r="M24" s="79" t="s">
        <v>2033</v>
      </c>
      <c r="N24" s="64">
        <v>60000</v>
      </c>
      <c r="O24" s="40">
        <v>20</v>
      </c>
      <c r="P24" s="64">
        <v>60000</v>
      </c>
      <c r="Q24" s="40" t="s">
        <v>1833</v>
      </c>
      <c r="R24" s="40">
        <v>20</v>
      </c>
      <c r="S24" s="178" t="s">
        <v>1656</v>
      </c>
      <c r="T24" s="178" t="s">
        <v>1657</v>
      </c>
      <c r="U24" s="410" t="s">
        <v>1658</v>
      </c>
    </row>
    <row r="25" spans="1:21" ht="102">
      <c r="A25" s="27">
        <v>17</v>
      </c>
      <c r="B25" s="40"/>
      <c r="C25" s="64" t="s">
        <v>1666</v>
      </c>
      <c r="D25" s="64" t="s">
        <v>1667</v>
      </c>
      <c r="E25" s="176" t="s">
        <v>1668</v>
      </c>
      <c r="F25" s="40" t="s">
        <v>30</v>
      </c>
      <c r="G25" s="64" t="s">
        <v>1542</v>
      </c>
      <c r="H25" s="64" t="s">
        <v>1543</v>
      </c>
      <c r="I25" s="416" t="s">
        <v>6</v>
      </c>
      <c r="J25" s="64" t="s">
        <v>1669</v>
      </c>
      <c r="K25" s="40">
        <v>0</v>
      </c>
      <c r="L25" s="40">
        <v>54000</v>
      </c>
      <c r="M25" s="79" t="s">
        <v>2033</v>
      </c>
      <c r="N25" s="64">
        <v>60000</v>
      </c>
      <c r="O25" s="40">
        <v>20</v>
      </c>
      <c r="P25" s="64">
        <v>60000</v>
      </c>
      <c r="Q25" s="40" t="s">
        <v>1833</v>
      </c>
      <c r="R25" s="40">
        <v>20</v>
      </c>
      <c r="S25" s="178" t="s">
        <v>1670</v>
      </c>
      <c r="T25" s="178" t="s">
        <v>1671</v>
      </c>
      <c r="U25" s="410" t="s">
        <v>1672</v>
      </c>
    </row>
    <row r="26" spans="1:21" ht="127.5">
      <c r="A26" s="27">
        <v>18</v>
      </c>
      <c r="B26" s="40"/>
      <c r="C26" s="40" t="s">
        <v>1687</v>
      </c>
      <c r="D26" s="40" t="s">
        <v>1688</v>
      </c>
      <c r="E26" s="98" t="s">
        <v>1689</v>
      </c>
      <c r="F26" s="40" t="s">
        <v>30</v>
      </c>
      <c r="G26" s="64" t="s">
        <v>1553</v>
      </c>
      <c r="H26" s="64" t="s">
        <v>1554</v>
      </c>
      <c r="I26" s="416" t="s">
        <v>6</v>
      </c>
      <c r="J26" s="427" t="s">
        <v>1576</v>
      </c>
      <c r="K26" s="40">
        <v>0</v>
      </c>
      <c r="L26" s="40">
        <v>81000</v>
      </c>
      <c r="M26" s="79" t="s">
        <v>2033</v>
      </c>
      <c r="N26" s="433">
        <v>90000</v>
      </c>
      <c r="O26" s="40">
        <v>20</v>
      </c>
      <c r="P26" s="433">
        <v>90000</v>
      </c>
      <c r="Q26" s="40" t="s">
        <v>1833</v>
      </c>
      <c r="R26" s="40">
        <v>20</v>
      </c>
      <c r="S26" s="427" t="s">
        <v>1690</v>
      </c>
      <c r="T26" s="427" t="s">
        <v>1691</v>
      </c>
      <c r="U26" s="427" t="s">
        <v>1692</v>
      </c>
    </row>
    <row r="27" spans="1:21" ht="76.5">
      <c r="A27" s="27">
        <v>19</v>
      </c>
      <c r="B27" s="40"/>
      <c r="C27" s="64" t="s">
        <v>1699</v>
      </c>
      <c r="D27" s="64" t="s">
        <v>1700</v>
      </c>
      <c r="E27" s="176" t="s">
        <v>1701</v>
      </c>
      <c r="F27" s="40" t="s">
        <v>30</v>
      </c>
      <c r="G27" s="64" t="s">
        <v>1553</v>
      </c>
      <c r="H27" s="64" t="s">
        <v>1554</v>
      </c>
      <c r="I27" s="416" t="s">
        <v>6</v>
      </c>
      <c r="J27" s="64" t="s">
        <v>1702</v>
      </c>
      <c r="K27" s="40">
        <v>0</v>
      </c>
      <c r="L27" s="40">
        <v>94500</v>
      </c>
      <c r="M27" s="79" t="s">
        <v>2033</v>
      </c>
      <c r="N27" s="433">
        <v>105000</v>
      </c>
      <c r="O27" s="40">
        <v>20</v>
      </c>
      <c r="P27" s="433">
        <v>105000</v>
      </c>
      <c r="Q27" s="40" t="s">
        <v>1833</v>
      </c>
      <c r="R27" s="40">
        <v>20</v>
      </c>
      <c r="S27" s="178" t="s">
        <v>1703</v>
      </c>
      <c r="T27" s="178" t="s">
        <v>1704</v>
      </c>
      <c r="U27" s="178" t="s">
        <v>1705</v>
      </c>
    </row>
    <row r="28" spans="1:21" ht="51">
      <c r="A28" s="27">
        <v>20</v>
      </c>
      <c r="B28" s="40"/>
      <c r="C28" s="40" t="s">
        <v>1693</v>
      </c>
      <c r="D28" s="40" t="s">
        <v>1694</v>
      </c>
      <c r="E28" s="98" t="s">
        <v>1695</v>
      </c>
      <c r="F28" s="40" t="s">
        <v>30</v>
      </c>
      <c r="G28" s="64" t="s">
        <v>1553</v>
      </c>
      <c r="H28" s="64" t="s">
        <v>1554</v>
      </c>
      <c r="I28" s="416" t="s">
        <v>6</v>
      </c>
      <c r="J28" s="40" t="s">
        <v>1568</v>
      </c>
      <c r="K28" s="40">
        <v>0</v>
      </c>
      <c r="L28" s="40">
        <v>27000</v>
      </c>
      <c r="M28" s="79" t="s">
        <v>2033</v>
      </c>
      <c r="N28" s="433">
        <v>30000</v>
      </c>
      <c r="O28" s="40">
        <v>20</v>
      </c>
      <c r="P28" s="433">
        <v>30000</v>
      </c>
      <c r="Q28" s="40" t="s">
        <v>1833</v>
      </c>
      <c r="R28" s="40">
        <v>20</v>
      </c>
      <c r="S28" s="427" t="s">
        <v>1696</v>
      </c>
      <c r="T28" s="427" t="s">
        <v>1697</v>
      </c>
      <c r="U28" s="427" t="s">
        <v>1698</v>
      </c>
    </row>
    <row r="29" spans="1:21" ht="60">
      <c r="A29" s="27">
        <v>21</v>
      </c>
      <c r="B29" s="27"/>
      <c r="C29" s="625" t="s">
        <v>2036</v>
      </c>
      <c r="D29" s="625" t="s">
        <v>2037</v>
      </c>
      <c r="E29" s="626" t="s">
        <v>2038</v>
      </c>
      <c r="F29" s="27" t="s">
        <v>30</v>
      </c>
      <c r="G29" s="607" t="s">
        <v>1553</v>
      </c>
      <c r="H29" s="413" t="s">
        <v>1554</v>
      </c>
      <c r="I29" s="63" t="s">
        <v>2039</v>
      </c>
      <c r="J29" s="625" t="s">
        <v>1967</v>
      </c>
      <c r="K29" s="27">
        <v>0</v>
      </c>
      <c r="L29" s="27">
        <v>94500</v>
      </c>
      <c r="M29" s="27" t="s">
        <v>1954</v>
      </c>
      <c r="N29" s="100">
        <v>105000</v>
      </c>
      <c r="O29" s="27">
        <v>20</v>
      </c>
      <c r="P29" s="100">
        <v>105000</v>
      </c>
      <c r="Q29" s="27" t="s">
        <v>1954</v>
      </c>
      <c r="R29" s="27">
        <v>20</v>
      </c>
      <c r="S29" s="164" t="s">
        <v>1629</v>
      </c>
      <c r="T29" s="164" t="s">
        <v>2040</v>
      </c>
      <c r="U29" s="164" t="s">
        <v>1631</v>
      </c>
    </row>
    <row r="30" spans="1:21" ht="120">
      <c r="A30" s="27">
        <v>22</v>
      </c>
      <c r="B30" s="27"/>
      <c r="C30" s="625" t="s">
        <v>2041</v>
      </c>
      <c r="D30" s="625" t="s">
        <v>1646</v>
      </c>
      <c r="E30" s="626" t="s">
        <v>2042</v>
      </c>
      <c r="F30" s="27" t="s">
        <v>30</v>
      </c>
      <c r="G30" s="607" t="s">
        <v>1553</v>
      </c>
      <c r="H30" s="413" t="s">
        <v>1554</v>
      </c>
      <c r="I30" s="63" t="s">
        <v>2039</v>
      </c>
      <c r="J30" s="625" t="s">
        <v>2043</v>
      </c>
      <c r="K30" s="27">
        <v>0</v>
      </c>
      <c r="L30" s="27">
        <v>40500</v>
      </c>
      <c r="M30" s="27" t="s">
        <v>1954</v>
      </c>
      <c r="N30" s="100">
        <v>45000</v>
      </c>
      <c r="O30" s="27">
        <v>20</v>
      </c>
      <c r="P30" s="100">
        <v>45000</v>
      </c>
      <c r="Q30" s="27" t="s">
        <v>1954</v>
      </c>
      <c r="R30" s="27">
        <v>20</v>
      </c>
      <c r="S30" s="164" t="s">
        <v>1649</v>
      </c>
      <c r="T30" s="164" t="s">
        <v>2044</v>
      </c>
      <c r="U30" s="164" t="s">
        <v>1651</v>
      </c>
    </row>
    <row r="31" spans="1:21" ht="60">
      <c r="A31" s="27">
        <v>23</v>
      </c>
      <c r="B31" s="27"/>
      <c r="C31" s="625" t="s">
        <v>2045</v>
      </c>
      <c r="D31" s="625" t="s">
        <v>1540</v>
      </c>
      <c r="E31" s="626" t="s">
        <v>2046</v>
      </c>
      <c r="F31" s="27" t="s">
        <v>30</v>
      </c>
      <c r="G31" s="607" t="s">
        <v>1542</v>
      </c>
      <c r="H31" s="413" t="s">
        <v>1543</v>
      </c>
      <c r="I31" s="63" t="s">
        <v>2039</v>
      </c>
      <c r="J31" s="625" t="s">
        <v>1953</v>
      </c>
      <c r="K31" s="27">
        <v>0</v>
      </c>
      <c r="L31" s="27">
        <v>94500</v>
      </c>
      <c r="M31" s="27" t="s">
        <v>1954</v>
      </c>
      <c r="N31" s="100">
        <v>105000</v>
      </c>
      <c r="O31" s="27">
        <v>20</v>
      </c>
      <c r="P31" s="100">
        <v>105000</v>
      </c>
      <c r="Q31" s="27" t="s">
        <v>1954</v>
      </c>
      <c r="R31" s="27">
        <v>20</v>
      </c>
      <c r="S31" s="164" t="s">
        <v>1547</v>
      </c>
      <c r="T31" s="164" t="s">
        <v>2047</v>
      </c>
      <c r="U31" s="164" t="s">
        <v>2048</v>
      </c>
    </row>
    <row r="32" spans="1:21" ht="96">
      <c r="A32" s="27">
        <v>24</v>
      </c>
      <c r="B32" s="27"/>
      <c r="C32" s="625" t="s">
        <v>2049</v>
      </c>
      <c r="D32" s="625" t="s">
        <v>1592</v>
      </c>
      <c r="E32" s="626" t="s">
        <v>2050</v>
      </c>
      <c r="F32" s="27" t="s">
        <v>30</v>
      </c>
      <c r="G32" s="607" t="s">
        <v>1553</v>
      </c>
      <c r="H32" s="413" t="s">
        <v>1554</v>
      </c>
      <c r="I32" s="63" t="s">
        <v>2039</v>
      </c>
      <c r="J32" s="625" t="s">
        <v>1594</v>
      </c>
      <c r="K32" s="27">
        <v>0</v>
      </c>
      <c r="L32" s="27">
        <v>27000</v>
      </c>
      <c r="M32" s="27" t="s">
        <v>1954</v>
      </c>
      <c r="N32" s="100">
        <v>30000</v>
      </c>
      <c r="O32" s="27">
        <v>20</v>
      </c>
      <c r="P32" s="100">
        <v>30000</v>
      </c>
      <c r="Q32" s="27" t="s">
        <v>1954</v>
      </c>
      <c r="R32" s="27">
        <v>20</v>
      </c>
      <c r="S32" s="164" t="s">
        <v>1595</v>
      </c>
      <c r="T32" s="164" t="s">
        <v>2051</v>
      </c>
      <c r="U32" s="164" t="s">
        <v>1597</v>
      </c>
    </row>
    <row r="33" spans="1:21" ht="84">
      <c r="A33" s="27">
        <v>25</v>
      </c>
      <c r="B33" s="27"/>
      <c r="C33" s="625" t="s">
        <v>1598</v>
      </c>
      <c r="D33" s="625" t="s">
        <v>2052</v>
      </c>
      <c r="E33" s="626" t="s">
        <v>2053</v>
      </c>
      <c r="F33" s="27" t="s">
        <v>30</v>
      </c>
      <c r="G33" s="607" t="s">
        <v>1542</v>
      </c>
      <c r="H33" s="413" t="s">
        <v>1543</v>
      </c>
      <c r="I33" s="63" t="s">
        <v>2039</v>
      </c>
      <c r="J33" s="625" t="s">
        <v>2054</v>
      </c>
      <c r="K33" s="27">
        <v>0</v>
      </c>
      <c r="L33" s="27">
        <v>94500</v>
      </c>
      <c r="M33" s="27" t="s">
        <v>1954</v>
      </c>
      <c r="N33" s="100">
        <v>105000</v>
      </c>
      <c r="O33" s="27">
        <v>20</v>
      </c>
      <c r="P33" s="100">
        <v>105000</v>
      </c>
      <c r="Q33" s="27" t="s">
        <v>1954</v>
      </c>
      <c r="R33" s="27">
        <v>20</v>
      </c>
      <c r="S33" s="164" t="s">
        <v>1602</v>
      </c>
      <c r="T33" s="164" t="s">
        <v>2055</v>
      </c>
      <c r="U33" s="164" t="s">
        <v>1604</v>
      </c>
    </row>
    <row r="34" spans="1:21" ht="45">
      <c r="A34" s="27">
        <v>26</v>
      </c>
      <c r="B34" s="27"/>
      <c r="C34" s="625" t="s">
        <v>1792</v>
      </c>
      <c r="D34" s="625" t="s">
        <v>1793</v>
      </c>
      <c r="E34" s="626" t="s">
        <v>2056</v>
      </c>
      <c r="F34" s="27" t="s">
        <v>30</v>
      </c>
      <c r="G34" s="607" t="s">
        <v>1553</v>
      </c>
      <c r="H34" s="413" t="s">
        <v>1554</v>
      </c>
      <c r="I34" s="63" t="s">
        <v>2039</v>
      </c>
      <c r="J34" s="625" t="s">
        <v>2054</v>
      </c>
      <c r="K34" s="27">
        <v>0</v>
      </c>
      <c r="L34" s="27">
        <v>13500</v>
      </c>
      <c r="M34" s="27" t="s">
        <v>1954</v>
      </c>
      <c r="N34" s="100">
        <v>15000</v>
      </c>
      <c r="O34" s="27">
        <v>20</v>
      </c>
      <c r="P34" s="100">
        <v>15000</v>
      </c>
      <c r="Q34" s="27" t="s">
        <v>1954</v>
      </c>
      <c r="R34" s="27">
        <v>20</v>
      </c>
      <c r="S34" s="164" t="s">
        <v>2057</v>
      </c>
      <c r="T34" s="164" t="s">
        <v>2058</v>
      </c>
      <c r="U34" s="164" t="s">
        <v>1797</v>
      </c>
    </row>
    <row r="35" spans="1:21" ht="108">
      <c r="A35" s="27">
        <v>27</v>
      </c>
      <c r="B35" s="27"/>
      <c r="C35" s="625" t="s">
        <v>1827</v>
      </c>
      <c r="D35" s="625" t="s">
        <v>1828</v>
      </c>
      <c r="E35" s="626" t="s">
        <v>2059</v>
      </c>
      <c r="F35" s="27" t="s">
        <v>30</v>
      </c>
      <c r="G35" s="607" t="s">
        <v>1542</v>
      </c>
      <c r="H35" s="413" t="s">
        <v>1554</v>
      </c>
      <c r="I35" s="63" t="s">
        <v>2039</v>
      </c>
      <c r="J35" s="625" t="s">
        <v>2060</v>
      </c>
      <c r="K35" s="27">
        <v>0</v>
      </c>
      <c r="L35" s="27">
        <v>81000</v>
      </c>
      <c r="M35" s="27" t="s">
        <v>1954</v>
      </c>
      <c r="N35" s="100">
        <v>90000</v>
      </c>
      <c r="O35" s="27">
        <v>20</v>
      </c>
      <c r="P35" s="100">
        <v>90000</v>
      </c>
      <c r="Q35" s="27" t="s">
        <v>1954</v>
      </c>
      <c r="R35" s="27">
        <v>20</v>
      </c>
      <c r="S35" s="164" t="s">
        <v>1834</v>
      </c>
      <c r="T35" s="164" t="s">
        <v>2061</v>
      </c>
      <c r="U35" s="164" t="s">
        <v>2062</v>
      </c>
    </row>
    <row r="36" spans="1:21" ht="45">
      <c r="A36" s="27">
        <v>28</v>
      </c>
      <c r="B36" s="27"/>
      <c r="C36" s="625" t="s">
        <v>1811</v>
      </c>
      <c r="D36" s="625" t="s">
        <v>1812</v>
      </c>
      <c r="E36" s="626" t="s">
        <v>2063</v>
      </c>
      <c r="F36" s="27" t="s">
        <v>30</v>
      </c>
      <c r="G36" s="607" t="s">
        <v>1553</v>
      </c>
      <c r="H36" s="413" t="s">
        <v>1554</v>
      </c>
      <c r="I36" s="63" t="s">
        <v>2039</v>
      </c>
      <c r="J36" s="625" t="s">
        <v>2064</v>
      </c>
      <c r="K36" s="27">
        <v>0</v>
      </c>
      <c r="L36" s="27">
        <v>21600</v>
      </c>
      <c r="M36" s="27" t="s">
        <v>1954</v>
      </c>
      <c r="N36" s="100">
        <v>24000</v>
      </c>
      <c r="O36" s="27">
        <v>20</v>
      </c>
      <c r="P36" s="100">
        <v>24000</v>
      </c>
      <c r="Q36" s="27" t="s">
        <v>1954</v>
      </c>
      <c r="R36" s="27">
        <v>20</v>
      </c>
      <c r="S36" s="164" t="s">
        <v>1817</v>
      </c>
      <c r="T36" s="164" t="s">
        <v>2065</v>
      </c>
      <c r="U36" s="164" t="s">
        <v>1819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7"/>
  <sheetViews>
    <sheetView topLeftCell="A15" workbookViewId="0">
      <selection activeCell="A17" sqref="A17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166"/>
      <c r="T1" s="166"/>
      <c r="U1" s="594"/>
    </row>
    <row r="2" spans="1:21" ht="18.75">
      <c r="A2" s="538" t="s">
        <v>1769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166"/>
      <c r="T2" s="166"/>
      <c r="U2" s="594"/>
    </row>
    <row r="3" spans="1:21" ht="18.75">
      <c r="A3" s="538" t="s">
        <v>1770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166"/>
      <c r="T3" s="166"/>
      <c r="U3" s="594"/>
    </row>
    <row r="4" spans="1:21" ht="18.75">
      <c r="A4" s="538" t="s">
        <v>1771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166"/>
      <c r="T4" s="166"/>
      <c r="U4" s="594"/>
    </row>
    <row r="5" spans="1:21" ht="18.75">
      <c r="A5" s="587" t="s">
        <v>1772</v>
      </c>
      <c r="B5" s="587"/>
      <c r="C5" s="587"/>
      <c r="D5" s="587"/>
      <c r="E5" s="587"/>
      <c r="F5" s="587"/>
      <c r="G5" s="587"/>
      <c r="H5" s="137"/>
      <c r="I5" s="137"/>
      <c r="J5" s="167"/>
      <c r="K5" s="595"/>
      <c r="L5" s="596"/>
      <c r="M5" s="168"/>
      <c r="N5" s="155"/>
      <c r="O5" s="627"/>
      <c r="P5" s="598"/>
      <c r="Q5" s="628"/>
      <c r="R5" s="119" t="s">
        <v>333</v>
      </c>
      <c r="S5" s="166"/>
      <c r="T5" s="166"/>
      <c r="U5" s="594"/>
    </row>
    <row r="6" spans="1:21" ht="15.75">
      <c r="A6" s="600"/>
      <c r="B6" s="90"/>
      <c r="C6" s="90"/>
      <c r="D6" s="90"/>
      <c r="E6" s="91"/>
      <c r="F6" s="139"/>
      <c r="G6" s="139"/>
      <c r="H6" s="139"/>
      <c r="I6" s="139"/>
      <c r="J6" s="41"/>
      <c r="K6" s="603"/>
      <c r="L6" s="603"/>
      <c r="M6" s="629" t="s">
        <v>2066</v>
      </c>
      <c r="N6" s="629"/>
      <c r="O6" s="630"/>
      <c r="P6" s="605"/>
      <c r="Q6" s="590" t="s">
        <v>533</v>
      </c>
      <c r="R6" s="590"/>
      <c r="S6" s="166"/>
      <c r="T6" s="166"/>
      <c r="U6" s="594"/>
    </row>
    <row r="7" spans="1:21" ht="15.75">
      <c r="A7" s="588" t="s">
        <v>335</v>
      </c>
      <c r="B7" s="588"/>
      <c r="C7" s="588"/>
      <c r="D7" s="90"/>
      <c r="E7" s="91"/>
      <c r="F7" s="139"/>
      <c r="G7" s="139"/>
      <c r="H7" s="139"/>
      <c r="I7" s="139"/>
      <c r="J7" s="41"/>
      <c r="K7" s="603"/>
      <c r="L7" s="603"/>
      <c r="M7" s="170"/>
      <c r="N7" s="156"/>
      <c r="O7" s="630"/>
      <c r="P7" s="592" t="s">
        <v>336</v>
      </c>
      <c r="Q7" s="592"/>
      <c r="R7" s="592"/>
      <c r="S7" s="166"/>
      <c r="T7" s="166"/>
      <c r="U7" s="594"/>
    </row>
    <row r="8" spans="1:21" ht="60">
      <c r="A8" s="78" t="s">
        <v>135</v>
      </c>
      <c r="B8" s="78" t="s">
        <v>136</v>
      </c>
      <c r="C8" s="607" t="s">
        <v>137</v>
      </c>
      <c r="D8" s="78" t="s">
        <v>138</v>
      </c>
      <c r="E8" s="607" t="s">
        <v>139</v>
      </c>
      <c r="F8" s="607" t="s">
        <v>9</v>
      </c>
      <c r="G8" s="78" t="s">
        <v>140</v>
      </c>
      <c r="H8" s="607" t="s">
        <v>141</v>
      </c>
      <c r="I8" s="78" t="s">
        <v>142</v>
      </c>
      <c r="J8" s="78" t="s">
        <v>248</v>
      </c>
      <c r="K8" s="78" t="s">
        <v>249</v>
      </c>
      <c r="L8" s="78" t="s">
        <v>250</v>
      </c>
      <c r="M8" s="78" t="s">
        <v>251</v>
      </c>
      <c r="N8" s="78" t="s">
        <v>252</v>
      </c>
      <c r="O8" s="78" t="s">
        <v>253</v>
      </c>
      <c r="P8" s="606" t="s">
        <v>147</v>
      </c>
      <c r="Q8" s="78" t="s">
        <v>146</v>
      </c>
      <c r="R8" s="78" t="s">
        <v>148</v>
      </c>
      <c r="S8" s="608" t="s">
        <v>542</v>
      </c>
      <c r="T8" s="631" t="s">
        <v>2067</v>
      </c>
      <c r="U8" s="631" t="s">
        <v>820</v>
      </c>
    </row>
    <row r="9" spans="1:21" ht="90">
      <c r="A9" s="27">
        <v>1</v>
      </c>
      <c r="B9" s="27"/>
      <c r="C9" s="64" t="s">
        <v>2068</v>
      </c>
      <c r="D9" s="64" t="s">
        <v>2069</v>
      </c>
      <c r="E9" s="64" t="s">
        <v>2070</v>
      </c>
      <c r="F9" s="79" t="s">
        <v>30</v>
      </c>
      <c r="G9" s="177" t="s">
        <v>1553</v>
      </c>
      <c r="H9" s="64" t="s">
        <v>1554</v>
      </c>
      <c r="I9" s="177" t="s">
        <v>6</v>
      </c>
      <c r="J9" s="64" t="s">
        <v>2071</v>
      </c>
      <c r="K9" s="64" t="s">
        <v>2072</v>
      </c>
      <c r="L9" s="632" t="s">
        <v>2073</v>
      </c>
      <c r="M9" s="64" t="s">
        <v>2074</v>
      </c>
      <c r="N9" s="27"/>
      <c r="O9" s="79" t="s">
        <v>1780</v>
      </c>
      <c r="P9" s="177">
        <v>50000</v>
      </c>
      <c r="Q9" s="27" t="s">
        <v>1781</v>
      </c>
      <c r="R9" s="64" t="s">
        <v>809</v>
      </c>
      <c r="S9" s="178" t="s">
        <v>2075</v>
      </c>
      <c r="T9" s="178" t="s">
        <v>2076</v>
      </c>
      <c r="U9" s="178" t="s">
        <v>2077</v>
      </c>
    </row>
    <row r="10" spans="1:21" ht="150">
      <c r="A10" s="27">
        <v>2</v>
      </c>
      <c r="B10" s="27"/>
      <c r="C10" s="64" t="s">
        <v>2078</v>
      </c>
      <c r="D10" s="64" t="s">
        <v>2079</v>
      </c>
      <c r="E10" s="64" t="s">
        <v>2080</v>
      </c>
      <c r="F10" s="79" t="s">
        <v>30</v>
      </c>
      <c r="G10" s="177" t="s">
        <v>1553</v>
      </c>
      <c r="H10" s="64" t="s">
        <v>1543</v>
      </c>
      <c r="I10" s="177" t="s">
        <v>6</v>
      </c>
      <c r="J10" s="64" t="s">
        <v>2071</v>
      </c>
      <c r="K10" s="64" t="s">
        <v>2072</v>
      </c>
      <c r="L10" s="632" t="s">
        <v>2081</v>
      </c>
      <c r="M10" s="64" t="s">
        <v>1751</v>
      </c>
      <c r="N10" s="27"/>
      <c r="O10" s="79" t="s">
        <v>1780</v>
      </c>
      <c r="P10" s="177">
        <v>70000</v>
      </c>
      <c r="Q10" s="27" t="s">
        <v>1781</v>
      </c>
      <c r="R10" s="64" t="s">
        <v>850</v>
      </c>
      <c r="S10" s="178" t="s">
        <v>1520</v>
      </c>
      <c r="T10" s="178" t="s">
        <v>1521</v>
      </c>
      <c r="U10" s="178" t="s">
        <v>1522</v>
      </c>
    </row>
    <row r="11" spans="1:21" ht="105">
      <c r="A11" s="27">
        <v>3</v>
      </c>
      <c r="B11" s="27"/>
      <c r="C11" s="64" t="s">
        <v>2082</v>
      </c>
      <c r="D11" s="64" t="s">
        <v>2083</v>
      </c>
      <c r="E11" s="64" t="s">
        <v>2084</v>
      </c>
      <c r="F11" s="79" t="s">
        <v>30</v>
      </c>
      <c r="G11" s="64" t="s">
        <v>1553</v>
      </c>
      <c r="H11" s="64" t="s">
        <v>1554</v>
      </c>
      <c r="I11" s="177" t="s">
        <v>6</v>
      </c>
      <c r="J11" s="64" t="s">
        <v>2071</v>
      </c>
      <c r="K11" s="64" t="s">
        <v>2072</v>
      </c>
      <c r="L11" s="632" t="s">
        <v>2073</v>
      </c>
      <c r="M11" s="64" t="s">
        <v>2074</v>
      </c>
      <c r="N11" s="27"/>
      <c r="O11" s="79" t="s">
        <v>1780</v>
      </c>
      <c r="P11" s="64">
        <v>38000</v>
      </c>
      <c r="Q11" s="27" t="s">
        <v>1781</v>
      </c>
      <c r="R11" s="64" t="s">
        <v>850</v>
      </c>
      <c r="S11" s="178" t="s">
        <v>817</v>
      </c>
      <c r="T11" s="178" t="s">
        <v>818</v>
      </c>
      <c r="U11" s="178" t="s">
        <v>2085</v>
      </c>
    </row>
    <row r="12" spans="1:21" ht="105">
      <c r="A12" s="27">
        <v>4</v>
      </c>
      <c r="B12" s="27"/>
      <c r="C12" s="64" t="s">
        <v>2086</v>
      </c>
      <c r="D12" s="64" t="s">
        <v>2087</v>
      </c>
      <c r="E12" s="64" t="s">
        <v>2088</v>
      </c>
      <c r="F12" s="79" t="s">
        <v>30</v>
      </c>
      <c r="G12" s="177" t="s">
        <v>1542</v>
      </c>
      <c r="H12" s="64" t="s">
        <v>1554</v>
      </c>
      <c r="I12" s="177" t="s">
        <v>5</v>
      </c>
      <c r="J12" s="64" t="s">
        <v>2071</v>
      </c>
      <c r="K12" s="64" t="s">
        <v>2072</v>
      </c>
      <c r="L12" s="632" t="s">
        <v>1762</v>
      </c>
      <c r="M12" s="64" t="s">
        <v>1763</v>
      </c>
      <c r="N12" s="27">
        <v>200000</v>
      </c>
      <c r="O12" s="79" t="s">
        <v>1780</v>
      </c>
      <c r="P12" s="177">
        <v>50000</v>
      </c>
      <c r="Q12" s="27" t="s">
        <v>1781</v>
      </c>
      <c r="R12" s="64" t="s">
        <v>776</v>
      </c>
      <c r="S12" s="178" t="s">
        <v>810</v>
      </c>
      <c r="T12" s="178" t="s">
        <v>811</v>
      </c>
      <c r="U12" s="178" t="s">
        <v>2089</v>
      </c>
    </row>
    <row r="13" spans="1:21" ht="150">
      <c r="A13" s="27">
        <v>5</v>
      </c>
      <c r="B13" s="27"/>
      <c r="C13" s="64" t="s">
        <v>2090</v>
      </c>
      <c r="D13" s="64" t="s">
        <v>2091</v>
      </c>
      <c r="E13" s="64" t="s">
        <v>2092</v>
      </c>
      <c r="F13" s="79" t="s">
        <v>30</v>
      </c>
      <c r="G13" s="64" t="s">
        <v>1553</v>
      </c>
      <c r="H13" s="64" t="s">
        <v>1543</v>
      </c>
      <c r="I13" s="177" t="s">
        <v>6</v>
      </c>
      <c r="J13" s="64" t="s">
        <v>2093</v>
      </c>
      <c r="K13" s="64" t="s">
        <v>2094</v>
      </c>
      <c r="L13" s="632" t="s">
        <v>856</v>
      </c>
      <c r="M13" s="64" t="s">
        <v>2095</v>
      </c>
      <c r="N13" s="27"/>
      <c r="O13" s="79" t="s">
        <v>1780</v>
      </c>
      <c r="P13" s="64">
        <v>22500</v>
      </c>
      <c r="Q13" s="27" t="s">
        <v>1781</v>
      </c>
      <c r="R13" s="64" t="s">
        <v>1347</v>
      </c>
      <c r="S13" s="178" t="s">
        <v>860</v>
      </c>
      <c r="T13" s="178" t="s">
        <v>2096</v>
      </c>
      <c r="U13" s="178" t="s">
        <v>862</v>
      </c>
    </row>
    <row r="14" spans="1:21" ht="102">
      <c r="A14" s="27">
        <v>6</v>
      </c>
      <c r="B14" s="27"/>
      <c r="C14" s="78" t="s">
        <v>2097</v>
      </c>
      <c r="D14" s="78" t="s">
        <v>2098</v>
      </c>
      <c r="E14" s="411" t="s">
        <v>2099</v>
      </c>
      <c r="F14" s="78" t="s">
        <v>30</v>
      </c>
      <c r="G14" s="633" t="s">
        <v>33</v>
      </c>
      <c r="H14" s="127" t="s">
        <v>73</v>
      </c>
      <c r="I14" s="633" t="s">
        <v>6</v>
      </c>
      <c r="J14" s="176" t="s">
        <v>2100</v>
      </c>
      <c r="K14" s="176" t="s">
        <v>2101</v>
      </c>
      <c r="L14" s="64" t="s">
        <v>1762</v>
      </c>
      <c r="M14" s="64" t="s">
        <v>1763</v>
      </c>
      <c r="N14" s="27">
        <v>200000</v>
      </c>
      <c r="O14" s="79" t="s">
        <v>2102</v>
      </c>
      <c r="P14" s="64">
        <v>50000</v>
      </c>
      <c r="Q14" s="27" t="s">
        <v>2103</v>
      </c>
      <c r="R14" s="64" t="s">
        <v>879</v>
      </c>
      <c r="S14" s="178" t="s">
        <v>1064</v>
      </c>
      <c r="T14" s="178" t="s">
        <v>1065</v>
      </c>
      <c r="U14" s="178" t="s">
        <v>1066</v>
      </c>
    </row>
    <row r="15" spans="1:21" ht="114.75">
      <c r="A15" s="27">
        <v>7</v>
      </c>
      <c r="B15" s="27"/>
      <c r="C15" s="78" t="s">
        <v>2104</v>
      </c>
      <c r="D15" s="78" t="s">
        <v>1746</v>
      </c>
      <c r="E15" s="411" t="s">
        <v>2105</v>
      </c>
      <c r="F15" s="78" t="s">
        <v>30</v>
      </c>
      <c r="G15" s="633" t="s">
        <v>33</v>
      </c>
      <c r="H15" s="127" t="s">
        <v>34</v>
      </c>
      <c r="I15" s="633" t="s">
        <v>6</v>
      </c>
      <c r="J15" s="176" t="s">
        <v>2106</v>
      </c>
      <c r="K15" s="176" t="s">
        <v>2101</v>
      </c>
      <c r="L15" s="64" t="s">
        <v>1762</v>
      </c>
      <c r="M15" s="64" t="s">
        <v>1763</v>
      </c>
      <c r="N15" s="27">
        <v>50000</v>
      </c>
      <c r="O15" s="79" t="s">
        <v>2102</v>
      </c>
      <c r="P15" s="64">
        <v>50000</v>
      </c>
      <c r="Q15" s="27" t="s">
        <v>2103</v>
      </c>
      <c r="R15" s="64" t="s">
        <v>324</v>
      </c>
      <c r="S15" s="178" t="s">
        <v>1755</v>
      </c>
      <c r="T15" s="178" t="s">
        <v>1756</v>
      </c>
      <c r="U15" s="178" t="s">
        <v>1757</v>
      </c>
    </row>
    <row r="16" spans="1:21" ht="127.5">
      <c r="A16" s="27">
        <v>8</v>
      </c>
      <c r="B16" s="27"/>
      <c r="C16" s="408" t="s">
        <v>2107</v>
      </c>
      <c r="D16" s="408" t="s">
        <v>2108</v>
      </c>
      <c r="E16" s="419" t="s">
        <v>2109</v>
      </c>
      <c r="F16" s="74" t="s">
        <v>30</v>
      </c>
      <c r="G16" s="431" t="s">
        <v>1542</v>
      </c>
      <c r="H16" s="633" t="s">
        <v>73</v>
      </c>
      <c r="I16" s="633" t="s">
        <v>6</v>
      </c>
      <c r="J16" s="419" t="s">
        <v>2110</v>
      </c>
      <c r="K16" s="419" t="s">
        <v>2111</v>
      </c>
      <c r="L16" s="408" t="s">
        <v>2112</v>
      </c>
      <c r="M16" s="408" t="s">
        <v>2113</v>
      </c>
      <c r="N16" s="27">
        <v>1600000</v>
      </c>
      <c r="O16" s="74" t="s">
        <v>2114</v>
      </c>
      <c r="P16" s="27">
        <v>400000</v>
      </c>
      <c r="Q16" s="27" t="s">
        <v>2115</v>
      </c>
      <c r="R16" s="27" t="s">
        <v>809</v>
      </c>
      <c r="S16" s="421" t="s">
        <v>2116</v>
      </c>
      <c r="T16" s="421" t="s">
        <v>2117</v>
      </c>
      <c r="U16" s="421" t="s">
        <v>2118</v>
      </c>
    </row>
    <row r="17" spans="1:21" ht="102">
      <c r="A17" s="27">
        <v>9</v>
      </c>
      <c r="B17" s="27"/>
      <c r="C17" s="64" t="s">
        <v>2119</v>
      </c>
      <c r="D17" s="64" t="s">
        <v>2120</v>
      </c>
      <c r="E17" s="176" t="s">
        <v>2121</v>
      </c>
      <c r="F17" s="79" t="s">
        <v>30</v>
      </c>
      <c r="G17" s="408" t="s">
        <v>33</v>
      </c>
      <c r="H17" s="633" t="s">
        <v>73</v>
      </c>
      <c r="I17" s="633" t="s">
        <v>6</v>
      </c>
      <c r="J17" s="64" t="s">
        <v>2122</v>
      </c>
      <c r="K17" s="64" t="s">
        <v>2123</v>
      </c>
      <c r="L17" s="64" t="s">
        <v>1762</v>
      </c>
      <c r="M17" s="64" t="s">
        <v>1763</v>
      </c>
      <c r="N17" s="27">
        <v>200000</v>
      </c>
      <c r="O17" s="634" t="s">
        <v>2124</v>
      </c>
      <c r="P17" s="27">
        <v>50000</v>
      </c>
      <c r="Q17" s="27" t="s">
        <v>2125</v>
      </c>
      <c r="R17" s="27" t="s">
        <v>776</v>
      </c>
      <c r="S17" s="410" t="s">
        <v>1512</v>
      </c>
      <c r="T17" s="178" t="s">
        <v>1513</v>
      </c>
      <c r="U17" s="178" t="s">
        <v>1514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A9" sqref="A9:B29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166"/>
      <c r="T1" s="166"/>
      <c r="U1" s="635"/>
    </row>
    <row r="2" spans="1:21" ht="18.75">
      <c r="A2" s="538" t="s">
        <v>1769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166"/>
      <c r="T2" s="166"/>
      <c r="U2" s="635"/>
    </row>
    <row r="3" spans="1:21" ht="18.75">
      <c r="A3" s="538" t="s">
        <v>1770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166"/>
      <c r="T3" s="166"/>
      <c r="U3" s="635"/>
    </row>
    <row r="4" spans="1:21" ht="18.75">
      <c r="A4" s="538" t="s">
        <v>1771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166"/>
      <c r="T4" s="166"/>
      <c r="U4" s="635"/>
    </row>
    <row r="5" spans="1:21" ht="18.75">
      <c r="A5" s="587" t="s">
        <v>2126</v>
      </c>
      <c r="B5" s="587"/>
      <c r="C5" s="587"/>
      <c r="D5" s="587"/>
      <c r="E5" s="587"/>
      <c r="F5" s="587"/>
      <c r="G5" s="587"/>
      <c r="H5" s="137"/>
      <c r="I5" s="137"/>
      <c r="J5" s="636"/>
      <c r="K5" s="595"/>
      <c r="L5" s="596"/>
      <c r="M5" s="88" t="s">
        <v>938</v>
      </c>
      <c r="N5" s="155"/>
      <c r="O5" s="597"/>
      <c r="P5" s="598"/>
      <c r="Q5" s="637"/>
      <c r="R5" s="119" t="s">
        <v>333</v>
      </c>
      <c r="S5" s="166"/>
      <c r="T5" s="166"/>
      <c r="U5" s="635"/>
    </row>
    <row r="6" spans="1:21" ht="15.75">
      <c r="A6" s="600"/>
      <c r="B6" s="90"/>
      <c r="C6" s="90"/>
      <c r="D6" s="90"/>
      <c r="E6" s="95"/>
      <c r="F6" s="41"/>
      <c r="G6" s="139"/>
      <c r="H6" s="602" t="s">
        <v>1773</v>
      </c>
      <c r="I6" s="602"/>
      <c r="J6" s="602"/>
      <c r="K6" s="603"/>
      <c r="L6" s="603"/>
      <c r="M6" s="94"/>
      <c r="N6" s="156"/>
      <c r="O6" s="605"/>
      <c r="P6" s="605"/>
      <c r="Q6" s="593" t="s">
        <v>334</v>
      </c>
      <c r="R6" s="593"/>
      <c r="S6" s="166"/>
      <c r="T6" s="166"/>
      <c r="U6" s="635"/>
    </row>
    <row r="7" spans="1:21" ht="15.75">
      <c r="A7" s="588" t="s">
        <v>335</v>
      </c>
      <c r="B7" s="588"/>
      <c r="C7" s="588"/>
      <c r="D7" s="90"/>
      <c r="E7" s="95"/>
      <c r="F7" s="41"/>
      <c r="G7" s="139"/>
      <c r="H7" s="139"/>
      <c r="I7" s="139"/>
      <c r="J7" s="91"/>
      <c r="K7" s="603"/>
      <c r="L7" s="603"/>
      <c r="M7" s="94"/>
      <c r="N7" s="156"/>
      <c r="O7" s="605"/>
      <c r="P7" s="592" t="s">
        <v>336</v>
      </c>
      <c r="Q7" s="592"/>
      <c r="R7" s="592"/>
      <c r="S7" s="166"/>
      <c r="T7" s="166"/>
      <c r="U7" s="635"/>
    </row>
    <row r="8" spans="1:21" ht="60">
      <c r="A8" s="606" t="s">
        <v>135</v>
      </c>
      <c r="B8" s="607" t="s">
        <v>136</v>
      </c>
      <c r="C8" s="607" t="s">
        <v>137</v>
      </c>
      <c r="D8" s="607" t="s">
        <v>138</v>
      </c>
      <c r="E8" s="607" t="s">
        <v>139</v>
      </c>
      <c r="F8" s="607" t="s">
        <v>9</v>
      </c>
      <c r="G8" s="607" t="s">
        <v>140</v>
      </c>
      <c r="H8" s="607" t="s">
        <v>141</v>
      </c>
      <c r="I8" s="607" t="s">
        <v>142</v>
      </c>
      <c r="J8" s="607" t="s">
        <v>143</v>
      </c>
      <c r="K8" s="608" t="s">
        <v>144</v>
      </c>
      <c r="L8" s="609" t="s">
        <v>1774</v>
      </c>
      <c r="M8" s="607" t="s">
        <v>146</v>
      </c>
      <c r="N8" s="607" t="s">
        <v>147</v>
      </c>
      <c r="O8" s="607" t="s">
        <v>148</v>
      </c>
      <c r="P8" s="607" t="s">
        <v>147</v>
      </c>
      <c r="Q8" s="607" t="s">
        <v>146</v>
      </c>
      <c r="R8" s="607" t="s">
        <v>148</v>
      </c>
      <c r="S8" s="608" t="s">
        <v>542</v>
      </c>
      <c r="T8" s="608" t="s">
        <v>543</v>
      </c>
      <c r="U8" s="613" t="s">
        <v>820</v>
      </c>
    </row>
    <row r="9" spans="1:21" ht="45">
      <c r="A9" s="27">
        <v>1</v>
      </c>
      <c r="B9" s="27"/>
      <c r="C9" s="624" t="s">
        <v>2127</v>
      </c>
      <c r="D9" s="78" t="s">
        <v>2128</v>
      </c>
      <c r="E9" s="638" t="s">
        <v>2129</v>
      </c>
      <c r="F9" s="27" t="s">
        <v>30</v>
      </c>
      <c r="G9" s="639" t="s">
        <v>803</v>
      </c>
      <c r="H9" s="621" t="s">
        <v>34</v>
      </c>
      <c r="I9" s="639" t="s">
        <v>6</v>
      </c>
      <c r="J9" s="78" t="s">
        <v>2130</v>
      </c>
      <c r="K9" s="27">
        <v>200000</v>
      </c>
      <c r="L9" s="27">
        <v>126000</v>
      </c>
      <c r="M9" s="27" t="s">
        <v>2131</v>
      </c>
      <c r="N9" s="624">
        <v>140000</v>
      </c>
      <c r="O9" s="27">
        <v>20</v>
      </c>
      <c r="P9" s="624">
        <v>140000</v>
      </c>
      <c r="Q9" s="27" t="s">
        <v>2131</v>
      </c>
      <c r="R9" s="27">
        <v>20</v>
      </c>
      <c r="S9" s="414" t="s">
        <v>2132</v>
      </c>
      <c r="T9" s="414" t="s">
        <v>2133</v>
      </c>
      <c r="U9" s="414" t="s">
        <v>2134</v>
      </c>
    </row>
    <row r="10" spans="1:21" ht="90">
      <c r="A10" s="27">
        <v>2</v>
      </c>
      <c r="B10" s="27"/>
      <c r="C10" s="78" t="s">
        <v>2135</v>
      </c>
      <c r="D10" s="78" t="s">
        <v>2136</v>
      </c>
      <c r="E10" s="638" t="s">
        <v>2137</v>
      </c>
      <c r="F10" s="27" t="s">
        <v>30</v>
      </c>
      <c r="G10" s="639" t="s">
        <v>33</v>
      </c>
      <c r="H10" s="621" t="s">
        <v>34</v>
      </c>
      <c r="I10" s="639" t="s">
        <v>6</v>
      </c>
      <c r="J10" s="78" t="s">
        <v>2138</v>
      </c>
      <c r="K10" s="27">
        <v>50000</v>
      </c>
      <c r="L10" s="27">
        <v>31500</v>
      </c>
      <c r="M10" s="27" t="s">
        <v>2131</v>
      </c>
      <c r="N10" s="624">
        <v>35000</v>
      </c>
      <c r="O10" s="27">
        <v>20</v>
      </c>
      <c r="P10" s="624">
        <v>35000</v>
      </c>
      <c r="Q10" s="27" t="s">
        <v>2131</v>
      </c>
      <c r="R10" s="27">
        <v>20</v>
      </c>
      <c r="S10" s="414" t="s">
        <v>2139</v>
      </c>
      <c r="T10" s="414" t="s">
        <v>2140</v>
      </c>
      <c r="U10" s="414" t="s">
        <v>2141</v>
      </c>
    </row>
    <row r="11" spans="1:21" ht="45">
      <c r="A11" s="27">
        <v>3</v>
      </c>
      <c r="B11" s="27"/>
      <c r="C11" s="78" t="s">
        <v>2142</v>
      </c>
      <c r="D11" s="78" t="s">
        <v>2143</v>
      </c>
      <c r="E11" s="638" t="s">
        <v>2144</v>
      </c>
      <c r="F11" s="27" t="s">
        <v>30</v>
      </c>
      <c r="G11" s="639" t="s">
        <v>33</v>
      </c>
      <c r="H11" s="621" t="s">
        <v>34</v>
      </c>
      <c r="I11" s="639" t="s">
        <v>6</v>
      </c>
      <c r="J11" s="78" t="s">
        <v>1568</v>
      </c>
      <c r="K11" s="27">
        <v>50000</v>
      </c>
      <c r="L11" s="27">
        <v>31500</v>
      </c>
      <c r="M11" s="27" t="s">
        <v>2131</v>
      </c>
      <c r="N11" s="624">
        <v>35000</v>
      </c>
      <c r="O11" s="27">
        <v>20</v>
      </c>
      <c r="P11" s="624">
        <v>35000</v>
      </c>
      <c r="Q11" s="27" t="s">
        <v>2131</v>
      </c>
      <c r="R11" s="27">
        <v>20</v>
      </c>
      <c r="S11" s="414" t="s">
        <v>2145</v>
      </c>
      <c r="T11" s="414" t="s">
        <v>2146</v>
      </c>
      <c r="U11" s="414" t="s">
        <v>2147</v>
      </c>
    </row>
    <row r="12" spans="1:21" ht="45">
      <c r="A12" s="27">
        <v>4</v>
      </c>
      <c r="B12" s="27"/>
      <c r="C12" s="624" t="s">
        <v>2148</v>
      </c>
      <c r="D12" s="78" t="s">
        <v>2149</v>
      </c>
      <c r="E12" s="638" t="s">
        <v>2150</v>
      </c>
      <c r="F12" s="27" t="s">
        <v>30</v>
      </c>
      <c r="G12" s="639" t="s">
        <v>33</v>
      </c>
      <c r="H12" s="621" t="s">
        <v>34</v>
      </c>
      <c r="I12" s="639" t="s">
        <v>6</v>
      </c>
      <c r="J12" s="78" t="s">
        <v>2151</v>
      </c>
      <c r="K12" s="27">
        <v>50000</v>
      </c>
      <c r="L12" s="27">
        <v>31500</v>
      </c>
      <c r="M12" s="27" t="s">
        <v>2131</v>
      </c>
      <c r="N12" s="624">
        <v>35000</v>
      </c>
      <c r="O12" s="27">
        <v>20</v>
      </c>
      <c r="P12" s="624">
        <v>35000</v>
      </c>
      <c r="Q12" s="27" t="s">
        <v>2131</v>
      </c>
      <c r="R12" s="27">
        <v>20</v>
      </c>
      <c r="S12" s="414" t="s">
        <v>2152</v>
      </c>
      <c r="T12" s="414" t="s">
        <v>2153</v>
      </c>
      <c r="U12" s="414" t="s">
        <v>2154</v>
      </c>
    </row>
    <row r="13" spans="1:21" ht="56.25">
      <c r="A13" s="27">
        <v>5</v>
      </c>
      <c r="B13" s="27"/>
      <c r="C13" s="78" t="s">
        <v>2155</v>
      </c>
      <c r="D13" s="78" t="s">
        <v>2156</v>
      </c>
      <c r="E13" s="638" t="s">
        <v>2157</v>
      </c>
      <c r="F13" s="27" t="s">
        <v>30</v>
      </c>
      <c r="G13" s="639" t="s">
        <v>33</v>
      </c>
      <c r="H13" s="621" t="s">
        <v>34</v>
      </c>
      <c r="I13" s="639" t="s">
        <v>6</v>
      </c>
      <c r="J13" s="78" t="s">
        <v>2158</v>
      </c>
      <c r="K13" s="27">
        <v>100000</v>
      </c>
      <c r="L13" s="27">
        <v>63000</v>
      </c>
      <c r="M13" s="27" t="s">
        <v>2131</v>
      </c>
      <c r="N13" s="624">
        <v>70000</v>
      </c>
      <c r="O13" s="27">
        <v>20</v>
      </c>
      <c r="P13" s="624">
        <v>70000</v>
      </c>
      <c r="Q13" s="27" t="s">
        <v>2131</v>
      </c>
      <c r="R13" s="27">
        <v>20</v>
      </c>
      <c r="S13" s="414" t="s">
        <v>2159</v>
      </c>
      <c r="T13" s="414" t="s">
        <v>2160</v>
      </c>
      <c r="U13" s="414" t="s">
        <v>2161</v>
      </c>
    </row>
    <row r="14" spans="1:21" ht="45">
      <c r="A14" s="27">
        <v>6</v>
      </c>
      <c r="B14" s="27"/>
      <c r="C14" s="78" t="s">
        <v>2162</v>
      </c>
      <c r="D14" s="78" t="s">
        <v>2163</v>
      </c>
      <c r="E14" s="638" t="s">
        <v>2164</v>
      </c>
      <c r="F14" s="27" t="s">
        <v>30</v>
      </c>
      <c r="G14" s="639" t="s">
        <v>33</v>
      </c>
      <c r="H14" s="621" t="s">
        <v>73</v>
      </c>
      <c r="I14" s="639" t="s">
        <v>6</v>
      </c>
      <c r="J14" s="78" t="s">
        <v>1779</v>
      </c>
      <c r="K14" s="27">
        <v>100000</v>
      </c>
      <c r="L14" s="27">
        <v>63000</v>
      </c>
      <c r="M14" s="27" t="s">
        <v>2131</v>
      </c>
      <c r="N14" s="624">
        <v>70000</v>
      </c>
      <c r="O14" s="27">
        <v>20</v>
      </c>
      <c r="P14" s="624">
        <v>70000</v>
      </c>
      <c r="Q14" s="27" t="s">
        <v>2131</v>
      </c>
      <c r="R14" s="27">
        <v>20</v>
      </c>
      <c r="S14" s="414" t="s">
        <v>2165</v>
      </c>
      <c r="T14" s="414" t="s">
        <v>2166</v>
      </c>
      <c r="U14" s="414" t="s">
        <v>2167</v>
      </c>
    </row>
    <row r="15" spans="1:21" ht="30">
      <c r="A15" s="27">
        <v>7</v>
      </c>
      <c r="B15" s="27"/>
      <c r="C15" s="40" t="s">
        <v>2168</v>
      </c>
      <c r="D15" s="40" t="s">
        <v>2169</v>
      </c>
      <c r="E15" s="180" t="s">
        <v>30</v>
      </c>
      <c r="F15" s="27" t="s">
        <v>30</v>
      </c>
      <c r="G15" s="639" t="s">
        <v>33</v>
      </c>
      <c r="H15" s="639" t="s">
        <v>73</v>
      </c>
      <c r="I15" s="639" t="s">
        <v>5</v>
      </c>
      <c r="J15" s="40" t="s">
        <v>753</v>
      </c>
      <c r="K15" s="27">
        <v>50000</v>
      </c>
      <c r="L15" s="27">
        <v>31500</v>
      </c>
      <c r="M15" s="180" t="s">
        <v>2170</v>
      </c>
      <c r="N15" s="27">
        <v>35000</v>
      </c>
      <c r="O15" s="27">
        <v>20</v>
      </c>
      <c r="P15" s="27">
        <v>35000</v>
      </c>
      <c r="Q15" s="180" t="s">
        <v>2171</v>
      </c>
      <c r="R15" s="27">
        <v>20</v>
      </c>
      <c r="S15" s="427" t="s">
        <v>2172</v>
      </c>
      <c r="T15" s="427" t="s">
        <v>2173</v>
      </c>
      <c r="U15" s="640" t="s">
        <v>2174</v>
      </c>
    </row>
    <row r="16" spans="1:21" ht="60">
      <c r="A16" s="27">
        <v>8</v>
      </c>
      <c r="B16" s="27"/>
      <c r="C16" s="40" t="s">
        <v>2175</v>
      </c>
      <c r="D16" s="40" t="s">
        <v>578</v>
      </c>
      <c r="E16" s="180" t="s">
        <v>30</v>
      </c>
      <c r="F16" s="27" t="s">
        <v>30</v>
      </c>
      <c r="G16" s="639" t="s">
        <v>33</v>
      </c>
      <c r="H16" s="639" t="s">
        <v>34</v>
      </c>
      <c r="I16" s="641" t="s">
        <v>6</v>
      </c>
      <c r="J16" s="40" t="s">
        <v>753</v>
      </c>
      <c r="K16" s="27">
        <v>200000</v>
      </c>
      <c r="L16" s="27">
        <v>126000</v>
      </c>
      <c r="M16" s="180" t="s">
        <v>2170</v>
      </c>
      <c r="N16" s="27">
        <v>140000</v>
      </c>
      <c r="O16" s="27">
        <v>20</v>
      </c>
      <c r="P16" s="27">
        <v>140000</v>
      </c>
      <c r="Q16" s="180" t="s">
        <v>2171</v>
      </c>
      <c r="R16" s="27">
        <v>20</v>
      </c>
      <c r="S16" s="427" t="s">
        <v>2176</v>
      </c>
      <c r="T16" s="427" t="s">
        <v>2177</v>
      </c>
      <c r="U16" s="640" t="s">
        <v>2178</v>
      </c>
    </row>
    <row r="17" spans="1:21" ht="30">
      <c r="A17" s="27">
        <v>9</v>
      </c>
      <c r="B17" s="27"/>
      <c r="C17" s="40" t="s">
        <v>2179</v>
      </c>
      <c r="D17" s="40" t="s">
        <v>2169</v>
      </c>
      <c r="E17" s="180" t="s">
        <v>30</v>
      </c>
      <c r="F17" s="27" t="s">
        <v>30</v>
      </c>
      <c r="G17" s="639" t="s">
        <v>33</v>
      </c>
      <c r="H17" s="639" t="s">
        <v>73</v>
      </c>
      <c r="I17" s="639" t="s">
        <v>5</v>
      </c>
      <c r="J17" s="40" t="s">
        <v>753</v>
      </c>
      <c r="K17" s="27">
        <v>100000</v>
      </c>
      <c r="L17" s="27">
        <v>63000</v>
      </c>
      <c r="M17" s="180" t="s">
        <v>2170</v>
      </c>
      <c r="N17" s="27">
        <v>70000</v>
      </c>
      <c r="O17" s="27">
        <v>20</v>
      </c>
      <c r="P17" s="27">
        <v>70000</v>
      </c>
      <c r="Q17" s="180" t="s">
        <v>2171</v>
      </c>
      <c r="R17" s="27">
        <v>20</v>
      </c>
      <c r="S17" s="427" t="s">
        <v>2180</v>
      </c>
      <c r="T17" s="427" t="s">
        <v>2181</v>
      </c>
      <c r="U17" s="640" t="s">
        <v>2182</v>
      </c>
    </row>
    <row r="18" spans="1:21" ht="45">
      <c r="A18" s="27">
        <v>10</v>
      </c>
      <c r="B18" s="27"/>
      <c r="C18" s="40" t="s">
        <v>2183</v>
      </c>
      <c r="D18" s="40" t="s">
        <v>2184</v>
      </c>
      <c r="E18" s="180" t="s">
        <v>30</v>
      </c>
      <c r="F18" s="27" t="s">
        <v>30</v>
      </c>
      <c r="G18" s="639" t="s">
        <v>803</v>
      </c>
      <c r="H18" s="639" t="s">
        <v>73</v>
      </c>
      <c r="I18" s="641" t="s">
        <v>6</v>
      </c>
      <c r="J18" s="40" t="s">
        <v>753</v>
      </c>
      <c r="K18" s="27">
        <v>200000</v>
      </c>
      <c r="L18" s="27">
        <v>126000</v>
      </c>
      <c r="M18" s="180" t="s">
        <v>2170</v>
      </c>
      <c r="N18" s="27">
        <v>140000</v>
      </c>
      <c r="O18" s="27">
        <v>20</v>
      </c>
      <c r="P18" s="27">
        <v>140000</v>
      </c>
      <c r="Q18" s="180" t="s">
        <v>2171</v>
      </c>
      <c r="R18" s="27">
        <v>20</v>
      </c>
      <c r="S18" s="427" t="s">
        <v>2185</v>
      </c>
      <c r="T18" s="427" t="s">
        <v>2186</v>
      </c>
      <c r="U18" s="640" t="s">
        <v>2187</v>
      </c>
    </row>
    <row r="19" spans="1:21" ht="30">
      <c r="A19" s="27">
        <v>11</v>
      </c>
      <c r="B19" s="27"/>
      <c r="C19" s="40" t="s">
        <v>2188</v>
      </c>
      <c r="D19" s="40" t="s">
        <v>2189</v>
      </c>
      <c r="E19" s="180" t="s">
        <v>30</v>
      </c>
      <c r="F19" s="27" t="s">
        <v>30</v>
      </c>
      <c r="G19" s="639" t="s">
        <v>33</v>
      </c>
      <c r="H19" s="639" t="s">
        <v>34</v>
      </c>
      <c r="I19" s="639" t="s">
        <v>5</v>
      </c>
      <c r="J19" s="40" t="s">
        <v>753</v>
      </c>
      <c r="K19" s="27">
        <v>100000</v>
      </c>
      <c r="L19" s="27">
        <v>63000</v>
      </c>
      <c r="M19" s="180" t="s">
        <v>2170</v>
      </c>
      <c r="N19" s="27">
        <v>70000</v>
      </c>
      <c r="O19" s="27">
        <v>20</v>
      </c>
      <c r="P19" s="27">
        <v>70000</v>
      </c>
      <c r="Q19" s="180" t="s">
        <v>2171</v>
      </c>
      <c r="R19" s="27">
        <v>20</v>
      </c>
      <c r="S19" s="427" t="s">
        <v>2190</v>
      </c>
      <c r="T19" s="427" t="s">
        <v>2191</v>
      </c>
      <c r="U19" s="640" t="s">
        <v>2192</v>
      </c>
    </row>
    <row r="20" spans="1:21" ht="45">
      <c r="A20" s="27">
        <v>12</v>
      </c>
      <c r="B20" s="27"/>
      <c r="C20" s="40" t="s">
        <v>2193</v>
      </c>
      <c r="D20" s="40" t="s">
        <v>2194</v>
      </c>
      <c r="E20" s="180" t="s">
        <v>30</v>
      </c>
      <c r="F20" s="27" t="s">
        <v>30</v>
      </c>
      <c r="G20" s="639" t="s">
        <v>803</v>
      </c>
      <c r="H20" s="639" t="s">
        <v>73</v>
      </c>
      <c r="I20" s="641" t="s">
        <v>6</v>
      </c>
      <c r="J20" s="40" t="s">
        <v>753</v>
      </c>
      <c r="K20" s="27">
        <v>400000</v>
      </c>
      <c r="L20" s="27">
        <v>252000</v>
      </c>
      <c r="M20" s="180" t="s">
        <v>2170</v>
      </c>
      <c r="N20" s="27">
        <v>280000</v>
      </c>
      <c r="O20" s="27">
        <v>20</v>
      </c>
      <c r="P20" s="27">
        <v>280000</v>
      </c>
      <c r="Q20" s="180" t="s">
        <v>2171</v>
      </c>
      <c r="R20" s="27">
        <v>20</v>
      </c>
      <c r="S20" s="427" t="s">
        <v>2195</v>
      </c>
      <c r="T20" s="427" t="s">
        <v>2196</v>
      </c>
      <c r="U20" s="640" t="s">
        <v>2197</v>
      </c>
    </row>
    <row r="21" spans="1:21" ht="51">
      <c r="A21" s="27">
        <v>13</v>
      </c>
      <c r="B21" s="27"/>
      <c r="C21" s="64" t="s">
        <v>2198</v>
      </c>
      <c r="D21" s="64" t="s">
        <v>2199</v>
      </c>
      <c r="E21" s="176" t="s">
        <v>2200</v>
      </c>
      <c r="F21" s="27" t="s">
        <v>30</v>
      </c>
      <c r="G21" s="639" t="s">
        <v>33</v>
      </c>
      <c r="H21" s="639" t="s">
        <v>34</v>
      </c>
      <c r="I21" s="639" t="s">
        <v>6</v>
      </c>
      <c r="J21" s="176" t="s">
        <v>2201</v>
      </c>
      <c r="K21" s="27">
        <v>100000</v>
      </c>
      <c r="L21" s="27">
        <v>63000</v>
      </c>
      <c r="M21" s="27" t="s">
        <v>2202</v>
      </c>
      <c r="N21" s="177">
        <v>70000</v>
      </c>
      <c r="O21" s="27">
        <v>20</v>
      </c>
      <c r="P21" s="177">
        <v>70000</v>
      </c>
      <c r="Q21" s="27" t="s">
        <v>2203</v>
      </c>
      <c r="R21" s="27">
        <v>20</v>
      </c>
      <c r="S21" s="178" t="s">
        <v>2204</v>
      </c>
      <c r="T21" s="178" t="s">
        <v>2205</v>
      </c>
      <c r="U21" s="178" t="s">
        <v>2206</v>
      </c>
    </row>
    <row r="22" spans="1:21" ht="76.5">
      <c r="A22" s="27">
        <v>14</v>
      </c>
      <c r="B22" s="27"/>
      <c r="C22" s="64" t="s">
        <v>1183</v>
      </c>
      <c r="D22" s="64" t="s">
        <v>1163</v>
      </c>
      <c r="E22" s="176" t="s">
        <v>2207</v>
      </c>
      <c r="F22" s="27" t="s">
        <v>30</v>
      </c>
      <c r="G22" s="639" t="s">
        <v>33</v>
      </c>
      <c r="H22" s="639" t="s">
        <v>34</v>
      </c>
      <c r="I22" s="639" t="s">
        <v>6</v>
      </c>
      <c r="J22" s="176" t="s">
        <v>2208</v>
      </c>
      <c r="K22" s="27">
        <v>100000</v>
      </c>
      <c r="L22" s="27">
        <v>63000</v>
      </c>
      <c r="M22" s="27" t="s">
        <v>2202</v>
      </c>
      <c r="N22" s="177">
        <v>70000</v>
      </c>
      <c r="O22" s="27">
        <v>20</v>
      </c>
      <c r="P22" s="177">
        <v>70000</v>
      </c>
      <c r="Q22" s="27" t="s">
        <v>2203</v>
      </c>
      <c r="R22" s="27">
        <v>20</v>
      </c>
      <c r="S22" s="178" t="s">
        <v>2209</v>
      </c>
      <c r="T22" s="178" t="s">
        <v>2210</v>
      </c>
      <c r="U22" s="178" t="s">
        <v>2211</v>
      </c>
    </row>
    <row r="23" spans="1:21" ht="76.5">
      <c r="A23" s="27">
        <v>15</v>
      </c>
      <c r="B23" s="27"/>
      <c r="C23" s="64" t="s">
        <v>2212</v>
      </c>
      <c r="D23" s="64" t="s">
        <v>2213</v>
      </c>
      <c r="E23" s="176" t="s">
        <v>2214</v>
      </c>
      <c r="F23" s="27" t="s">
        <v>30</v>
      </c>
      <c r="G23" s="642" t="s">
        <v>803</v>
      </c>
      <c r="H23" s="643" t="s">
        <v>73</v>
      </c>
      <c r="I23" s="78" t="s">
        <v>6</v>
      </c>
      <c r="J23" s="64" t="s">
        <v>2215</v>
      </c>
      <c r="K23" s="27">
        <v>300000</v>
      </c>
      <c r="L23" s="27">
        <v>189000</v>
      </c>
      <c r="M23" s="27" t="s">
        <v>2216</v>
      </c>
      <c r="N23" s="27">
        <v>210000</v>
      </c>
      <c r="O23" s="27">
        <v>20</v>
      </c>
      <c r="P23" s="27">
        <v>210000</v>
      </c>
      <c r="Q23" s="105" t="s">
        <v>2217</v>
      </c>
      <c r="R23" s="27">
        <v>20</v>
      </c>
      <c r="S23" s="178" t="s">
        <v>2218</v>
      </c>
      <c r="T23" s="178" t="s">
        <v>2219</v>
      </c>
      <c r="U23" s="410" t="s">
        <v>2220</v>
      </c>
    </row>
    <row r="24" spans="1:21" ht="30">
      <c r="A24" s="27">
        <v>16</v>
      </c>
      <c r="B24" s="27"/>
      <c r="C24" s="78" t="s">
        <v>2221</v>
      </c>
      <c r="D24" s="78" t="s">
        <v>2222</v>
      </c>
      <c r="E24" s="411" t="s">
        <v>30</v>
      </c>
      <c r="F24" s="78" t="s">
        <v>30</v>
      </c>
      <c r="G24" s="78" t="s">
        <v>33</v>
      </c>
      <c r="H24" s="78" t="s">
        <v>34</v>
      </c>
      <c r="I24" s="78" t="s">
        <v>6</v>
      </c>
      <c r="J24" s="64" t="s">
        <v>2223</v>
      </c>
      <c r="K24" s="27">
        <v>100000</v>
      </c>
      <c r="L24" s="27">
        <v>63000</v>
      </c>
      <c r="M24" s="27" t="s">
        <v>2224</v>
      </c>
      <c r="N24" s="177">
        <v>70000</v>
      </c>
      <c r="O24" s="27">
        <v>20</v>
      </c>
      <c r="P24" s="177">
        <v>70000</v>
      </c>
      <c r="Q24" s="105" t="s">
        <v>2224</v>
      </c>
      <c r="R24" s="27">
        <v>20</v>
      </c>
      <c r="S24" s="178" t="s">
        <v>2225</v>
      </c>
      <c r="T24" s="178" t="s">
        <v>2226</v>
      </c>
      <c r="U24" s="178" t="s">
        <v>2227</v>
      </c>
    </row>
    <row r="25" spans="1:21" ht="30">
      <c r="A25" s="27">
        <v>17</v>
      </c>
      <c r="B25" s="27"/>
      <c r="C25" s="413" t="s">
        <v>2222</v>
      </c>
      <c r="D25" s="78" t="s">
        <v>2228</v>
      </c>
      <c r="E25" s="411" t="s">
        <v>30</v>
      </c>
      <c r="F25" s="78" t="s">
        <v>30</v>
      </c>
      <c r="G25" s="78" t="s">
        <v>33</v>
      </c>
      <c r="H25" s="78" t="s">
        <v>34</v>
      </c>
      <c r="I25" s="78" t="s">
        <v>6</v>
      </c>
      <c r="J25" s="64" t="s">
        <v>2229</v>
      </c>
      <c r="K25" s="27">
        <v>200000</v>
      </c>
      <c r="L25" s="27">
        <v>126000</v>
      </c>
      <c r="M25" s="27" t="s">
        <v>2224</v>
      </c>
      <c r="N25" s="177">
        <v>140000</v>
      </c>
      <c r="O25" s="27">
        <v>20</v>
      </c>
      <c r="P25" s="177">
        <v>140000</v>
      </c>
      <c r="Q25" s="105" t="s">
        <v>2224</v>
      </c>
      <c r="R25" s="27">
        <v>20</v>
      </c>
      <c r="S25" s="178" t="s">
        <v>2230</v>
      </c>
      <c r="T25" s="178" t="s">
        <v>2231</v>
      </c>
      <c r="U25" s="410" t="s">
        <v>2232</v>
      </c>
    </row>
    <row r="26" spans="1:21" ht="30">
      <c r="A26" s="27">
        <v>18</v>
      </c>
      <c r="B26" s="27"/>
      <c r="C26" s="78" t="s">
        <v>2233</v>
      </c>
      <c r="D26" s="78" t="s">
        <v>2234</v>
      </c>
      <c r="E26" s="411" t="s">
        <v>30</v>
      </c>
      <c r="F26" s="78" t="s">
        <v>30</v>
      </c>
      <c r="G26" s="78" t="s">
        <v>33</v>
      </c>
      <c r="H26" s="78" t="s">
        <v>73</v>
      </c>
      <c r="I26" s="78" t="s">
        <v>6</v>
      </c>
      <c r="J26" s="64" t="s">
        <v>2235</v>
      </c>
      <c r="K26" s="27">
        <v>100000</v>
      </c>
      <c r="L26" s="27">
        <v>63000</v>
      </c>
      <c r="M26" s="27" t="s">
        <v>2224</v>
      </c>
      <c r="N26" s="644">
        <v>70000</v>
      </c>
      <c r="O26" s="27">
        <v>20</v>
      </c>
      <c r="P26" s="644">
        <v>70000</v>
      </c>
      <c r="Q26" s="105" t="s">
        <v>2224</v>
      </c>
      <c r="R26" s="27">
        <v>20</v>
      </c>
      <c r="S26" s="414" t="s">
        <v>2236</v>
      </c>
      <c r="T26" s="178" t="s">
        <v>2237</v>
      </c>
      <c r="U26" s="410" t="s">
        <v>2238</v>
      </c>
    </row>
    <row r="27" spans="1:21" ht="30">
      <c r="A27" s="27">
        <v>19</v>
      </c>
      <c r="B27" s="27"/>
      <c r="C27" s="78" t="s">
        <v>2239</v>
      </c>
      <c r="D27" s="78" t="s">
        <v>2240</v>
      </c>
      <c r="E27" s="411" t="s">
        <v>30</v>
      </c>
      <c r="F27" s="78" t="s">
        <v>30</v>
      </c>
      <c r="G27" s="78" t="s">
        <v>33</v>
      </c>
      <c r="H27" s="78" t="s">
        <v>34</v>
      </c>
      <c r="I27" s="78" t="s">
        <v>6</v>
      </c>
      <c r="J27" s="64" t="s">
        <v>2235</v>
      </c>
      <c r="K27" s="27">
        <v>100000</v>
      </c>
      <c r="L27" s="27">
        <v>63000</v>
      </c>
      <c r="M27" s="27" t="s">
        <v>2224</v>
      </c>
      <c r="N27" s="644">
        <v>70000</v>
      </c>
      <c r="O27" s="27">
        <v>20</v>
      </c>
      <c r="P27" s="644">
        <v>70000</v>
      </c>
      <c r="Q27" s="105" t="s">
        <v>2224</v>
      </c>
      <c r="R27" s="27">
        <v>20</v>
      </c>
      <c r="S27" s="414" t="s">
        <v>2241</v>
      </c>
      <c r="T27" s="178" t="s">
        <v>2242</v>
      </c>
      <c r="U27" s="178" t="s">
        <v>2243</v>
      </c>
    </row>
    <row r="28" spans="1:21" ht="30">
      <c r="A28" s="27">
        <v>20</v>
      </c>
      <c r="B28" s="27"/>
      <c r="C28" s="64" t="s">
        <v>2244</v>
      </c>
      <c r="D28" s="64" t="s">
        <v>2245</v>
      </c>
      <c r="E28" s="411" t="s">
        <v>30</v>
      </c>
      <c r="F28" s="78" t="s">
        <v>30</v>
      </c>
      <c r="G28" s="78" t="s">
        <v>33</v>
      </c>
      <c r="H28" s="78" t="s">
        <v>73</v>
      </c>
      <c r="I28" s="78" t="s">
        <v>6</v>
      </c>
      <c r="J28" s="64" t="s">
        <v>2235</v>
      </c>
      <c r="K28" s="27">
        <v>100000</v>
      </c>
      <c r="L28" s="27">
        <v>63000</v>
      </c>
      <c r="M28" s="27" t="s">
        <v>2224</v>
      </c>
      <c r="N28" s="644">
        <v>70000</v>
      </c>
      <c r="O28" s="27">
        <v>20</v>
      </c>
      <c r="P28" s="644">
        <v>70000</v>
      </c>
      <c r="Q28" s="105" t="s">
        <v>2224</v>
      </c>
      <c r="R28" s="27">
        <v>20</v>
      </c>
      <c r="S28" s="414" t="s">
        <v>2246</v>
      </c>
      <c r="T28" s="178" t="s">
        <v>2247</v>
      </c>
      <c r="U28" s="410" t="s">
        <v>2248</v>
      </c>
    </row>
    <row r="29" spans="1:21" ht="30">
      <c r="A29" s="27">
        <v>21</v>
      </c>
      <c r="B29" s="27"/>
      <c r="C29" s="64" t="s">
        <v>2249</v>
      </c>
      <c r="D29" s="64" t="s">
        <v>2250</v>
      </c>
      <c r="E29" s="411" t="s">
        <v>30</v>
      </c>
      <c r="F29" s="78" t="s">
        <v>30</v>
      </c>
      <c r="G29" s="78" t="s">
        <v>33</v>
      </c>
      <c r="H29" s="78" t="s">
        <v>34</v>
      </c>
      <c r="I29" s="78" t="s">
        <v>6</v>
      </c>
      <c r="J29" s="64" t="s">
        <v>2235</v>
      </c>
      <c r="K29" s="27">
        <v>100000</v>
      </c>
      <c r="L29" s="27">
        <v>63000</v>
      </c>
      <c r="M29" s="27" t="s">
        <v>2224</v>
      </c>
      <c r="N29" s="644">
        <v>70000</v>
      </c>
      <c r="O29" s="27">
        <v>20</v>
      </c>
      <c r="P29" s="644">
        <v>70000</v>
      </c>
      <c r="Q29" s="105" t="s">
        <v>2224</v>
      </c>
      <c r="R29" s="27">
        <v>20</v>
      </c>
      <c r="S29" s="414" t="s">
        <v>2251</v>
      </c>
      <c r="T29" s="178" t="s">
        <v>2252</v>
      </c>
      <c r="U29" s="410" t="s">
        <v>2253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3"/>
  <sheetViews>
    <sheetView topLeftCell="A28" workbookViewId="0">
      <selection activeCell="A33" sqref="A33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166"/>
      <c r="T1" s="166"/>
      <c r="U1" s="635"/>
    </row>
    <row r="2" spans="1:21" ht="18.75">
      <c r="A2" s="538" t="s">
        <v>1769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166"/>
      <c r="T2" s="166"/>
      <c r="U2" s="635"/>
    </row>
    <row r="3" spans="1:21" ht="18.75">
      <c r="A3" s="538" t="s">
        <v>1770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166"/>
      <c r="T3" s="166"/>
      <c r="U3" s="635"/>
    </row>
    <row r="4" spans="1:21" ht="18.75">
      <c r="A4" s="538" t="s">
        <v>1771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166"/>
      <c r="T4" s="166"/>
      <c r="U4" s="635"/>
    </row>
    <row r="5" spans="1:21" ht="18.75">
      <c r="A5" s="587" t="s">
        <v>2126</v>
      </c>
      <c r="B5" s="587"/>
      <c r="C5" s="587"/>
      <c r="D5" s="587"/>
      <c r="E5" s="587"/>
      <c r="F5" s="587"/>
      <c r="G5" s="587"/>
      <c r="H5" s="137"/>
      <c r="I5" s="137"/>
      <c r="J5" s="636"/>
      <c r="K5" s="595"/>
      <c r="L5" s="596"/>
      <c r="M5" s="88" t="s">
        <v>938</v>
      </c>
      <c r="N5" s="155"/>
      <c r="O5" s="597"/>
      <c r="P5" s="598"/>
      <c r="Q5" s="637"/>
      <c r="R5" s="119" t="s">
        <v>333</v>
      </c>
      <c r="S5" s="166"/>
      <c r="T5" s="166"/>
      <c r="U5" s="635"/>
    </row>
    <row r="6" spans="1:21" ht="15.75">
      <c r="A6" s="600"/>
      <c r="B6" s="90"/>
      <c r="C6" s="90"/>
      <c r="D6" s="90"/>
      <c r="E6" s="95"/>
      <c r="F6" s="41"/>
      <c r="G6" s="139"/>
      <c r="H6" s="602" t="s">
        <v>2031</v>
      </c>
      <c r="I6" s="602"/>
      <c r="J6" s="602"/>
      <c r="K6" s="603"/>
      <c r="L6" s="603"/>
      <c r="M6" s="94"/>
      <c r="N6" s="156"/>
      <c r="O6" s="605"/>
      <c r="P6" s="605"/>
      <c r="Q6" s="593" t="s">
        <v>334</v>
      </c>
      <c r="R6" s="593"/>
      <c r="S6" s="166"/>
      <c r="T6" s="166"/>
      <c r="U6" s="635"/>
    </row>
    <row r="7" spans="1:21" ht="15.75">
      <c r="A7" s="588" t="s">
        <v>335</v>
      </c>
      <c r="B7" s="588"/>
      <c r="C7" s="588"/>
      <c r="D7" s="90"/>
      <c r="E7" s="95"/>
      <c r="F7" s="41"/>
      <c r="G7" s="139"/>
      <c r="H7" s="139"/>
      <c r="I7" s="139"/>
      <c r="J7" s="91"/>
      <c r="K7" s="603"/>
      <c r="L7" s="603"/>
      <c r="M7" s="94"/>
      <c r="N7" s="156"/>
      <c r="O7" s="605"/>
      <c r="P7" s="592" t="s">
        <v>336</v>
      </c>
      <c r="Q7" s="592"/>
      <c r="R7" s="592"/>
      <c r="S7" s="166"/>
      <c r="T7" s="166"/>
      <c r="U7" s="635"/>
    </row>
    <row r="8" spans="1:21" ht="60">
      <c r="A8" s="606" t="s">
        <v>135</v>
      </c>
      <c r="B8" s="607" t="s">
        <v>136</v>
      </c>
      <c r="C8" s="607" t="s">
        <v>137</v>
      </c>
      <c r="D8" s="607" t="s">
        <v>138</v>
      </c>
      <c r="E8" s="607" t="s">
        <v>139</v>
      </c>
      <c r="F8" s="607" t="s">
        <v>9</v>
      </c>
      <c r="G8" s="607" t="s">
        <v>140</v>
      </c>
      <c r="H8" s="607" t="s">
        <v>141</v>
      </c>
      <c r="I8" s="607" t="s">
        <v>142</v>
      </c>
      <c r="J8" s="607" t="s">
        <v>143</v>
      </c>
      <c r="K8" s="608" t="s">
        <v>144</v>
      </c>
      <c r="L8" s="609" t="s">
        <v>2032</v>
      </c>
      <c r="M8" s="607" t="s">
        <v>146</v>
      </c>
      <c r="N8" s="607" t="s">
        <v>147</v>
      </c>
      <c r="O8" s="607" t="s">
        <v>148</v>
      </c>
      <c r="P8" s="607" t="s">
        <v>147</v>
      </c>
      <c r="Q8" s="607" t="s">
        <v>146</v>
      </c>
      <c r="R8" s="607" t="s">
        <v>148</v>
      </c>
      <c r="S8" s="608" t="s">
        <v>542</v>
      </c>
      <c r="T8" s="608" t="s">
        <v>543</v>
      </c>
      <c r="U8" s="613" t="s">
        <v>820</v>
      </c>
    </row>
    <row r="9" spans="1:21" ht="127.5">
      <c r="A9" s="27">
        <v>1</v>
      </c>
      <c r="B9" s="27"/>
      <c r="C9" s="64" t="s">
        <v>1925</v>
      </c>
      <c r="D9" s="78" t="s">
        <v>1926</v>
      </c>
      <c r="E9" s="176" t="s">
        <v>2254</v>
      </c>
      <c r="F9" s="27" t="s">
        <v>30</v>
      </c>
      <c r="G9" s="639" t="s">
        <v>33</v>
      </c>
      <c r="H9" s="639" t="s">
        <v>34</v>
      </c>
      <c r="I9" s="639" t="s">
        <v>6</v>
      </c>
      <c r="J9" s="64" t="s">
        <v>1170</v>
      </c>
      <c r="K9" s="27">
        <v>0</v>
      </c>
      <c r="L9" s="27">
        <v>81000</v>
      </c>
      <c r="M9" s="180" t="s">
        <v>2255</v>
      </c>
      <c r="N9" s="624">
        <v>90000</v>
      </c>
      <c r="O9" s="27">
        <v>20</v>
      </c>
      <c r="P9" s="624">
        <v>90000</v>
      </c>
      <c r="Q9" s="180" t="s">
        <v>2256</v>
      </c>
      <c r="R9" s="27">
        <v>20</v>
      </c>
      <c r="S9" s="414" t="s">
        <v>1928</v>
      </c>
      <c r="T9" s="414" t="s">
        <v>1929</v>
      </c>
      <c r="U9" s="645" t="s">
        <v>1930</v>
      </c>
    </row>
    <row r="10" spans="1:21" ht="76.5">
      <c r="A10" s="27">
        <v>2</v>
      </c>
      <c r="B10" s="27"/>
      <c r="C10" s="64" t="s">
        <v>1931</v>
      </c>
      <c r="D10" s="78" t="s">
        <v>636</v>
      </c>
      <c r="E10" s="176" t="s">
        <v>2257</v>
      </c>
      <c r="F10" s="27" t="s">
        <v>30</v>
      </c>
      <c r="G10" s="639" t="s">
        <v>33</v>
      </c>
      <c r="H10" s="639" t="s">
        <v>34</v>
      </c>
      <c r="I10" s="639" t="s">
        <v>6</v>
      </c>
      <c r="J10" s="64" t="s">
        <v>1933</v>
      </c>
      <c r="K10" s="27">
        <v>0</v>
      </c>
      <c r="L10" s="27">
        <v>108000</v>
      </c>
      <c r="M10" s="180" t="s">
        <v>2255</v>
      </c>
      <c r="N10" s="624">
        <v>120000</v>
      </c>
      <c r="O10" s="27">
        <v>20</v>
      </c>
      <c r="P10" s="624">
        <v>120000</v>
      </c>
      <c r="Q10" s="180" t="s">
        <v>2256</v>
      </c>
      <c r="R10" s="27">
        <v>20</v>
      </c>
      <c r="S10" s="414" t="s">
        <v>1934</v>
      </c>
      <c r="T10" s="414" t="s">
        <v>1935</v>
      </c>
      <c r="U10" s="645" t="s">
        <v>1936</v>
      </c>
    </row>
    <row r="11" spans="1:21" ht="51">
      <c r="A11" s="27">
        <v>3</v>
      </c>
      <c r="B11" s="27"/>
      <c r="C11" s="64" t="s">
        <v>1937</v>
      </c>
      <c r="D11" s="78" t="s">
        <v>1938</v>
      </c>
      <c r="E11" s="176" t="s">
        <v>2258</v>
      </c>
      <c r="F11" s="27" t="s">
        <v>30</v>
      </c>
      <c r="G11" s="639" t="s">
        <v>33</v>
      </c>
      <c r="H11" s="639" t="s">
        <v>34</v>
      </c>
      <c r="I11" s="639" t="s">
        <v>5</v>
      </c>
      <c r="J11" s="64" t="s">
        <v>1364</v>
      </c>
      <c r="K11" s="27">
        <v>0</v>
      </c>
      <c r="L11" s="27">
        <v>54000</v>
      </c>
      <c r="M11" s="180" t="s">
        <v>2255</v>
      </c>
      <c r="N11" s="624">
        <v>60000</v>
      </c>
      <c r="O11" s="27">
        <v>20</v>
      </c>
      <c r="P11" s="624">
        <v>60000</v>
      </c>
      <c r="Q11" s="180" t="s">
        <v>2256</v>
      </c>
      <c r="R11" s="27">
        <v>20</v>
      </c>
      <c r="S11" s="414" t="s">
        <v>1940</v>
      </c>
      <c r="T11" s="414" t="s">
        <v>1941</v>
      </c>
      <c r="U11" s="645" t="s">
        <v>1942</v>
      </c>
    </row>
    <row r="12" spans="1:21" ht="102">
      <c r="A12" s="27">
        <v>4</v>
      </c>
      <c r="B12" s="27"/>
      <c r="C12" s="624" t="s">
        <v>2259</v>
      </c>
      <c r="D12" s="78" t="s">
        <v>2260</v>
      </c>
      <c r="E12" s="411" t="s">
        <v>2261</v>
      </c>
      <c r="F12" s="27" t="s">
        <v>30</v>
      </c>
      <c r="G12" s="639" t="s">
        <v>803</v>
      </c>
      <c r="H12" s="621" t="s">
        <v>73</v>
      </c>
      <c r="I12" s="639" t="s">
        <v>6</v>
      </c>
      <c r="J12" s="78" t="s">
        <v>1084</v>
      </c>
      <c r="K12" s="27">
        <v>0</v>
      </c>
      <c r="L12" s="27">
        <v>54000</v>
      </c>
      <c r="M12" s="180" t="s">
        <v>2255</v>
      </c>
      <c r="N12" s="624">
        <v>60000</v>
      </c>
      <c r="O12" s="27">
        <v>20</v>
      </c>
      <c r="P12" s="624">
        <v>60000</v>
      </c>
      <c r="Q12" s="180" t="s">
        <v>2256</v>
      </c>
      <c r="R12" s="27">
        <v>20</v>
      </c>
      <c r="S12" s="414" t="s">
        <v>2185</v>
      </c>
      <c r="T12" s="414" t="s">
        <v>2186</v>
      </c>
      <c r="U12" s="645" t="s">
        <v>2262</v>
      </c>
    </row>
    <row r="13" spans="1:21" ht="76.5">
      <c r="A13" s="27">
        <v>5</v>
      </c>
      <c r="B13" s="27"/>
      <c r="C13" s="624" t="s">
        <v>2263</v>
      </c>
      <c r="D13" s="78" t="s">
        <v>2264</v>
      </c>
      <c r="E13" s="411" t="s">
        <v>2265</v>
      </c>
      <c r="F13" s="27" t="s">
        <v>30</v>
      </c>
      <c r="G13" s="639" t="s">
        <v>33</v>
      </c>
      <c r="H13" s="639" t="s">
        <v>34</v>
      </c>
      <c r="I13" s="639" t="s">
        <v>6</v>
      </c>
      <c r="J13" s="78" t="s">
        <v>1364</v>
      </c>
      <c r="K13" s="27">
        <v>0</v>
      </c>
      <c r="L13" s="27">
        <v>27000</v>
      </c>
      <c r="M13" s="180" t="s">
        <v>2255</v>
      </c>
      <c r="N13" s="624">
        <v>30000</v>
      </c>
      <c r="O13" s="27">
        <v>20</v>
      </c>
      <c r="P13" s="624">
        <v>30000</v>
      </c>
      <c r="Q13" s="180" t="s">
        <v>2256</v>
      </c>
      <c r="R13" s="27">
        <v>20</v>
      </c>
      <c r="S13" s="414" t="s">
        <v>2190</v>
      </c>
      <c r="T13" s="414" t="s">
        <v>2191</v>
      </c>
      <c r="U13" s="645" t="s">
        <v>2192</v>
      </c>
    </row>
    <row r="14" spans="1:21" ht="45">
      <c r="A14" s="27">
        <v>6</v>
      </c>
      <c r="B14" s="27"/>
      <c r="C14" s="64" t="s">
        <v>2266</v>
      </c>
      <c r="D14" s="64" t="s">
        <v>2267</v>
      </c>
      <c r="E14" s="176" t="s">
        <v>2268</v>
      </c>
      <c r="F14" s="27" t="s">
        <v>30</v>
      </c>
      <c r="G14" s="127" t="s">
        <v>2269</v>
      </c>
      <c r="H14" s="127" t="s">
        <v>34</v>
      </c>
      <c r="I14" s="639" t="s">
        <v>6</v>
      </c>
      <c r="J14" s="64" t="s">
        <v>2270</v>
      </c>
      <c r="K14" s="27">
        <v>0</v>
      </c>
      <c r="L14" s="27">
        <v>27000</v>
      </c>
      <c r="M14" s="27" t="s">
        <v>2271</v>
      </c>
      <c r="N14" s="177">
        <v>30000</v>
      </c>
      <c r="O14" s="27">
        <v>20</v>
      </c>
      <c r="P14" s="177">
        <v>30000</v>
      </c>
      <c r="Q14" s="11" t="s">
        <v>2272</v>
      </c>
      <c r="R14" s="27">
        <v>20</v>
      </c>
      <c r="S14" s="178" t="s">
        <v>1975</v>
      </c>
      <c r="T14" s="178" t="s">
        <v>2273</v>
      </c>
      <c r="U14" s="178" t="s">
        <v>1977</v>
      </c>
    </row>
    <row r="15" spans="1:21" ht="45">
      <c r="A15" s="27">
        <v>7</v>
      </c>
      <c r="B15" s="27"/>
      <c r="C15" s="64" t="s">
        <v>2168</v>
      </c>
      <c r="D15" s="64" t="s">
        <v>2274</v>
      </c>
      <c r="E15" s="176" t="s">
        <v>2275</v>
      </c>
      <c r="F15" s="27" t="s">
        <v>30</v>
      </c>
      <c r="G15" s="127" t="s">
        <v>2269</v>
      </c>
      <c r="H15" s="639" t="s">
        <v>73</v>
      </c>
      <c r="I15" s="639" t="s">
        <v>6</v>
      </c>
      <c r="J15" s="64" t="s">
        <v>2276</v>
      </c>
      <c r="K15" s="27">
        <v>0</v>
      </c>
      <c r="L15" s="27">
        <v>13500</v>
      </c>
      <c r="M15" s="27" t="s">
        <v>2271</v>
      </c>
      <c r="N15" s="177">
        <v>15000</v>
      </c>
      <c r="O15" s="27">
        <v>20</v>
      </c>
      <c r="P15" s="177">
        <v>15000</v>
      </c>
      <c r="Q15" s="11" t="s">
        <v>2272</v>
      </c>
      <c r="R15" s="27">
        <v>20</v>
      </c>
      <c r="S15" s="178" t="s">
        <v>2277</v>
      </c>
      <c r="T15" s="178" t="s">
        <v>2173</v>
      </c>
      <c r="U15" s="178" t="s">
        <v>2174</v>
      </c>
    </row>
    <row r="16" spans="1:21" ht="60">
      <c r="A16" s="27">
        <v>8</v>
      </c>
      <c r="B16" s="27"/>
      <c r="C16" s="64" t="s">
        <v>2278</v>
      </c>
      <c r="D16" s="64" t="s">
        <v>2279</v>
      </c>
      <c r="E16" s="176" t="s">
        <v>2280</v>
      </c>
      <c r="F16" s="27" t="s">
        <v>30</v>
      </c>
      <c r="G16" s="127" t="s">
        <v>2269</v>
      </c>
      <c r="H16" s="127" t="s">
        <v>34</v>
      </c>
      <c r="I16" s="639" t="s">
        <v>6</v>
      </c>
      <c r="J16" s="64" t="s">
        <v>2281</v>
      </c>
      <c r="K16" s="27">
        <v>0</v>
      </c>
      <c r="L16" s="27">
        <v>81000</v>
      </c>
      <c r="M16" s="27" t="s">
        <v>2271</v>
      </c>
      <c r="N16" s="644">
        <v>90000</v>
      </c>
      <c r="O16" s="27">
        <v>20</v>
      </c>
      <c r="P16" s="644">
        <v>90000</v>
      </c>
      <c r="Q16" s="11" t="s">
        <v>2272</v>
      </c>
      <c r="R16" s="27">
        <v>20</v>
      </c>
      <c r="S16" s="178" t="s">
        <v>1863</v>
      </c>
      <c r="T16" s="410" t="s">
        <v>1864</v>
      </c>
      <c r="U16" s="178">
        <v>478360741</v>
      </c>
    </row>
    <row r="17" spans="1:21" ht="76.5">
      <c r="A17" s="27">
        <v>9</v>
      </c>
      <c r="B17" s="27"/>
      <c r="C17" s="64" t="s">
        <v>2282</v>
      </c>
      <c r="D17" s="64" t="s">
        <v>1492</v>
      </c>
      <c r="E17" s="176" t="s">
        <v>2283</v>
      </c>
      <c r="F17" s="27" t="s">
        <v>30</v>
      </c>
      <c r="G17" s="127" t="s">
        <v>2269</v>
      </c>
      <c r="H17" s="127" t="s">
        <v>34</v>
      </c>
      <c r="I17" s="639" t="s">
        <v>6</v>
      </c>
      <c r="J17" s="64" t="s">
        <v>2270</v>
      </c>
      <c r="K17" s="27">
        <v>0</v>
      </c>
      <c r="L17" s="27">
        <v>13500</v>
      </c>
      <c r="M17" s="27" t="s">
        <v>2271</v>
      </c>
      <c r="N17" s="644">
        <v>15000</v>
      </c>
      <c r="O17" s="27">
        <v>20</v>
      </c>
      <c r="P17" s="644">
        <v>15000</v>
      </c>
      <c r="Q17" s="11" t="s">
        <v>2272</v>
      </c>
      <c r="R17" s="27">
        <v>20</v>
      </c>
      <c r="S17" s="178" t="s">
        <v>1981</v>
      </c>
      <c r="T17" s="410" t="s">
        <v>2284</v>
      </c>
      <c r="U17" s="410" t="s">
        <v>1983</v>
      </c>
    </row>
    <row r="18" spans="1:21" ht="63.75">
      <c r="A18" s="27">
        <v>10</v>
      </c>
      <c r="B18" s="27"/>
      <c r="C18" s="64" t="s">
        <v>2285</v>
      </c>
      <c r="D18" s="64" t="s">
        <v>2286</v>
      </c>
      <c r="E18" s="176" t="s">
        <v>2287</v>
      </c>
      <c r="F18" s="27" t="s">
        <v>30</v>
      </c>
      <c r="G18" s="127" t="s">
        <v>2269</v>
      </c>
      <c r="H18" s="127" t="s">
        <v>34</v>
      </c>
      <c r="I18" s="639" t="s">
        <v>6</v>
      </c>
      <c r="J18" s="64" t="s">
        <v>2288</v>
      </c>
      <c r="K18" s="27">
        <v>0</v>
      </c>
      <c r="L18" s="27">
        <v>81000</v>
      </c>
      <c r="M18" s="27" t="s">
        <v>2271</v>
      </c>
      <c r="N18" s="644">
        <v>90000</v>
      </c>
      <c r="O18" s="27">
        <v>20</v>
      </c>
      <c r="P18" s="644">
        <v>90000</v>
      </c>
      <c r="Q18" s="11" t="s">
        <v>2272</v>
      </c>
      <c r="R18" s="27">
        <v>20</v>
      </c>
      <c r="S18" s="178" t="s">
        <v>1877</v>
      </c>
      <c r="T18" s="410" t="s">
        <v>1878</v>
      </c>
      <c r="U18" s="410" t="s">
        <v>1879</v>
      </c>
    </row>
    <row r="19" spans="1:21" ht="45">
      <c r="A19" s="27">
        <v>11</v>
      </c>
      <c r="B19" s="27"/>
      <c r="C19" s="64" t="s">
        <v>2289</v>
      </c>
      <c r="D19" s="64" t="s">
        <v>2290</v>
      </c>
      <c r="E19" s="176" t="s">
        <v>2291</v>
      </c>
      <c r="F19" s="27" t="s">
        <v>30</v>
      </c>
      <c r="G19" s="639" t="s">
        <v>803</v>
      </c>
      <c r="H19" s="127" t="s">
        <v>34</v>
      </c>
      <c r="I19" s="639" t="s">
        <v>6</v>
      </c>
      <c r="J19" s="64" t="s">
        <v>2292</v>
      </c>
      <c r="K19" s="27">
        <v>0</v>
      </c>
      <c r="L19" s="27">
        <v>54000</v>
      </c>
      <c r="M19" s="27" t="s">
        <v>2271</v>
      </c>
      <c r="N19" s="644">
        <v>60000</v>
      </c>
      <c r="O19" s="27">
        <v>20</v>
      </c>
      <c r="P19" s="644">
        <v>60000</v>
      </c>
      <c r="Q19" s="11" t="s">
        <v>2272</v>
      </c>
      <c r="R19" s="27">
        <v>20</v>
      </c>
      <c r="S19" s="178" t="s">
        <v>2132</v>
      </c>
      <c r="T19" s="410" t="s">
        <v>2133</v>
      </c>
      <c r="U19" s="410" t="s">
        <v>2134</v>
      </c>
    </row>
    <row r="20" spans="1:21" ht="45">
      <c r="A20" s="27">
        <v>12</v>
      </c>
      <c r="B20" s="27"/>
      <c r="C20" s="64" t="s">
        <v>2293</v>
      </c>
      <c r="D20" s="64" t="s">
        <v>2294</v>
      </c>
      <c r="E20" s="176" t="s">
        <v>2295</v>
      </c>
      <c r="F20" s="27" t="s">
        <v>30</v>
      </c>
      <c r="G20" s="127" t="s">
        <v>2269</v>
      </c>
      <c r="H20" s="127" t="s">
        <v>34</v>
      </c>
      <c r="I20" s="639" t="s">
        <v>6</v>
      </c>
      <c r="J20" s="64" t="s">
        <v>2296</v>
      </c>
      <c r="K20" s="27">
        <v>0</v>
      </c>
      <c r="L20" s="27">
        <v>54000</v>
      </c>
      <c r="M20" s="27" t="s">
        <v>2297</v>
      </c>
      <c r="N20" s="177">
        <v>60000</v>
      </c>
      <c r="O20" s="27">
        <v>20</v>
      </c>
      <c r="P20" s="177">
        <v>60000</v>
      </c>
      <c r="Q20" s="27" t="s">
        <v>2298</v>
      </c>
      <c r="R20" s="27">
        <v>20</v>
      </c>
      <c r="S20" s="178" t="s">
        <v>2014</v>
      </c>
      <c r="T20" s="410" t="s">
        <v>2299</v>
      </c>
      <c r="U20" s="178" t="s">
        <v>2016</v>
      </c>
    </row>
    <row r="21" spans="1:21" ht="30">
      <c r="A21" s="27">
        <v>13</v>
      </c>
      <c r="B21" s="27"/>
      <c r="C21" s="64" t="s">
        <v>612</v>
      </c>
      <c r="D21" s="64" t="s">
        <v>2300</v>
      </c>
      <c r="E21" s="176" t="s">
        <v>2268</v>
      </c>
      <c r="F21" s="27" t="s">
        <v>30</v>
      </c>
      <c r="G21" s="127" t="s">
        <v>2269</v>
      </c>
      <c r="H21" s="127" t="s">
        <v>34</v>
      </c>
      <c r="I21" s="639" t="s">
        <v>6</v>
      </c>
      <c r="J21" s="64" t="s">
        <v>2270</v>
      </c>
      <c r="K21" s="27">
        <v>0</v>
      </c>
      <c r="L21" s="27">
        <v>27000</v>
      </c>
      <c r="M21" s="27" t="s">
        <v>2297</v>
      </c>
      <c r="N21" s="177">
        <v>30000</v>
      </c>
      <c r="O21" s="27">
        <v>20</v>
      </c>
      <c r="P21" s="177">
        <v>30000</v>
      </c>
      <c r="Q21" s="27" t="s">
        <v>2298</v>
      </c>
      <c r="R21" s="27">
        <v>20</v>
      </c>
      <c r="S21" s="178" t="s">
        <v>1993</v>
      </c>
      <c r="T21" s="178" t="s">
        <v>2301</v>
      </c>
      <c r="U21" s="178" t="s">
        <v>1995</v>
      </c>
    </row>
    <row r="22" spans="1:21" ht="60">
      <c r="A22" s="27">
        <v>14</v>
      </c>
      <c r="B22" s="27"/>
      <c r="C22" s="64" t="s">
        <v>2302</v>
      </c>
      <c r="D22" s="64" t="s">
        <v>2279</v>
      </c>
      <c r="E22" s="176" t="s">
        <v>2280</v>
      </c>
      <c r="F22" s="27" t="s">
        <v>30</v>
      </c>
      <c r="G22" s="127" t="s">
        <v>2269</v>
      </c>
      <c r="H22" s="127" t="s">
        <v>34</v>
      </c>
      <c r="I22" s="639" t="s">
        <v>6</v>
      </c>
      <c r="J22" s="64" t="s">
        <v>2303</v>
      </c>
      <c r="K22" s="27">
        <v>0</v>
      </c>
      <c r="L22" s="27">
        <v>27000</v>
      </c>
      <c r="M22" s="27" t="s">
        <v>2297</v>
      </c>
      <c r="N22" s="177">
        <v>30000</v>
      </c>
      <c r="O22" s="27">
        <v>20</v>
      </c>
      <c r="P22" s="177">
        <v>30000</v>
      </c>
      <c r="Q22" s="27" t="s">
        <v>2298</v>
      </c>
      <c r="R22" s="27">
        <v>20</v>
      </c>
      <c r="S22" s="178" t="s">
        <v>1987</v>
      </c>
      <c r="T22" s="178" t="s">
        <v>2304</v>
      </c>
      <c r="U22" s="178" t="s">
        <v>1989</v>
      </c>
    </row>
    <row r="23" spans="1:21" ht="38.25">
      <c r="A23" s="27">
        <v>15</v>
      </c>
      <c r="B23" s="27"/>
      <c r="C23" s="64" t="s">
        <v>2305</v>
      </c>
      <c r="D23" s="64" t="s">
        <v>2306</v>
      </c>
      <c r="E23" s="176" t="s">
        <v>2307</v>
      </c>
      <c r="F23" s="27" t="s">
        <v>30</v>
      </c>
      <c r="G23" s="127" t="s">
        <v>2269</v>
      </c>
      <c r="H23" s="127" t="s">
        <v>34</v>
      </c>
      <c r="I23" s="639" t="s">
        <v>6</v>
      </c>
      <c r="J23" s="64" t="s">
        <v>2276</v>
      </c>
      <c r="K23" s="27">
        <v>0</v>
      </c>
      <c r="L23" s="27">
        <v>27000</v>
      </c>
      <c r="M23" s="27" t="s">
        <v>2297</v>
      </c>
      <c r="N23" s="177">
        <v>30000</v>
      </c>
      <c r="O23" s="27">
        <v>20</v>
      </c>
      <c r="P23" s="177">
        <v>30000</v>
      </c>
      <c r="Q23" s="27" t="s">
        <v>2298</v>
      </c>
      <c r="R23" s="27">
        <v>20</v>
      </c>
      <c r="S23" s="178" t="s">
        <v>2180</v>
      </c>
      <c r="T23" s="178" t="s">
        <v>2308</v>
      </c>
      <c r="U23" s="178" t="s">
        <v>2182</v>
      </c>
    </row>
    <row r="24" spans="1:21" ht="90">
      <c r="A24" s="27">
        <v>16</v>
      </c>
      <c r="B24" s="27"/>
      <c r="C24" s="64" t="s">
        <v>2309</v>
      </c>
      <c r="D24" s="64" t="s">
        <v>2310</v>
      </c>
      <c r="E24" s="64" t="s">
        <v>2311</v>
      </c>
      <c r="F24" s="40" t="s">
        <v>30</v>
      </c>
      <c r="G24" s="639" t="s">
        <v>33</v>
      </c>
      <c r="H24" s="639" t="s">
        <v>34</v>
      </c>
      <c r="I24" s="639" t="s">
        <v>6</v>
      </c>
      <c r="J24" s="64" t="s">
        <v>2312</v>
      </c>
      <c r="K24" s="27">
        <v>0</v>
      </c>
      <c r="L24" s="27">
        <v>54000</v>
      </c>
      <c r="M24" s="27" t="s">
        <v>2313</v>
      </c>
      <c r="N24" s="27">
        <v>60000</v>
      </c>
      <c r="O24" s="27">
        <v>20</v>
      </c>
      <c r="P24" s="27">
        <v>60000</v>
      </c>
      <c r="Q24" s="27" t="s">
        <v>2314</v>
      </c>
      <c r="R24" s="27">
        <v>20</v>
      </c>
      <c r="S24" s="178" t="s">
        <v>2021</v>
      </c>
      <c r="T24" s="178" t="s">
        <v>2315</v>
      </c>
      <c r="U24" s="178" t="s">
        <v>2023</v>
      </c>
    </row>
    <row r="25" spans="1:21" ht="38.25">
      <c r="A25" s="27">
        <v>17</v>
      </c>
      <c r="B25" s="27"/>
      <c r="C25" s="64" t="s">
        <v>2316</v>
      </c>
      <c r="D25" s="64" t="s">
        <v>2250</v>
      </c>
      <c r="E25" s="176" t="s">
        <v>2317</v>
      </c>
      <c r="F25" s="79" t="s">
        <v>30</v>
      </c>
      <c r="G25" s="78" t="s">
        <v>33</v>
      </c>
      <c r="H25" s="78" t="s">
        <v>34</v>
      </c>
      <c r="I25" s="78" t="s">
        <v>5</v>
      </c>
      <c r="J25" s="64" t="s">
        <v>2318</v>
      </c>
      <c r="K25" s="27">
        <v>0</v>
      </c>
      <c r="L25" s="27">
        <v>27000</v>
      </c>
      <c r="M25" s="105" t="s">
        <v>2319</v>
      </c>
      <c r="N25" s="624">
        <v>30000</v>
      </c>
      <c r="O25" s="27">
        <v>20</v>
      </c>
      <c r="P25" s="624">
        <v>30000</v>
      </c>
      <c r="Q25" s="105" t="s">
        <v>2320</v>
      </c>
      <c r="R25" s="27">
        <v>20</v>
      </c>
      <c r="S25" s="414" t="s">
        <v>2251</v>
      </c>
      <c r="T25" s="178" t="s">
        <v>2321</v>
      </c>
      <c r="U25" s="178" t="s">
        <v>2253</v>
      </c>
    </row>
    <row r="26" spans="1:21" ht="76.5">
      <c r="A26" s="27">
        <v>18</v>
      </c>
      <c r="B26" s="27"/>
      <c r="C26" s="64" t="s">
        <v>2239</v>
      </c>
      <c r="D26" s="64" t="s">
        <v>2322</v>
      </c>
      <c r="E26" s="176" t="s">
        <v>2323</v>
      </c>
      <c r="F26" s="79" t="s">
        <v>30</v>
      </c>
      <c r="G26" s="78" t="s">
        <v>33</v>
      </c>
      <c r="H26" s="78" t="s">
        <v>34</v>
      </c>
      <c r="I26" s="78" t="s">
        <v>5</v>
      </c>
      <c r="J26" s="64" t="s">
        <v>2318</v>
      </c>
      <c r="K26" s="27">
        <v>0</v>
      </c>
      <c r="L26" s="27">
        <v>27000</v>
      </c>
      <c r="M26" s="105" t="s">
        <v>2319</v>
      </c>
      <c r="N26" s="624">
        <v>30000</v>
      </c>
      <c r="O26" s="27">
        <v>20</v>
      </c>
      <c r="P26" s="624">
        <v>30000</v>
      </c>
      <c r="Q26" s="105" t="s">
        <v>2320</v>
      </c>
      <c r="R26" s="27">
        <v>20</v>
      </c>
      <c r="S26" s="414" t="s">
        <v>2241</v>
      </c>
      <c r="T26" s="178" t="s">
        <v>2252</v>
      </c>
      <c r="U26" s="178" t="s">
        <v>2243</v>
      </c>
    </row>
    <row r="27" spans="1:21" ht="76.5">
      <c r="A27" s="27">
        <v>19</v>
      </c>
      <c r="B27" s="27"/>
      <c r="C27" s="64" t="s">
        <v>2233</v>
      </c>
      <c r="D27" s="64" t="s">
        <v>2324</v>
      </c>
      <c r="E27" s="176" t="s">
        <v>2323</v>
      </c>
      <c r="F27" s="79" t="s">
        <v>30</v>
      </c>
      <c r="G27" s="78" t="s">
        <v>33</v>
      </c>
      <c r="H27" s="73" t="s">
        <v>73</v>
      </c>
      <c r="I27" s="78" t="s">
        <v>5</v>
      </c>
      <c r="J27" s="64" t="s">
        <v>2318</v>
      </c>
      <c r="K27" s="27">
        <v>0</v>
      </c>
      <c r="L27" s="27">
        <v>27000</v>
      </c>
      <c r="M27" s="105" t="s">
        <v>2319</v>
      </c>
      <c r="N27" s="624">
        <v>30000</v>
      </c>
      <c r="O27" s="27">
        <v>20</v>
      </c>
      <c r="P27" s="624">
        <v>30000</v>
      </c>
      <c r="Q27" s="105" t="s">
        <v>2320</v>
      </c>
      <c r="R27" s="27">
        <v>20</v>
      </c>
      <c r="S27" s="414" t="s">
        <v>2236</v>
      </c>
      <c r="T27" s="178" t="s">
        <v>2247</v>
      </c>
      <c r="U27" s="178" t="s">
        <v>2238</v>
      </c>
    </row>
    <row r="28" spans="1:21" ht="76.5">
      <c r="A28" s="27">
        <v>20</v>
      </c>
      <c r="B28" s="27"/>
      <c r="C28" s="64" t="s">
        <v>2244</v>
      </c>
      <c r="D28" s="64" t="s">
        <v>2325</v>
      </c>
      <c r="E28" s="176" t="s">
        <v>2323</v>
      </c>
      <c r="F28" s="79" t="s">
        <v>30</v>
      </c>
      <c r="G28" s="78" t="s">
        <v>33</v>
      </c>
      <c r="H28" s="73" t="s">
        <v>73</v>
      </c>
      <c r="I28" s="78" t="s">
        <v>5</v>
      </c>
      <c r="J28" s="64" t="s">
        <v>2318</v>
      </c>
      <c r="K28" s="27">
        <v>0</v>
      </c>
      <c r="L28" s="27">
        <v>27000</v>
      </c>
      <c r="M28" s="105" t="s">
        <v>2319</v>
      </c>
      <c r="N28" s="624">
        <v>30000</v>
      </c>
      <c r="O28" s="27">
        <v>20</v>
      </c>
      <c r="P28" s="624">
        <v>30000</v>
      </c>
      <c r="Q28" s="105" t="s">
        <v>2320</v>
      </c>
      <c r="R28" s="27">
        <v>20</v>
      </c>
      <c r="S28" s="414" t="s">
        <v>2246</v>
      </c>
      <c r="T28" s="178" t="s">
        <v>2242</v>
      </c>
      <c r="U28" s="178" t="s">
        <v>2248</v>
      </c>
    </row>
    <row r="29" spans="1:21" ht="45">
      <c r="A29" s="27">
        <v>21</v>
      </c>
      <c r="B29" s="27"/>
      <c r="C29" s="64" t="s">
        <v>2326</v>
      </c>
      <c r="D29" s="64" t="s">
        <v>2322</v>
      </c>
      <c r="E29" s="176" t="s">
        <v>2317</v>
      </c>
      <c r="F29" s="79" t="s">
        <v>30</v>
      </c>
      <c r="G29" s="78" t="s">
        <v>33</v>
      </c>
      <c r="H29" s="78" t="s">
        <v>34</v>
      </c>
      <c r="I29" s="78" t="s">
        <v>5</v>
      </c>
      <c r="J29" s="64" t="s">
        <v>2318</v>
      </c>
      <c r="K29" s="27">
        <v>0</v>
      </c>
      <c r="L29" s="27">
        <v>27000</v>
      </c>
      <c r="M29" s="105" t="s">
        <v>2319</v>
      </c>
      <c r="N29" s="624">
        <v>30000</v>
      </c>
      <c r="O29" s="27">
        <v>20</v>
      </c>
      <c r="P29" s="624">
        <v>30000</v>
      </c>
      <c r="Q29" s="105" t="s">
        <v>2320</v>
      </c>
      <c r="R29" s="27">
        <v>20</v>
      </c>
      <c r="S29" s="414" t="s">
        <v>2204</v>
      </c>
      <c r="T29" s="178" t="s">
        <v>2237</v>
      </c>
      <c r="U29" s="178" t="s">
        <v>2206</v>
      </c>
    </row>
    <row r="30" spans="1:21" ht="51">
      <c r="A30" s="27">
        <v>22</v>
      </c>
      <c r="B30" s="27"/>
      <c r="C30" s="64" t="s">
        <v>2221</v>
      </c>
      <c r="D30" s="64" t="s">
        <v>2327</v>
      </c>
      <c r="E30" s="176" t="s">
        <v>2328</v>
      </c>
      <c r="F30" s="79" t="s">
        <v>30</v>
      </c>
      <c r="G30" s="78" t="s">
        <v>33</v>
      </c>
      <c r="H30" s="78" t="s">
        <v>34</v>
      </c>
      <c r="I30" s="78" t="s">
        <v>6</v>
      </c>
      <c r="J30" s="64" t="s">
        <v>2223</v>
      </c>
      <c r="K30" s="27">
        <v>0</v>
      </c>
      <c r="L30" s="27">
        <v>27000</v>
      </c>
      <c r="M30" s="105" t="s">
        <v>2319</v>
      </c>
      <c r="N30" s="624">
        <v>30000</v>
      </c>
      <c r="O30" s="27">
        <v>20</v>
      </c>
      <c r="P30" s="624">
        <v>30000</v>
      </c>
      <c r="Q30" s="105" t="s">
        <v>2320</v>
      </c>
      <c r="R30" s="27">
        <v>20</v>
      </c>
      <c r="S30" s="414" t="s">
        <v>2225</v>
      </c>
      <c r="T30" s="178" t="s">
        <v>2226</v>
      </c>
      <c r="U30" s="178" t="s">
        <v>2227</v>
      </c>
    </row>
    <row r="31" spans="1:21" ht="76.5">
      <c r="A31" s="27">
        <v>23</v>
      </c>
      <c r="B31" s="27"/>
      <c r="C31" s="78" t="s">
        <v>2329</v>
      </c>
      <c r="D31" s="78" t="s">
        <v>2330</v>
      </c>
      <c r="E31" s="176" t="s">
        <v>2331</v>
      </c>
      <c r="F31" s="79" t="s">
        <v>30</v>
      </c>
      <c r="G31" s="78" t="s">
        <v>33</v>
      </c>
      <c r="H31" s="78" t="s">
        <v>34</v>
      </c>
      <c r="I31" s="78" t="s">
        <v>6</v>
      </c>
      <c r="J31" s="78" t="s">
        <v>2332</v>
      </c>
      <c r="K31" s="27">
        <v>0</v>
      </c>
      <c r="L31" s="27">
        <v>54000</v>
      </c>
      <c r="M31" s="105" t="s">
        <v>2319</v>
      </c>
      <c r="N31" s="624">
        <v>60000</v>
      </c>
      <c r="O31" s="27">
        <v>20</v>
      </c>
      <c r="P31" s="624">
        <v>60000</v>
      </c>
      <c r="Q31" s="105" t="s">
        <v>2320</v>
      </c>
      <c r="R31" s="27">
        <v>20</v>
      </c>
      <c r="S31" s="414" t="s">
        <v>2333</v>
      </c>
      <c r="T31" s="178" t="s">
        <v>2334</v>
      </c>
      <c r="U31" s="178" t="s">
        <v>2335</v>
      </c>
    </row>
    <row r="32" spans="1:21" ht="45">
      <c r="A32" s="27">
        <v>24</v>
      </c>
      <c r="B32" s="27"/>
      <c r="C32" s="64" t="s">
        <v>2336</v>
      </c>
      <c r="D32" s="64" t="s">
        <v>2337</v>
      </c>
      <c r="E32" s="176" t="s">
        <v>2338</v>
      </c>
      <c r="F32" s="79" t="s">
        <v>30</v>
      </c>
      <c r="G32" s="78" t="s">
        <v>803</v>
      </c>
      <c r="H32" s="73" t="s">
        <v>73</v>
      </c>
      <c r="I32" s="78" t="s">
        <v>6</v>
      </c>
      <c r="J32" s="64" t="s">
        <v>2339</v>
      </c>
      <c r="K32" s="27">
        <v>0</v>
      </c>
      <c r="L32" s="27">
        <v>108000</v>
      </c>
      <c r="M32" s="105" t="s">
        <v>2340</v>
      </c>
      <c r="N32" s="177">
        <v>120000</v>
      </c>
      <c r="O32" s="27">
        <v>20</v>
      </c>
      <c r="P32" s="177">
        <v>120000</v>
      </c>
      <c r="Q32" s="105" t="s">
        <v>2341</v>
      </c>
      <c r="R32" s="27">
        <v>20</v>
      </c>
      <c r="S32" s="178" t="s">
        <v>2342</v>
      </c>
      <c r="T32" s="178" t="s">
        <v>2196</v>
      </c>
      <c r="U32" s="178" t="s">
        <v>2197</v>
      </c>
    </row>
    <row r="33" spans="1:21" ht="45">
      <c r="A33" s="27">
        <v>25</v>
      </c>
      <c r="B33" s="27"/>
      <c r="C33" s="64" t="s">
        <v>2343</v>
      </c>
      <c r="D33" s="64" t="s">
        <v>612</v>
      </c>
      <c r="E33" s="176" t="s">
        <v>2344</v>
      </c>
      <c r="F33" s="79" t="s">
        <v>30</v>
      </c>
      <c r="G33" s="78" t="s">
        <v>33</v>
      </c>
      <c r="H33" s="78" t="s">
        <v>34</v>
      </c>
      <c r="I33" s="78" t="s">
        <v>6</v>
      </c>
      <c r="J33" s="64" t="s">
        <v>2345</v>
      </c>
      <c r="K33" s="27">
        <v>0</v>
      </c>
      <c r="L33" s="27">
        <v>27000</v>
      </c>
      <c r="M33" s="105" t="s">
        <v>2340</v>
      </c>
      <c r="N33" s="177">
        <v>30000</v>
      </c>
      <c r="O33" s="27">
        <v>20</v>
      </c>
      <c r="P33" s="177">
        <v>30000</v>
      </c>
      <c r="Q33" s="105" t="s">
        <v>2341</v>
      </c>
      <c r="R33" s="27">
        <v>20</v>
      </c>
      <c r="S33" s="178" t="s">
        <v>2159</v>
      </c>
      <c r="T33" s="178" t="s">
        <v>2160</v>
      </c>
      <c r="U33" s="178" t="s">
        <v>2161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3"/>
  <sheetViews>
    <sheetView tabSelected="1" topLeftCell="A10" workbookViewId="0">
      <selection activeCell="A13" sqref="A13"/>
    </sheetView>
  </sheetViews>
  <sheetFormatPr defaultRowHeight="15"/>
  <sheetData>
    <row r="1" spans="1:21" ht="18.75">
      <c r="A1" s="538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166"/>
      <c r="T1" s="166"/>
      <c r="U1" s="594"/>
    </row>
    <row r="2" spans="1:21" ht="18.75">
      <c r="A2" s="538" t="s">
        <v>1769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166"/>
      <c r="T2" s="166"/>
      <c r="U2" s="594"/>
    </row>
    <row r="3" spans="1:21" ht="18.75">
      <c r="A3" s="538" t="s">
        <v>1770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166"/>
      <c r="T3" s="166"/>
      <c r="U3" s="594"/>
    </row>
    <row r="4" spans="1:21" ht="18.75">
      <c r="A4" s="538" t="s">
        <v>1771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166"/>
      <c r="T4" s="166"/>
      <c r="U4" s="594"/>
    </row>
    <row r="5" spans="1:21" ht="18">
      <c r="A5" s="587" t="s">
        <v>2126</v>
      </c>
      <c r="B5" s="587"/>
      <c r="C5" s="587"/>
      <c r="D5" s="587"/>
      <c r="E5" s="587"/>
      <c r="F5" s="587"/>
      <c r="G5" s="587"/>
      <c r="H5" s="137"/>
      <c r="I5" s="137"/>
      <c r="J5" s="646"/>
      <c r="K5" s="647"/>
      <c r="L5" s="647"/>
      <c r="M5" s="168"/>
      <c r="N5" s="155"/>
      <c r="O5" s="648"/>
      <c r="P5" s="598"/>
      <c r="Q5" s="599"/>
      <c r="R5" s="119" t="s">
        <v>333</v>
      </c>
      <c r="S5" s="166"/>
      <c r="T5" s="166"/>
      <c r="U5" s="594"/>
    </row>
    <row r="6" spans="1:21" ht="15.75">
      <c r="A6" s="600"/>
      <c r="B6" s="90"/>
      <c r="C6" s="90"/>
      <c r="D6" s="90"/>
      <c r="E6" s="95"/>
      <c r="F6" s="139"/>
      <c r="G6" s="139"/>
      <c r="H6" s="139"/>
      <c r="I6" s="139"/>
      <c r="J6" s="95"/>
      <c r="K6" s="649"/>
      <c r="L6" s="649"/>
      <c r="M6" s="629" t="s">
        <v>2066</v>
      </c>
      <c r="N6" s="629"/>
      <c r="O6" s="650"/>
      <c r="P6" s="605"/>
      <c r="Q6" s="590" t="s">
        <v>533</v>
      </c>
      <c r="R6" s="590"/>
      <c r="S6" s="166"/>
      <c r="T6" s="166"/>
      <c r="U6" s="594"/>
    </row>
    <row r="7" spans="1:21" ht="15.75">
      <c r="A7" s="588" t="s">
        <v>335</v>
      </c>
      <c r="B7" s="588"/>
      <c r="C7" s="588"/>
      <c r="D7" s="90"/>
      <c r="E7" s="95"/>
      <c r="F7" s="139"/>
      <c r="G7" s="139"/>
      <c r="H7" s="139"/>
      <c r="I7" s="139"/>
      <c r="J7" s="95"/>
      <c r="K7" s="649"/>
      <c r="L7" s="649"/>
      <c r="M7" s="170"/>
      <c r="N7" s="156"/>
      <c r="O7" s="650"/>
      <c r="P7" s="592" t="s">
        <v>336</v>
      </c>
      <c r="Q7" s="592"/>
      <c r="R7" s="592"/>
      <c r="S7" s="166"/>
      <c r="T7" s="166"/>
      <c r="U7" s="594"/>
    </row>
    <row r="8" spans="1:21" ht="60">
      <c r="A8" s="78" t="s">
        <v>135</v>
      </c>
      <c r="B8" s="78" t="s">
        <v>136</v>
      </c>
      <c r="C8" s="607" t="s">
        <v>137</v>
      </c>
      <c r="D8" s="78" t="s">
        <v>138</v>
      </c>
      <c r="E8" s="607" t="s">
        <v>139</v>
      </c>
      <c r="F8" s="607" t="s">
        <v>9</v>
      </c>
      <c r="G8" s="78" t="s">
        <v>140</v>
      </c>
      <c r="H8" s="607" t="s">
        <v>141</v>
      </c>
      <c r="I8" s="78" t="s">
        <v>142</v>
      </c>
      <c r="J8" s="78" t="s">
        <v>248</v>
      </c>
      <c r="K8" s="78" t="s">
        <v>249</v>
      </c>
      <c r="L8" s="78" t="s">
        <v>250</v>
      </c>
      <c r="M8" s="78" t="s">
        <v>251</v>
      </c>
      <c r="N8" s="78" t="s">
        <v>252</v>
      </c>
      <c r="O8" s="78" t="s">
        <v>253</v>
      </c>
      <c r="P8" s="606" t="s">
        <v>147</v>
      </c>
      <c r="Q8" s="78" t="s">
        <v>146</v>
      </c>
      <c r="R8" s="78" t="s">
        <v>148</v>
      </c>
      <c r="S8" s="608" t="s">
        <v>542</v>
      </c>
      <c r="T8" s="631" t="s">
        <v>2067</v>
      </c>
      <c r="U8" s="631" t="s">
        <v>820</v>
      </c>
    </row>
    <row r="9" spans="1:21" ht="114.75">
      <c r="A9" s="27">
        <v>1</v>
      </c>
      <c r="B9" s="27"/>
      <c r="C9" s="64" t="s">
        <v>2346</v>
      </c>
      <c r="D9" s="64" t="s">
        <v>2347</v>
      </c>
      <c r="E9" s="176" t="s">
        <v>2348</v>
      </c>
      <c r="F9" s="79" t="s">
        <v>30</v>
      </c>
      <c r="G9" s="633" t="s">
        <v>33</v>
      </c>
      <c r="H9" s="633" t="s">
        <v>34</v>
      </c>
      <c r="I9" s="633" t="s">
        <v>5</v>
      </c>
      <c r="J9" s="176" t="s">
        <v>2349</v>
      </c>
      <c r="K9" s="176" t="s">
        <v>2349</v>
      </c>
      <c r="L9" s="64" t="s">
        <v>2112</v>
      </c>
      <c r="M9" s="64" t="s">
        <v>1739</v>
      </c>
      <c r="N9" s="27"/>
      <c r="O9" s="79" t="s">
        <v>2350</v>
      </c>
      <c r="P9" s="27">
        <v>300000</v>
      </c>
      <c r="Q9" s="180" t="s">
        <v>2351</v>
      </c>
      <c r="R9" s="27" t="s">
        <v>809</v>
      </c>
      <c r="S9" s="178" t="s">
        <v>2352</v>
      </c>
      <c r="T9" s="178" t="s">
        <v>2353</v>
      </c>
      <c r="U9" s="178" t="s">
        <v>2354</v>
      </c>
    </row>
    <row r="10" spans="1:21" ht="96">
      <c r="A10" s="27">
        <v>2</v>
      </c>
      <c r="B10" s="40"/>
      <c r="C10" s="64" t="s">
        <v>1758</v>
      </c>
      <c r="D10" s="64" t="s">
        <v>1759</v>
      </c>
      <c r="E10" s="129" t="s">
        <v>1760</v>
      </c>
      <c r="F10" s="79" t="s">
        <v>30</v>
      </c>
      <c r="G10" s="73" t="s">
        <v>33</v>
      </c>
      <c r="H10" s="73" t="s">
        <v>34</v>
      </c>
      <c r="I10" s="73" t="s">
        <v>6</v>
      </c>
      <c r="J10" s="129" t="s">
        <v>1761</v>
      </c>
      <c r="K10" s="129" t="s">
        <v>1749</v>
      </c>
      <c r="L10" s="64" t="s">
        <v>1762</v>
      </c>
      <c r="M10" s="64" t="s">
        <v>1763</v>
      </c>
      <c r="N10" s="40">
        <v>70000</v>
      </c>
      <c r="O10" s="79" t="s">
        <v>2355</v>
      </c>
      <c r="P10" s="40">
        <v>70000</v>
      </c>
      <c r="Q10" s="40" t="s">
        <v>2356</v>
      </c>
      <c r="R10" s="40" t="s">
        <v>850</v>
      </c>
      <c r="S10" s="410" t="s">
        <v>1766</v>
      </c>
      <c r="T10" s="178" t="s">
        <v>1767</v>
      </c>
      <c r="U10" s="178" t="s">
        <v>1768</v>
      </c>
    </row>
    <row r="11" spans="1:21" ht="120">
      <c r="A11" s="27">
        <v>3</v>
      </c>
      <c r="B11" s="40"/>
      <c r="C11" s="408" t="s">
        <v>2107</v>
      </c>
      <c r="D11" s="408" t="s">
        <v>2108</v>
      </c>
      <c r="E11" s="651" t="s">
        <v>2109</v>
      </c>
      <c r="F11" s="79" t="s">
        <v>30</v>
      </c>
      <c r="G11" s="408" t="s">
        <v>1542</v>
      </c>
      <c r="H11" s="127" t="s">
        <v>73</v>
      </c>
      <c r="I11" s="73" t="s">
        <v>6</v>
      </c>
      <c r="J11" s="651" t="s">
        <v>2110</v>
      </c>
      <c r="K11" s="651" t="s">
        <v>2111</v>
      </c>
      <c r="L11" s="408" t="s">
        <v>2112</v>
      </c>
      <c r="M11" s="408" t="s">
        <v>1739</v>
      </c>
      <c r="N11" s="40">
        <v>1600000</v>
      </c>
      <c r="O11" s="74" t="s">
        <v>2357</v>
      </c>
      <c r="P11" s="40">
        <v>400000</v>
      </c>
      <c r="Q11" s="40" t="s">
        <v>2272</v>
      </c>
      <c r="R11" s="40" t="s">
        <v>850</v>
      </c>
      <c r="S11" s="421" t="s">
        <v>2116</v>
      </c>
      <c r="T11" s="421" t="s">
        <v>2358</v>
      </c>
      <c r="U11" s="421" t="s">
        <v>2118</v>
      </c>
    </row>
    <row r="12" spans="1:21" ht="56.25">
      <c r="A12" s="27">
        <v>4</v>
      </c>
      <c r="B12" s="27"/>
      <c r="C12" s="64" t="s">
        <v>1197</v>
      </c>
      <c r="D12" s="64" t="s">
        <v>2359</v>
      </c>
      <c r="E12" s="632" t="s">
        <v>2070</v>
      </c>
      <c r="F12" s="79" t="s">
        <v>30</v>
      </c>
      <c r="G12" s="177" t="s">
        <v>33</v>
      </c>
      <c r="H12" s="78" t="s">
        <v>34</v>
      </c>
      <c r="I12" s="177" t="s">
        <v>6</v>
      </c>
      <c r="J12" s="632" t="s">
        <v>2360</v>
      </c>
      <c r="K12" s="632" t="s">
        <v>2361</v>
      </c>
      <c r="L12" s="64" t="s">
        <v>2073</v>
      </c>
      <c r="M12" s="64" t="s">
        <v>267</v>
      </c>
      <c r="N12" s="27">
        <v>50000</v>
      </c>
      <c r="O12" s="652" t="s">
        <v>2320</v>
      </c>
      <c r="P12" s="27">
        <v>50000</v>
      </c>
      <c r="Q12" s="105" t="s">
        <v>2362</v>
      </c>
      <c r="R12" s="27" t="s">
        <v>850</v>
      </c>
      <c r="S12" s="178" t="s">
        <v>2075</v>
      </c>
      <c r="T12" s="178" t="s">
        <v>2076</v>
      </c>
      <c r="U12" s="418" t="s">
        <v>2077</v>
      </c>
    </row>
    <row r="13" spans="1:21" ht="56.25">
      <c r="A13" s="27">
        <v>5</v>
      </c>
      <c r="B13" s="27"/>
      <c r="C13" s="64" t="s">
        <v>2363</v>
      </c>
      <c r="D13" s="64" t="s">
        <v>590</v>
      </c>
      <c r="E13" s="653" t="s">
        <v>2364</v>
      </c>
      <c r="F13" s="79" t="s">
        <v>30</v>
      </c>
      <c r="G13" s="177" t="s">
        <v>33</v>
      </c>
      <c r="H13" s="78" t="s">
        <v>34</v>
      </c>
      <c r="I13" s="416" t="s">
        <v>5</v>
      </c>
      <c r="J13" s="632" t="s">
        <v>2365</v>
      </c>
      <c r="K13" s="654" t="s">
        <v>2366</v>
      </c>
      <c r="L13" s="64" t="s">
        <v>2367</v>
      </c>
      <c r="M13" s="177" t="s">
        <v>857</v>
      </c>
      <c r="N13" s="27">
        <v>300000</v>
      </c>
      <c r="O13" s="105" t="s">
        <v>2368</v>
      </c>
      <c r="P13" s="27">
        <v>300000</v>
      </c>
      <c r="Q13" s="105" t="s">
        <v>2369</v>
      </c>
      <c r="R13" s="27" t="s">
        <v>850</v>
      </c>
      <c r="S13" s="178" t="s">
        <v>2352</v>
      </c>
      <c r="T13" s="178" t="s">
        <v>2353</v>
      </c>
      <c r="U13" s="418" t="s">
        <v>2354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hyperlinks>
    <hyperlink ref="K13" r:id="rId1" display="https://ucsworld.com/mbbs-admission-study-in-kazakhstan/ssmu-kazakh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15"/>
  <sheetViews>
    <sheetView topLeftCell="A6" workbookViewId="0">
      <selection activeCell="E14" sqref="E14:E15"/>
    </sheetView>
  </sheetViews>
  <sheetFormatPr defaultRowHeight="15"/>
  <sheetData>
    <row r="1" spans="1:127" ht="27" thickBot="1">
      <c r="A1" s="454" t="s">
        <v>863</v>
      </c>
      <c r="B1" s="454"/>
      <c r="C1" s="454"/>
      <c r="D1" s="454"/>
      <c r="E1" s="454"/>
      <c r="F1" s="454"/>
      <c r="G1" s="454"/>
      <c r="H1" s="454"/>
      <c r="I1" s="454"/>
      <c r="J1" s="184"/>
      <c r="K1" s="184"/>
      <c r="L1" s="185"/>
      <c r="M1" s="184"/>
      <c r="N1" s="184"/>
      <c r="O1" s="184"/>
      <c r="P1" s="184"/>
      <c r="Q1" s="186"/>
      <c r="R1" s="186"/>
      <c r="S1" s="186"/>
      <c r="T1" s="186"/>
      <c r="U1" s="186"/>
      <c r="V1" s="186"/>
      <c r="W1" s="186"/>
      <c r="X1" s="186"/>
      <c r="Y1" s="186"/>
      <c r="Z1" s="187"/>
      <c r="AA1" s="186"/>
      <c r="AB1" s="186"/>
      <c r="AC1" s="186"/>
      <c r="AD1" s="186"/>
      <c r="AE1" s="186"/>
      <c r="AF1" s="186"/>
      <c r="AG1" s="186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470" t="s">
        <v>864</v>
      </c>
      <c r="CU1" s="471"/>
      <c r="CV1" s="454"/>
      <c r="CW1" s="454"/>
      <c r="CX1" s="454"/>
      <c r="CY1" s="454"/>
      <c r="CZ1" s="454"/>
      <c r="DA1" s="454"/>
      <c r="DB1" s="454"/>
      <c r="DC1" s="454"/>
      <c r="DD1" s="454"/>
      <c r="DE1" s="454"/>
      <c r="DF1" s="454"/>
      <c r="DG1" s="454"/>
      <c r="DH1" s="454"/>
      <c r="DI1" s="188"/>
      <c r="DJ1" s="188"/>
      <c r="DK1" s="188"/>
      <c r="DL1" s="188"/>
      <c r="DM1" s="188"/>
      <c r="DN1" s="188"/>
      <c r="DO1" s="188"/>
      <c r="DP1" s="188"/>
      <c r="DQ1" s="225"/>
      <c r="DR1" s="226"/>
      <c r="DS1" s="188"/>
      <c r="DT1" s="188"/>
      <c r="DU1" s="188"/>
      <c r="DV1" s="188"/>
      <c r="DW1" s="188"/>
    </row>
    <row r="2" spans="1:127" ht="19.5" thickBot="1">
      <c r="A2" s="455" t="s">
        <v>932</v>
      </c>
      <c r="B2" s="455"/>
      <c r="C2" s="455"/>
      <c r="D2" s="455"/>
      <c r="E2" s="455"/>
      <c r="F2" s="455"/>
      <c r="G2" s="455"/>
      <c r="H2" s="455"/>
      <c r="I2" s="455"/>
      <c r="J2" s="222"/>
      <c r="K2" s="440" t="s">
        <v>874</v>
      </c>
      <c r="L2" s="223"/>
      <c r="M2" s="222"/>
      <c r="N2" s="222"/>
      <c r="O2" s="222"/>
      <c r="P2" s="222"/>
      <c r="Q2" s="224"/>
      <c r="R2" s="224"/>
      <c r="S2" s="224"/>
      <c r="T2" s="224"/>
      <c r="U2" s="224"/>
      <c r="V2" s="224"/>
      <c r="W2" s="224"/>
      <c r="X2" s="224"/>
      <c r="Y2" s="224"/>
      <c r="Z2" s="187"/>
      <c r="AA2" s="224"/>
      <c r="AB2" s="224"/>
      <c r="AC2" s="224"/>
      <c r="AD2" s="224"/>
      <c r="AE2" s="224"/>
      <c r="AF2" s="224"/>
      <c r="AG2" s="224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96"/>
      <c r="CU2" s="196"/>
      <c r="CV2" s="195"/>
      <c r="CW2" s="195"/>
      <c r="CX2" s="227" t="s">
        <v>906</v>
      </c>
      <c r="CY2" s="250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221"/>
      <c r="DR2" s="196"/>
      <c r="DS2" s="195"/>
      <c r="DT2" s="195"/>
      <c r="DU2" s="195"/>
      <c r="DV2" s="195"/>
      <c r="DW2" s="195"/>
    </row>
    <row r="3" spans="1:127" ht="16.5" thickBot="1">
      <c r="A3" s="456" t="s">
        <v>866</v>
      </c>
      <c r="B3" s="458" t="s">
        <v>907</v>
      </c>
      <c r="C3" s="440" t="s">
        <v>867</v>
      </c>
      <c r="D3" s="458" t="s">
        <v>868</v>
      </c>
      <c r="E3" s="458" t="s">
        <v>869</v>
      </c>
      <c r="F3" s="458" t="s">
        <v>870</v>
      </c>
      <c r="G3" s="440" t="s">
        <v>933</v>
      </c>
      <c r="H3" s="440" t="s">
        <v>871</v>
      </c>
      <c r="I3" s="458" t="s">
        <v>872</v>
      </c>
      <c r="J3" s="440" t="s">
        <v>934</v>
      </c>
      <c r="K3" s="441"/>
      <c r="L3" s="443" t="s">
        <v>935</v>
      </c>
      <c r="M3" s="446" t="s">
        <v>876</v>
      </c>
      <c r="N3" s="447"/>
      <c r="O3" s="448"/>
      <c r="P3" s="440" t="s">
        <v>877</v>
      </c>
      <c r="Q3" s="452" t="s">
        <v>878</v>
      </c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3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98"/>
      <c r="CU3" s="198"/>
      <c r="DQ3" s="228"/>
      <c r="DR3" s="198"/>
    </row>
    <row r="4" spans="1:127" ht="15.75" thickBot="1">
      <c r="A4" s="457"/>
      <c r="B4" s="459"/>
      <c r="C4" s="441"/>
      <c r="D4" s="459"/>
      <c r="E4" s="459"/>
      <c r="F4" s="459"/>
      <c r="G4" s="441"/>
      <c r="H4" s="441"/>
      <c r="I4" s="459"/>
      <c r="J4" s="441"/>
      <c r="K4" s="441"/>
      <c r="L4" s="444"/>
      <c r="M4" s="449"/>
      <c r="N4" s="450"/>
      <c r="O4" s="451"/>
      <c r="P4" s="441"/>
      <c r="Q4" s="435" t="s">
        <v>309</v>
      </c>
      <c r="R4" s="435"/>
      <c r="S4" s="435"/>
      <c r="T4" s="435"/>
      <c r="U4" s="435"/>
      <c r="V4" s="435" t="s">
        <v>320</v>
      </c>
      <c r="W4" s="435"/>
      <c r="X4" s="435"/>
      <c r="Y4" s="435"/>
      <c r="Z4" s="435" t="s">
        <v>324</v>
      </c>
      <c r="AA4" s="435"/>
      <c r="AB4" s="435"/>
      <c r="AC4" s="435"/>
      <c r="AD4" s="435" t="s">
        <v>879</v>
      </c>
      <c r="AE4" s="435"/>
      <c r="AF4" s="435"/>
      <c r="AG4" s="436"/>
      <c r="AH4" s="435" t="s">
        <v>880</v>
      </c>
      <c r="AI4" s="435"/>
      <c r="AJ4" s="435"/>
      <c r="AK4" s="436"/>
      <c r="AL4" s="435" t="s">
        <v>881</v>
      </c>
      <c r="AM4" s="435"/>
      <c r="AN4" s="435"/>
      <c r="AO4" s="436"/>
      <c r="AP4" s="435" t="s">
        <v>882</v>
      </c>
      <c r="AQ4" s="435"/>
      <c r="AR4" s="435"/>
      <c r="AS4" s="436"/>
      <c r="AT4" s="435" t="s">
        <v>883</v>
      </c>
      <c r="AU4" s="435"/>
      <c r="AV4" s="435"/>
      <c r="AW4" s="436"/>
      <c r="AX4" s="435" t="s">
        <v>884</v>
      </c>
      <c r="AY4" s="435"/>
      <c r="AZ4" s="435"/>
      <c r="BA4" s="436"/>
      <c r="BB4" s="435" t="s">
        <v>885</v>
      </c>
      <c r="BC4" s="435"/>
      <c r="BD4" s="435"/>
      <c r="BE4" s="436"/>
      <c r="BF4" s="435" t="s">
        <v>886</v>
      </c>
      <c r="BG4" s="435"/>
      <c r="BH4" s="435"/>
      <c r="BI4" s="436"/>
      <c r="BJ4" s="435" t="s">
        <v>887</v>
      </c>
      <c r="BK4" s="435"/>
      <c r="BL4" s="435"/>
      <c r="BM4" s="436"/>
      <c r="BN4" s="435" t="s">
        <v>888</v>
      </c>
      <c r="BO4" s="435"/>
      <c r="BP4" s="435"/>
      <c r="BQ4" s="436"/>
      <c r="BR4" s="435" t="s">
        <v>889</v>
      </c>
      <c r="BS4" s="435"/>
      <c r="BT4" s="435"/>
      <c r="BU4" s="436"/>
      <c r="BV4" s="435" t="s">
        <v>890</v>
      </c>
      <c r="BW4" s="435"/>
      <c r="BX4" s="435"/>
      <c r="BY4" s="436"/>
      <c r="BZ4" s="435" t="s">
        <v>891</v>
      </c>
      <c r="CA4" s="435"/>
      <c r="CB4" s="435"/>
      <c r="CC4" s="436"/>
      <c r="CD4" s="435" t="s">
        <v>892</v>
      </c>
      <c r="CE4" s="435"/>
      <c r="CF4" s="435"/>
      <c r="CG4" s="436"/>
      <c r="CH4" s="435" t="s">
        <v>893</v>
      </c>
      <c r="CI4" s="435"/>
      <c r="CJ4" s="435"/>
      <c r="CK4" s="436"/>
      <c r="CL4" s="435" t="s">
        <v>894</v>
      </c>
      <c r="CM4" s="435"/>
      <c r="CN4" s="435"/>
      <c r="CO4" s="436"/>
      <c r="CP4" s="435" t="s">
        <v>895</v>
      </c>
      <c r="CQ4" s="435"/>
      <c r="CR4" s="435"/>
      <c r="CS4" s="436"/>
      <c r="CT4" s="437" t="s">
        <v>896</v>
      </c>
      <c r="CU4" s="438"/>
      <c r="CV4" s="438"/>
      <c r="CW4" s="439"/>
      <c r="CX4" s="464" t="s">
        <v>915</v>
      </c>
      <c r="CY4" s="438"/>
      <c r="CZ4" s="438"/>
      <c r="DA4" s="438"/>
      <c r="DB4" s="438"/>
      <c r="DC4" s="438"/>
      <c r="DD4" s="438"/>
      <c r="DE4" s="438"/>
      <c r="DF4" s="438"/>
      <c r="DG4" s="438"/>
      <c r="DH4" s="438"/>
      <c r="DI4" s="465"/>
      <c r="DJ4" s="229"/>
      <c r="DK4" s="229"/>
      <c r="DL4" s="229"/>
      <c r="DM4" s="229"/>
      <c r="DN4" s="229"/>
      <c r="DO4" s="229"/>
      <c r="DP4" s="229"/>
      <c r="DQ4" s="251"/>
      <c r="DR4" s="230"/>
      <c r="DS4" s="229"/>
      <c r="DT4" s="229"/>
      <c r="DU4" s="229"/>
      <c r="DV4" s="229"/>
      <c r="DW4" s="229"/>
    </row>
    <row r="5" spans="1:127" ht="26.25" thickBot="1">
      <c r="A5" s="457"/>
      <c r="B5" s="459"/>
      <c r="C5" s="442"/>
      <c r="D5" s="459"/>
      <c r="E5" s="459"/>
      <c r="F5" s="459"/>
      <c r="G5" s="442"/>
      <c r="H5" s="442"/>
      <c r="I5" s="459"/>
      <c r="J5" s="442"/>
      <c r="K5" s="442"/>
      <c r="L5" s="445"/>
      <c r="M5" s="201" t="s">
        <v>897</v>
      </c>
      <c r="N5" s="202" t="s">
        <v>936</v>
      </c>
      <c r="O5" s="202" t="s">
        <v>899</v>
      </c>
      <c r="P5" s="442"/>
      <c r="Q5" s="203" t="s">
        <v>900</v>
      </c>
      <c r="R5" s="203" t="s">
        <v>901</v>
      </c>
      <c r="S5" s="204" t="s">
        <v>898</v>
      </c>
      <c r="T5" s="204" t="s">
        <v>899</v>
      </c>
      <c r="U5" s="202" t="s">
        <v>897</v>
      </c>
      <c r="V5" s="203" t="s">
        <v>901</v>
      </c>
      <c r="W5" s="204" t="s">
        <v>902</v>
      </c>
      <c r="X5" s="204" t="s">
        <v>899</v>
      </c>
      <c r="Y5" s="202" t="s">
        <v>897</v>
      </c>
      <c r="Z5" s="203" t="s">
        <v>901</v>
      </c>
      <c r="AA5" s="204" t="s">
        <v>902</v>
      </c>
      <c r="AB5" s="204" t="s">
        <v>899</v>
      </c>
      <c r="AC5" s="202" t="s">
        <v>897</v>
      </c>
      <c r="AD5" s="203" t="s">
        <v>901</v>
      </c>
      <c r="AE5" s="204" t="s">
        <v>902</v>
      </c>
      <c r="AF5" s="204" t="s">
        <v>899</v>
      </c>
      <c r="AG5" s="205" t="s">
        <v>897</v>
      </c>
      <c r="AH5" s="203" t="s">
        <v>901</v>
      </c>
      <c r="AI5" s="204" t="s">
        <v>902</v>
      </c>
      <c r="AJ5" s="204" t="s">
        <v>899</v>
      </c>
      <c r="AK5" s="205" t="s">
        <v>897</v>
      </c>
      <c r="AL5" s="203" t="s">
        <v>901</v>
      </c>
      <c r="AM5" s="204" t="s">
        <v>902</v>
      </c>
      <c r="AN5" s="204" t="s">
        <v>899</v>
      </c>
      <c r="AO5" s="205" t="s">
        <v>897</v>
      </c>
      <c r="AP5" s="203" t="s">
        <v>901</v>
      </c>
      <c r="AQ5" s="204" t="s">
        <v>902</v>
      </c>
      <c r="AR5" s="204" t="s">
        <v>899</v>
      </c>
      <c r="AS5" s="205" t="s">
        <v>897</v>
      </c>
      <c r="AT5" s="203" t="s">
        <v>901</v>
      </c>
      <c r="AU5" s="204" t="s">
        <v>902</v>
      </c>
      <c r="AV5" s="204" t="s">
        <v>899</v>
      </c>
      <c r="AW5" s="205" t="s">
        <v>897</v>
      </c>
      <c r="AX5" s="203" t="s">
        <v>901</v>
      </c>
      <c r="AY5" s="204" t="s">
        <v>902</v>
      </c>
      <c r="AZ5" s="204" t="s">
        <v>899</v>
      </c>
      <c r="BA5" s="205" t="s">
        <v>897</v>
      </c>
      <c r="BB5" s="203" t="s">
        <v>901</v>
      </c>
      <c r="BC5" s="204" t="s">
        <v>902</v>
      </c>
      <c r="BD5" s="204" t="s">
        <v>899</v>
      </c>
      <c r="BE5" s="205" t="s">
        <v>897</v>
      </c>
      <c r="BF5" s="203" t="s">
        <v>901</v>
      </c>
      <c r="BG5" s="204" t="s">
        <v>902</v>
      </c>
      <c r="BH5" s="204" t="s">
        <v>899</v>
      </c>
      <c r="BI5" s="205" t="s">
        <v>897</v>
      </c>
      <c r="BJ5" s="203" t="s">
        <v>901</v>
      </c>
      <c r="BK5" s="204" t="s">
        <v>902</v>
      </c>
      <c r="BL5" s="204" t="s">
        <v>899</v>
      </c>
      <c r="BM5" s="205" t="s">
        <v>897</v>
      </c>
      <c r="BN5" s="203" t="s">
        <v>901</v>
      </c>
      <c r="BO5" s="204" t="s">
        <v>902</v>
      </c>
      <c r="BP5" s="204" t="s">
        <v>899</v>
      </c>
      <c r="BQ5" s="205" t="s">
        <v>897</v>
      </c>
      <c r="BR5" s="203" t="s">
        <v>901</v>
      </c>
      <c r="BS5" s="204" t="s">
        <v>902</v>
      </c>
      <c r="BT5" s="204" t="s">
        <v>899</v>
      </c>
      <c r="BU5" s="205" t="s">
        <v>897</v>
      </c>
      <c r="BV5" s="203" t="s">
        <v>901</v>
      </c>
      <c r="BW5" s="204" t="s">
        <v>902</v>
      </c>
      <c r="BX5" s="204" t="s">
        <v>899</v>
      </c>
      <c r="BY5" s="205" t="s">
        <v>897</v>
      </c>
      <c r="BZ5" s="203" t="s">
        <v>901</v>
      </c>
      <c r="CA5" s="204" t="s">
        <v>902</v>
      </c>
      <c r="CB5" s="204" t="s">
        <v>899</v>
      </c>
      <c r="CC5" s="205" t="s">
        <v>897</v>
      </c>
      <c r="CD5" s="203" t="s">
        <v>901</v>
      </c>
      <c r="CE5" s="204" t="s">
        <v>902</v>
      </c>
      <c r="CF5" s="204" t="s">
        <v>899</v>
      </c>
      <c r="CG5" s="205" t="s">
        <v>897</v>
      </c>
      <c r="CH5" s="203" t="s">
        <v>901</v>
      </c>
      <c r="CI5" s="204" t="s">
        <v>902</v>
      </c>
      <c r="CJ5" s="204" t="s">
        <v>899</v>
      </c>
      <c r="CK5" s="205" t="s">
        <v>897</v>
      </c>
      <c r="CL5" s="203" t="s">
        <v>901</v>
      </c>
      <c r="CM5" s="204" t="s">
        <v>902</v>
      </c>
      <c r="CN5" s="204" t="s">
        <v>899</v>
      </c>
      <c r="CO5" s="205" t="s">
        <v>897</v>
      </c>
      <c r="CP5" s="203" t="s">
        <v>901</v>
      </c>
      <c r="CQ5" s="204" t="s">
        <v>902</v>
      </c>
      <c r="CR5" s="204" t="s">
        <v>899</v>
      </c>
      <c r="CS5" s="206" t="s">
        <v>897</v>
      </c>
      <c r="CT5" s="252" t="s">
        <v>34</v>
      </c>
      <c r="CU5" s="209" t="s">
        <v>903</v>
      </c>
      <c r="CV5" s="209" t="s">
        <v>73</v>
      </c>
      <c r="CW5" s="209" t="s">
        <v>903</v>
      </c>
      <c r="CX5" s="234" t="s">
        <v>918</v>
      </c>
      <c r="CY5" s="209" t="s">
        <v>903</v>
      </c>
      <c r="CZ5" s="234" t="s">
        <v>919</v>
      </c>
      <c r="DA5" s="209" t="s">
        <v>903</v>
      </c>
      <c r="DB5" s="234" t="s">
        <v>920</v>
      </c>
      <c r="DC5" s="209" t="s">
        <v>903</v>
      </c>
      <c r="DD5" s="234" t="s">
        <v>921</v>
      </c>
      <c r="DE5" s="209" t="s">
        <v>903</v>
      </c>
      <c r="DF5" s="234" t="s">
        <v>922</v>
      </c>
      <c r="DG5" s="209" t="s">
        <v>903</v>
      </c>
      <c r="DH5" s="234" t="s">
        <v>923</v>
      </c>
      <c r="DI5" s="235" t="s">
        <v>903</v>
      </c>
      <c r="DJ5" s="236" t="s">
        <v>924</v>
      </c>
      <c r="DK5" s="236" t="s">
        <v>924</v>
      </c>
      <c r="DL5" s="90" t="s">
        <v>925</v>
      </c>
      <c r="DM5" s="90" t="s">
        <v>903</v>
      </c>
      <c r="DN5" s="90" t="s">
        <v>926</v>
      </c>
      <c r="DO5" s="90" t="s">
        <v>903</v>
      </c>
      <c r="DP5" s="90"/>
      <c r="DQ5" s="253" t="s">
        <v>917</v>
      </c>
      <c r="DR5" s="232"/>
      <c r="DS5" s="232"/>
      <c r="DT5" s="232"/>
      <c r="DU5" s="232"/>
      <c r="DV5" s="232"/>
      <c r="DW5" s="232"/>
    </row>
    <row r="6" spans="1:127" ht="15.75" thickBot="1">
      <c r="A6" s="254">
        <v>1</v>
      </c>
      <c r="B6" s="255">
        <v>2</v>
      </c>
      <c r="C6" s="255"/>
      <c r="D6" s="255">
        <v>3</v>
      </c>
      <c r="E6" s="256">
        <v>4</v>
      </c>
      <c r="F6" s="256">
        <v>5</v>
      </c>
      <c r="G6" s="256"/>
      <c r="H6" s="256">
        <v>6</v>
      </c>
      <c r="I6" s="256">
        <v>7</v>
      </c>
      <c r="J6" s="256">
        <v>8</v>
      </c>
      <c r="K6" s="256"/>
      <c r="L6" s="257">
        <v>9</v>
      </c>
      <c r="M6" s="256">
        <v>10</v>
      </c>
      <c r="N6" s="256"/>
      <c r="O6" s="256"/>
      <c r="P6" s="256">
        <v>11</v>
      </c>
      <c r="Q6" s="256">
        <v>6</v>
      </c>
      <c r="R6" s="256">
        <v>7</v>
      </c>
      <c r="S6" s="256">
        <v>8</v>
      </c>
      <c r="T6" s="256">
        <v>9</v>
      </c>
      <c r="U6" s="256">
        <v>10</v>
      </c>
      <c r="V6" s="256">
        <v>11</v>
      </c>
      <c r="W6" s="256">
        <v>12</v>
      </c>
      <c r="X6" s="256">
        <v>13</v>
      </c>
      <c r="Y6" s="256">
        <v>14</v>
      </c>
      <c r="Z6" s="256">
        <v>15</v>
      </c>
      <c r="AA6" s="256">
        <v>16</v>
      </c>
      <c r="AB6" s="256">
        <v>17</v>
      </c>
      <c r="AC6" s="256">
        <v>18</v>
      </c>
      <c r="AD6" s="256">
        <v>19</v>
      </c>
      <c r="AE6" s="256">
        <v>20</v>
      </c>
      <c r="AF6" s="256">
        <v>21</v>
      </c>
      <c r="AG6" s="258">
        <v>22</v>
      </c>
      <c r="AH6" s="256">
        <v>19</v>
      </c>
      <c r="AI6" s="256">
        <v>20</v>
      </c>
      <c r="AJ6" s="256">
        <v>21</v>
      </c>
      <c r="AK6" s="258">
        <v>22</v>
      </c>
      <c r="AL6" s="256">
        <v>19</v>
      </c>
      <c r="AM6" s="256">
        <v>20</v>
      </c>
      <c r="AN6" s="256">
        <v>21</v>
      </c>
      <c r="AO6" s="258">
        <v>22</v>
      </c>
      <c r="AP6" s="256">
        <v>19</v>
      </c>
      <c r="AQ6" s="256">
        <v>20</v>
      </c>
      <c r="AR6" s="256">
        <v>21</v>
      </c>
      <c r="AS6" s="258">
        <v>22</v>
      </c>
      <c r="AT6" s="256">
        <v>19</v>
      </c>
      <c r="AU6" s="256">
        <v>20</v>
      </c>
      <c r="AV6" s="256">
        <v>21</v>
      </c>
      <c r="AW6" s="258">
        <v>22</v>
      </c>
      <c r="AX6" s="256">
        <v>19</v>
      </c>
      <c r="AY6" s="256">
        <v>20</v>
      </c>
      <c r="AZ6" s="256">
        <v>21</v>
      </c>
      <c r="BA6" s="258">
        <v>22</v>
      </c>
      <c r="BB6" s="256">
        <v>19</v>
      </c>
      <c r="BC6" s="256">
        <v>20</v>
      </c>
      <c r="BD6" s="256">
        <v>21</v>
      </c>
      <c r="BE6" s="258">
        <v>22</v>
      </c>
      <c r="BF6" s="256">
        <v>19</v>
      </c>
      <c r="BG6" s="256">
        <v>20</v>
      </c>
      <c r="BH6" s="256">
        <v>21</v>
      </c>
      <c r="BI6" s="258">
        <v>22</v>
      </c>
      <c r="BJ6" s="256">
        <v>19</v>
      </c>
      <c r="BK6" s="256">
        <v>20</v>
      </c>
      <c r="BL6" s="256">
        <v>21</v>
      </c>
      <c r="BM6" s="258">
        <v>22</v>
      </c>
      <c r="BN6" s="256">
        <v>19</v>
      </c>
      <c r="BO6" s="256">
        <v>20</v>
      </c>
      <c r="BP6" s="256">
        <v>21</v>
      </c>
      <c r="BQ6" s="258">
        <v>22</v>
      </c>
      <c r="BR6" s="256">
        <v>19</v>
      </c>
      <c r="BS6" s="256">
        <v>20</v>
      </c>
      <c r="BT6" s="256">
        <v>21</v>
      </c>
      <c r="BU6" s="258">
        <v>22</v>
      </c>
      <c r="BV6" s="256">
        <v>19</v>
      </c>
      <c r="BW6" s="256">
        <v>20</v>
      </c>
      <c r="BX6" s="256">
        <v>21</v>
      </c>
      <c r="BY6" s="258">
        <v>22</v>
      </c>
      <c r="BZ6" s="256">
        <v>19</v>
      </c>
      <c r="CA6" s="256">
        <v>20</v>
      </c>
      <c r="CB6" s="256">
        <v>21</v>
      </c>
      <c r="CC6" s="258">
        <v>22</v>
      </c>
      <c r="CD6" s="256">
        <v>19</v>
      </c>
      <c r="CE6" s="256">
        <v>20</v>
      </c>
      <c r="CF6" s="256">
        <v>21</v>
      </c>
      <c r="CG6" s="258">
        <v>22</v>
      </c>
      <c r="CH6" s="256">
        <v>19</v>
      </c>
      <c r="CI6" s="256">
        <v>20</v>
      </c>
      <c r="CJ6" s="256">
        <v>21</v>
      </c>
      <c r="CK6" s="258">
        <v>22</v>
      </c>
      <c r="CL6" s="256">
        <v>19</v>
      </c>
      <c r="CM6" s="256">
        <v>20</v>
      </c>
      <c r="CN6" s="256">
        <v>21</v>
      </c>
      <c r="CO6" s="258">
        <v>22</v>
      </c>
      <c r="CP6" s="256">
        <v>19</v>
      </c>
      <c r="CQ6" s="256">
        <v>20</v>
      </c>
      <c r="CR6" s="256">
        <v>21</v>
      </c>
      <c r="CS6" s="259">
        <v>22</v>
      </c>
      <c r="CT6" s="260">
        <v>8</v>
      </c>
      <c r="CU6" s="248">
        <v>9</v>
      </c>
      <c r="CV6" s="248">
        <v>10</v>
      </c>
      <c r="CW6" s="248">
        <v>11</v>
      </c>
      <c r="CX6" s="248">
        <v>12</v>
      </c>
      <c r="CY6" s="248">
        <v>13</v>
      </c>
      <c r="CZ6" s="248">
        <v>14</v>
      </c>
      <c r="DA6" s="248">
        <v>15</v>
      </c>
      <c r="DB6" s="248">
        <v>16</v>
      </c>
      <c r="DC6" s="248">
        <v>17</v>
      </c>
      <c r="DD6" s="248">
        <v>18</v>
      </c>
      <c r="DE6" s="248">
        <v>19</v>
      </c>
      <c r="DF6" s="248">
        <v>20</v>
      </c>
      <c r="DG6" s="248">
        <v>21</v>
      </c>
      <c r="DH6" s="248">
        <v>22</v>
      </c>
      <c r="DI6" s="249">
        <v>23</v>
      </c>
      <c r="DQ6" s="238" t="s">
        <v>33</v>
      </c>
      <c r="DR6" s="239" t="s">
        <v>927</v>
      </c>
      <c r="DS6" s="239" t="s">
        <v>928</v>
      </c>
      <c r="DT6" s="239" t="s">
        <v>927</v>
      </c>
      <c r="DU6" s="239" t="s">
        <v>929</v>
      </c>
      <c r="DV6" s="239" t="s">
        <v>930</v>
      </c>
      <c r="DW6" s="239" t="s">
        <v>931</v>
      </c>
    </row>
    <row r="7" spans="1:127" ht="25.5">
      <c r="A7" s="261"/>
      <c r="B7" s="262" t="s">
        <v>937</v>
      </c>
      <c r="C7" s="262"/>
      <c r="D7" s="263"/>
      <c r="E7" s="264"/>
      <c r="F7" s="264"/>
      <c r="G7" s="265" t="e">
        <f t="shared" ref="G7:G12" si="0">SUM(H7-E7/20)</f>
        <v>#VALUE!</v>
      </c>
      <c r="H7" s="266" t="s">
        <v>938</v>
      </c>
      <c r="I7" s="264"/>
      <c r="J7" s="264"/>
      <c r="K7" s="266" t="e">
        <f t="shared" ref="K7:K11" si="1">SUM(J7*G7)</f>
        <v>#VALUE!</v>
      </c>
      <c r="L7" s="266" t="s">
        <v>938</v>
      </c>
      <c r="M7" s="265"/>
      <c r="N7" s="265"/>
      <c r="O7" s="265"/>
      <c r="P7" s="266" t="s">
        <v>938</v>
      </c>
      <c r="Q7" s="264"/>
      <c r="R7" s="264"/>
      <c r="S7" s="264"/>
      <c r="T7" s="264"/>
      <c r="U7" s="267"/>
      <c r="V7" s="264"/>
      <c r="W7" s="264"/>
      <c r="X7" s="264"/>
      <c r="Y7" s="267"/>
      <c r="Z7" s="264"/>
      <c r="AA7" s="264"/>
      <c r="AB7" s="264"/>
      <c r="AC7" s="267"/>
      <c r="AD7" s="264"/>
      <c r="AE7" s="264"/>
      <c r="AF7" s="264"/>
      <c r="AG7" s="268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70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71"/>
      <c r="DJ7" s="269"/>
      <c r="DK7" s="269"/>
      <c r="DL7" s="116"/>
      <c r="DM7" s="116"/>
      <c r="DN7" s="116"/>
      <c r="DO7" s="116"/>
      <c r="DP7" s="116"/>
      <c r="DQ7" s="272"/>
      <c r="DR7" s="273"/>
      <c r="DS7" s="116"/>
      <c r="DT7" s="116"/>
      <c r="DU7" s="116"/>
      <c r="DV7" s="116"/>
      <c r="DW7" s="116"/>
    </row>
    <row r="8" spans="1:127" ht="51">
      <c r="A8" s="274">
        <v>1</v>
      </c>
      <c r="B8" s="275" t="s">
        <v>939</v>
      </c>
      <c r="C8" s="275" t="s">
        <v>940</v>
      </c>
      <c r="D8" s="275" t="s">
        <v>941</v>
      </c>
      <c r="E8" s="265">
        <v>34000</v>
      </c>
      <c r="F8" s="265">
        <v>20</v>
      </c>
      <c r="G8" s="265">
        <f t="shared" si="0"/>
        <v>267.75</v>
      </c>
      <c r="H8" s="266">
        <f t="shared" ref="H8:H11" si="2">SUM((E8*6*21)/(8*20*100))+(E8/20)</f>
        <v>1967.75</v>
      </c>
      <c r="I8" s="265" t="s">
        <v>942</v>
      </c>
      <c r="J8" s="265">
        <v>20</v>
      </c>
      <c r="K8" s="266">
        <f t="shared" si="1"/>
        <v>5355</v>
      </c>
      <c r="L8" s="266">
        <f t="shared" ref="L8:L11" si="3">SUM(J8*H8)</f>
        <v>39355</v>
      </c>
      <c r="M8" s="265">
        <f>SUM(N8:O8)</f>
        <v>21590</v>
      </c>
      <c r="N8" s="265">
        <f t="shared" ref="N8:O11" si="4">SUM(S8,W8,AA8,AE8,AI8,AM8,AQ8,AU8,AY8,BC8,BG8,BK8,BO8,BS8,BW8,CA8,CE8,CI8,CM8,CQ8)</f>
        <v>18700</v>
      </c>
      <c r="O8" s="265">
        <f t="shared" si="4"/>
        <v>2890</v>
      </c>
      <c r="P8" s="266">
        <f t="shared" ref="P8:P11" si="5">SUM(L8-M8)</f>
        <v>17765</v>
      </c>
      <c r="Q8" s="276" t="s">
        <v>943</v>
      </c>
      <c r="R8" s="277" t="s">
        <v>944</v>
      </c>
      <c r="S8" s="265">
        <v>1700</v>
      </c>
      <c r="T8" s="265">
        <v>268</v>
      </c>
      <c r="U8" s="278">
        <f>SUM(S8:T8)</f>
        <v>1968</v>
      </c>
      <c r="V8" s="277" t="s">
        <v>945</v>
      </c>
      <c r="W8" s="265">
        <v>1700</v>
      </c>
      <c r="X8" s="265">
        <v>260</v>
      </c>
      <c r="Y8" s="278">
        <f>SUM(W8:X8)</f>
        <v>1960</v>
      </c>
      <c r="Z8" s="277" t="s">
        <v>946</v>
      </c>
      <c r="AA8" s="265">
        <v>1700</v>
      </c>
      <c r="AB8" s="265">
        <v>268</v>
      </c>
      <c r="AC8" s="278">
        <f>SUM(AA8:AB8)</f>
        <v>1968</v>
      </c>
      <c r="AD8" s="277" t="s">
        <v>947</v>
      </c>
      <c r="AE8" s="265">
        <v>1700</v>
      </c>
      <c r="AF8" s="265">
        <v>268</v>
      </c>
      <c r="AG8" s="278">
        <f>SUM(AE8:AF8)</f>
        <v>1968</v>
      </c>
      <c r="AH8" s="279">
        <v>39115</v>
      </c>
      <c r="AI8" s="280">
        <v>1700</v>
      </c>
      <c r="AJ8" s="280">
        <v>268</v>
      </c>
      <c r="AK8" s="278">
        <f>SUM(AI8:AJ8)</f>
        <v>1968</v>
      </c>
      <c r="AL8" s="280" t="s">
        <v>948</v>
      </c>
      <c r="AM8" s="280">
        <v>3400</v>
      </c>
      <c r="AN8" s="280">
        <v>536</v>
      </c>
      <c r="AO8" s="278">
        <f>SUM(AM8:AN8)</f>
        <v>3936</v>
      </c>
      <c r="AP8" s="280" t="s">
        <v>949</v>
      </c>
      <c r="AQ8" s="280">
        <v>1700</v>
      </c>
      <c r="AR8" s="280">
        <v>268</v>
      </c>
      <c r="AS8" s="278">
        <f>SUM(AQ8:AR8)</f>
        <v>1968</v>
      </c>
      <c r="AT8" s="280" t="s">
        <v>950</v>
      </c>
      <c r="AU8" s="280">
        <v>1700</v>
      </c>
      <c r="AV8" s="280">
        <v>268</v>
      </c>
      <c r="AW8" s="278">
        <f>SUM(AU8:AV8)</f>
        <v>1968</v>
      </c>
      <c r="AX8" s="281" t="s">
        <v>951</v>
      </c>
      <c r="AY8" s="280">
        <v>3400</v>
      </c>
      <c r="AZ8" s="280">
        <v>486</v>
      </c>
      <c r="BA8" s="278">
        <f>SUM(AY8:AZ8)</f>
        <v>3886</v>
      </c>
      <c r="BB8" s="280"/>
      <c r="BC8" s="280"/>
      <c r="BD8" s="280"/>
      <c r="BE8" s="278">
        <f>SUM(BC8:BD8)</f>
        <v>0</v>
      </c>
      <c r="BF8" s="280"/>
      <c r="BG8" s="280"/>
      <c r="BH8" s="280"/>
      <c r="BI8" s="278">
        <f>SUM(BG8:BH8)</f>
        <v>0</v>
      </c>
      <c r="BJ8" s="280"/>
      <c r="BK8" s="280"/>
      <c r="BL8" s="280"/>
      <c r="BM8" s="278">
        <f>SUM(BK8:BL8)</f>
        <v>0</v>
      </c>
      <c r="BN8" s="280"/>
      <c r="BO8" s="280"/>
      <c r="BP8" s="280"/>
      <c r="BQ8" s="280">
        <f>SUM(BO8:BP8)</f>
        <v>0</v>
      </c>
      <c r="BR8" s="280"/>
      <c r="BS8" s="280"/>
      <c r="BT8" s="280"/>
      <c r="BU8" s="280">
        <f>SUM(BS8:BT8)</f>
        <v>0</v>
      </c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2">
        <v>1</v>
      </c>
      <c r="CU8" s="265">
        <v>34000</v>
      </c>
      <c r="CV8" s="265"/>
      <c r="CW8" s="265"/>
      <c r="CX8" s="265"/>
      <c r="CY8" s="265"/>
      <c r="CZ8" s="265" t="s">
        <v>938</v>
      </c>
      <c r="DA8" s="265"/>
      <c r="DB8" s="265">
        <v>1</v>
      </c>
      <c r="DC8" s="265">
        <v>34000</v>
      </c>
      <c r="DD8" s="265"/>
      <c r="DE8" s="265"/>
      <c r="DF8" s="265"/>
      <c r="DG8" s="265"/>
      <c r="DH8" s="265"/>
      <c r="DI8" s="283"/>
      <c r="DJ8" s="284">
        <f t="shared" ref="DJ8:DK12" si="6">SUM(DH8,DF8,DD8,DB8,CZ8,CX8)</f>
        <v>1</v>
      </c>
      <c r="DK8" s="284">
        <f t="shared" si="6"/>
        <v>34000</v>
      </c>
      <c r="DL8" s="90" t="s">
        <v>938</v>
      </c>
      <c r="DM8" s="90" t="s">
        <v>938</v>
      </c>
      <c r="DN8" s="90">
        <v>1</v>
      </c>
      <c r="DO8" s="90">
        <v>34000</v>
      </c>
      <c r="DP8" s="90"/>
      <c r="DQ8" s="285">
        <v>1</v>
      </c>
      <c r="DR8" s="237">
        <v>34000</v>
      </c>
      <c r="DS8" s="90"/>
      <c r="DT8" s="90"/>
      <c r="DU8" s="90"/>
      <c r="DV8" s="90"/>
      <c r="DW8" s="90"/>
    </row>
    <row r="9" spans="1:127" ht="63.75">
      <c r="A9" s="274">
        <v>2</v>
      </c>
      <c r="B9" s="275" t="s">
        <v>952</v>
      </c>
      <c r="C9" s="275" t="s">
        <v>953</v>
      </c>
      <c r="D9" s="275" t="s">
        <v>954</v>
      </c>
      <c r="E9" s="265">
        <v>42500</v>
      </c>
      <c r="F9" s="265">
        <v>20</v>
      </c>
      <c r="G9" s="265">
        <f t="shared" si="0"/>
        <v>334.6875</v>
      </c>
      <c r="H9" s="266">
        <f t="shared" si="2"/>
        <v>2459.6875</v>
      </c>
      <c r="I9" s="265" t="s">
        <v>955</v>
      </c>
      <c r="J9" s="265">
        <v>20</v>
      </c>
      <c r="K9" s="266">
        <f t="shared" si="1"/>
        <v>6693.75</v>
      </c>
      <c r="L9" s="266">
        <f t="shared" si="3"/>
        <v>49193.75</v>
      </c>
      <c r="M9" s="265">
        <f>SUM(N9:O9)</f>
        <v>39360</v>
      </c>
      <c r="N9" s="265">
        <f t="shared" si="4"/>
        <v>33950</v>
      </c>
      <c r="O9" s="265">
        <f t="shared" si="4"/>
        <v>5410</v>
      </c>
      <c r="P9" s="266">
        <f t="shared" si="5"/>
        <v>9833.75</v>
      </c>
      <c r="Q9" s="276" t="s">
        <v>956</v>
      </c>
      <c r="R9" s="277" t="s">
        <v>944</v>
      </c>
      <c r="S9" s="265">
        <v>2125</v>
      </c>
      <c r="T9" s="265">
        <v>335</v>
      </c>
      <c r="U9" s="278">
        <f>SUM(S9:T9)</f>
        <v>2460</v>
      </c>
      <c r="V9" s="277" t="s">
        <v>945</v>
      </c>
      <c r="W9" s="265">
        <v>2125</v>
      </c>
      <c r="X9" s="265">
        <v>335</v>
      </c>
      <c r="Y9" s="278">
        <f>SUM(W9:X9)</f>
        <v>2460</v>
      </c>
      <c r="Z9" s="277" t="s">
        <v>946</v>
      </c>
      <c r="AA9" s="265">
        <v>2125</v>
      </c>
      <c r="AB9" s="265">
        <v>335</v>
      </c>
      <c r="AC9" s="278">
        <f>SUM(AA9:AB9)</f>
        <v>2460</v>
      </c>
      <c r="AD9" s="277" t="s">
        <v>947</v>
      </c>
      <c r="AE9" s="265">
        <v>2125</v>
      </c>
      <c r="AF9" s="265">
        <v>335</v>
      </c>
      <c r="AG9" s="278">
        <f>SUM(AE9:AF9)</f>
        <v>2460</v>
      </c>
      <c r="AH9" s="286" t="s">
        <v>957</v>
      </c>
      <c r="AI9" s="280">
        <v>2125</v>
      </c>
      <c r="AJ9" s="280">
        <v>335</v>
      </c>
      <c r="AK9" s="278">
        <f>SUM(AI9:AJ9)</f>
        <v>2460</v>
      </c>
      <c r="AL9" s="279">
        <v>39115</v>
      </c>
      <c r="AM9" s="280">
        <v>2125</v>
      </c>
      <c r="AN9" s="280">
        <v>335</v>
      </c>
      <c r="AO9" s="278">
        <f>SUM(AM9:AN9)</f>
        <v>2460</v>
      </c>
      <c r="AP9" s="280" t="s">
        <v>948</v>
      </c>
      <c r="AQ9" s="280">
        <v>4250</v>
      </c>
      <c r="AR9" s="280">
        <v>670</v>
      </c>
      <c r="AS9" s="278">
        <f>SUM(AQ9:AR9)</f>
        <v>4920</v>
      </c>
      <c r="AT9" s="281" t="s">
        <v>958</v>
      </c>
      <c r="AU9" s="280">
        <v>4200</v>
      </c>
      <c r="AV9" s="280">
        <v>720</v>
      </c>
      <c r="AW9" s="278">
        <f>SUM(AU9:AV9)</f>
        <v>4920</v>
      </c>
      <c r="AX9" s="280" t="s">
        <v>949</v>
      </c>
      <c r="AY9" s="280">
        <v>2125</v>
      </c>
      <c r="AZ9" s="280">
        <v>335</v>
      </c>
      <c r="BA9" s="278">
        <f>SUM(AY9:AZ9)</f>
        <v>2460</v>
      </c>
      <c r="BB9" s="280" t="s">
        <v>950</v>
      </c>
      <c r="BC9" s="280">
        <v>2125</v>
      </c>
      <c r="BD9" s="280">
        <v>335</v>
      </c>
      <c r="BE9" s="278">
        <f>SUM(BC9:BD9)</f>
        <v>2460</v>
      </c>
      <c r="BF9" s="280" t="s">
        <v>959</v>
      </c>
      <c r="BG9" s="280">
        <v>2125</v>
      </c>
      <c r="BH9" s="280">
        <v>335</v>
      </c>
      <c r="BI9" s="278">
        <f>SUM(BG9:BH9)</f>
        <v>2460</v>
      </c>
      <c r="BJ9" s="281" t="s">
        <v>951</v>
      </c>
      <c r="BK9" s="280">
        <v>2125</v>
      </c>
      <c r="BL9" s="280">
        <v>335</v>
      </c>
      <c r="BM9" s="278">
        <f>SUM(BK9:BL9)</f>
        <v>2460</v>
      </c>
      <c r="BN9" s="279">
        <v>40454</v>
      </c>
      <c r="BO9" s="280">
        <v>2125</v>
      </c>
      <c r="BP9" s="280">
        <v>335</v>
      </c>
      <c r="BQ9" s="280">
        <f>SUM(BO9:BP9)</f>
        <v>2460</v>
      </c>
      <c r="BR9" s="280" t="s">
        <v>960</v>
      </c>
      <c r="BS9" s="280">
        <v>2125</v>
      </c>
      <c r="BT9" s="280">
        <v>335</v>
      </c>
      <c r="BU9" s="280">
        <f>SUM(BS9:BT9)</f>
        <v>2460</v>
      </c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2">
        <v>1</v>
      </c>
      <c r="CU9" s="265">
        <v>42500</v>
      </c>
      <c r="CV9" s="265"/>
      <c r="CW9" s="265"/>
      <c r="CX9" s="265"/>
      <c r="CY9" s="265"/>
      <c r="CZ9" s="265">
        <v>1</v>
      </c>
      <c r="DA9" s="265">
        <v>42500</v>
      </c>
      <c r="DB9" s="265"/>
      <c r="DC9" s="265"/>
      <c r="DD9" s="265"/>
      <c r="DE9" s="265"/>
      <c r="DF9" s="265"/>
      <c r="DG9" s="265"/>
      <c r="DH9" s="265"/>
      <c r="DI9" s="283"/>
      <c r="DJ9" s="284">
        <f t="shared" si="6"/>
        <v>1</v>
      </c>
      <c r="DK9" s="284">
        <f t="shared" si="6"/>
        <v>42500</v>
      </c>
      <c r="DL9" s="90">
        <v>1</v>
      </c>
      <c r="DM9" s="90">
        <v>42500</v>
      </c>
      <c r="DN9" s="90"/>
      <c r="DO9" s="90"/>
      <c r="DP9" s="90"/>
      <c r="DQ9" s="285">
        <v>1</v>
      </c>
      <c r="DR9" s="237">
        <v>42500</v>
      </c>
      <c r="DS9" s="90"/>
      <c r="DT9" s="90"/>
      <c r="DU9" s="90"/>
      <c r="DV9" s="90"/>
      <c r="DW9" s="90"/>
    </row>
    <row r="10" spans="1:127" ht="63.75">
      <c r="A10" s="274">
        <v>3</v>
      </c>
      <c r="B10" s="275" t="s">
        <v>961</v>
      </c>
      <c r="C10" s="275" t="s">
        <v>962</v>
      </c>
      <c r="D10" s="275" t="s">
        <v>954</v>
      </c>
      <c r="E10" s="265">
        <v>29750</v>
      </c>
      <c r="F10" s="265">
        <v>20</v>
      </c>
      <c r="G10" s="265">
        <f t="shared" si="0"/>
        <v>234.28125</v>
      </c>
      <c r="H10" s="266">
        <f t="shared" si="2"/>
        <v>1721.78125</v>
      </c>
      <c r="I10" s="265" t="s">
        <v>963</v>
      </c>
      <c r="J10" s="265">
        <v>20</v>
      </c>
      <c r="K10" s="266">
        <f t="shared" si="1"/>
        <v>4685.625</v>
      </c>
      <c r="L10" s="266">
        <f t="shared" si="3"/>
        <v>34435.625</v>
      </c>
      <c r="M10" s="265">
        <f>SUM(N10:O10)</f>
        <v>25819</v>
      </c>
      <c r="N10" s="265">
        <f t="shared" si="4"/>
        <v>22317</v>
      </c>
      <c r="O10" s="265">
        <f t="shared" si="4"/>
        <v>3502</v>
      </c>
      <c r="P10" s="266">
        <f t="shared" si="5"/>
        <v>8616.625</v>
      </c>
      <c r="Q10" s="276" t="s">
        <v>964</v>
      </c>
      <c r="R10" s="276" t="s">
        <v>965</v>
      </c>
      <c r="S10" s="265">
        <v>1488</v>
      </c>
      <c r="T10" s="287">
        <v>223</v>
      </c>
      <c r="U10" s="278">
        <f>SUM(S10:T10)</f>
        <v>1711</v>
      </c>
      <c r="V10" s="276" t="s">
        <v>944</v>
      </c>
      <c r="W10" s="265">
        <v>1487</v>
      </c>
      <c r="X10" s="265">
        <v>235</v>
      </c>
      <c r="Y10" s="278">
        <f>SUM(W10:X10)</f>
        <v>1722</v>
      </c>
      <c r="Z10" s="276" t="s">
        <v>945</v>
      </c>
      <c r="AA10" s="265">
        <v>1487</v>
      </c>
      <c r="AB10" s="265">
        <v>235</v>
      </c>
      <c r="AC10" s="278">
        <f>SUM(AA10:AB10)</f>
        <v>1722</v>
      </c>
      <c r="AD10" s="276" t="s">
        <v>946</v>
      </c>
      <c r="AE10" s="265">
        <v>1488</v>
      </c>
      <c r="AF10" s="265">
        <v>234</v>
      </c>
      <c r="AG10" s="278">
        <f>SUM(AE10:AF10)</f>
        <v>1722</v>
      </c>
      <c r="AH10" s="286" t="s">
        <v>947</v>
      </c>
      <c r="AI10" s="280">
        <v>1488</v>
      </c>
      <c r="AJ10" s="280">
        <v>234</v>
      </c>
      <c r="AK10" s="278">
        <f>SUM(AI10:AJ10)</f>
        <v>1722</v>
      </c>
      <c r="AL10" s="286" t="s">
        <v>957</v>
      </c>
      <c r="AM10" s="280">
        <v>1487</v>
      </c>
      <c r="AN10" s="280">
        <v>235</v>
      </c>
      <c r="AO10" s="278">
        <f>SUM(AM10:AN10)</f>
        <v>1722</v>
      </c>
      <c r="AP10" s="279">
        <v>39115</v>
      </c>
      <c r="AQ10" s="280">
        <v>1488</v>
      </c>
      <c r="AR10" s="280">
        <v>234</v>
      </c>
      <c r="AS10" s="278">
        <f>SUM(AQ10:AR10)</f>
        <v>1722</v>
      </c>
      <c r="AT10" s="280" t="s">
        <v>948</v>
      </c>
      <c r="AU10" s="280">
        <v>2976</v>
      </c>
      <c r="AV10" s="280">
        <v>468</v>
      </c>
      <c r="AW10" s="278">
        <f>SUM(AU10:AV10)</f>
        <v>3444</v>
      </c>
      <c r="AX10" s="281" t="s">
        <v>958</v>
      </c>
      <c r="AY10" s="280">
        <v>1488</v>
      </c>
      <c r="AZ10" s="280">
        <v>234</v>
      </c>
      <c r="BA10" s="278">
        <f>SUM(AY10:AZ10)</f>
        <v>1722</v>
      </c>
      <c r="BB10" s="280" t="s">
        <v>949</v>
      </c>
      <c r="BC10" s="280">
        <v>1488</v>
      </c>
      <c r="BD10" s="280">
        <v>234</v>
      </c>
      <c r="BE10" s="278">
        <f>SUM(BC10:BD10)</f>
        <v>1722</v>
      </c>
      <c r="BF10" s="280" t="s">
        <v>950</v>
      </c>
      <c r="BG10" s="280">
        <v>1488</v>
      </c>
      <c r="BH10" s="280">
        <v>234</v>
      </c>
      <c r="BI10" s="278">
        <f>SUM(BG10:BH10)</f>
        <v>1722</v>
      </c>
      <c r="BJ10" s="279">
        <v>40454</v>
      </c>
      <c r="BK10" s="280">
        <v>2976</v>
      </c>
      <c r="BL10" s="280">
        <v>468</v>
      </c>
      <c r="BM10" s="278">
        <f>SUM(BK10:BL10)</f>
        <v>3444</v>
      </c>
      <c r="BN10" s="280"/>
      <c r="BO10" s="280"/>
      <c r="BP10" s="280"/>
      <c r="BQ10" s="280">
        <f>SUM(BO10:BP10)</f>
        <v>0</v>
      </c>
      <c r="BR10" s="280" t="s">
        <v>960</v>
      </c>
      <c r="BS10" s="280">
        <v>1488</v>
      </c>
      <c r="BT10" s="280">
        <v>234</v>
      </c>
      <c r="BU10" s="280">
        <f>SUM(BS10:BT10)</f>
        <v>1722</v>
      </c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2">
        <v>1</v>
      </c>
      <c r="CU10" s="265">
        <v>29750</v>
      </c>
      <c r="CV10" s="265"/>
      <c r="CW10" s="265"/>
      <c r="CX10" s="265"/>
      <c r="CY10" s="265"/>
      <c r="CZ10" s="265">
        <v>1</v>
      </c>
      <c r="DA10" s="265">
        <v>29750</v>
      </c>
      <c r="DB10" s="265"/>
      <c r="DC10" s="265"/>
      <c r="DD10" s="265"/>
      <c r="DE10" s="265"/>
      <c r="DF10" s="265"/>
      <c r="DG10" s="265"/>
      <c r="DH10" s="265"/>
      <c r="DI10" s="283"/>
      <c r="DJ10" s="284">
        <f t="shared" si="6"/>
        <v>1</v>
      </c>
      <c r="DK10" s="284">
        <f t="shared" si="6"/>
        <v>29750</v>
      </c>
      <c r="DL10" s="90"/>
      <c r="DM10" s="90"/>
      <c r="DN10" s="90">
        <v>1</v>
      </c>
      <c r="DO10" s="90">
        <v>29750</v>
      </c>
      <c r="DP10" s="90"/>
      <c r="DQ10" s="285">
        <v>1</v>
      </c>
      <c r="DR10" s="237">
        <v>29750</v>
      </c>
      <c r="DS10" s="90"/>
      <c r="DT10" s="90"/>
      <c r="DU10" s="90"/>
      <c r="DV10" s="90"/>
      <c r="DW10" s="90"/>
    </row>
    <row r="11" spans="1:127" ht="51">
      <c r="A11" s="274">
        <v>4</v>
      </c>
      <c r="B11" s="275" t="s">
        <v>966</v>
      </c>
      <c r="C11" s="275" t="s">
        <v>967</v>
      </c>
      <c r="D11" s="275" t="s">
        <v>954</v>
      </c>
      <c r="E11" s="265">
        <v>29750</v>
      </c>
      <c r="F11" s="265">
        <v>20</v>
      </c>
      <c r="G11" s="265">
        <f t="shared" si="0"/>
        <v>234.28125</v>
      </c>
      <c r="H11" s="266">
        <f t="shared" si="2"/>
        <v>1721.78125</v>
      </c>
      <c r="I11" s="265" t="s">
        <v>968</v>
      </c>
      <c r="J11" s="265">
        <v>20</v>
      </c>
      <c r="K11" s="266">
        <f t="shared" si="1"/>
        <v>4685.625</v>
      </c>
      <c r="L11" s="266">
        <f t="shared" si="3"/>
        <v>34435.625</v>
      </c>
      <c r="M11" s="265">
        <f>SUM(N11:O11)</f>
        <v>15598</v>
      </c>
      <c r="N11" s="265">
        <f t="shared" si="4"/>
        <v>13389</v>
      </c>
      <c r="O11" s="265">
        <f t="shared" si="4"/>
        <v>2209</v>
      </c>
      <c r="P11" s="266">
        <f t="shared" si="5"/>
        <v>18837.625</v>
      </c>
      <c r="Q11" s="276" t="s">
        <v>969</v>
      </c>
      <c r="R11" s="277" t="s">
        <v>965</v>
      </c>
      <c r="S11" s="265">
        <v>1488</v>
      </c>
      <c r="T11" s="287">
        <v>334</v>
      </c>
      <c r="U11" s="278">
        <f>SUM(S11:T11)</f>
        <v>1822</v>
      </c>
      <c r="V11" s="276" t="s">
        <v>944</v>
      </c>
      <c r="W11" s="265">
        <v>1487</v>
      </c>
      <c r="X11" s="265">
        <v>235</v>
      </c>
      <c r="Y11" s="278">
        <f>SUM(W11:X11)</f>
        <v>1722</v>
      </c>
      <c r="Z11" s="276" t="s">
        <v>945</v>
      </c>
      <c r="AA11" s="265">
        <v>1487</v>
      </c>
      <c r="AB11" s="265">
        <v>235</v>
      </c>
      <c r="AC11" s="278">
        <f>SUM(AA11:AB11)</f>
        <v>1722</v>
      </c>
      <c r="AD11" s="276" t="s">
        <v>946</v>
      </c>
      <c r="AE11" s="265">
        <v>1488</v>
      </c>
      <c r="AF11" s="265">
        <v>234</v>
      </c>
      <c r="AG11" s="278">
        <f>SUM(AE11:AF11)</f>
        <v>1722</v>
      </c>
      <c r="AH11" s="286" t="s">
        <v>947</v>
      </c>
      <c r="AI11" s="280">
        <v>1488</v>
      </c>
      <c r="AJ11" s="280">
        <v>234</v>
      </c>
      <c r="AK11" s="278">
        <f>SUM(AI11:AJ11)</f>
        <v>1722</v>
      </c>
      <c r="AL11" s="286" t="s">
        <v>957</v>
      </c>
      <c r="AM11" s="280">
        <v>1487</v>
      </c>
      <c r="AN11" s="280">
        <v>235</v>
      </c>
      <c r="AO11" s="278">
        <f>SUM(AM11:AN11)</f>
        <v>1722</v>
      </c>
      <c r="AP11" s="279">
        <v>39115</v>
      </c>
      <c r="AQ11" s="280">
        <v>1488</v>
      </c>
      <c r="AR11" s="280">
        <v>234</v>
      </c>
      <c r="AS11" s="278">
        <f>SUM(AQ11:AR11)</f>
        <v>1722</v>
      </c>
      <c r="AT11" s="280" t="s">
        <v>948</v>
      </c>
      <c r="AU11" s="280">
        <v>2976</v>
      </c>
      <c r="AV11" s="280">
        <v>468</v>
      </c>
      <c r="AW11" s="278">
        <f>SUM(AU11:AV11)</f>
        <v>3444</v>
      </c>
      <c r="AX11" s="280"/>
      <c r="AY11" s="280"/>
      <c r="AZ11" s="280"/>
      <c r="BA11" s="278">
        <f>SUM(AY11:AZ11)</f>
        <v>0</v>
      </c>
      <c r="BB11" s="280"/>
      <c r="BC11" s="280"/>
      <c r="BD11" s="280"/>
      <c r="BE11" s="278">
        <f>SUM(BC11:BD11)</f>
        <v>0</v>
      </c>
      <c r="BF11" s="280"/>
      <c r="BG11" s="280"/>
      <c r="BH11" s="280"/>
      <c r="BI11" s="278">
        <f>SUM(BG11:BH11)</f>
        <v>0</v>
      </c>
      <c r="BJ11" s="280"/>
      <c r="BK11" s="280"/>
      <c r="BL11" s="280"/>
      <c r="BM11" s="278">
        <f>SUM(BK11:BL11)</f>
        <v>0</v>
      </c>
      <c r="BN11" s="280"/>
      <c r="BO11" s="280"/>
      <c r="BP11" s="280"/>
      <c r="BQ11" s="280">
        <f>SUM(BO11:BP11)</f>
        <v>0</v>
      </c>
      <c r="BR11" s="280"/>
      <c r="BS11" s="280"/>
      <c r="BT11" s="280"/>
      <c r="BU11" s="280">
        <f>SUM(BS11:BT11)</f>
        <v>0</v>
      </c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2">
        <v>1</v>
      </c>
      <c r="CU11" s="265">
        <v>29750</v>
      </c>
      <c r="CV11" s="265"/>
      <c r="CW11" s="265"/>
      <c r="CX11" s="265"/>
      <c r="CY11" s="265"/>
      <c r="CZ11" s="265">
        <v>1</v>
      </c>
      <c r="DA11" s="265">
        <v>29750</v>
      </c>
      <c r="DB11" s="265"/>
      <c r="DC11" s="265"/>
      <c r="DD11" s="265"/>
      <c r="DE11" s="265"/>
      <c r="DF11" s="265"/>
      <c r="DG11" s="265"/>
      <c r="DH11" s="265"/>
      <c r="DI11" s="283"/>
      <c r="DJ11" s="284">
        <f t="shared" si="6"/>
        <v>1</v>
      </c>
      <c r="DK11" s="284">
        <f t="shared" si="6"/>
        <v>29750</v>
      </c>
      <c r="DL11" s="90">
        <v>1</v>
      </c>
      <c r="DM11" s="90">
        <v>29750</v>
      </c>
      <c r="DN11" s="90"/>
      <c r="DO11" s="90"/>
      <c r="DP11" s="90"/>
      <c r="DQ11" s="285">
        <v>1</v>
      </c>
      <c r="DR11" s="237">
        <v>29750</v>
      </c>
      <c r="DS11" s="90"/>
      <c r="DT11" s="90"/>
      <c r="DU11" s="90"/>
      <c r="DV11" s="90"/>
      <c r="DW11" s="90"/>
    </row>
    <row r="12" spans="1:127">
      <c r="A12" s="261"/>
      <c r="B12" s="262" t="s">
        <v>897</v>
      </c>
      <c r="C12" s="262"/>
      <c r="D12" s="263"/>
      <c r="E12" s="287">
        <f>SUM(E8:E11)</f>
        <v>136000</v>
      </c>
      <c r="F12" s="264"/>
      <c r="G12" s="265">
        <f t="shared" si="0"/>
        <v>1071</v>
      </c>
      <c r="H12" s="287">
        <f>SUM(H8:H11)</f>
        <v>7871</v>
      </c>
      <c r="I12" s="264"/>
      <c r="J12" s="288">
        <f t="shared" ref="J12:BW12" si="7">SUM(J8:J11)</f>
        <v>80</v>
      </c>
      <c r="K12" s="288">
        <f t="shared" si="7"/>
        <v>21420</v>
      </c>
      <c r="L12" s="288">
        <f t="shared" si="7"/>
        <v>157420</v>
      </c>
      <c r="M12" s="287">
        <f t="shared" si="7"/>
        <v>102367</v>
      </c>
      <c r="N12" s="287">
        <f t="shared" si="7"/>
        <v>88356</v>
      </c>
      <c r="O12" s="287">
        <f t="shared" si="7"/>
        <v>14011</v>
      </c>
      <c r="P12" s="287">
        <f t="shared" si="7"/>
        <v>55053</v>
      </c>
      <c r="Q12" s="287">
        <f t="shared" si="7"/>
        <v>0</v>
      </c>
      <c r="R12" s="287">
        <f t="shared" si="7"/>
        <v>0</v>
      </c>
      <c r="S12" s="287">
        <f t="shared" si="7"/>
        <v>6801</v>
      </c>
      <c r="T12" s="287">
        <f t="shared" si="7"/>
        <v>1160</v>
      </c>
      <c r="U12" s="287">
        <f t="shared" si="7"/>
        <v>7961</v>
      </c>
      <c r="V12" s="287">
        <f t="shared" si="7"/>
        <v>0</v>
      </c>
      <c r="W12" s="287">
        <f t="shared" si="7"/>
        <v>6799</v>
      </c>
      <c r="X12" s="287">
        <f t="shared" si="7"/>
        <v>1065</v>
      </c>
      <c r="Y12" s="287">
        <f t="shared" si="7"/>
        <v>7864</v>
      </c>
      <c r="Z12" s="287">
        <f t="shared" si="7"/>
        <v>0</v>
      </c>
      <c r="AA12" s="287">
        <f t="shared" si="7"/>
        <v>6799</v>
      </c>
      <c r="AB12" s="287">
        <f t="shared" si="7"/>
        <v>1073</v>
      </c>
      <c r="AC12" s="287">
        <f t="shared" si="7"/>
        <v>7872</v>
      </c>
      <c r="AD12" s="287">
        <f t="shared" si="7"/>
        <v>0</v>
      </c>
      <c r="AE12" s="287">
        <f t="shared" si="7"/>
        <v>6801</v>
      </c>
      <c r="AF12" s="287">
        <f t="shared" si="7"/>
        <v>1071</v>
      </c>
      <c r="AG12" s="287">
        <f t="shared" si="7"/>
        <v>7872</v>
      </c>
      <c r="AH12" s="287">
        <f t="shared" si="7"/>
        <v>39115</v>
      </c>
      <c r="AI12" s="287">
        <f t="shared" si="7"/>
        <v>6801</v>
      </c>
      <c r="AJ12" s="287">
        <f t="shared" si="7"/>
        <v>1071</v>
      </c>
      <c r="AK12" s="287">
        <f t="shared" si="7"/>
        <v>7872</v>
      </c>
      <c r="AL12" s="287">
        <f t="shared" si="7"/>
        <v>39115</v>
      </c>
      <c r="AM12" s="287">
        <f t="shared" si="7"/>
        <v>8499</v>
      </c>
      <c r="AN12" s="287">
        <f t="shared" si="7"/>
        <v>1341</v>
      </c>
      <c r="AO12" s="287">
        <f t="shared" si="7"/>
        <v>9840</v>
      </c>
      <c r="AP12" s="287">
        <f t="shared" si="7"/>
        <v>78230</v>
      </c>
      <c r="AQ12" s="287">
        <f t="shared" si="7"/>
        <v>8926</v>
      </c>
      <c r="AR12" s="287">
        <f t="shared" si="7"/>
        <v>1406</v>
      </c>
      <c r="AS12" s="287">
        <f t="shared" si="7"/>
        <v>10332</v>
      </c>
      <c r="AT12" s="287">
        <f t="shared" si="7"/>
        <v>0</v>
      </c>
      <c r="AU12" s="287">
        <f t="shared" si="7"/>
        <v>11852</v>
      </c>
      <c r="AV12" s="287">
        <f t="shared" si="7"/>
        <v>1924</v>
      </c>
      <c r="AW12" s="287">
        <f t="shared" si="7"/>
        <v>13776</v>
      </c>
      <c r="AX12" s="287">
        <f t="shared" si="7"/>
        <v>0</v>
      </c>
      <c r="AY12" s="287">
        <f t="shared" si="7"/>
        <v>7013</v>
      </c>
      <c r="AZ12" s="287">
        <f t="shared" si="7"/>
        <v>1055</v>
      </c>
      <c r="BA12" s="287">
        <f t="shared" si="7"/>
        <v>8068</v>
      </c>
      <c r="BB12" s="287">
        <f t="shared" si="7"/>
        <v>0</v>
      </c>
      <c r="BC12" s="287">
        <f t="shared" si="7"/>
        <v>3613</v>
      </c>
      <c r="BD12" s="287">
        <f t="shared" si="7"/>
        <v>569</v>
      </c>
      <c r="BE12" s="287">
        <f t="shared" si="7"/>
        <v>4182</v>
      </c>
      <c r="BF12" s="287">
        <f t="shared" si="7"/>
        <v>0</v>
      </c>
      <c r="BG12" s="287">
        <f t="shared" si="7"/>
        <v>3613</v>
      </c>
      <c r="BH12" s="287">
        <f t="shared" si="7"/>
        <v>569</v>
      </c>
      <c r="BI12" s="287">
        <f t="shared" si="7"/>
        <v>4182</v>
      </c>
      <c r="BJ12" s="287">
        <f t="shared" si="7"/>
        <v>40454</v>
      </c>
      <c r="BK12" s="287">
        <f t="shared" si="7"/>
        <v>5101</v>
      </c>
      <c r="BL12" s="287">
        <f t="shared" si="7"/>
        <v>803</v>
      </c>
      <c r="BM12" s="287">
        <f t="shared" si="7"/>
        <v>5904</v>
      </c>
      <c r="BN12" s="287">
        <f t="shared" si="7"/>
        <v>40454</v>
      </c>
      <c r="BO12" s="287">
        <f t="shared" si="7"/>
        <v>2125</v>
      </c>
      <c r="BP12" s="287">
        <f t="shared" si="7"/>
        <v>335</v>
      </c>
      <c r="BQ12" s="287">
        <f t="shared" si="7"/>
        <v>2460</v>
      </c>
      <c r="BR12" s="287">
        <f t="shared" si="7"/>
        <v>0</v>
      </c>
      <c r="BS12" s="287">
        <f t="shared" si="7"/>
        <v>3613</v>
      </c>
      <c r="BT12" s="287">
        <f t="shared" si="7"/>
        <v>569</v>
      </c>
      <c r="BU12" s="287">
        <f t="shared" si="7"/>
        <v>4182</v>
      </c>
      <c r="BV12" s="287">
        <f t="shared" si="7"/>
        <v>0</v>
      </c>
      <c r="BW12" s="287">
        <f t="shared" si="7"/>
        <v>0</v>
      </c>
      <c r="BX12" s="287">
        <f t="shared" ref="BX12:DI12" si="8">SUM(BX8:BX11)</f>
        <v>0</v>
      </c>
      <c r="BY12" s="287">
        <f t="shared" si="8"/>
        <v>0</v>
      </c>
      <c r="BZ12" s="287">
        <f t="shared" si="8"/>
        <v>0</v>
      </c>
      <c r="CA12" s="287">
        <f t="shared" si="8"/>
        <v>0</v>
      </c>
      <c r="CB12" s="287">
        <f t="shared" si="8"/>
        <v>0</v>
      </c>
      <c r="CC12" s="287">
        <f t="shared" si="8"/>
        <v>0</v>
      </c>
      <c r="CD12" s="287">
        <f t="shared" si="8"/>
        <v>0</v>
      </c>
      <c r="CE12" s="287">
        <f t="shared" si="8"/>
        <v>0</v>
      </c>
      <c r="CF12" s="287">
        <f t="shared" si="8"/>
        <v>0</v>
      </c>
      <c r="CG12" s="287">
        <f t="shared" si="8"/>
        <v>0</v>
      </c>
      <c r="CH12" s="287">
        <f t="shared" si="8"/>
        <v>0</v>
      </c>
      <c r="CI12" s="287">
        <f t="shared" si="8"/>
        <v>0</v>
      </c>
      <c r="CJ12" s="287">
        <f t="shared" si="8"/>
        <v>0</v>
      </c>
      <c r="CK12" s="287">
        <f t="shared" si="8"/>
        <v>0</v>
      </c>
      <c r="CL12" s="287">
        <f t="shared" si="8"/>
        <v>0</v>
      </c>
      <c r="CM12" s="287">
        <f t="shared" si="8"/>
        <v>0</v>
      </c>
      <c r="CN12" s="287">
        <f t="shared" si="8"/>
        <v>0</v>
      </c>
      <c r="CO12" s="287">
        <f t="shared" si="8"/>
        <v>0</v>
      </c>
      <c r="CP12" s="287">
        <f t="shared" si="8"/>
        <v>0</v>
      </c>
      <c r="CQ12" s="287">
        <f t="shared" si="8"/>
        <v>0</v>
      </c>
      <c r="CR12" s="287">
        <f t="shared" si="8"/>
        <v>0</v>
      </c>
      <c r="CS12" s="289">
        <f t="shared" si="8"/>
        <v>0</v>
      </c>
      <c r="CT12" s="290">
        <f t="shared" si="8"/>
        <v>4</v>
      </c>
      <c r="CU12" s="287">
        <f t="shared" si="8"/>
        <v>136000</v>
      </c>
      <c r="CV12" s="287">
        <f t="shared" si="8"/>
        <v>0</v>
      </c>
      <c r="CW12" s="287">
        <f t="shared" si="8"/>
        <v>0</v>
      </c>
      <c r="CX12" s="287">
        <f t="shared" si="8"/>
        <v>0</v>
      </c>
      <c r="CY12" s="287">
        <f t="shared" si="8"/>
        <v>0</v>
      </c>
      <c r="CZ12" s="287">
        <f t="shared" si="8"/>
        <v>3</v>
      </c>
      <c r="DA12" s="287">
        <f t="shared" si="8"/>
        <v>102000</v>
      </c>
      <c r="DB12" s="287">
        <f t="shared" si="8"/>
        <v>1</v>
      </c>
      <c r="DC12" s="287">
        <f t="shared" si="8"/>
        <v>34000</v>
      </c>
      <c r="DD12" s="287">
        <f t="shared" si="8"/>
        <v>0</v>
      </c>
      <c r="DE12" s="287">
        <f t="shared" si="8"/>
        <v>0</v>
      </c>
      <c r="DF12" s="287">
        <f t="shared" si="8"/>
        <v>0</v>
      </c>
      <c r="DG12" s="287">
        <f t="shared" si="8"/>
        <v>0</v>
      </c>
      <c r="DH12" s="287">
        <f t="shared" si="8"/>
        <v>0</v>
      </c>
      <c r="DI12" s="287">
        <f t="shared" si="8"/>
        <v>0</v>
      </c>
      <c r="DJ12" s="284">
        <f t="shared" si="6"/>
        <v>4</v>
      </c>
      <c r="DK12" s="284">
        <f t="shared" si="6"/>
        <v>136000</v>
      </c>
      <c r="DL12" s="287">
        <f>SUM(DL8:DL11)</f>
        <v>2</v>
      </c>
      <c r="DM12" s="287">
        <f>SUM(DM8:DM11)</f>
        <v>72250</v>
      </c>
      <c r="DN12" s="287">
        <f>SUM(DN8:DN11)</f>
        <v>2</v>
      </c>
      <c r="DO12" s="287">
        <f>SUM(DO8:DO11)</f>
        <v>63750</v>
      </c>
      <c r="DP12" s="116"/>
      <c r="DQ12" s="272"/>
      <c r="DR12" s="273"/>
      <c r="DS12" s="116"/>
      <c r="DT12" s="116"/>
      <c r="DU12" s="116"/>
      <c r="DV12" s="116"/>
      <c r="DW12" s="116"/>
    </row>
    <row r="13" spans="1:127">
      <c r="E13">
        <f>E12/85*100</f>
        <v>160000</v>
      </c>
    </row>
    <row r="14" spans="1:127">
      <c r="E14">
        <f>E13*0.85</f>
        <v>136000</v>
      </c>
    </row>
    <row r="15" spans="1:127">
      <c r="E15">
        <f>E13*0.1</f>
        <v>16000</v>
      </c>
    </row>
  </sheetData>
  <mergeCells count="40"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12"/>
  <sheetViews>
    <sheetView workbookViewId="0">
      <selection activeCell="G12" sqref="G12"/>
    </sheetView>
  </sheetViews>
  <sheetFormatPr defaultRowHeight="15"/>
  <sheetData>
    <row r="1" spans="1:149" ht="26.25">
      <c r="A1" s="454" t="s">
        <v>863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217"/>
      <c r="M1" s="217"/>
      <c r="N1" s="218"/>
      <c r="O1" s="217"/>
      <c r="P1" s="217"/>
      <c r="Q1" s="217"/>
      <c r="R1" s="217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20"/>
      <c r="AE1" s="219"/>
      <c r="AF1" s="219"/>
      <c r="AG1" s="219"/>
      <c r="AH1" s="219"/>
      <c r="AI1" s="219"/>
      <c r="AJ1" s="219"/>
      <c r="AK1" s="219"/>
      <c r="AL1" s="219"/>
      <c r="AM1" s="219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291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292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470" t="s">
        <v>864</v>
      </c>
      <c r="DQ1" s="471"/>
      <c r="DR1" s="454"/>
      <c r="DS1" s="454"/>
      <c r="DT1" s="454"/>
      <c r="DU1" s="454"/>
      <c r="DV1" s="454"/>
      <c r="DW1" s="454"/>
      <c r="DX1" s="454"/>
      <c r="DY1" s="454"/>
      <c r="DZ1" s="454"/>
      <c r="EA1" s="454"/>
      <c r="EB1" s="454"/>
      <c r="EC1" s="454"/>
      <c r="ED1" s="454"/>
      <c r="EE1" s="195"/>
      <c r="EF1" s="195"/>
      <c r="EG1" s="195"/>
      <c r="EH1" s="221"/>
      <c r="EI1" s="195"/>
      <c r="EJ1" s="195"/>
      <c r="EK1" s="195"/>
      <c r="EL1" s="195"/>
      <c r="EM1" s="221"/>
      <c r="EN1" s="195"/>
      <c r="EO1" s="195"/>
      <c r="EP1" s="195"/>
      <c r="EQ1" s="195"/>
      <c r="ER1" s="195"/>
      <c r="ES1" s="195"/>
    </row>
    <row r="2" spans="1:149" ht="19.5" thickBot="1">
      <c r="A2" s="455" t="s">
        <v>865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222"/>
      <c r="M2" s="222"/>
      <c r="N2" s="223"/>
      <c r="O2" s="222"/>
      <c r="P2" s="222"/>
      <c r="Q2" s="222"/>
      <c r="R2" s="222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187"/>
      <c r="AE2" s="224"/>
      <c r="AF2" s="224"/>
      <c r="AG2" s="224"/>
      <c r="AH2" s="224"/>
      <c r="AI2" s="224"/>
      <c r="AJ2" s="224"/>
      <c r="AK2" s="224"/>
      <c r="AL2" s="224"/>
      <c r="AM2" s="224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293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294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225"/>
      <c r="DQ2" s="226"/>
      <c r="DR2" s="188"/>
      <c r="DS2" s="188"/>
      <c r="DT2" s="227" t="s">
        <v>906</v>
      </c>
      <c r="DU2" s="227"/>
      <c r="DV2" s="188"/>
      <c r="DW2" s="188"/>
      <c r="DX2" s="188"/>
      <c r="DY2" s="188"/>
      <c r="DZ2" s="188"/>
      <c r="EA2" s="188"/>
      <c r="EB2" s="188"/>
      <c r="EC2" s="188"/>
      <c r="ED2" s="188"/>
      <c r="EE2" s="195"/>
      <c r="EF2" s="195"/>
      <c r="EG2" s="195"/>
      <c r="EH2" s="221"/>
      <c r="EI2" s="195"/>
      <c r="EJ2" s="195"/>
      <c r="EK2" s="195"/>
      <c r="EL2" s="195"/>
      <c r="EM2" s="221"/>
      <c r="EN2" s="195"/>
      <c r="EO2" s="195"/>
      <c r="EP2" s="195"/>
      <c r="EQ2" s="195"/>
      <c r="ER2" s="195"/>
      <c r="ES2" s="195"/>
    </row>
    <row r="3" spans="1:149" ht="16.5" thickBot="1">
      <c r="A3" s="486" t="s">
        <v>866</v>
      </c>
      <c r="B3" s="476" t="s">
        <v>907</v>
      </c>
      <c r="C3" s="476" t="s">
        <v>867</v>
      </c>
      <c r="D3" s="476" t="s">
        <v>868</v>
      </c>
      <c r="E3" s="476" t="s">
        <v>869</v>
      </c>
      <c r="F3" s="476" t="s">
        <v>970</v>
      </c>
      <c r="G3" s="476" t="s">
        <v>971</v>
      </c>
      <c r="H3" s="487" t="s">
        <v>870</v>
      </c>
      <c r="I3" s="440" t="s">
        <v>933</v>
      </c>
      <c r="J3" s="489" t="s">
        <v>871</v>
      </c>
      <c r="K3" s="458" t="s">
        <v>872</v>
      </c>
      <c r="L3" s="440" t="s">
        <v>972</v>
      </c>
      <c r="M3" s="440" t="s">
        <v>874</v>
      </c>
      <c r="N3" s="443" t="s">
        <v>973</v>
      </c>
      <c r="O3" s="446" t="s">
        <v>876</v>
      </c>
      <c r="P3" s="447"/>
      <c r="Q3" s="448"/>
      <c r="R3" s="482" t="s">
        <v>970</v>
      </c>
      <c r="S3" s="452" t="s">
        <v>878</v>
      </c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85"/>
      <c r="AM3" s="453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293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294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228"/>
      <c r="DQ3" s="198"/>
      <c r="EH3" s="228"/>
      <c r="EM3" s="228"/>
    </row>
    <row r="4" spans="1:149" ht="26.25" thickBot="1">
      <c r="A4" s="457"/>
      <c r="B4" s="459"/>
      <c r="C4" s="476"/>
      <c r="D4" s="459"/>
      <c r="E4" s="459"/>
      <c r="F4" s="476"/>
      <c r="G4" s="476"/>
      <c r="H4" s="488"/>
      <c r="I4" s="441"/>
      <c r="J4" s="490"/>
      <c r="K4" s="459"/>
      <c r="L4" s="441"/>
      <c r="M4" s="441"/>
      <c r="N4" s="444"/>
      <c r="O4" s="449"/>
      <c r="P4" s="450"/>
      <c r="Q4" s="451"/>
      <c r="R4" s="483"/>
      <c r="S4" s="435" t="s">
        <v>309</v>
      </c>
      <c r="T4" s="435"/>
      <c r="U4" s="435"/>
      <c r="V4" s="435"/>
      <c r="W4" s="435"/>
      <c r="X4" s="435"/>
      <c r="Y4" s="435" t="s">
        <v>320</v>
      </c>
      <c r="Z4" s="435"/>
      <c r="AA4" s="435"/>
      <c r="AB4" s="435"/>
      <c r="AC4" s="435"/>
      <c r="AD4" s="435" t="s">
        <v>324</v>
      </c>
      <c r="AE4" s="435"/>
      <c r="AF4" s="435"/>
      <c r="AG4" s="435"/>
      <c r="AH4" s="435"/>
      <c r="AI4" s="435" t="s">
        <v>879</v>
      </c>
      <c r="AJ4" s="435"/>
      <c r="AK4" s="435"/>
      <c r="AL4" s="481"/>
      <c r="AM4" s="436"/>
      <c r="AN4" s="435" t="s">
        <v>880</v>
      </c>
      <c r="AO4" s="435"/>
      <c r="AP4" s="435"/>
      <c r="AQ4" s="481"/>
      <c r="AR4" s="436"/>
      <c r="AS4" s="435" t="s">
        <v>881</v>
      </c>
      <c r="AT4" s="435"/>
      <c r="AU4" s="435"/>
      <c r="AV4" s="481"/>
      <c r="AW4" s="436"/>
      <c r="AX4" s="435" t="s">
        <v>882</v>
      </c>
      <c r="AY4" s="435"/>
      <c r="AZ4" s="435"/>
      <c r="BA4" s="481"/>
      <c r="BB4" s="436"/>
      <c r="BC4" s="435" t="s">
        <v>883</v>
      </c>
      <c r="BD4" s="435"/>
      <c r="BE4" s="435"/>
      <c r="BF4" s="481"/>
      <c r="BG4" s="436"/>
      <c r="BH4" s="435" t="s">
        <v>884</v>
      </c>
      <c r="BI4" s="435"/>
      <c r="BJ4" s="435"/>
      <c r="BK4" s="481"/>
      <c r="BL4" s="436"/>
      <c r="BM4" s="435" t="s">
        <v>885</v>
      </c>
      <c r="BN4" s="435"/>
      <c r="BO4" s="435"/>
      <c r="BP4" s="481"/>
      <c r="BQ4" s="436"/>
      <c r="BR4" s="435" t="s">
        <v>886</v>
      </c>
      <c r="BS4" s="435"/>
      <c r="BT4" s="435"/>
      <c r="BU4" s="481"/>
      <c r="BV4" s="436"/>
      <c r="BW4" s="435" t="s">
        <v>887</v>
      </c>
      <c r="BX4" s="435"/>
      <c r="BY4" s="435"/>
      <c r="BZ4" s="481"/>
      <c r="CA4" s="436"/>
      <c r="CB4" s="435" t="s">
        <v>888</v>
      </c>
      <c r="CC4" s="435"/>
      <c r="CD4" s="435"/>
      <c r="CE4" s="481"/>
      <c r="CF4" s="436"/>
      <c r="CG4" s="435" t="s">
        <v>889</v>
      </c>
      <c r="CH4" s="435"/>
      <c r="CI4" s="435"/>
      <c r="CJ4" s="481"/>
      <c r="CK4" s="436"/>
      <c r="CL4" s="435" t="s">
        <v>890</v>
      </c>
      <c r="CM4" s="435"/>
      <c r="CN4" s="435"/>
      <c r="CO4" s="481"/>
      <c r="CP4" s="436"/>
      <c r="CQ4" s="435" t="s">
        <v>891</v>
      </c>
      <c r="CR4" s="435"/>
      <c r="CS4" s="435"/>
      <c r="CT4" s="481"/>
      <c r="CU4" s="436"/>
      <c r="CV4" s="435" t="s">
        <v>892</v>
      </c>
      <c r="CW4" s="435"/>
      <c r="CX4" s="435"/>
      <c r="CY4" s="481"/>
      <c r="CZ4" s="436"/>
      <c r="DA4" s="435" t="s">
        <v>893</v>
      </c>
      <c r="DB4" s="435"/>
      <c r="DC4" s="435"/>
      <c r="DD4" s="481"/>
      <c r="DE4" s="436"/>
      <c r="DF4" s="435" t="s">
        <v>894</v>
      </c>
      <c r="DG4" s="435"/>
      <c r="DH4" s="435"/>
      <c r="DI4" s="481"/>
      <c r="DJ4" s="436"/>
      <c r="DK4" s="435" t="s">
        <v>895</v>
      </c>
      <c r="DL4" s="435"/>
      <c r="DM4" s="435"/>
      <c r="DN4" s="481"/>
      <c r="DO4" s="436"/>
      <c r="DP4" s="437" t="s">
        <v>896</v>
      </c>
      <c r="DQ4" s="438"/>
      <c r="DR4" s="438"/>
      <c r="DS4" s="439"/>
      <c r="DT4" s="464" t="s">
        <v>915</v>
      </c>
      <c r="DU4" s="438"/>
      <c r="DV4" s="438"/>
      <c r="DW4" s="438"/>
      <c r="DX4" s="438"/>
      <c r="DY4" s="438"/>
      <c r="DZ4" s="438"/>
      <c r="EA4" s="438"/>
      <c r="EB4" s="438"/>
      <c r="EC4" s="438"/>
      <c r="ED4" s="438"/>
      <c r="EE4" s="465"/>
      <c r="EF4" s="229"/>
      <c r="EG4" s="229"/>
      <c r="EH4" s="251"/>
      <c r="EI4" s="229"/>
      <c r="EJ4" s="229"/>
      <c r="EK4" s="229"/>
      <c r="EL4" s="229"/>
      <c r="EM4" s="231" t="s">
        <v>917</v>
      </c>
      <c r="EN4" s="232"/>
      <c r="EO4" s="232"/>
      <c r="EP4" s="232"/>
      <c r="EQ4" s="232"/>
      <c r="ER4" s="232"/>
      <c r="ES4" s="232"/>
    </row>
    <row r="5" spans="1:149" ht="26.25" thickBot="1">
      <c r="A5" s="457"/>
      <c r="B5" s="459"/>
      <c r="C5" s="476"/>
      <c r="D5" s="459"/>
      <c r="E5" s="459"/>
      <c r="F5" s="476"/>
      <c r="G5" s="476"/>
      <c r="H5" s="488"/>
      <c r="I5" s="442"/>
      <c r="J5" s="491"/>
      <c r="K5" s="459"/>
      <c r="L5" s="442"/>
      <c r="M5" s="441"/>
      <c r="N5" s="445"/>
      <c r="O5" s="201" t="s">
        <v>897</v>
      </c>
      <c r="P5" s="202" t="s">
        <v>898</v>
      </c>
      <c r="Q5" s="202" t="s">
        <v>899</v>
      </c>
      <c r="R5" s="484"/>
      <c r="S5" s="203" t="s">
        <v>900</v>
      </c>
      <c r="T5" s="203" t="s">
        <v>901</v>
      </c>
      <c r="U5" s="204" t="s">
        <v>898</v>
      </c>
      <c r="V5" s="204" t="s">
        <v>899</v>
      </c>
      <c r="W5" s="204" t="s">
        <v>970</v>
      </c>
      <c r="X5" s="202" t="s">
        <v>897</v>
      </c>
      <c r="Y5" s="203" t="s">
        <v>901</v>
      </c>
      <c r="Z5" s="204" t="s">
        <v>902</v>
      </c>
      <c r="AA5" s="204" t="s">
        <v>899</v>
      </c>
      <c r="AB5" s="204" t="s">
        <v>970</v>
      </c>
      <c r="AC5" s="202" t="s">
        <v>897</v>
      </c>
      <c r="AD5" s="203" t="s">
        <v>901</v>
      </c>
      <c r="AE5" s="204" t="s">
        <v>902</v>
      </c>
      <c r="AF5" s="204" t="s">
        <v>899</v>
      </c>
      <c r="AG5" s="204" t="s">
        <v>970</v>
      </c>
      <c r="AH5" s="202" t="s">
        <v>897</v>
      </c>
      <c r="AI5" s="203" t="s">
        <v>901</v>
      </c>
      <c r="AJ5" s="204" t="s">
        <v>902</v>
      </c>
      <c r="AK5" s="204" t="s">
        <v>899</v>
      </c>
      <c r="AL5" s="204" t="s">
        <v>970</v>
      </c>
      <c r="AM5" s="205" t="s">
        <v>897</v>
      </c>
      <c r="AN5" s="203" t="s">
        <v>901</v>
      </c>
      <c r="AO5" s="204" t="s">
        <v>902</v>
      </c>
      <c r="AP5" s="204" t="s">
        <v>899</v>
      </c>
      <c r="AQ5" s="204" t="s">
        <v>970</v>
      </c>
      <c r="AR5" s="205" t="s">
        <v>897</v>
      </c>
      <c r="AS5" s="203" t="s">
        <v>901</v>
      </c>
      <c r="AT5" s="204" t="s">
        <v>902</v>
      </c>
      <c r="AU5" s="204" t="s">
        <v>899</v>
      </c>
      <c r="AV5" s="204" t="s">
        <v>970</v>
      </c>
      <c r="AW5" s="205" t="s">
        <v>897</v>
      </c>
      <c r="AX5" s="203" t="s">
        <v>901</v>
      </c>
      <c r="AY5" s="204" t="s">
        <v>902</v>
      </c>
      <c r="AZ5" s="204" t="s">
        <v>899</v>
      </c>
      <c r="BA5" s="204" t="s">
        <v>970</v>
      </c>
      <c r="BB5" s="205" t="s">
        <v>897</v>
      </c>
      <c r="BC5" s="203" t="s">
        <v>901</v>
      </c>
      <c r="BD5" s="204" t="s">
        <v>902</v>
      </c>
      <c r="BE5" s="204" t="s">
        <v>899</v>
      </c>
      <c r="BF5" s="204" t="s">
        <v>970</v>
      </c>
      <c r="BG5" s="205" t="s">
        <v>897</v>
      </c>
      <c r="BH5" s="203" t="s">
        <v>901</v>
      </c>
      <c r="BI5" s="204" t="s">
        <v>902</v>
      </c>
      <c r="BJ5" s="204" t="s">
        <v>899</v>
      </c>
      <c r="BK5" s="204" t="s">
        <v>970</v>
      </c>
      <c r="BL5" s="205" t="s">
        <v>897</v>
      </c>
      <c r="BM5" s="203" t="s">
        <v>901</v>
      </c>
      <c r="BN5" s="204" t="s">
        <v>902</v>
      </c>
      <c r="BO5" s="204" t="s">
        <v>899</v>
      </c>
      <c r="BP5" s="204" t="s">
        <v>970</v>
      </c>
      <c r="BQ5" s="205" t="s">
        <v>897</v>
      </c>
      <c r="BR5" s="203" t="s">
        <v>901</v>
      </c>
      <c r="BS5" s="204" t="s">
        <v>902</v>
      </c>
      <c r="BT5" s="204" t="s">
        <v>899</v>
      </c>
      <c r="BU5" s="204" t="s">
        <v>970</v>
      </c>
      <c r="BV5" s="205" t="s">
        <v>897</v>
      </c>
      <c r="BW5" s="204" t="s">
        <v>901</v>
      </c>
      <c r="BX5" s="204" t="s">
        <v>902</v>
      </c>
      <c r="BY5" s="204" t="s">
        <v>899</v>
      </c>
      <c r="BZ5" s="204" t="s">
        <v>970</v>
      </c>
      <c r="CA5" s="205" t="s">
        <v>897</v>
      </c>
      <c r="CB5" s="203" t="s">
        <v>901</v>
      </c>
      <c r="CC5" s="204" t="s">
        <v>902</v>
      </c>
      <c r="CD5" s="204" t="s">
        <v>899</v>
      </c>
      <c r="CE5" s="204" t="s">
        <v>970</v>
      </c>
      <c r="CF5" s="205" t="s">
        <v>897</v>
      </c>
      <c r="CG5" s="203" t="s">
        <v>901</v>
      </c>
      <c r="CH5" s="204" t="s">
        <v>902</v>
      </c>
      <c r="CI5" s="204" t="s">
        <v>899</v>
      </c>
      <c r="CJ5" s="204" t="s">
        <v>970</v>
      </c>
      <c r="CK5" s="205" t="s">
        <v>897</v>
      </c>
      <c r="CL5" s="203" t="s">
        <v>901</v>
      </c>
      <c r="CM5" s="204" t="s">
        <v>902</v>
      </c>
      <c r="CN5" s="204" t="s">
        <v>899</v>
      </c>
      <c r="CO5" s="204" t="s">
        <v>970</v>
      </c>
      <c r="CP5" s="205" t="s">
        <v>897</v>
      </c>
      <c r="CQ5" s="203" t="s">
        <v>901</v>
      </c>
      <c r="CR5" s="204" t="s">
        <v>902</v>
      </c>
      <c r="CS5" s="204" t="s">
        <v>899</v>
      </c>
      <c r="CT5" s="204" t="s">
        <v>970</v>
      </c>
      <c r="CU5" s="205" t="s">
        <v>897</v>
      </c>
      <c r="CV5" s="203" t="s">
        <v>901</v>
      </c>
      <c r="CW5" s="204" t="s">
        <v>902</v>
      </c>
      <c r="CX5" s="204" t="s">
        <v>899</v>
      </c>
      <c r="CY5" s="204" t="s">
        <v>970</v>
      </c>
      <c r="CZ5" s="205" t="s">
        <v>897</v>
      </c>
      <c r="DA5" s="203" t="s">
        <v>901</v>
      </c>
      <c r="DB5" s="204" t="s">
        <v>902</v>
      </c>
      <c r="DC5" s="204" t="s">
        <v>899</v>
      </c>
      <c r="DD5" s="204" t="s">
        <v>970</v>
      </c>
      <c r="DE5" s="205" t="s">
        <v>897</v>
      </c>
      <c r="DF5" s="203" t="s">
        <v>901</v>
      </c>
      <c r="DG5" s="204" t="s">
        <v>902</v>
      </c>
      <c r="DH5" s="204" t="s">
        <v>899</v>
      </c>
      <c r="DI5" s="204" t="s">
        <v>970</v>
      </c>
      <c r="DJ5" s="205" t="s">
        <v>897</v>
      </c>
      <c r="DK5" s="203" t="s">
        <v>901</v>
      </c>
      <c r="DL5" s="204" t="s">
        <v>902</v>
      </c>
      <c r="DM5" s="204" t="s">
        <v>899</v>
      </c>
      <c r="DN5" s="204" t="s">
        <v>970</v>
      </c>
      <c r="DO5" s="206" t="s">
        <v>897</v>
      </c>
      <c r="DP5" s="233" t="s">
        <v>34</v>
      </c>
      <c r="DQ5" s="209" t="s">
        <v>903</v>
      </c>
      <c r="DR5" s="209" t="s">
        <v>73</v>
      </c>
      <c r="DS5" s="209" t="s">
        <v>903</v>
      </c>
      <c r="DT5" s="234" t="s">
        <v>918</v>
      </c>
      <c r="DU5" s="209" t="s">
        <v>903</v>
      </c>
      <c r="DV5" s="234" t="s">
        <v>919</v>
      </c>
      <c r="DW5" s="209" t="s">
        <v>903</v>
      </c>
      <c r="DX5" s="234" t="s">
        <v>920</v>
      </c>
      <c r="DY5" s="209" t="s">
        <v>903</v>
      </c>
      <c r="DZ5" s="234" t="s">
        <v>921</v>
      </c>
      <c r="EA5" s="209" t="s">
        <v>903</v>
      </c>
      <c r="EB5" s="234" t="s">
        <v>922</v>
      </c>
      <c r="EC5" s="209" t="s">
        <v>903</v>
      </c>
      <c r="ED5" s="234" t="s">
        <v>923</v>
      </c>
      <c r="EE5" s="235" t="s">
        <v>903</v>
      </c>
      <c r="EF5" s="236" t="s">
        <v>924</v>
      </c>
      <c r="EG5" s="236" t="s">
        <v>924</v>
      </c>
      <c r="EH5" s="285" t="s">
        <v>974</v>
      </c>
      <c r="EI5" s="90" t="s">
        <v>903</v>
      </c>
      <c r="EJ5" s="90" t="s">
        <v>975</v>
      </c>
      <c r="EK5" s="90" t="s">
        <v>903</v>
      </c>
      <c r="EL5" s="90"/>
      <c r="EM5" s="238" t="s">
        <v>33</v>
      </c>
      <c r="EN5" s="239" t="s">
        <v>927</v>
      </c>
      <c r="EO5" s="239" t="s">
        <v>928</v>
      </c>
      <c r="EP5" s="239" t="s">
        <v>927</v>
      </c>
      <c r="EQ5" s="239" t="s">
        <v>929</v>
      </c>
      <c r="ER5" s="239" t="s">
        <v>930</v>
      </c>
      <c r="ES5" s="239" t="s">
        <v>931</v>
      </c>
    </row>
    <row r="6" spans="1:149">
      <c r="A6" s="254">
        <v>1</v>
      </c>
      <c r="B6" s="255">
        <v>2</v>
      </c>
      <c r="C6" s="255"/>
      <c r="D6" s="255">
        <v>3</v>
      </c>
      <c r="E6" s="256">
        <v>4</v>
      </c>
      <c r="F6" s="256">
        <v>5</v>
      </c>
      <c r="G6" s="256">
        <v>6</v>
      </c>
      <c r="H6" s="295">
        <v>5</v>
      </c>
      <c r="I6" s="295"/>
      <c r="J6" s="296">
        <v>6</v>
      </c>
      <c r="K6" s="256">
        <v>7</v>
      </c>
      <c r="L6" s="256">
        <v>8</v>
      </c>
      <c r="M6" s="297"/>
      <c r="N6" s="257">
        <v>9</v>
      </c>
      <c r="O6" s="256">
        <v>10</v>
      </c>
      <c r="P6" s="256"/>
      <c r="Q6" s="256"/>
      <c r="R6" s="256">
        <v>11</v>
      </c>
      <c r="S6" s="256">
        <v>6</v>
      </c>
      <c r="T6" s="256">
        <v>7</v>
      </c>
      <c r="U6" s="256">
        <v>8</v>
      </c>
      <c r="V6" s="256">
        <v>9</v>
      </c>
      <c r="W6" s="256"/>
      <c r="X6" s="256">
        <v>10</v>
      </c>
      <c r="Y6" s="256">
        <v>11</v>
      </c>
      <c r="Z6" s="256">
        <v>12</v>
      </c>
      <c r="AA6" s="256">
        <v>13</v>
      </c>
      <c r="AB6" s="256"/>
      <c r="AC6" s="256">
        <v>14</v>
      </c>
      <c r="AD6" s="256">
        <v>15</v>
      </c>
      <c r="AE6" s="256">
        <v>16</v>
      </c>
      <c r="AF6" s="256">
        <v>17</v>
      </c>
      <c r="AG6" s="256"/>
      <c r="AH6" s="256">
        <v>18</v>
      </c>
      <c r="AI6" s="256">
        <v>19</v>
      </c>
      <c r="AJ6" s="256">
        <v>20</v>
      </c>
      <c r="AK6" s="256">
        <v>21</v>
      </c>
      <c r="AL6" s="259"/>
      <c r="AM6" s="258">
        <v>22</v>
      </c>
      <c r="AN6" s="256">
        <v>19</v>
      </c>
      <c r="AO6" s="256">
        <v>20</v>
      </c>
      <c r="AP6" s="256">
        <v>21</v>
      </c>
      <c r="AQ6" s="259"/>
      <c r="AR6" s="258">
        <v>22</v>
      </c>
      <c r="AS6" s="256">
        <v>19</v>
      </c>
      <c r="AT6" s="256">
        <v>20</v>
      </c>
      <c r="AU6" s="256">
        <v>21</v>
      </c>
      <c r="AV6" s="259"/>
      <c r="AW6" s="258">
        <v>22</v>
      </c>
      <c r="AX6" s="256">
        <v>19</v>
      </c>
      <c r="AY6" s="256">
        <v>20</v>
      </c>
      <c r="AZ6" s="256">
        <v>21</v>
      </c>
      <c r="BA6" s="259"/>
      <c r="BB6" s="258">
        <v>22</v>
      </c>
      <c r="BC6" s="256">
        <v>19</v>
      </c>
      <c r="BD6" s="256">
        <v>20</v>
      </c>
      <c r="BE6" s="256">
        <v>21</v>
      </c>
      <c r="BF6" s="259"/>
      <c r="BG6" s="258">
        <v>22</v>
      </c>
      <c r="BH6" s="256">
        <v>19</v>
      </c>
      <c r="BI6" s="256">
        <v>20</v>
      </c>
      <c r="BJ6" s="256">
        <v>21</v>
      </c>
      <c r="BK6" s="259"/>
      <c r="BL6" s="258">
        <v>22</v>
      </c>
      <c r="BM6" s="256">
        <v>19</v>
      </c>
      <c r="BN6" s="256">
        <v>20</v>
      </c>
      <c r="BO6" s="256">
        <v>21</v>
      </c>
      <c r="BP6" s="259"/>
      <c r="BQ6" s="258">
        <v>22</v>
      </c>
      <c r="BR6" s="256">
        <v>19</v>
      </c>
      <c r="BS6" s="256">
        <v>20</v>
      </c>
      <c r="BT6" s="256">
        <v>21</v>
      </c>
      <c r="BU6" s="259"/>
      <c r="BV6" s="258">
        <v>22</v>
      </c>
      <c r="BW6" s="256">
        <v>19</v>
      </c>
      <c r="BX6" s="256">
        <v>20</v>
      </c>
      <c r="BY6" s="256">
        <v>21</v>
      </c>
      <c r="BZ6" s="259"/>
      <c r="CA6" s="258">
        <v>22</v>
      </c>
      <c r="CB6" s="256">
        <v>19</v>
      </c>
      <c r="CC6" s="256">
        <v>20</v>
      </c>
      <c r="CD6" s="256">
        <v>21</v>
      </c>
      <c r="CE6" s="259"/>
      <c r="CF6" s="258">
        <v>22</v>
      </c>
      <c r="CG6" s="256">
        <v>19</v>
      </c>
      <c r="CH6" s="256">
        <v>20</v>
      </c>
      <c r="CI6" s="256">
        <v>21</v>
      </c>
      <c r="CJ6" s="259"/>
      <c r="CK6" s="258">
        <v>22</v>
      </c>
      <c r="CL6" s="298">
        <v>19</v>
      </c>
      <c r="CM6" s="256">
        <v>20</v>
      </c>
      <c r="CN6" s="256">
        <v>21</v>
      </c>
      <c r="CO6" s="259"/>
      <c r="CP6" s="258">
        <v>22</v>
      </c>
      <c r="CQ6" s="256">
        <v>19</v>
      </c>
      <c r="CR6" s="256">
        <v>20</v>
      </c>
      <c r="CS6" s="256">
        <v>21</v>
      </c>
      <c r="CT6" s="259"/>
      <c r="CU6" s="258">
        <v>22</v>
      </c>
      <c r="CV6" s="256">
        <v>19</v>
      </c>
      <c r="CW6" s="256">
        <v>20</v>
      </c>
      <c r="CX6" s="256">
        <v>21</v>
      </c>
      <c r="CY6" s="259"/>
      <c r="CZ6" s="258">
        <v>22</v>
      </c>
      <c r="DA6" s="256">
        <v>19</v>
      </c>
      <c r="DB6" s="256">
        <v>20</v>
      </c>
      <c r="DC6" s="256">
        <v>21</v>
      </c>
      <c r="DD6" s="259"/>
      <c r="DE6" s="258">
        <v>22</v>
      </c>
      <c r="DF6" s="256">
        <v>19</v>
      </c>
      <c r="DG6" s="256">
        <v>20</v>
      </c>
      <c r="DH6" s="256">
        <v>21</v>
      </c>
      <c r="DI6" s="259"/>
      <c r="DJ6" s="258">
        <v>22</v>
      </c>
      <c r="DK6" s="256">
        <v>19</v>
      </c>
      <c r="DL6" s="256">
        <v>20</v>
      </c>
      <c r="DM6" s="256">
        <v>21</v>
      </c>
      <c r="DN6" s="259"/>
      <c r="DO6" s="259">
        <v>22</v>
      </c>
      <c r="DP6" s="247">
        <v>8</v>
      </c>
      <c r="DQ6" s="248">
        <v>9</v>
      </c>
      <c r="DR6" s="248">
        <v>10</v>
      </c>
      <c r="DS6" s="248">
        <v>11</v>
      </c>
      <c r="DT6" s="248">
        <v>12</v>
      </c>
      <c r="DU6" s="248">
        <v>13</v>
      </c>
      <c r="DV6" s="248">
        <v>14</v>
      </c>
      <c r="DW6" s="248">
        <v>15</v>
      </c>
      <c r="DX6" s="248">
        <v>16</v>
      </c>
      <c r="DY6" s="248">
        <v>17</v>
      </c>
      <c r="DZ6" s="248">
        <v>18</v>
      </c>
      <c r="EA6" s="248">
        <v>19</v>
      </c>
      <c r="EB6" s="248">
        <v>20</v>
      </c>
      <c r="EC6" s="248">
        <v>21</v>
      </c>
      <c r="ED6" s="248">
        <v>22</v>
      </c>
      <c r="EE6" s="249">
        <v>23</v>
      </c>
      <c r="EH6" s="228"/>
      <c r="EM6" s="228"/>
    </row>
    <row r="7" spans="1:149" ht="25.5">
      <c r="A7" s="261"/>
      <c r="B7" s="262" t="s">
        <v>976</v>
      </c>
      <c r="C7" s="262"/>
      <c r="D7" s="263"/>
      <c r="E7" s="264"/>
      <c r="F7" s="264"/>
      <c r="G7" s="264"/>
      <c r="H7" s="270"/>
      <c r="I7" s="299">
        <f t="shared" ref="I7:I12" si="0">SUM(J7-G7/20)</f>
        <v>0</v>
      </c>
      <c r="J7" s="300">
        <f t="shared" ref="J7:J11" si="1">SUM((G7*6*21)/(8*20*100))+(G7/20)</f>
        <v>0</v>
      </c>
      <c r="K7" s="264"/>
      <c r="L7" s="301"/>
      <c r="M7" s="299">
        <f t="shared" ref="M7:M11" si="2">SUM(L7*I7)</f>
        <v>0</v>
      </c>
      <c r="N7" s="266" t="s">
        <v>938</v>
      </c>
      <c r="O7" s="265"/>
      <c r="P7" s="265"/>
      <c r="Q7" s="265"/>
      <c r="R7" s="266" t="s">
        <v>938</v>
      </c>
      <c r="S7" s="264"/>
      <c r="T7" s="264"/>
      <c r="U7" s="264"/>
      <c r="V7" s="264"/>
      <c r="W7" s="264"/>
      <c r="X7" s="267"/>
      <c r="Y7" s="264"/>
      <c r="Z7" s="264"/>
      <c r="AA7" s="264"/>
      <c r="AB7" s="264"/>
      <c r="AC7" s="267"/>
      <c r="AD7" s="264"/>
      <c r="AE7" s="264"/>
      <c r="AF7" s="264"/>
      <c r="AG7" s="264"/>
      <c r="AH7" s="267"/>
      <c r="AI7" s="264"/>
      <c r="AJ7" s="264"/>
      <c r="AK7" s="264"/>
      <c r="AL7" s="302"/>
      <c r="AM7" s="268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303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80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30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71"/>
      <c r="EF7" s="269"/>
      <c r="EG7" s="269"/>
      <c r="EH7" s="272"/>
      <c r="EI7" s="116"/>
      <c r="EJ7" s="116"/>
      <c r="EK7" s="116"/>
      <c r="EL7" s="116"/>
      <c r="EM7" s="272"/>
      <c r="EN7" s="116"/>
      <c r="EO7" s="116"/>
      <c r="EP7" s="116"/>
      <c r="EQ7" s="116"/>
      <c r="ER7" s="116"/>
      <c r="ES7" s="116"/>
    </row>
    <row r="8" spans="1:149" ht="38.25">
      <c r="A8" s="305">
        <v>1</v>
      </c>
      <c r="B8" s="275" t="s">
        <v>977</v>
      </c>
      <c r="C8" s="275" t="s">
        <v>978</v>
      </c>
      <c r="D8" s="275" t="s">
        <v>979</v>
      </c>
      <c r="E8" s="265">
        <v>42500</v>
      </c>
      <c r="F8" s="265">
        <v>5000</v>
      </c>
      <c r="G8" s="306">
        <f>SUM(E8:F8)</f>
        <v>47500</v>
      </c>
      <c r="H8" s="282">
        <v>20</v>
      </c>
      <c r="I8" s="299">
        <f t="shared" si="0"/>
        <v>374.0625</v>
      </c>
      <c r="J8" s="300">
        <f t="shared" si="1"/>
        <v>2749.0625</v>
      </c>
      <c r="K8" s="265" t="s">
        <v>980</v>
      </c>
      <c r="L8" s="307">
        <v>19</v>
      </c>
      <c r="M8" s="299">
        <f t="shared" si="2"/>
        <v>7107.1875</v>
      </c>
      <c r="N8" s="266">
        <f>SUM(L8*J8)</f>
        <v>52232.1875</v>
      </c>
      <c r="O8" s="265">
        <f>SUM(P8:R8)</f>
        <v>17003</v>
      </c>
      <c r="P8" s="265">
        <f t="shared" ref="P8:R11" si="3">SUM(U8,Z8,AE8,AJ8,AO8,AT8,AY8,BD8,BI8,BN8,BS8,BX8,CC8,CH8,CM8,CR8,CW8,DB8,DG8,DL8)</f>
        <v>14250</v>
      </c>
      <c r="Q8" s="265">
        <f t="shared" si="3"/>
        <v>2753</v>
      </c>
      <c r="R8" s="265">
        <f t="shared" si="3"/>
        <v>0</v>
      </c>
      <c r="S8" s="276" t="s">
        <v>981</v>
      </c>
      <c r="T8" s="277" t="s">
        <v>957</v>
      </c>
      <c r="U8" s="265">
        <v>4750</v>
      </c>
      <c r="V8" s="265">
        <v>749</v>
      </c>
      <c r="W8" s="265"/>
      <c r="X8" s="278">
        <f>SUM(U8:W8)</f>
        <v>5499</v>
      </c>
      <c r="Y8" s="277" t="s">
        <v>982</v>
      </c>
      <c r="Z8" s="265">
        <v>2375</v>
      </c>
      <c r="AA8" s="265">
        <v>375</v>
      </c>
      <c r="AB8" s="265"/>
      <c r="AC8" s="278">
        <f>SUM(Z8:AB8)</f>
        <v>2750</v>
      </c>
      <c r="AD8" s="308" t="s">
        <v>983</v>
      </c>
      <c r="AE8" s="265">
        <v>7125</v>
      </c>
      <c r="AF8" s="265">
        <v>1629</v>
      </c>
      <c r="AG8" s="265"/>
      <c r="AH8" s="278">
        <f>SUM(AE8:AG8)</f>
        <v>8754</v>
      </c>
      <c r="AI8" s="277"/>
      <c r="AJ8" s="265"/>
      <c r="AK8" s="265"/>
      <c r="AL8" s="309"/>
      <c r="AM8" s="278">
        <f>SUM(AJ8:AL8)</f>
        <v>0</v>
      </c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31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311">
        <v>1</v>
      </c>
      <c r="DQ8" s="265">
        <v>47500</v>
      </c>
      <c r="DR8" s="265"/>
      <c r="DS8" s="265"/>
      <c r="DT8" s="265">
        <v>1</v>
      </c>
      <c r="DU8" s="265">
        <v>47500</v>
      </c>
      <c r="DV8" s="265" t="s">
        <v>938</v>
      </c>
      <c r="DW8" s="265"/>
      <c r="DX8" s="265"/>
      <c r="DY8" s="265"/>
      <c r="DZ8" s="265"/>
      <c r="EA8" s="265"/>
      <c r="EB8" s="265"/>
      <c r="EC8" s="265"/>
      <c r="ED8" s="265"/>
      <c r="EE8" s="283"/>
      <c r="EF8" s="284">
        <f t="shared" ref="EF8:EG11" si="4">SUM(ED8,EB8,DZ8,DX8,DV8,DT8)</f>
        <v>1</v>
      </c>
      <c r="EG8" s="284">
        <f t="shared" si="4"/>
        <v>47500</v>
      </c>
      <c r="EH8" s="285"/>
      <c r="EI8" s="90"/>
      <c r="EJ8" s="90">
        <v>1</v>
      </c>
      <c r="EK8" s="90">
        <v>47500</v>
      </c>
      <c r="EL8" s="90"/>
      <c r="EM8" s="285">
        <v>1</v>
      </c>
      <c r="EN8" s="90"/>
      <c r="EO8" s="90"/>
      <c r="EP8" s="90"/>
      <c r="EQ8" s="90"/>
      <c r="ER8" s="90"/>
      <c r="ES8" s="90"/>
    </row>
    <row r="9" spans="1:149" ht="38.25">
      <c r="A9" s="305">
        <v>2</v>
      </c>
      <c r="B9" s="275" t="s">
        <v>984</v>
      </c>
      <c r="C9" s="275" t="s">
        <v>978</v>
      </c>
      <c r="D9" s="275" t="s">
        <v>979</v>
      </c>
      <c r="E9" s="265">
        <v>42500</v>
      </c>
      <c r="F9" s="265">
        <v>5000</v>
      </c>
      <c r="G9" s="306">
        <f>SUM(E9:F9)</f>
        <v>47500</v>
      </c>
      <c r="H9" s="282">
        <v>20</v>
      </c>
      <c r="I9" s="299">
        <f t="shared" si="0"/>
        <v>374.0625</v>
      </c>
      <c r="J9" s="300">
        <f t="shared" si="1"/>
        <v>2749.0625</v>
      </c>
      <c r="K9" s="265" t="s">
        <v>985</v>
      </c>
      <c r="L9" s="307">
        <v>19</v>
      </c>
      <c r="M9" s="299">
        <f t="shared" si="2"/>
        <v>7107.1875</v>
      </c>
      <c r="N9" s="266">
        <f>SUM(L9*J9)</f>
        <v>52232.1875</v>
      </c>
      <c r="O9" s="265">
        <f>SUM(P9:R9)</f>
        <v>17003</v>
      </c>
      <c r="P9" s="265">
        <f t="shared" si="3"/>
        <v>14250</v>
      </c>
      <c r="Q9" s="265">
        <f t="shared" si="3"/>
        <v>2753</v>
      </c>
      <c r="R9" s="265">
        <f t="shared" si="3"/>
        <v>0</v>
      </c>
      <c r="S9" s="276" t="s">
        <v>981</v>
      </c>
      <c r="T9" s="277" t="s">
        <v>957</v>
      </c>
      <c r="U9" s="265">
        <v>4750</v>
      </c>
      <c r="V9" s="265">
        <v>749</v>
      </c>
      <c r="W9" s="265"/>
      <c r="X9" s="278">
        <f>SUM(U9:W9)</f>
        <v>5499</v>
      </c>
      <c r="Y9" s="277" t="s">
        <v>982</v>
      </c>
      <c r="Z9" s="265">
        <v>2375</v>
      </c>
      <c r="AA9" s="265">
        <v>375</v>
      </c>
      <c r="AB9" s="265"/>
      <c r="AC9" s="278">
        <f>SUM(Z9:AB9)</f>
        <v>2750</v>
      </c>
      <c r="AD9" s="308" t="s">
        <v>983</v>
      </c>
      <c r="AE9" s="265">
        <v>7125</v>
      </c>
      <c r="AF9" s="265">
        <v>1629</v>
      </c>
      <c r="AG9" s="265"/>
      <c r="AH9" s="278">
        <f>SUM(AE9:AG9)</f>
        <v>8754</v>
      </c>
      <c r="AI9" s="277"/>
      <c r="AJ9" s="265"/>
      <c r="AK9" s="265"/>
      <c r="AL9" s="309"/>
      <c r="AM9" s="278">
        <f>SUM(AJ9:AL9)</f>
        <v>0</v>
      </c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31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311">
        <v>1</v>
      </c>
      <c r="DQ9" s="265">
        <v>47500</v>
      </c>
      <c r="DR9" s="265"/>
      <c r="DS9" s="265"/>
      <c r="DT9" s="265">
        <v>1</v>
      </c>
      <c r="DU9" s="265">
        <v>47500</v>
      </c>
      <c r="DV9" s="265" t="s">
        <v>938</v>
      </c>
      <c r="DW9" s="265"/>
      <c r="DX9" s="265"/>
      <c r="DY9" s="265"/>
      <c r="DZ9" s="265"/>
      <c r="EA9" s="265"/>
      <c r="EB9" s="265"/>
      <c r="EC9" s="265"/>
      <c r="ED9" s="265"/>
      <c r="EE9" s="283"/>
      <c r="EF9" s="284">
        <f t="shared" si="4"/>
        <v>1</v>
      </c>
      <c r="EG9" s="284">
        <f t="shared" si="4"/>
        <v>47500</v>
      </c>
      <c r="EH9" s="285"/>
      <c r="EI9" s="90"/>
      <c r="EJ9" s="90">
        <v>1</v>
      </c>
      <c r="EK9" s="90">
        <v>47500</v>
      </c>
      <c r="EL9" s="90"/>
      <c r="EM9" s="285">
        <v>1</v>
      </c>
      <c r="EN9" s="90"/>
      <c r="EO9" s="90"/>
      <c r="EP9" s="90"/>
      <c r="EQ9" s="90"/>
      <c r="ER9" s="90"/>
      <c r="ES9" s="90"/>
    </row>
    <row r="10" spans="1:149" ht="51">
      <c r="A10" s="275">
        <v>3</v>
      </c>
      <c r="B10" s="275" t="s">
        <v>986</v>
      </c>
      <c r="C10" s="275" t="s">
        <v>87</v>
      </c>
      <c r="D10" s="275" t="s">
        <v>987</v>
      </c>
      <c r="E10" s="306">
        <v>29750</v>
      </c>
      <c r="F10" s="312"/>
      <c r="G10" s="306">
        <f>SUM(E10:F10)</f>
        <v>29750</v>
      </c>
      <c r="H10" s="282">
        <v>20</v>
      </c>
      <c r="I10" s="299">
        <f t="shared" si="0"/>
        <v>234.28125</v>
      </c>
      <c r="J10" s="300">
        <f t="shared" si="1"/>
        <v>1721.78125</v>
      </c>
      <c r="K10" s="313" t="s">
        <v>988</v>
      </c>
      <c r="L10" s="307">
        <v>19</v>
      </c>
      <c r="M10" s="299">
        <f t="shared" si="2"/>
        <v>4451.34375</v>
      </c>
      <c r="N10" s="266">
        <f>SUM(L10*J10)</f>
        <v>32713.84375</v>
      </c>
      <c r="O10" s="265">
        <f>SUM(P10:R10)</f>
        <v>3500</v>
      </c>
      <c r="P10" s="265">
        <f t="shared" si="3"/>
        <v>2500</v>
      </c>
      <c r="Q10" s="265">
        <f t="shared" si="3"/>
        <v>1000</v>
      </c>
      <c r="R10" s="265">
        <f t="shared" si="3"/>
        <v>0</v>
      </c>
      <c r="S10" s="265" t="s">
        <v>989</v>
      </c>
      <c r="T10" s="308" t="s">
        <v>983</v>
      </c>
      <c r="U10" s="265">
        <v>2500</v>
      </c>
      <c r="V10" s="265">
        <v>1000</v>
      </c>
      <c r="W10" s="265"/>
      <c r="X10" s="278">
        <f>SUM(U10:W10)</f>
        <v>3500</v>
      </c>
      <c r="Y10" s="277"/>
      <c r="Z10" s="265"/>
      <c r="AA10" s="265"/>
      <c r="AB10" s="265"/>
      <c r="AC10" s="278">
        <f>SUM(Z10:AB10)</f>
        <v>0</v>
      </c>
      <c r="AD10" s="277"/>
      <c r="AE10" s="265"/>
      <c r="AF10" s="265"/>
      <c r="AG10" s="265"/>
      <c r="AH10" s="278">
        <f>SUM(AE10:AG10)</f>
        <v>0</v>
      </c>
      <c r="AI10" s="277"/>
      <c r="AJ10" s="265"/>
      <c r="AK10" s="265"/>
      <c r="AL10" s="309"/>
      <c r="AM10" s="278">
        <f>SUM(AJ10:AL10)</f>
        <v>0</v>
      </c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31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311">
        <v>1</v>
      </c>
      <c r="DQ10" s="265">
        <v>29750</v>
      </c>
      <c r="DR10" s="265"/>
      <c r="DS10" s="265"/>
      <c r="DT10" s="265"/>
      <c r="DU10" s="265"/>
      <c r="DV10" s="265">
        <v>1</v>
      </c>
      <c r="DW10" s="265">
        <v>29750</v>
      </c>
      <c r="DX10" s="265"/>
      <c r="DY10" s="265"/>
      <c r="DZ10" s="265"/>
      <c r="EA10" s="265"/>
      <c r="EB10" s="265"/>
      <c r="EC10" s="265"/>
      <c r="ED10" s="265"/>
      <c r="EE10" s="283"/>
      <c r="EF10" s="284">
        <f>SUM(ED10,EB10,DZ10,DX10,DV10,DT10)</f>
        <v>1</v>
      </c>
      <c r="EG10" s="284">
        <f>SUM(EE10,EC10,EA10,DY10,DW10,DU10)</f>
        <v>29750</v>
      </c>
      <c r="EH10" s="285">
        <v>1</v>
      </c>
      <c r="EI10" s="90">
        <v>29750</v>
      </c>
      <c r="EJ10" s="90"/>
      <c r="EK10" s="90"/>
      <c r="EL10" s="90"/>
      <c r="EM10" s="285">
        <v>1</v>
      </c>
      <c r="EN10" s="90"/>
      <c r="EO10" s="90"/>
      <c r="EP10" s="90"/>
      <c r="EQ10" s="90"/>
      <c r="ER10" s="90"/>
      <c r="ES10" s="90"/>
    </row>
    <row r="11" spans="1:149">
      <c r="A11" s="274"/>
      <c r="B11" s="275"/>
      <c r="C11" s="275"/>
      <c r="D11" s="275"/>
      <c r="E11" s="265"/>
      <c r="F11" s="265"/>
      <c r="G11" s="306">
        <f>SUM(E11:F11)</f>
        <v>0</v>
      </c>
      <c r="H11" s="282"/>
      <c r="I11" s="299">
        <f t="shared" si="0"/>
        <v>0</v>
      </c>
      <c r="J11" s="300">
        <f t="shared" si="1"/>
        <v>0</v>
      </c>
      <c r="K11" s="265"/>
      <c r="L11" s="307"/>
      <c r="M11" s="299">
        <f t="shared" si="2"/>
        <v>0</v>
      </c>
      <c r="N11" s="266">
        <f>SUM(L11*J11)</f>
        <v>0</v>
      </c>
      <c r="O11" s="265">
        <f>SUM(P11:R11)</f>
        <v>0</v>
      </c>
      <c r="P11" s="265">
        <f t="shared" si="3"/>
        <v>0</v>
      </c>
      <c r="Q11" s="265">
        <f t="shared" si="3"/>
        <v>0</v>
      </c>
      <c r="R11" s="265">
        <f t="shared" si="3"/>
        <v>0</v>
      </c>
      <c r="S11" s="276"/>
      <c r="T11" s="277"/>
      <c r="U11" s="265"/>
      <c r="V11" s="287"/>
      <c r="W11" s="287"/>
      <c r="X11" s="278">
        <f>SUM(U11:W11)</f>
        <v>0</v>
      </c>
      <c r="Y11" s="276"/>
      <c r="Z11" s="265"/>
      <c r="AA11" s="265"/>
      <c r="AB11" s="265"/>
      <c r="AC11" s="278">
        <f>SUM(Z11:AB11)</f>
        <v>0</v>
      </c>
      <c r="AD11" s="265"/>
      <c r="AE11" s="265"/>
      <c r="AF11" s="265"/>
      <c r="AG11" s="265"/>
      <c r="AH11" s="278">
        <f>SUM(AE11:AG11)</f>
        <v>0</v>
      </c>
      <c r="AI11" s="265"/>
      <c r="AJ11" s="265"/>
      <c r="AK11" s="265"/>
      <c r="AL11" s="309"/>
      <c r="AM11" s="278">
        <f>SUM(AJ11:AL11)</f>
        <v>0</v>
      </c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31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311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83"/>
      <c r="EF11" s="284">
        <f t="shared" si="4"/>
        <v>0</v>
      </c>
      <c r="EG11" s="284">
        <f t="shared" si="4"/>
        <v>0</v>
      </c>
      <c r="EH11" s="285"/>
      <c r="EI11" s="90"/>
      <c r="EJ11" s="90"/>
      <c r="EK11" s="90"/>
      <c r="EL11" s="90"/>
      <c r="EM11" s="285"/>
      <c r="EN11" s="90"/>
      <c r="EO11" s="90"/>
      <c r="EP11" s="90"/>
      <c r="EQ11" s="90"/>
      <c r="ER11" s="90"/>
      <c r="ES11" s="90"/>
    </row>
    <row r="12" spans="1:149">
      <c r="A12" s="261"/>
      <c r="B12" s="262" t="s">
        <v>897</v>
      </c>
      <c r="C12" s="262"/>
      <c r="D12" s="263"/>
      <c r="E12" s="287">
        <f>SUM(E8:E11)</f>
        <v>114750</v>
      </c>
      <c r="F12" s="287">
        <f>SUM(F8:F11)</f>
        <v>10000</v>
      </c>
      <c r="G12" s="287">
        <f>SUM(G8:G11)</f>
        <v>124750</v>
      </c>
      <c r="H12" s="287">
        <f t="shared" ref="H12:BU12" si="5">SUM(H8:H11)</f>
        <v>60</v>
      </c>
      <c r="I12" s="299">
        <f t="shared" si="0"/>
        <v>982.40625</v>
      </c>
      <c r="J12" s="287">
        <f t="shared" si="5"/>
        <v>7219.90625</v>
      </c>
      <c r="K12" s="287">
        <f t="shared" si="5"/>
        <v>0</v>
      </c>
      <c r="L12" s="314">
        <f t="shared" si="5"/>
        <v>57</v>
      </c>
      <c r="M12" s="288">
        <f t="shared" si="5"/>
        <v>18665.71875</v>
      </c>
      <c r="N12" s="287">
        <f t="shared" si="5"/>
        <v>137178.21875</v>
      </c>
      <c r="O12" s="287">
        <f t="shared" si="5"/>
        <v>37506</v>
      </c>
      <c r="P12" s="287">
        <f t="shared" si="5"/>
        <v>31000</v>
      </c>
      <c r="Q12" s="287">
        <f t="shared" si="5"/>
        <v>6506</v>
      </c>
      <c r="R12" s="287">
        <f t="shared" si="5"/>
        <v>0</v>
      </c>
      <c r="S12" s="287">
        <f t="shared" si="5"/>
        <v>0</v>
      </c>
      <c r="T12" s="287">
        <f t="shared" si="5"/>
        <v>0</v>
      </c>
      <c r="U12" s="287">
        <f t="shared" si="5"/>
        <v>12000</v>
      </c>
      <c r="V12" s="287">
        <f t="shared" si="5"/>
        <v>2498</v>
      </c>
      <c r="W12" s="287">
        <f t="shared" si="5"/>
        <v>0</v>
      </c>
      <c r="X12" s="287">
        <f t="shared" si="5"/>
        <v>14498</v>
      </c>
      <c r="Y12" s="287">
        <f t="shared" si="5"/>
        <v>0</v>
      </c>
      <c r="Z12" s="287">
        <f t="shared" si="5"/>
        <v>4750</v>
      </c>
      <c r="AA12" s="287">
        <f t="shared" si="5"/>
        <v>750</v>
      </c>
      <c r="AB12" s="287">
        <f t="shared" si="5"/>
        <v>0</v>
      </c>
      <c r="AC12" s="287">
        <f t="shared" si="5"/>
        <v>5500</v>
      </c>
      <c r="AD12" s="287">
        <f t="shared" si="5"/>
        <v>0</v>
      </c>
      <c r="AE12" s="287">
        <f t="shared" si="5"/>
        <v>14250</v>
      </c>
      <c r="AF12" s="287">
        <f t="shared" si="5"/>
        <v>3258</v>
      </c>
      <c r="AG12" s="287">
        <f t="shared" si="5"/>
        <v>0</v>
      </c>
      <c r="AH12" s="287">
        <f t="shared" si="5"/>
        <v>17508</v>
      </c>
      <c r="AI12" s="287">
        <f t="shared" si="5"/>
        <v>0</v>
      </c>
      <c r="AJ12" s="287">
        <f t="shared" si="5"/>
        <v>0</v>
      </c>
      <c r="AK12" s="287">
        <f t="shared" si="5"/>
        <v>0</v>
      </c>
      <c r="AL12" s="287">
        <f t="shared" si="5"/>
        <v>0</v>
      </c>
      <c r="AM12" s="287">
        <f t="shared" si="5"/>
        <v>0</v>
      </c>
      <c r="AN12" s="287">
        <f t="shared" si="5"/>
        <v>0</v>
      </c>
      <c r="AO12" s="287">
        <f t="shared" si="5"/>
        <v>0</v>
      </c>
      <c r="AP12" s="287">
        <f t="shared" si="5"/>
        <v>0</v>
      </c>
      <c r="AQ12" s="287">
        <f t="shared" si="5"/>
        <v>0</v>
      </c>
      <c r="AR12" s="287">
        <f t="shared" si="5"/>
        <v>0</v>
      </c>
      <c r="AS12" s="287">
        <f t="shared" si="5"/>
        <v>0</v>
      </c>
      <c r="AT12" s="287">
        <f t="shared" si="5"/>
        <v>0</v>
      </c>
      <c r="AU12" s="287">
        <f t="shared" si="5"/>
        <v>0</v>
      </c>
      <c r="AV12" s="287">
        <f t="shared" si="5"/>
        <v>0</v>
      </c>
      <c r="AW12" s="287">
        <f t="shared" si="5"/>
        <v>0</v>
      </c>
      <c r="AX12" s="287">
        <f t="shared" si="5"/>
        <v>0</v>
      </c>
      <c r="AY12" s="287">
        <f t="shared" si="5"/>
        <v>0</v>
      </c>
      <c r="AZ12" s="287">
        <f t="shared" si="5"/>
        <v>0</v>
      </c>
      <c r="BA12" s="287">
        <f t="shared" si="5"/>
        <v>0</v>
      </c>
      <c r="BB12" s="287">
        <f t="shared" si="5"/>
        <v>0</v>
      </c>
      <c r="BC12" s="287">
        <f t="shared" si="5"/>
        <v>0</v>
      </c>
      <c r="BD12" s="287">
        <f t="shared" si="5"/>
        <v>0</v>
      </c>
      <c r="BE12" s="287">
        <f t="shared" si="5"/>
        <v>0</v>
      </c>
      <c r="BF12" s="287">
        <f t="shared" si="5"/>
        <v>0</v>
      </c>
      <c r="BG12" s="287">
        <f t="shared" si="5"/>
        <v>0</v>
      </c>
      <c r="BH12" s="287">
        <f t="shared" si="5"/>
        <v>0</v>
      </c>
      <c r="BI12" s="287">
        <f t="shared" si="5"/>
        <v>0</v>
      </c>
      <c r="BJ12" s="287">
        <f t="shared" si="5"/>
        <v>0</v>
      </c>
      <c r="BK12" s="287">
        <f t="shared" si="5"/>
        <v>0</v>
      </c>
      <c r="BL12" s="287">
        <f t="shared" si="5"/>
        <v>0</v>
      </c>
      <c r="BM12" s="287">
        <f t="shared" si="5"/>
        <v>0</v>
      </c>
      <c r="BN12" s="287">
        <f t="shared" si="5"/>
        <v>0</v>
      </c>
      <c r="BO12" s="287">
        <f t="shared" si="5"/>
        <v>0</v>
      </c>
      <c r="BP12" s="287">
        <f t="shared" si="5"/>
        <v>0</v>
      </c>
      <c r="BQ12" s="287">
        <f t="shared" si="5"/>
        <v>0</v>
      </c>
      <c r="BR12" s="287">
        <f t="shared" si="5"/>
        <v>0</v>
      </c>
      <c r="BS12" s="287">
        <f t="shared" si="5"/>
        <v>0</v>
      </c>
      <c r="BT12" s="287">
        <f t="shared" si="5"/>
        <v>0</v>
      </c>
      <c r="BU12" s="287">
        <f t="shared" si="5"/>
        <v>0</v>
      </c>
      <c r="BV12" s="287">
        <f t="shared" ref="BV12:EG12" si="6">SUM(BV8:BV11)</f>
        <v>0</v>
      </c>
      <c r="BW12" s="315">
        <f t="shared" si="6"/>
        <v>0</v>
      </c>
      <c r="BX12" s="287">
        <f t="shared" si="6"/>
        <v>0</v>
      </c>
      <c r="BY12" s="287">
        <f t="shared" si="6"/>
        <v>0</v>
      </c>
      <c r="BZ12" s="287">
        <f t="shared" si="6"/>
        <v>0</v>
      </c>
      <c r="CA12" s="287">
        <f t="shared" si="6"/>
        <v>0</v>
      </c>
      <c r="CB12" s="287">
        <f t="shared" si="6"/>
        <v>0</v>
      </c>
      <c r="CC12" s="287">
        <f t="shared" si="6"/>
        <v>0</v>
      </c>
      <c r="CD12" s="287">
        <f t="shared" si="6"/>
        <v>0</v>
      </c>
      <c r="CE12" s="287">
        <f t="shared" si="6"/>
        <v>0</v>
      </c>
      <c r="CF12" s="287">
        <f t="shared" si="6"/>
        <v>0</v>
      </c>
      <c r="CG12" s="287">
        <f t="shared" si="6"/>
        <v>0</v>
      </c>
      <c r="CH12" s="287">
        <f t="shared" si="6"/>
        <v>0</v>
      </c>
      <c r="CI12" s="287">
        <f t="shared" si="6"/>
        <v>0</v>
      </c>
      <c r="CJ12" s="287">
        <f t="shared" si="6"/>
        <v>0</v>
      </c>
      <c r="CK12" s="287">
        <f t="shared" si="6"/>
        <v>0</v>
      </c>
      <c r="CL12" s="287">
        <f t="shared" si="6"/>
        <v>0</v>
      </c>
      <c r="CM12" s="287">
        <f t="shared" si="6"/>
        <v>0</v>
      </c>
      <c r="CN12" s="287">
        <f t="shared" si="6"/>
        <v>0</v>
      </c>
      <c r="CO12" s="287">
        <f t="shared" si="6"/>
        <v>0</v>
      </c>
      <c r="CP12" s="287">
        <f t="shared" si="6"/>
        <v>0</v>
      </c>
      <c r="CQ12" s="287">
        <f t="shared" si="6"/>
        <v>0</v>
      </c>
      <c r="CR12" s="287">
        <f t="shared" si="6"/>
        <v>0</v>
      </c>
      <c r="CS12" s="287">
        <f t="shared" si="6"/>
        <v>0</v>
      </c>
      <c r="CT12" s="287">
        <f t="shared" si="6"/>
        <v>0</v>
      </c>
      <c r="CU12" s="287">
        <f t="shared" si="6"/>
        <v>0</v>
      </c>
      <c r="CV12" s="287">
        <f t="shared" si="6"/>
        <v>0</v>
      </c>
      <c r="CW12" s="287">
        <f t="shared" si="6"/>
        <v>0</v>
      </c>
      <c r="CX12" s="287">
        <f t="shared" si="6"/>
        <v>0</v>
      </c>
      <c r="CY12" s="287">
        <f t="shared" si="6"/>
        <v>0</v>
      </c>
      <c r="CZ12" s="287">
        <f t="shared" si="6"/>
        <v>0</v>
      </c>
      <c r="DA12" s="287">
        <f t="shared" si="6"/>
        <v>0</v>
      </c>
      <c r="DB12" s="287">
        <f t="shared" si="6"/>
        <v>0</v>
      </c>
      <c r="DC12" s="287">
        <f t="shared" si="6"/>
        <v>0</v>
      </c>
      <c r="DD12" s="287">
        <f t="shared" si="6"/>
        <v>0</v>
      </c>
      <c r="DE12" s="287">
        <f t="shared" si="6"/>
        <v>0</v>
      </c>
      <c r="DF12" s="287">
        <f t="shared" si="6"/>
        <v>0</v>
      </c>
      <c r="DG12" s="287">
        <f t="shared" si="6"/>
        <v>0</v>
      </c>
      <c r="DH12" s="287">
        <f t="shared" si="6"/>
        <v>0</v>
      </c>
      <c r="DI12" s="287">
        <f t="shared" si="6"/>
        <v>0</v>
      </c>
      <c r="DJ12" s="287">
        <f t="shared" si="6"/>
        <v>0</v>
      </c>
      <c r="DK12" s="287">
        <f t="shared" si="6"/>
        <v>0</v>
      </c>
      <c r="DL12" s="287">
        <f t="shared" si="6"/>
        <v>0</v>
      </c>
      <c r="DM12" s="287">
        <f t="shared" si="6"/>
        <v>0</v>
      </c>
      <c r="DN12" s="287">
        <f t="shared" si="6"/>
        <v>0</v>
      </c>
      <c r="DO12" s="287">
        <f t="shared" si="6"/>
        <v>0</v>
      </c>
      <c r="DP12" s="287">
        <f t="shared" si="6"/>
        <v>3</v>
      </c>
      <c r="DQ12" s="287">
        <f t="shared" si="6"/>
        <v>124750</v>
      </c>
      <c r="DR12" s="287">
        <f t="shared" si="6"/>
        <v>0</v>
      </c>
      <c r="DS12" s="287">
        <f t="shared" si="6"/>
        <v>0</v>
      </c>
      <c r="DT12" s="287">
        <f t="shared" si="6"/>
        <v>2</v>
      </c>
      <c r="DU12" s="287">
        <f t="shared" si="6"/>
        <v>95000</v>
      </c>
      <c r="DV12" s="287">
        <f t="shared" si="6"/>
        <v>1</v>
      </c>
      <c r="DW12" s="287">
        <f t="shared" si="6"/>
        <v>29750</v>
      </c>
      <c r="DX12" s="287">
        <f t="shared" si="6"/>
        <v>0</v>
      </c>
      <c r="DY12" s="287">
        <f t="shared" si="6"/>
        <v>0</v>
      </c>
      <c r="DZ12" s="287">
        <f t="shared" si="6"/>
        <v>0</v>
      </c>
      <c r="EA12" s="287">
        <f t="shared" si="6"/>
        <v>0</v>
      </c>
      <c r="EB12" s="287">
        <f t="shared" si="6"/>
        <v>0</v>
      </c>
      <c r="EC12" s="287">
        <f t="shared" si="6"/>
        <v>0</v>
      </c>
      <c r="ED12" s="287">
        <f t="shared" si="6"/>
        <v>0</v>
      </c>
      <c r="EE12" s="287">
        <f t="shared" si="6"/>
        <v>0</v>
      </c>
      <c r="EF12" s="287">
        <f t="shared" si="6"/>
        <v>3</v>
      </c>
      <c r="EG12" s="287">
        <f t="shared" si="6"/>
        <v>124750</v>
      </c>
      <c r="EH12" s="287">
        <f>SUM(EH8:EH11)</f>
        <v>1</v>
      </c>
      <c r="EI12" s="287">
        <f>SUM(EI8:EI11)</f>
        <v>29750</v>
      </c>
      <c r="EJ12" s="287">
        <f>SUM(EJ8:EJ11)</f>
        <v>2</v>
      </c>
      <c r="EK12" s="287">
        <f>SUM(EK8:EK11)</f>
        <v>95000</v>
      </c>
      <c r="EL12" s="116"/>
      <c r="EM12" s="272"/>
      <c r="EN12" s="116"/>
      <c r="EO12" s="116"/>
      <c r="EP12" s="116"/>
      <c r="EQ12" s="116"/>
      <c r="ER12" s="116"/>
      <c r="ES12" s="116"/>
    </row>
  </sheetData>
  <mergeCells count="42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2"/>
  <sheetViews>
    <sheetView workbookViewId="0">
      <selection activeCell="G12" sqref="G12"/>
    </sheetView>
  </sheetViews>
  <sheetFormatPr defaultRowHeight="15"/>
  <sheetData>
    <row r="1" spans="1:150" ht="18.75">
      <c r="A1" s="492" t="s">
        <v>863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224"/>
      <c r="M1" s="316"/>
      <c r="N1" s="317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493" t="s">
        <v>864</v>
      </c>
      <c r="DQ1" s="494"/>
      <c r="DR1" s="492"/>
      <c r="DS1" s="492"/>
      <c r="DT1" s="492"/>
      <c r="DU1" s="492"/>
      <c r="DV1" s="492"/>
      <c r="DW1" s="492"/>
      <c r="DX1" s="492"/>
      <c r="DY1" s="492"/>
      <c r="DZ1" s="492"/>
      <c r="EA1" s="492"/>
      <c r="EB1" s="492"/>
      <c r="EC1" s="492"/>
      <c r="ED1" s="492"/>
      <c r="EE1" s="319"/>
      <c r="EF1" s="319"/>
      <c r="EG1" s="319"/>
      <c r="EH1" s="319"/>
      <c r="EI1" s="319"/>
      <c r="EJ1" s="319"/>
      <c r="EK1" s="319"/>
      <c r="EL1" s="319"/>
      <c r="EM1" s="320"/>
      <c r="EN1" s="319"/>
      <c r="EO1" s="319"/>
      <c r="EP1" s="319"/>
      <c r="EQ1" s="319"/>
      <c r="ER1" s="319"/>
      <c r="ES1" s="319"/>
      <c r="ET1" s="319"/>
    </row>
    <row r="2" spans="1:150" ht="19.5" thickBot="1">
      <c r="A2" s="455" t="s">
        <v>865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222"/>
      <c r="M2" s="222"/>
      <c r="N2" s="223"/>
      <c r="O2" s="222"/>
      <c r="P2" s="222"/>
      <c r="Q2" s="222"/>
      <c r="R2" s="222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187"/>
      <c r="AE2" s="224"/>
      <c r="AF2" s="224"/>
      <c r="AG2" s="224"/>
      <c r="AH2" s="224"/>
      <c r="AI2" s="224"/>
      <c r="AJ2" s="224"/>
      <c r="AK2" s="224"/>
      <c r="AL2" s="224"/>
      <c r="AM2" s="224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225"/>
      <c r="DQ2" s="226"/>
      <c r="DR2" s="188"/>
      <c r="DS2" s="188"/>
      <c r="DT2" s="227" t="s">
        <v>906</v>
      </c>
      <c r="DU2" s="227"/>
      <c r="DV2" s="188"/>
      <c r="DW2" s="188"/>
      <c r="DX2" s="188"/>
      <c r="DY2" s="188"/>
      <c r="DZ2" s="188"/>
      <c r="EA2" s="188"/>
      <c r="EB2" s="188"/>
      <c r="EC2" s="188"/>
      <c r="ED2" s="188"/>
      <c r="EE2" s="195"/>
      <c r="EF2" s="195"/>
      <c r="EG2" s="195"/>
      <c r="EH2" s="195"/>
      <c r="EI2" s="195"/>
      <c r="EJ2" s="195"/>
      <c r="EK2" s="195"/>
      <c r="EL2" s="195"/>
      <c r="EM2" s="221"/>
      <c r="EN2" s="195"/>
      <c r="EO2" s="195"/>
      <c r="EP2" s="195"/>
      <c r="EQ2" s="195"/>
      <c r="ER2" s="195"/>
      <c r="ES2" s="195"/>
      <c r="ET2" s="195"/>
    </row>
    <row r="3" spans="1:150" ht="16.5" thickBot="1">
      <c r="A3" s="456" t="s">
        <v>866</v>
      </c>
      <c r="B3" s="458" t="s">
        <v>907</v>
      </c>
      <c r="C3" s="440" t="s">
        <v>867</v>
      </c>
      <c r="D3" s="458" t="s">
        <v>868</v>
      </c>
      <c r="E3" s="458" t="s">
        <v>869</v>
      </c>
      <c r="F3" s="440" t="s">
        <v>970</v>
      </c>
      <c r="G3" s="440" t="s">
        <v>971</v>
      </c>
      <c r="H3" s="458" t="s">
        <v>870</v>
      </c>
      <c r="I3" s="440" t="s">
        <v>933</v>
      </c>
      <c r="J3" s="440" t="s">
        <v>871</v>
      </c>
      <c r="K3" s="458" t="s">
        <v>872</v>
      </c>
      <c r="L3" s="440" t="s">
        <v>972</v>
      </c>
      <c r="M3" s="440" t="s">
        <v>874</v>
      </c>
      <c r="N3" s="443" t="s">
        <v>973</v>
      </c>
      <c r="O3" s="446" t="s">
        <v>876</v>
      </c>
      <c r="P3" s="447"/>
      <c r="Q3" s="448"/>
      <c r="R3" s="188"/>
      <c r="S3" s="452" t="s">
        <v>878</v>
      </c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85"/>
      <c r="AM3" s="453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228"/>
      <c r="DQ3" s="198"/>
      <c r="EM3" s="228"/>
    </row>
    <row r="4" spans="1:150" ht="26.25" thickBot="1">
      <c r="A4" s="457"/>
      <c r="B4" s="459"/>
      <c r="C4" s="441"/>
      <c r="D4" s="459"/>
      <c r="E4" s="459"/>
      <c r="F4" s="441"/>
      <c r="G4" s="441"/>
      <c r="H4" s="459"/>
      <c r="I4" s="441"/>
      <c r="J4" s="441"/>
      <c r="K4" s="459"/>
      <c r="L4" s="441"/>
      <c r="M4" s="441"/>
      <c r="N4" s="444"/>
      <c r="O4" s="449"/>
      <c r="P4" s="450"/>
      <c r="Q4" s="451"/>
      <c r="R4" s="321"/>
      <c r="S4" s="435" t="s">
        <v>309</v>
      </c>
      <c r="T4" s="435"/>
      <c r="U4" s="435"/>
      <c r="V4" s="435"/>
      <c r="W4" s="435"/>
      <c r="X4" s="435"/>
      <c r="Y4" s="435" t="s">
        <v>320</v>
      </c>
      <c r="Z4" s="435"/>
      <c r="AA4" s="435"/>
      <c r="AB4" s="435"/>
      <c r="AC4" s="435"/>
      <c r="AD4" s="435" t="s">
        <v>324</v>
      </c>
      <c r="AE4" s="435"/>
      <c r="AF4" s="435"/>
      <c r="AG4" s="435"/>
      <c r="AH4" s="435"/>
      <c r="AI4" s="435" t="s">
        <v>879</v>
      </c>
      <c r="AJ4" s="435"/>
      <c r="AK4" s="435"/>
      <c r="AL4" s="481"/>
      <c r="AM4" s="436"/>
      <c r="AN4" s="435" t="s">
        <v>880</v>
      </c>
      <c r="AO4" s="435"/>
      <c r="AP4" s="435"/>
      <c r="AQ4" s="481"/>
      <c r="AR4" s="436"/>
      <c r="AS4" s="435" t="s">
        <v>881</v>
      </c>
      <c r="AT4" s="435"/>
      <c r="AU4" s="435"/>
      <c r="AV4" s="481"/>
      <c r="AW4" s="436"/>
      <c r="AX4" s="435" t="s">
        <v>882</v>
      </c>
      <c r="AY4" s="435"/>
      <c r="AZ4" s="435"/>
      <c r="BA4" s="481"/>
      <c r="BB4" s="436"/>
      <c r="BC4" s="435" t="s">
        <v>883</v>
      </c>
      <c r="BD4" s="435"/>
      <c r="BE4" s="435"/>
      <c r="BF4" s="481"/>
      <c r="BG4" s="436"/>
      <c r="BH4" s="435" t="s">
        <v>884</v>
      </c>
      <c r="BI4" s="435"/>
      <c r="BJ4" s="435"/>
      <c r="BK4" s="481"/>
      <c r="BL4" s="436"/>
      <c r="BM4" s="435" t="s">
        <v>885</v>
      </c>
      <c r="BN4" s="435"/>
      <c r="BO4" s="435"/>
      <c r="BP4" s="481"/>
      <c r="BQ4" s="436"/>
      <c r="BR4" s="435" t="s">
        <v>886</v>
      </c>
      <c r="BS4" s="435"/>
      <c r="BT4" s="435"/>
      <c r="BU4" s="481"/>
      <c r="BV4" s="436"/>
      <c r="BW4" s="435" t="s">
        <v>887</v>
      </c>
      <c r="BX4" s="435"/>
      <c r="BY4" s="435"/>
      <c r="BZ4" s="481"/>
      <c r="CA4" s="436"/>
      <c r="CB4" s="435" t="s">
        <v>888</v>
      </c>
      <c r="CC4" s="435"/>
      <c r="CD4" s="435"/>
      <c r="CE4" s="481"/>
      <c r="CF4" s="436"/>
      <c r="CG4" s="435" t="s">
        <v>889</v>
      </c>
      <c r="CH4" s="435"/>
      <c r="CI4" s="435"/>
      <c r="CJ4" s="481"/>
      <c r="CK4" s="436"/>
      <c r="CL4" s="435" t="s">
        <v>890</v>
      </c>
      <c r="CM4" s="435"/>
      <c r="CN4" s="435"/>
      <c r="CO4" s="481"/>
      <c r="CP4" s="436"/>
      <c r="CQ4" s="435" t="s">
        <v>891</v>
      </c>
      <c r="CR4" s="435"/>
      <c r="CS4" s="435"/>
      <c r="CT4" s="481"/>
      <c r="CU4" s="436"/>
      <c r="CV4" s="435" t="s">
        <v>892</v>
      </c>
      <c r="CW4" s="435"/>
      <c r="CX4" s="435"/>
      <c r="CY4" s="481"/>
      <c r="CZ4" s="436"/>
      <c r="DA4" s="435" t="s">
        <v>893</v>
      </c>
      <c r="DB4" s="435"/>
      <c r="DC4" s="435"/>
      <c r="DD4" s="481"/>
      <c r="DE4" s="436"/>
      <c r="DF4" s="435" t="s">
        <v>894</v>
      </c>
      <c r="DG4" s="435"/>
      <c r="DH4" s="435"/>
      <c r="DI4" s="481"/>
      <c r="DJ4" s="436"/>
      <c r="DK4" s="435" t="s">
        <v>895</v>
      </c>
      <c r="DL4" s="435"/>
      <c r="DM4" s="435"/>
      <c r="DN4" s="481"/>
      <c r="DO4" s="436"/>
      <c r="DP4" s="437" t="s">
        <v>896</v>
      </c>
      <c r="DQ4" s="438"/>
      <c r="DR4" s="438"/>
      <c r="DS4" s="439"/>
      <c r="DT4" s="464" t="s">
        <v>915</v>
      </c>
      <c r="DU4" s="438"/>
      <c r="DV4" s="438"/>
      <c r="DW4" s="438"/>
      <c r="DX4" s="438"/>
      <c r="DY4" s="438"/>
      <c r="DZ4" s="438"/>
      <c r="EA4" s="438"/>
      <c r="EB4" s="438"/>
      <c r="EC4" s="438"/>
      <c r="ED4" s="438"/>
      <c r="EE4" s="465"/>
      <c r="EF4" s="229"/>
      <c r="EG4" s="229"/>
      <c r="EH4" s="229"/>
      <c r="EI4" s="229"/>
      <c r="EJ4" s="229"/>
      <c r="EK4" s="229"/>
      <c r="EL4" s="229"/>
      <c r="EM4" s="253" t="s">
        <v>917</v>
      </c>
      <c r="EN4" s="232"/>
      <c r="EO4" s="232"/>
      <c r="EP4" s="232"/>
      <c r="EQ4" s="232"/>
      <c r="ER4" s="232"/>
      <c r="ES4" s="232"/>
      <c r="ET4" s="232"/>
    </row>
    <row r="5" spans="1:150" ht="26.25" thickBot="1">
      <c r="A5" s="457"/>
      <c r="B5" s="459"/>
      <c r="C5" s="442"/>
      <c r="D5" s="459"/>
      <c r="E5" s="459"/>
      <c r="F5" s="442"/>
      <c r="G5" s="442"/>
      <c r="H5" s="459"/>
      <c r="I5" s="442"/>
      <c r="J5" s="442"/>
      <c r="K5" s="459"/>
      <c r="L5" s="442"/>
      <c r="M5" s="441"/>
      <c r="N5" s="445"/>
      <c r="O5" s="201" t="s">
        <v>897</v>
      </c>
      <c r="P5" s="202" t="s">
        <v>898</v>
      </c>
      <c r="Q5" s="202" t="s">
        <v>899</v>
      </c>
      <c r="R5" s="204" t="s">
        <v>970</v>
      </c>
      <c r="S5" s="203" t="s">
        <v>900</v>
      </c>
      <c r="T5" s="203" t="s">
        <v>901</v>
      </c>
      <c r="U5" s="204" t="s">
        <v>898</v>
      </c>
      <c r="V5" s="204" t="s">
        <v>899</v>
      </c>
      <c r="W5" s="204" t="s">
        <v>970</v>
      </c>
      <c r="X5" s="202" t="s">
        <v>897</v>
      </c>
      <c r="Y5" s="203" t="s">
        <v>901</v>
      </c>
      <c r="Z5" s="204" t="s">
        <v>902</v>
      </c>
      <c r="AA5" s="204" t="s">
        <v>899</v>
      </c>
      <c r="AB5" s="204" t="s">
        <v>970</v>
      </c>
      <c r="AC5" s="202" t="s">
        <v>897</v>
      </c>
      <c r="AD5" s="203" t="s">
        <v>901</v>
      </c>
      <c r="AE5" s="204" t="s">
        <v>902</v>
      </c>
      <c r="AF5" s="204" t="s">
        <v>899</v>
      </c>
      <c r="AG5" s="204" t="s">
        <v>970</v>
      </c>
      <c r="AH5" s="202" t="s">
        <v>897</v>
      </c>
      <c r="AI5" s="203" t="s">
        <v>901</v>
      </c>
      <c r="AJ5" s="204" t="s">
        <v>902</v>
      </c>
      <c r="AK5" s="204" t="s">
        <v>899</v>
      </c>
      <c r="AL5" s="204" t="s">
        <v>970</v>
      </c>
      <c r="AM5" s="205" t="s">
        <v>897</v>
      </c>
      <c r="AN5" s="203" t="s">
        <v>901</v>
      </c>
      <c r="AO5" s="204" t="s">
        <v>902</v>
      </c>
      <c r="AP5" s="204" t="s">
        <v>899</v>
      </c>
      <c r="AQ5" s="204" t="s">
        <v>970</v>
      </c>
      <c r="AR5" s="205" t="s">
        <v>897</v>
      </c>
      <c r="AS5" s="203" t="s">
        <v>901</v>
      </c>
      <c r="AT5" s="204" t="s">
        <v>902</v>
      </c>
      <c r="AU5" s="204" t="s">
        <v>899</v>
      </c>
      <c r="AV5" s="204" t="s">
        <v>970</v>
      </c>
      <c r="AW5" s="205" t="s">
        <v>897</v>
      </c>
      <c r="AX5" s="203" t="s">
        <v>901</v>
      </c>
      <c r="AY5" s="204" t="s">
        <v>902</v>
      </c>
      <c r="AZ5" s="204" t="s">
        <v>899</v>
      </c>
      <c r="BA5" s="204" t="s">
        <v>970</v>
      </c>
      <c r="BB5" s="205" t="s">
        <v>897</v>
      </c>
      <c r="BC5" s="203" t="s">
        <v>901</v>
      </c>
      <c r="BD5" s="204" t="s">
        <v>902</v>
      </c>
      <c r="BE5" s="204" t="s">
        <v>899</v>
      </c>
      <c r="BF5" s="204" t="s">
        <v>970</v>
      </c>
      <c r="BG5" s="205" t="s">
        <v>897</v>
      </c>
      <c r="BH5" s="203" t="s">
        <v>901</v>
      </c>
      <c r="BI5" s="204" t="s">
        <v>902</v>
      </c>
      <c r="BJ5" s="204" t="s">
        <v>899</v>
      </c>
      <c r="BK5" s="204" t="s">
        <v>970</v>
      </c>
      <c r="BL5" s="205" t="s">
        <v>897</v>
      </c>
      <c r="BM5" s="203" t="s">
        <v>901</v>
      </c>
      <c r="BN5" s="204" t="s">
        <v>902</v>
      </c>
      <c r="BO5" s="204" t="s">
        <v>899</v>
      </c>
      <c r="BP5" s="204" t="s">
        <v>970</v>
      </c>
      <c r="BQ5" s="205" t="s">
        <v>897</v>
      </c>
      <c r="BR5" s="203" t="s">
        <v>901</v>
      </c>
      <c r="BS5" s="204" t="s">
        <v>902</v>
      </c>
      <c r="BT5" s="204" t="s">
        <v>899</v>
      </c>
      <c r="BU5" s="204" t="s">
        <v>970</v>
      </c>
      <c r="BV5" s="205" t="s">
        <v>897</v>
      </c>
      <c r="BW5" s="203" t="s">
        <v>901</v>
      </c>
      <c r="BX5" s="204" t="s">
        <v>902</v>
      </c>
      <c r="BY5" s="204" t="s">
        <v>899</v>
      </c>
      <c r="BZ5" s="204" t="s">
        <v>970</v>
      </c>
      <c r="CA5" s="205" t="s">
        <v>897</v>
      </c>
      <c r="CB5" s="203" t="s">
        <v>901</v>
      </c>
      <c r="CC5" s="204" t="s">
        <v>902</v>
      </c>
      <c r="CD5" s="204" t="s">
        <v>899</v>
      </c>
      <c r="CE5" s="204" t="s">
        <v>970</v>
      </c>
      <c r="CF5" s="205" t="s">
        <v>897</v>
      </c>
      <c r="CG5" s="203" t="s">
        <v>901</v>
      </c>
      <c r="CH5" s="204" t="s">
        <v>902</v>
      </c>
      <c r="CI5" s="204" t="s">
        <v>899</v>
      </c>
      <c r="CJ5" s="204" t="s">
        <v>970</v>
      </c>
      <c r="CK5" s="205" t="s">
        <v>897</v>
      </c>
      <c r="CL5" s="203" t="s">
        <v>901</v>
      </c>
      <c r="CM5" s="204" t="s">
        <v>902</v>
      </c>
      <c r="CN5" s="204" t="s">
        <v>899</v>
      </c>
      <c r="CO5" s="204" t="s">
        <v>970</v>
      </c>
      <c r="CP5" s="205" t="s">
        <v>897</v>
      </c>
      <c r="CQ5" s="203" t="s">
        <v>901</v>
      </c>
      <c r="CR5" s="204" t="s">
        <v>902</v>
      </c>
      <c r="CS5" s="204" t="s">
        <v>899</v>
      </c>
      <c r="CT5" s="204" t="s">
        <v>970</v>
      </c>
      <c r="CU5" s="205" t="s">
        <v>897</v>
      </c>
      <c r="CV5" s="203" t="s">
        <v>901</v>
      </c>
      <c r="CW5" s="204" t="s">
        <v>902</v>
      </c>
      <c r="CX5" s="204" t="s">
        <v>899</v>
      </c>
      <c r="CY5" s="204" t="s">
        <v>970</v>
      </c>
      <c r="CZ5" s="205" t="s">
        <v>897</v>
      </c>
      <c r="DA5" s="203" t="s">
        <v>901</v>
      </c>
      <c r="DB5" s="204" t="s">
        <v>902</v>
      </c>
      <c r="DC5" s="204" t="s">
        <v>899</v>
      </c>
      <c r="DD5" s="204" t="s">
        <v>970</v>
      </c>
      <c r="DE5" s="205" t="s">
        <v>897</v>
      </c>
      <c r="DF5" s="203" t="s">
        <v>901</v>
      </c>
      <c r="DG5" s="204" t="s">
        <v>902</v>
      </c>
      <c r="DH5" s="204" t="s">
        <v>899</v>
      </c>
      <c r="DI5" s="204" t="s">
        <v>970</v>
      </c>
      <c r="DJ5" s="205" t="s">
        <v>897</v>
      </c>
      <c r="DK5" s="203" t="s">
        <v>901</v>
      </c>
      <c r="DL5" s="204" t="s">
        <v>902</v>
      </c>
      <c r="DM5" s="204" t="s">
        <v>899</v>
      </c>
      <c r="DN5" s="204" t="s">
        <v>970</v>
      </c>
      <c r="DO5" s="206" t="s">
        <v>897</v>
      </c>
      <c r="DP5" s="233" t="s">
        <v>34</v>
      </c>
      <c r="DQ5" s="209" t="s">
        <v>903</v>
      </c>
      <c r="DR5" s="209" t="s">
        <v>73</v>
      </c>
      <c r="DS5" s="209" t="s">
        <v>903</v>
      </c>
      <c r="DT5" s="234" t="s">
        <v>918</v>
      </c>
      <c r="DU5" s="209" t="s">
        <v>903</v>
      </c>
      <c r="DV5" s="234" t="s">
        <v>919</v>
      </c>
      <c r="DW5" s="209" t="s">
        <v>903</v>
      </c>
      <c r="DX5" s="234" t="s">
        <v>920</v>
      </c>
      <c r="DY5" s="209" t="s">
        <v>903</v>
      </c>
      <c r="DZ5" s="234" t="s">
        <v>921</v>
      </c>
      <c r="EA5" s="209" t="s">
        <v>903</v>
      </c>
      <c r="EB5" s="234" t="s">
        <v>922</v>
      </c>
      <c r="EC5" s="209" t="s">
        <v>903</v>
      </c>
      <c r="ED5" s="234" t="s">
        <v>923</v>
      </c>
      <c r="EE5" s="235" t="s">
        <v>903</v>
      </c>
      <c r="EF5" s="236" t="s">
        <v>924</v>
      </c>
      <c r="EG5" s="236" t="s">
        <v>924</v>
      </c>
      <c r="EH5" s="90" t="s">
        <v>990</v>
      </c>
      <c r="EI5" s="90" t="s">
        <v>903</v>
      </c>
      <c r="EJ5" s="90" t="s">
        <v>991</v>
      </c>
      <c r="EK5" s="90" t="s">
        <v>903</v>
      </c>
      <c r="EL5" s="90"/>
      <c r="EM5" s="238" t="s">
        <v>33</v>
      </c>
      <c r="EN5" s="239" t="s">
        <v>927</v>
      </c>
      <c r="EO5" s="239" t="s">
        <v>928</v>
      </c>
      <c r="EP5" s="239" t="s">
        <v>927</v>
      </c>
      <c r="EQ5" s="239" t="s">
        <v>929</v>
      </c>
      <c r="ER5" s="239" t="s">
        <v>927</v>
      </c>
      <c r="ES5" s="239" t="s">
        <v>930</v>
      </c>
      <c r="ET5" s="239" t="s">
        <v>931</v>
      </c>
    </row>
    <row r="6" spans="1:150">
      <c r="A6" s="254">
        <v>1</v>
      </c>
      <c r="B6" s="255">
        <v>2</v>
      </c>
      <c r="C6" s="255"/>
      <c r="D6" s="255">
        <v>3</v>
      </c>
      <c r="E6" s="256">
        <v>4</v>
      </c>
      <c r="F6" s="256">
        <v>5</v>
      </c>
      <c r="G6" s="256">
        <v>6</v>
      </c>
      <c r="H6" s="256">
        <v>5</v>
      </c>
      <c r="I6" s="256"/>
      <c r="J6" s="256">
        <v>6</v>
      </c>
      <c r="K6" s="256">
        <v>7</v>
      </c>
      <c r="L6" s="256">
        <v>8</v>
      </c>
      <c r="M6" s="297"/>
      <c r="N6" s="257">
        <v>9</v>
      </c>
      <c r="O6" s="256">
        <v>10</v>
      </c>
      <c r="P6" s="256"/>
      <c r="Q6" s="256"/>
      <c r="R6" s="256">
        <v>11</v>
      </c>
      <c r="S6" s="256">
        <v>6</v>
      </c>
      <c r="T6" s="256">
        <v>7</v>
      </c>
      <c r="U6" s="256">
        <v>8</v>
      </c>
      <c r="V6" s="256">
        <v>9</v>
      </c>
      <c r="W6" s="256"/>
      <c r="X6" s="256">
        <v>10</v>
      </c>
      <c r="Y6" s="256">
        <v>11</v>
      </c>
      <c r="Z6" s="256">
        <v>12</v>
      </c>
      <c r="AA6" s="256">
        <v>13</v>
      </c>
      <c r="AB6" s="256"/>
      <c r="AC6" s="256">
        <v>14</v>
      </c>
      <c r="AD6" s="256">
        <v>15</v>
      </c>
      <c r="AE6" s="256">
        <v>16</v>
      </c>
      <c r="AF6" s="256">
        <v>17</v>
      </c>
      <c r="AG6" s="256"/>
      <c r="AH6" s="256">
        <v>18</v>
      </c>
      <c r="AI6" s="256">
        <v>19</v>
      </c>
      <c r="AJ6" s="256">
        <v>20</v>
      </c>
      <c r="AK6" s="256">
        <v>21</v>
      </c>
      <c r="AL6" s="259"/>
      <c r="AM6" s="258">
        <v>22</v>
      </c>
      <c r="AN6" s="256">
        <v>19</v>
      </c>
      <c r="AO6" s="256">
        <v>20</v>
      </c>
      <c r="AP6" s="256">
        <v>21</v>
      </c>
      <c r="AQ6" s="259"/>
      <c r="AR6" s="258">
        <v>22</v>
      </c>
      <c r="AS6" s="256">
        <v>19</v>
      </c>
      <c r="AT6" s="256">
        <v>20</v>
      </c>
      <c r="AU6" s="256">
        <v>21</v>
      </c>
      <c r="AV6" s="259"/>
      <c r="AW6" s="258">
        <v>22</v>
      </c>
      <c r="AX6" s="256">
        <v>19</v>
      </c>
      <c r="AY6" s="256">
        <v>20</v>
      </c>
      <c r="AZ6" s="256">
        <v>21</v>
      </c>
      <c r="BA6" s="259"/>
      <c r="BB6" s="258">
        <v>22</v>
      </c>
      <c r="BC6" s="256">
        <v>19</v>
      </c>
      <c r="BD6" s="256">
        <v>20</v>
      </c>
      <c r="BE6" s="256">
        <v>21</v>
      </c>
      <c r="BF6" s="259"/>
      <c r="BG6" s="258">
        <v>22</v>
      </c>
      <c r="BH6" s="256">
        <v>19</v>
      </c>
      <c r="BI6" s="256">
        <v>20</v>
      </c>
      <c r="BJ6" s="256">
        <v>21</v>
      </c>
      <c r="BK6" s="259"/>
      <c r="BL6" s="258">
        <v>22</v>
      </c>
      <c r="BM6" s="256">
        <v>19</v>
      </c>
      <c r="BN6" s="256">
        <v>20</v>
      </c>
      <c r="BO6" s="256">
        <v>21</v>
      </c>
      <c r="BP6" s="259"/>
      <c r="BQ6" s="258">
        <v>22</v>
      </c>
      <c r="BR6" s="256">
        <v>19</v>
      </c>
      <c r="BS6" s="256">
        <v>20</v>
      </c>
      <c r="BT6" s="256">
        <v>21</v>
      </c>
      <c r="BU6" s="259"/>
      <c r="BV6" s="258">
        <v>22</v>
      </c>
      <c r="BW6" s="256">
        <v>19</v>
      </c>
      <c r="BX6" s="256">
        <v>20</v>
      </c>
      <c r="BY6" s="256">
        <v>21</v>
      </c>
      <c r="BZ6" s="259"/>
      <c r="CA6" s="258">
        <v>22</v>
      </c>
      <c r="CB6" s="256">
        <v>19</v>
      </c>
      <c r="CC6" s="256">
        <v>20</v>
      </c>
      <c r="CD6" s="256">
        <v>21</v>
      </c>
      <c r="CE6" s="259"/>
      <c r="CF6" s="258">
        <v>22</v>
      </c>
      <c r="CG6" s="256">
        <v>19</v>
      </c>
      <c r="CH6" s="256">
        <v>20</v>
      </c>
      <c r="CI6" s="256">
        <v>21</v>
      </c>
      <c r="CJ6" s="259"/>
      <c r="CK6" s="258">
        <v>22</v>
      </c>
      <c r="CL6" s="256">
        <v>19</v>
      </c>
      <c r="CM6" s="256">
        <v>20</v>
      </c>
      <c r="CN6" s="256">
        <v>21</v>
      </c>
      <c r="CO6" s="259"/>
      <c r="CP6" s="258">
        <v>22</v>
      </c>
      <c r="CQ6" s="256">
        <v>19</v>
      </c>
      <c r="CR6" s="256">
        <v>20</v>
      </c>
      <c r="CS6" s="256">
        <v>21</v>
      </c>
      <c r="CT6" s="259"/>
      <c r="CU6" s="258">
        <v>22</v>
      </c>
      <c r="CV6" s="256">
        <v>19</v>
      </c>
      <c r="CW6" s="256">
        <v>20</v>
      </c>
      <c r="CX6" s="256">
        <v>21</v>
      </c>
      <c r="CY6" s="259"/>
      <c r="CZ6" s="258">
        <v>22</v>
      </c>
      <c r="DA6" s="256">
        <v>19</v>
      </c>
      <c r="DB6" s="256">
        <v>20</v>
      </c>
      <c r="DC6" s="256">
        <v>21</v>
      </c>
      <c r="DD6" s="259"/>
      <c r="DE6" s="258">
        <v>22</v>
      </c>
      <c r="DF6" s="256">
        <v>19</v>
      </c>
      <c r="DG6" s="256">
        <v>20</v>
      </c>
      <c r="DH6" s="256">
        <v>21</v>
      </c>
      <c r="DI6" s="259"/>
      <c r="DJ6" s="258">
        <v>22</v>
      </c>
      <c r="DK6" s="256">
        <v>19</v>
      </c>
      <c r="DL6" s="256">
        <v>20</v>
      </c>
      <c r="DM6" s="256">
        <v>21</v>
      </c>
      <c r="DN6" s="259"/>
      <c r="DO6" s="259">
        <v>22</v>
      </c>
      <c r="DP6" s="247">
        <v>8</v>
      </c>
      <c r="DQ6" s="248">
        <v>9</v>
      </c>
      <c r="DR6" s="248">
        <v>10</v>
      </c>
      <c r="DS6" s="248">
        <v>11</v>
      </c>
      <c r="DT6" s="248">
        <v>12</v>
      </c>
      <c r="DU6" s="248">
        <v>13</v>
      </c>
      <c r="DV6" s="248">
        <v>14</v>
      </c>
      <c r="DW6" s="248">
        <v>15</v>
      </c>
      <c r="DX6" s="248">
        <v>16</v>
      </c>
      <c r="DY6" s="248">
        <v>17</v>
      </c>
      <c r="DZ6" s="248">
        <v>18</v>
      </c>
      <c r="EA6" s="248">
        <v>19</v>
      </c>
      <c r="EB6" s="248">
        <v>20</v>
      </c>
      <c r="EC6" s="248">
        <v>21</v>
      </c>
      <c r="ED6" s="248">
        <v>22</v>
      </c>
      <c r="EE6" s="249">
        <v>23</v>
      </c>
      <c r="EM6" s="228"/>
    </row>
    <row r="7" spans="1:150" ht="25.5">
      <c r="A7" s="322"/>
      <c r="B7" s="262" t="s">
        <v>992</v>
      </c>
      <c r="C7" s="262"/>
      <c r="D7" s="323"/>
      <c r="E7" s="324"/>
      <c r="F7" s="324"/>
      <c r="G7" s="324"/>
      <c r="H7" s="324"/>
      <c r="I7" s="266">
        <f t="shared" ref="I7:I12" si="0">SUM(J7-G7/20)</f>
        <v>0</v>
      </c>
      <c r="J7" s="266">
        <f t="shared" ref="J7:J12" si="1">SUM((G7*6*21)/(8*20*100))+(G7/20)</f>
        <v>0</v>
      </c>
      <c r="K7" s="324"/>
      <c r="L7" s="325"/>
      <c r="M7" s="326">
        <f t="shared" ref="M7:M11" si="2">SUM(L7*I7)</f>
        <v>0</v>
      </c>
      <c r="N7" s="266" t="s">
        <v>938</v>
      </c>
      <c r="O7" s="265"/>
      <c r="P7" s="265"/>
      <c r="Q7" s="265"/>
      <c r="R7" s="266" t="s">
        <v>938</v>
      </c>
      <c r="S7" s="324"/>
      <c r="T7" s="324"/>
      <c r="U7" s="324"/>
      <c r="V7" s="324"/>
      <c r="W7" s="324"/>
      <c r="X7" s="327"/>
      <c r="Y7" s="324"/>
      <c r="Z7" s="324"/>
      <c r="AA7" s="324"/>
      <c r="AB7" s="324"/>
      <c r="AC7" s="327"/>
      <c r="AD7" s="324"/>
      <c r="AE7" s="324"/>
      <c r="AF7" s="324"/>
      <c r="AG7" s="324"/>
      <c r="AH7" s="327"/>
      <c r="AI7" s="324"/>
      <c r="AJ7" s="324"/>
      <c r="AK7" s="324"/>
      <c r="AL7" s="328"/>
      <c r="AM7" s="329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DK7" s="330"/>
      <c r="DL7" s="330"/>
      <c r="DM7" s="330"/>
      <c r="DN7" s="330"/>
      <c r="DO7" s="330"/>
      <c r="DP7" s="331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32"/>
      <c r="EF7" s="330"/>
      <c r="EG7" s="330"/>
      <c r="EM7" s="228"/>
    </row>
    <row r="8" spans="1:150" ht="38.25">
      <c r="A8" s="200">
        <v>1</v>
      </c>
      <c r="B8" s="333" t="s">
        <v>993</v>
      </c>
      <c r="C8" s="333" t="s">
        <v>994</v>
      </c>
      <c r="D8" s="333" t="s">
        <v>987</v>
      </c>
      <c r="E8" s="334">
        <v>29750</v>
      </c>
      <c r="F8" s="335">
        <v>3500</v>
      </c>
      <c r="G8" s="336">
        <f>SUM(E8:F8)</f>
        <v>33250</v>
      </c>
      <c r="H8" s="265">
        <v>20</v>
      </c>
      <c r="I8" s="266">
        <f t="shared" si="0"/>
        <v>261.84375</v>
      </c>
      <c r="J8" s="266">
        <f t="shared" si="1"/>
        <v>1924.34375</v>
      </c>
      <c r="K8" s="337" t="s">
        <v>995</v>
      </c>
      <c r="L8" s="307">
        <v>19</v>
      </c>
      <c r="M8" s="326">
        <f t="shared" si="2"/>
        <v>4975.03125</v>
      </c>
      <c r="N8" s="266">
        <f>SUM(L8*J8)</f>
        <v>36562.53125</v>
      </c>
      <c r="O8" s="265">
        <f>SUM(P8:Q8)</f>
        <v>3850</v>
      </c>
      <c r="P8" s="265">
        <f t="shared" ref="P8:R11" si="3">SUM(U8,Z8,AE8,AJ8,AO8,AT8,AY8,BD8,BI8,BN8,BS8,BX8,CC8,CH8,CM8,CR8,CW8,DB8,DG8,DL8)</f>
        <v>3150</v>
      </c>
      <c r="Q8" s="265">
        <f t="shared" si="3"/>
        <v>700</v>
      </c>
      <c r="R8" s="265">
        <f t="shared" si="3"/>
        <v>0</v>
      </c>
      <c r="S8" s="276" t="s">
        <v>996</v>
      </c>
      <c r="T8" s="277" t="s">
        <v>957</v>
      </c>
      <c r="U8" s="265">
        <v>1487</v>
      </c>
      <c r="V8" s="265">
        <v>438</v>
      </c>
      <c r="W8" s="265"/>
      <c r="X8" s="278">
        <f>SUM(U8:W8)</f>
        <v>1925</v>
      </c>
      <c r="Y8" s="277">
        <v>39115</v>
      </c>
      <c r="Z8" s="265">
        <v>1663</v>
      </c>
      <c r="AA8" s="265">
        <v>262</v>
      </c>
      <c r="AB8" s="265"/>
      <c r="AC8" s="278">
        <f>SUM(Z8:AB8)</f>
        <v>1925</v>
      </c>
      <c r="AD8" s="277"/>
      <c r="AE8" s="265"/>
      <c r="AF8" s="265"/>
      <c r="AG8" s="265"/>
      <c r="AH8" s="278">
        <f>SUM(AE8:AG8)</f>
        <v>0</v>
      </c>
      <c r="AI8" s="277"/>
      <c r="AJ8" s="265"/>
      <c r="AK8" s="265"/>
      <c r="AL8" s="309"/>
      <c r="AM8" s="278">
        <f>SUM(AJ8:AL8)</f>
        <v>0</v>
      </c>
      <c r="AN8" s="280"/>
      <c r="AO8" s="280"/>
      <c r="AP8" s="280"/>
      <c r="AQ8" s="280"/>
      <c r="AR8" s="278">
        <f>SUM(AO8:AQ8)</f>
        <v>0</v>
      </c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311">
        <v>1</v>
      </c>
      <c r="DQ8" s="265">
        <v>33250</v>
      </c>
      <c r="DR8" s="265"/>
      <c r="DS8" s="265"/>
      <c r="DT8" s="265"/>
      <c r="DU8" s="265"/>
      <c r="DV8" s="265">
        <v>1</v>
      </c>
      <c r="DW8" s="265">
        <v>33250</v>
      </c>
      <c r="DX8" s="265"/>
      <c r="DY8" s="265"/>
      <c r="DZ8" s="265"/>
      <c r="EA8" s="265"/>
      <c r="EB8" s="265"/>
      <c r="EC8" s="265"/>
      <c r="ED8" s="265"/>
      <c r="EE8" s="283"/>
      <c r="EF8" s="284">
        <f t="shared" ref="EF8:EG12" si="4">SUM(ED8,EB8,DZ8,DX8,DV8,DT8)</f>
        <v>1</v>
      </c>
      <c r="EG8" s="284">
        <f t="shared" si="4"/>
        <v>33250</v>
      </c>
      <c r="EH8" s="90">
        <v>1</v>
      </c>
      <c r="EI8" s="90">
        <v>33250</v>
      </c>
      <c r="EJ8" s="90"/>
      <c r="EK8" s="90"/>
      <c r="EL8" s="90"/>
      <c r="EM8" s="285">
        <v>1</v>
      </c>
      <c r="EN8" s="90"/>
      <c r="EO8" s="90"/>
      <c r="EP8" s="90"/>
      <c r="EQ8" s="90"/>
      <c r="ER8" s="90"/>
      <c r="ES8" s="90"/>
      <c r="ET8" s="90"/>
    </row>
    <row r="9" spans="1:150" ht="38.25">
      <c r="A9" s="200">
        <v>2</v>
      </c>
      <c r="B9" s="333" t="s">
        <v>997</v>
      </c>
      <c r="C9" s="333" t="s">
        <v>998</v>
      </c>
      <c r="D9" s="333" t="s">
        <v>77</v>
      </c>
      <c r="E9" s="334">
        <v>42500</v>
      </c>
      <c r="F9" s="337">
        <v>5000</v>
      </c>
      <c r="G9" s="336">
        <f>SUM(E9:F9)</f>
        <v>47500</v>
      </c>
      <c r="H9" s="265">
        <v>20</v>
      </c>
      <c r="I9" s="266">
        <f t="shared" si="0"/>
        <v>374.0625</v>
      </c>
      <c r="J9" s="266">
        <f t="shared" si="1"/>
        <v>2749.0625</v>
      </c>
      <c r="K9" s="337" t="s">
        <v>999</v>
      </c>
      <c r="L9" s="307">
        <v>19</v>
      </c>
      <c r="M9" s="326">
        <f t="shared" si="2"/>
        <v>7107.1875</v>
      </c>
      <c r="N9" s="266">
        <f>SUM(L9*J9)</f>
        <v>52232.1875</v>
      </c>
      <c r="O9" s="265">
        <f>SUM(P9:Q9)</f>
        <v>0</v>
      </c>
      <c r="P9" s="265">
        <f t="shared" si="3"/>
        <v>0</v>
      </c>
      <c r="Q9" s="265">
        <f t="shared" si="3"/>
        <v>0</v>
      </c>
      <c r="R9" s="265">
        <f t="shared" si="3"/>
        <v>0</v>
      </c>
      <c r="S9" s="276" t="s">
        <v>1000</v>
      </c>
      <c r="T9" s="277"/>
      <c r="U9" s="265"/>
      <c r="V9" s="265"/>
      <c r="W9" s="265"/>
      <c r="X9" s="278">
        <f>SUM(U9:W9)</f>
        <v>0</v>
      </c>
      <c r="Y9" s="277"/>
      <c r="Z9" s="265"/>
      <c r="AA9" s="265"/>
      <c r="AB9" s="265"/>
      <c r="AC9" s="278">
        <f>SUM(Z9:AB9)</f>
        <v>0</v>
      </c>
      <c r="AD9" s="277"/>
      <c r="AE9" s="265"/>
      <c r="AF9" s="265"/>
      <c r="AG9" s="265"/>
      <c r="AH9" s="278">
        <f>SUM(AE9:AG9)</f>
        <v>0</v>
      </c>
      <c r="AI9" s="277"/>
      <c r="AJ9" s="265"/>
      <c r="AK9" s="265"/>
      <c r="AL9" s="309"/>
      <c r="AM9" s="278">
        <f>SUM(AJ9:AL9)</f>
        <v>0</v>
      </c>
      <c r="AN9" s="280"/>
      <c r="AO9" s="280"/>
      <c r="AP9" s="280"/>
      <c r="AQ9" s="280"/>
      <c r="AR9" s="278">
        <f>SUM(AO9:AQ9)</f>
        <v>0</v>
      </c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311">
        <v>1</v>
      </c>
      <c r="DQ9" s="265">
        <v>47500</v>
      </c>
      <c r="DR9" s="265"/>
      <c r="DS9" s="265"/>
      <c r="DT9" s="265"/>
      <c r="DU9" s="265"/>
      <c r="DV9" s="265">
        <v>1</v>
      </c>
      <c r="DW9" s="265">
        <v>47500</v>
      </c>
      <c r="DX9" s="265"/>
      <c r="DY9" s="265"/>
      <c r="DZ9" s="265"/>
      <c r="EA9" s="265"/>
      <c r="EB9" s="265"/>
      <c r="EC9" s="265"/>
      <c r="ED9" s="265"/>
      <c r="EE9" s="283"/>
      <c r="EF9" s="284">
        <f t="shared" si="4"/>
        <v>1</v>
      </c>
      <c r="EG9" s="284">
        <f t="shared" si="4"/>
        <v>47500</v>
      </c>
      <c r="EH9" s="90">
        <v>1</v>
      </c>
      <c r="EI9" s="90">
        <v>47500</v>
      </c>
      <c r="EJ9" s="90"/>
      <c r="EK9" s="90"/>
      <c r="EL9" s="90"/>
      <c r="EM9" s="285">
        <v>1</v>
      </c>
      <c r="EN9" s="90"/>
      <c r="EO9" s="90"/>
      <c r="EP9" s="90"/>
      <c r="EQ9" s="90"/>
      <c r="ER9" s="90"/>
      <c r="ES9" s="90"/>
      <c r="ET9" s="90"/>
    </row>
    <row r="10" spans="1:150" ht="38.25">
      <c r="A10" s="275">
        <v>3</v>
      </c>
      <c r="B10" s="338" t="s">
        <v>1001</v>
      </c>
      <c r="C10" s="338" t="s">
        <v>1002</v>
      </c>
      <c r="D10" s="338" t="s">
        <v>1003</v>
      </c>
      <c r="E10" s="336">
        <v>29750</v>
      </c>
      <c r="F10" s="282">
        <v>3500</v>
      </c>
      <c r="G10" s="336">
        <f>SUM(E10:F10)</f>
        <v>33250</v>
      </c>
      <c r="H10" s="265">
        <v>20</v>
      </c>
      <c r="I10" s="266">
        <f t="shared" si="0"/>
        <v>261.84375</v>
      </c>
      <c r="J10" s="266">
        <f t="shared" si="1"/>
        <v>1924.34375</v>
      </c>
      <c r="K10" s="282" t="s">
        <v>1004</v>
      </c>
      <c r="L10" s="307">
        <v>19</v>
      </c>
      <c r="M10" s="326">
        <f t="shared" si="2"/>
        <v>4975.03125</v>
      </c>
      <c r="N10" s="266">
        <f>SUM(L10*J10)</f>
        <v>36562.53125</v>
      </c>
      <c r="O10" s="265">
        <f>SUM(P10:Q10)</f>
        <v>0</v>
      </c>
      <c r="P10" s="265">
        <f t="shared" si="3"/>
        <v>0</v>
      </c>
      <c r="Q10" s="265">
        <f t="shared" si="3"/>
        <v>0</v>
      </c>
      <c r="R10" s="265">
        <f t="shared" si="3"/>
        <v>0</v>
      </c>
      <c r="S10" s="276" t="s">
        <v>1005</v>
      </c>
      <c r="T10" s="277"/>
      <c r="U10" s="265"/>
      <c r="V10" s="265"/>
      <c r="W10" s="265"/>
      <c r="X10" s="278">
        <f>SUM(U10:W10)</f>
        <v>0</v>
      </c>
      <c r="Y10" s="277"/>
      <c r="Z10" s="265"/>
      <c r="AA10" s="265"/>
      <c r="AB10" s="265"/>
      <c r="AC10" s="278">
        <f>SUM(Z10:AB10)</f>
        <v>0</v>
      </c>
      <c r="AD10" s="277"/>
      <c r="AE10" s="265"/>
      <c r="AF10" s="265"/>
      <c r="AG10" s="265"/>
      <c r="AH10" s="278">
        <f>SUM(AE10:AG10)</f>
        <v>0</v>
      </c>
      <c r="AI10" s="277"/>
      <c r="AJ10" s="265"/>
      <c r="AK10" s="265"/>
      <c r="AL10" s="309"/>
      <c r="AM10" s="278">
        <f>SUM(AJ10:AL10)</f>
        <v>0</v>
      </c>
      <c r="AN10" s="280"/>
      <c r="AO10" s="280"/>
      <c r="AP10" s="280"/>
      <c r="AQ10" s="280"/>
      <c r="AR10" s="278">
        <f>SUM(AO10:AQ10)</f>
        <v>0</v>
      </c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311">
        <v>1</v>
      </c>
      <c r="DQ10" s="265">
        <v>33250</v>
      </c>
      <c r="DR10" s="265"/>
      <c r="DS10" s="265"/>
      <c r="DT10" s="265"/>
      <c r="DU10" s="265"/>
      <c r="DV10" s="265">
        <v>1</v>
      </c>
      <c r="DW10" s="265">
        <v>33250</v>
      </c>
      <c r="DX10" s="265"/>
      <c r="DY10" s="265"/>
      <c r="DZ10" s="265"/>
      <c r="EA10" s="265"/>
      <c r="EB10" s="265"/>
      <c r="EC10" s="265"/>
      <c r="ED10" s="265"/>
      <c r="EE10" s="283"/>
      <c r="EF10" s="284">
        <f t="shared" si="4"/>
        <v>1</v>
      </c>
      <c r="EG10" s="284">
        <f t="shared" si="4"/>
        <v>33250</v>
      </c>
      <c r="EH10" s="90">
        <v>1</v>
      </c>
      <c r="EI10" s="90">
        <v>33250</v>
      </c>
      <c r="EJ10" s="90"/>
      <c r="EK10" s="90"/>
      <c r="EL10" s="90"/>
      <c r="EM10" s="285">
        <v>1</v>
      </c>
      <c r="EN10" s="90"/>
      <c r="EO10" s="90"/>
      <c r="EP10" s="90"/>
      <c r="EQ10" s="90"/>
      <c r="ER10" s="90"/>
      <c r="ES10" s="90"/>
      <c r="ET10" s="90"/>
    </row>
    <row r="11" spans="1:150">
      <c r="A11" s="274"/>
      <c r="B11" s="275"/>
      <c r="C11" s="275"/>
      <c r="D11" s="275"/>
      <c r="E11" s="265"/>
      <c r="F11" s="265"/>
      <c r="G11" s="336">
        <f>SUM(E11:F11)</f>
        <v>0</v>
      </c>
      <c r="H11" s="265"/>
      <c r="I11" s="266">
        <f t="shared" si="0"/>
        <v>0</v>
      </c>
      <c r="J11" s="266">
        <f t="shared" si="1"/>
        <v>0</v>
      </c>
      <c r="K11" s="265"/>
      <c r="L11" s="307"/>
      <c r="M11" s="326">
        <f t="shared" si="2"/>
        <v>0</v>
      </c>
      <c r="N11" s="266">
        <f>SUM(L11*J11)</f>
        <v>0</v>
      </c>
      <c r="O11" s="265">
        <f>SUM(P11:Q11)</f>
        <v>0</v>
      </c>
      <c r="P11" s="265">
        <f t="shared" si="3"/>
        <v>0</v>
      </c>
      <c r="Q11" s="265">
        <f t="shared" si="3"/>
        <v>0</v>
      </c>
      <c r="R11" s="265">
        <f t="shared" si="3"/>
        <v>0</v>
      </c>
      <c r="S11" s="276"/>
      <c r="T11" s="277"/>
      <c r="U11" s="265"/>
      <c r="V11" s="287"/>
      <c r="W11" s="287"/>
      <c r="X11" s="278">
        <f>SUM(U11:W11)</f>
        <v>0</v>
      </c>
      <c r="Y11" s="276"/>
      <c r="Z11" s="265"/>
      <c r="AA11" s="265"/>
      <c r="AB11" s="265"/>
      <c r="AC11" s="278"/>
      <c r="AD11" s="265"/>
      <c r="AE11" s="265"/>
      <c r="AF11" s="265"/>
      <c r="AG11" s="265"/>
      <c r="AH11" s="278"/>
      <c r="AI11" s="265"/>
      <c r="AJ11" s="265"/>
      <c r="AK11" s="265"/>
      <c r="AL11" s="309"/>
      <c r="AM11" s="339"/>
      <c r="AN11" s="280"/>
      <c r="AO11" s="280"/>
      <c r="AP11" s="280"/>
      <c r="AQ11" s="280"/>
      <c r="AR11" s="278">
        <f>SUM(AO11:AQ11)</f>
        <v>0</v>
      </c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311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83"/>
      <c r="EF11" s="284">
        <f t="shared" si="4"/>
        <v>0</v>
      </c>
      <c r="EG11" s="284">
        <f t="shared" si="4"/>
        <v>0</v>
      </c>
      <c r="EH11" s="90"/>
      <c r="EI11" s="90"/>
      <c r="EJ11" s="90"/>
      <c r="EK11" s="90"/>
      <c r="EL11" s="90"/>
      <c r="EM11" s="285"/>
      <c r="EN11" s="90"/>
      <c r="EO11" s="90"/>
      <c r="EP11" s="90"/>
      <c r="EQ11" s="90"/>
      <c r="ER11" s="90"/>
      <c r="ES11" s="90"/>
      <c r="ET11" s="90"/>
    </row>
    <row r="12" spans="1:150">
      <c r="A12" s="261"/>
      <c r="B12" s="262" t="s">
        <v>897</v>
      </c>
      <c r="C12" s="262"/>
      <c r="D12" s="263"/>
      <c r="E12" s="287">
        <f>SUM(E8:E11)</f>
        <v>102000</v>
      </c>
      <c r="F12" s="287">
        <f>SUM(F8:F11)</f>
        <v>12000</v>
      </c>
      <c r="G12" s="287">
        <f>SUM(G8:G11)</f>
        <v>114000</v>
      </c>
      <c r="H12" s="264"/>
      <c r="I12" s="266">
        <f t="shared" si="0"/>
        <v>897.75</v>
      </c>
      <c r="J12" s="288">
        <f t="shared" si="1"/>
        <v>6597.75</v>
      </c>
      <c r="K12" s="264"/>
      <c r="L12" s="340">
        <f t="shared" ref="L12:V12" si="5">SUM(L8:L11)</f>
        <v>57</v>
      </c>
      <c r="M12" s="288">
        <f t="shared" si="5"/>
        <v>17057.25</v>
      </c>
      <c r="N12" s="288">
        <f t="shared" si="5"/>
        <v>125357.25</v>
      </c>
      <c r="O12" s="287">
        <f t="shared" si="5"/>
        <v>3850</v>
      </c>
      <c r="P12" s="287">
        <f t="shared" si="5"/>
        <v>3150</v>
      </c>
      <c r="Q12" s="287">
        <f t="shared" si="5"/>
        <v>700</v>
      </c>
      <c r="R12" s="287">
        <f t="shared" si="5"/>
        <v>0</v>
      </c>
      <c r="S12" s="287">
        <f t="shared" si="5"/>
        <v>0</v>
      </c>
      <c r="T12" s="287">
        <f t="shared" si="5"/>
        <v>0</v>
      </c>
      <c r="U12" s="287">
        <f t="shared" si="5"/>
        <v>1487</v>
      </c>
      <c r="V12" s="287">
        <f t="shared" si="5"/>
        <v>438</v>
      </c>
      <c r="W12" s="287"/>
      <c r="X12" s="287">
        <f>SUM(X8:X11)</f>
        <v>1925</v>
      </c>
      <c r="Y12" s="287">
        <f>SUM(Y8:Y11)</f>
        <v>39115</v>
      </c>
      <c r="Z12" s="287">
        <f>SUM(Z8:Z11)</f>
        <v>1663</v>
      </c>
      <c r="AA12" s="287">
        <f>SUM(AA8:AA11)</f>
        <v>262</v>
      </c>
      <c r="AB12" s="287"/>
      <c r="AC12" s="287">
        <f>SUM(AC8:AC11)</f>
        <v>1925</v>
      </c>
      <c r="AD12" s="287">
        <f>SUM(AD8:AD11)</f>
        <v>0</v>
      </c>
      <c r="AE12" s="287">
        <f>SUM(AE8:AE11)</f>
        <v>0</v>
      </c>
      <c r="AF12" s="287">
        <f>SUM(AF8:AF11)</f>
        <v>0</v>
      </c>
      <c r="AG12" s="287"/>
      <c r="AH12" s="287">
        <f>SUM(AH8:AH11)</f>
        <v>0</v>
      </c>
      <c r="AI12" s="287">
        <f>SUM(AI8:AI11)</f>
        <v>0</v>
      </c>
      <c r="AJ12" s="287">
        <f>SUM(AJ8:AJ11)</f>
        <v>0</v>
      </c>
      <c r="AK12" s="287">
        <f>SUM(AK8:AK11)</f>
        <v>0</v>
      </c>
      <c r="AL12" s="287"/>
      <c r="AM12" s="287">
        <f>SUM(AM8:AM11)</f>
        <v>0</v>
      </c>
      <c r="AN12" s="287">
        <f>SUM(AN8:AN11)</f>
        <v>0</v>
      </c>
      <c r="AO12" s="287">
        <f>SUM(AO8:AO11)</f>
        <v>0</v>
      </c>
      <c r="AP12" s="287">
        <f>SUM(AP8:AP11)</f>
        <v>0</v>
      </c>
      <c r="AQ12" s="287"/>
      <c r="AR12" s="287">
        <f>SUM(AR8:AR11)</f>
        <v>0</v>
      </c>
      <c r="AS12" s="287">
        <f>SUM(AS8:AS11)</f>
        <v>0</v>
      </c>
      <c r="AT12" s="287">
        <f>SUM(AT8:AT11)</f>
        <v>0</v>
      </c>
      <c r="AU12" s="287">
        <f>SUM(AU8:AU11)</f>
        <v>0</v>
      </c>
      <c r="AV12" s="287"/>
      <c r="AW12" s="287">
        <f>SUM(AW8:AW11)</f>
        <v>0</v>
      </c>
      <c r="AX12" s="287">
        <f>SUM(AX8:AX11)</f>
        <v>0</v>
      </c>
      <c r="AY12" s="287">
        <f>SUM(AY8:AY11)</f>
        <v>0</v>
      </c>
      <c r="AZ12" s="287">
        <f>SUM(AZ8:AZ11)</f>
        <v>0</v>
      </c>
      <c r="BA12" s="287"/>
      <c r="BB12" s="287">
        <f>SUM(BB8:BB11)</f>
        <v>0</v>
      </c>
      <c r="BC12" s="287">
        <f>SUM(BC8:BC11)</f>
        <v>0</v>
      </c>
      <c r="BD12" s="287">
        <f>SUM(BD8:BD11)</f>
        <v>0</v>
      </c>
      <c r="BE12" s="287">
        <f>SUM(BE8:BE11)</f>
        <v>0</v>
      </c>
      <c r="BF12" s="287"/>
      <c r="BG12" s="287">
        <f>SUM(BG8:BG11)</f>
        <v>0</v>
      </c>
      <c r="BH12" s="287">
        <f>SUM(BH8:BH11)</f>
        <v>0</v>
      </c>
      <c r="BI12" s="287">
        <f>SUM(BI8:BI11)</f>
        <v>0</v>
      </c>
      <c r="BJ12" s="287">
        <f>SUM(BJ8:BJ11)</f>
        <v>0</v>
      </c>
      <c r="BK12" s="287"/>
      <c r="BL12" s="287">
        <f>SUM(BL8:BL11)</f>
        <v>0</v>
      </c>
      <c r="BM12" s="287">
        <f>SUM(BM8:BM11)</f>
        <v>0</v>
      </c>
      <c r="BN12" s="287">
        <f>SUM(BN8:BN11)</f>
        <v>0</v>
      </c>
      <c r="BO12" s="287">
        <f>SUM(BO8:BO11)</f>
        <v>0</v>
      </c>
      <c r="BP12" s="287"/>
      <c r="BQ12" s="287">
        <f>SUM(BQ8:BQ11)</f>
        <v>0</v>
      </c>
      <c r="BR12" s="287">
        <f>SUM(BR8:BR11)</f>
        <v>0</v>
      </c>
      <c r="BS12" s="287">
        <f>SUM(BS8:BS11)</f>
        <v>0</v>
      </c>
      <c r="BT12" s="287">
        <f>SUM(BT8:BT11)</f>
        <v>0</v>
      </c>
      <c r="BU12" s="287"/>
      <c r="BV12" s="287">
        <f>SUM(BV8:BV11)</f>
        <v>0</v>
      </c>
      <c r="BW12" s="287">
        <f>SUM(BW8:BW11)</f>
        <v>0</v>
      </c>
      <c r="BX12" s="287">
        <f>SUM(BX8:BX11)</f>
        <v>0</v>
      </c>
      <c r="BY12" s="287">
        <f>SUM(BY8:BY11)</f>
        <v>0</v>
      </c>
      <c r="BZ12" s="287"/>
      <c r="CA12" s="287">
        <f>SUM(CA8:CA11)</f>
        <v>0</v>
      </c>
      <c r="CB12" s="287">
        <f>SUM(CB8:CB11)</f>
        <v>0</v>
      </c>
      <c r="CC12" s="287">
        <f>SUM(CC8:CC11)</f>
        <v>0</v>
      </c>
      <c r="CD12" s="287">
        <f>SUM(CD8:CD11)</f>
        <v>0</v>
      </c>
      <c r="CE12" s="287"/>
      <c r="CF12" s="287">
        <f>SUM(CF8:CF11)</f>
        <v>0</v>
      </c>
      <c r="CG12" s="287">
        <f>SUM(CG8:CG11)</f>
        <v>0</v>
      </c>
      <c r="CH12" s="287">
        <f>SUM(CH8:CH11)</f>
        <v>0</v>
      </c>
      <c r="CI12" s="287">
        <f>SUM(CI8:CI11)</f>
        <v>0</v>
      </c>
      <c r="CJ12" s="287"/>
      <c r="CK12" s="287">
        <f>SUM(CK8:CK11)</f>
        <v>0</v>
      </c>
      <c r="CL12" s="287">
        <f>SUM(CL8:CL11)</f>
        <v>0</v>
      </c>
      <c r="CM12" s="287">
        <f>SUM(CM8:CM11)</f>
        <v>0</v>
      </c>
      <c r="CN12" s="287">
        <f>SUM(CN8:CN11)</f>
        <v>0</v>
      </c>
      <c r="CO12" s="287"/>
      <c r="CP12" s="287">
        <f>SUM(CP8:CP11)</f>
        <v>0</v>
      </c>
      <c r="CQ12" s="287">
        <f>SUM(CQ8:CQ11)</f>
        <v>0</v>
      </c>
      <c r="CR12" s="287">
        <f>SUM(CR8:CR11)</f>
        <v>0</v>
      </c>
      <c r="CS12" s="287">
        <f>SUM(CS8:CS11)</f>
        <v>0</v>
      </c>
      <c r="CT12" s="287"/>
      <c r="CU12" s="287">
        <f>SUM(CU8:CU11)</f>
        <v>0</v>
      </c>
      <c r="CV12" s="287">
        <f>SUM(CV8:CV11)</f>
        <v>0</v>
      </c>
      <c r="CW12" s="287">
        <f>SUM(CW8:CW11)</f>
        <v>0</v>
      </c>
      <c r="CX12" s="287">
        <f>SUM(CX8:CX11)</f>
        <v>0</v>
      </c>
      <c r="CY12" s="287"/>
      <c r="CZ12" s="287">
        <f>SUM(CZ8:CZ11)</f>
        <v>0</v>
      </c>
      <c r="DA12" s="287">
        <f>SUM(DA8:DA11)</f>
        <v>0</v>
      </c>
      <c r="DB12" s="287">
        <f>SUM(DB8:DB11)</f>
        <v>0</v>
      </c>
      <c r="DC12" s="287">
        <f>SUM(DC8:DC11)</f>
        <v>0</v>
      </c>
      <c r="DD12" s="287"/>
      <c r="DE12" s="287">
        <f>SUM(DE8:DE11)</f>
        <v>0</v>
      </c>
      <c r="DF12" s="287">
        <f>SUM(DF8:DF11)</f>
        <v>0</v>
      </c>
      <c r="DG12" s="287">
        <f>SUM(DG8:DG11)</f>
        <v>0</v>
      </c>
      <c r="DH12" s="287">
        <f>SUM(DH8:DH11)</f>
        <v>0</v>
      </c>
      <c r="DI12" s="287"/>
      <c r="DJ12" s="287">
        <f>SUM(DJ8:DJ11)</f>
        <v>0</v>
      </c>
      <c r="DK12" s="287">
        <f>SUM(DK8:DK11)</f>
        <v>0</v>
      </c>
      <c r="DL12" s="287">
        <f>SUM(DL8:DL11)</f>
        <v>0</v>
      </c>
      <c r="DM12" s="287">
        <f>SUM(DM8:DM11)</f>
        <v>0</v>
      </c>
      <c r="DN12" s="287"/>
      <c r="DO12" s="287">
        <f t="shared" ref="DO12:EE12" si="6">SUM(DO8:DO11)</f>
        <v>0</v>
      </c>
      <c r="DP12" s="287">
        <f t="shared" si="6"/>
        <v>3</v>
      </c>
      <c r="DQ12" s="287">
        <f t="shared" si="6"/>
        <v>114000</v>
      </c>
      <c r="DR12" s="287">
        <f t="shared" si="6"/>
        <v>0</v>
      </c>
      <c r="DS12" s="287">
        <f t="shared" si="6"/>
        <v>0</v>
      </c>
      <c r="DT12" s="287">
        <f t="shared" si="6"/>
        <v>0</v>
      </c>
      <c r="DU12" s="287">
        <f t="shared" si="6"/>
        <v>0</v>
      </c>
      <c r="DV12" s="287">
        <f t="shared" si="6"/>
        <v>3</v>
      </c>
      <c r="DW12" s="287">
        <f t="shared" si="6"/>
        <v>114000</v>
      </c>
      <c r="DX12" s="287">
        <f t="shared" si="6"/>
        <v>0</v>
      </c>
      <c r="DY12" s="287">
        <f t="shared" si="6"/>
        <v>0</v>
      </c>
      <c r="DZ12" s="287">
        <f t="shared" si="6"/>
        <v>0</v>
      </c>
      <c r="EA12" s="287">
        <f t="shared" si="6"/>
        <v>0</v>
      </c>
      <c r="EB12" s="287">
        <f t="shared" si="6"/>
        <v>0</v>
      </c>
      <c r="EC12" s="287">
        <f t="shared" si="6"/>
        <v>0</v>
      </c>
      <c r="ED12" s="287">
        <f t="shared" si="6"/>
        <v>0</v>
      </c>
      <c r="EE12" s="287">
        <f t="shared" si="6"/>
        <v>0</v>
      </c>
      <c r="EF12" s="284">
        <f t="shared" si="4"/>
        <v>3</v>
      </c>
      <c r="EG12" s="284">
        <f t="shared" si="4"/>
        <v>114000</v>
      </c>
      <c r="EH12" s="287">
        <f>SUM(EH8:EH11)</f>
        <v>3</v>
      </c>
      <c r="EI12" s="287">
        <f>SUM(EI8:EI11)</f>
        <v>114000</v>
      </c>
      <c r="EJ12" s="287">
        <f>SUM(EJ8:EJ11)</f>
        <v>0</v>
      </c>
      <c r="EK12" s="287">
        <f>SUM(EK8:EK11)</f>
        <v>0</v>
      </c>
      <c r="EL12" s="116"/>
      <c r="EM12" s="272"/>
      <c r="EN12" s="116"/>
      <c r="EO12" s="116"/>
      <c r="EP12" s="116"/>
      <c r="EQ12" s="116"/>
      <c r="ER12" s="116"/>
      <c r="ES12" s="116"/>
      <c r="ET12" s="116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11"/>
  <sheetViews>
    <sheetView workbookViewId="0">
      <selection activeCell="G11" sqref="G11"/>
    </sheetView>
  </sheetViews>
  <sheetFormatPr defaultRowHeight="15"/>
  <sheetData>
    <row r="1" spans="1:150" ht="18.75">
      <c r="A1" s="499" t="s">
        <v>863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341"/>
      <c r="M1" s="342"/>
      <c r="N1" s="343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499" t="s">
        <v>864</v>
      </c>
      <c r="DQ1" s="499"/>
      <c r="DR1" s="499"/>
      <c r="DS1" s="499"/>
      <c r="DT1" s="499"/>
      <c r="DU1" s="499"/>
      <c r="DV1" s="499"/>
      <c r="DW1" s="499"/>
      <c r="DX1" s="499"/>
      <c r="DY1" s="499"/>
      <c r="DZ1" s="499"/>
      <c r="EA1" s="499"/>
      <c r="EB1" s="499"/>
      <c r="EC1" s="499"/>
      <c r="ED1" s="499"/>
      <c r="EE1" s="345"/>
      <c r="EF1" s="345"/>
      <c r="EG1" s="345"/>
      <c r="EH1" s="345"/>
      <c r="EI1" s="345"/>
      <c r="EJ1" s="345"/>
      <c r="EK1" s="345"/>
      <c r="EL1" s="345"/>
      <c r="EM1" s="346"/>
      <c r="EN1" s="345"/>
      <c r="EO1" s="345"/>
      <c r="EP1" s="345"/>
      <c r="EQ1" s="345"/>
      <c r="ER1" s="345"/>
      <c r="ES1" s="345"/>
      <c r="ET1" s="345"/>
    </row>
    <row r="2" spans="1:150" ht="19.5" thickBot="1">
      <c r="A2" s="500" t="s">
        <v>1006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342"/>
      <c r="M2" s="342"/>
      <c r="N2" s="347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8"/>
      <c r="AE2" s="342"/>
      <c r="AF2" s="342"/>
      <c r="AG2" s="342"/>
      <c r="AH2" s="342"/>
      <c r="AI2" s="342"/>
      <c r="AJ2" s="342"/>
      <c r="AK2" s="342"/>
      <c r="AL2" s="342"/>
      <c r="AM2" s="342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50"/>
      <c r="DQ2" s="349"/>
      <c r="DR2" s="349"/>
      <c r="DS2" s="349"/>
      <c r="DT2" s="351" t="s">
        <v>906</v>
      </c>
      <c r="DU2" s="351"/>
      <c r="DV2" s="349"/>
      <c r="DW2" s="349"/>
      <c r="DX2" s="349"/>
      <c r="DY2" s="349"/>
      <c r="DZ2" s="349"/>
      <c r="EA2" s="349"/>
      <c r="EB2" s="349"/>
      <c r="EC2" s="349"/>
      <c r="ED2" s="349"/>
      <c r="EE2" s="352"/>
      <c r="EF2" s="352"/>
      <c r="EG2" s="352"/>
      <c r="EH2" s="352"/>
      <c r="EI2" s="352"/>
      <c r="EJ2" s="352"/>
      <c r="EK2" s="352"/>
      <c r="EL2" s="352"/>
      <c r="EM2" s="353"/>
      <c r="EN2" s="352"/>
      <c r="EO2" s="352"/>
      <c r="EP2" s="352"/>
      <c r="EQ2" s="352"/>
      <c r="ER2" s="352"/>
      <c r="ES2" s="352"/>
      <c r="ET2" s="352"/>
    </row>
    <row r="3" spans="1:150" ht="15.75" customHeight="1">
      <c r="A3" s="486" t="s">
        <v>866</v>
      </c>
      <c r="B3" s="476" t="s">
        <v>907</v>
      </c>
      <c r="C3" s="476" t="s">
        <v>867</v>
      </c>
      <c r="D3" s="476" t="s">
        <v>868</v>
      </c>
      <c r="E3" s="476" t="s">
        <v>869</v>
      </c>
      <c r="F3" s="476" t="s">
        <v>970</v>
      </c>
      <c r="G3" s="476" t="s">
        <v>971</v>
      </c>
      <c r="H3" s="440" t="s">
        <v>933</v>
      </c>
      <c r="I3" s="476" t="s">
        <v>870</v>
      </c>
      <c r="J3" s="476" t="s">
        <v>871</v>
      </c>
      <c r="K3" s="476" t="s">
        <v>872</v>
      </c>
      <c r="L3" s="440" t="s">
        <v>874</v>
      </c>
      <c r="M3" s="476" t="s">
        <v>1007</v>
      </c>
      <c r="N3" s="496" t="s">
        <v>1008</v>
      </c>
      <c r="O3" s="497" t="s">
        <v>876</v>
      </c>
      <c r="P3" s="497"/>
      <c r="Q3" s="497"/>
      <c r="R3" s="349"/>
      <c r="S3" s="498" t="s">
        <v>878</v>
      </c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354"/>
      <c r="DP3" s="355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273"/>
      <c r="EM3" s="272"/>
      <c r="EN3" s="273"/>
      <c r="EO3" s="273"/>
      <c r="EP3" s="273"/>
      <c r="EQ3" s="273"/>
      <c r="ER3" s="273"/>
      <c r="ES3" s="273"/>
      <c r="ET3" s="273"/>
    </row>
    <row r="4" spans="1:150" ht="26.25" thickBot="1">
      <c r="A4" s="457"/>
      <c r="B4" s="459"/>
      <c r="C4" s="476"/>
      <c r="D4" s="459"/>
      <c r="E4" s="459"/>
      <c r="F4" s="476"/>
      <c r="G4" s="476"/>
      <c r="H4" s="441"/>
      <c r="I4" s="459"/>
      <c r="J4" s="476"/>
      <c r="K4" s="459"/>
      <c r="L4" s="441"/>
      <c r="M4" s="476"/>
      <c r="N4" s="444"/>
      <c r="O4" s="497"/>
      <c r="P4" s="497"/>
      <c r="Q4" s="497"/>
      <c r="R4" s="202"/>
      <c r="S4" s="435" t="s">
        <v>309</v>
      </c>
      <c r="T4" s="435"/>
      <c r="U4" s="435"/>
      <c r="V4" s="435"/>
      <c r="W4" s="435"/>
      <c r="X4" s="435"/>
      <c r="Y4" s="435" t="s">
        <v>320</v>
      </c>
      <c r="Z4" s="435"/>
      <c r="AA4" s="435"/>
      <c r="AB4" s="435"/>
      <c r="AC4" s="435"/>
      <c r="AD4" s="435" t="s">
        <v>324</v>
      </c>
      <c r="AE4" s="435"/>
      <c r="AF4" s="435"/>
      <c r="AG4" s="435"/>
      <c r="AH4" s="435"/>
      <c r="AI4" s="435" t="s">
        <v>879</v>
      </c>
      <c r="AJ4" s="435"/>
      <c r="AK4" s="435"/>
      <c r="AL4" s="435"/>
      <c r="AM4" s="435"/>
      <c r="AN4" s="435" t="s">
        <v>880</v>
      </c>
      <c r="AO4" s="435"/>
      <c r="AP4" s="435"/>
      <c r="AQ4" s="435"/>
      <c r="AR4" s="435"/>
      <c r="AS4" s="435" t="s">
        <v>881</v>
      </c>
      <c r="AT4" s="435"/>
      <c r="AU4" s="435"/>
      <c r="AV4" s="435"/>
      <c r="AW4" s="435"/>
      <c r="AX4" s="435" t="s">
        <v>882</v>
      </c>
      <c r="AY4" s="435"/>
      <c r="AZ4" s="435"/>
      <c r="BA4" s="435"/>
      <c r="BB4" s="435"/>
      <c r="BC4" s="435" t="s">
        <v>883</v>
      </c>
      <c r="BD4" s="435"/>
      <c r="BE4" s="435"/>
      <c r="BF4" s="435"/>
      <c r="BG4" s="435"/>
      <c r="BH4" s="435" t="s">
        <v>884</v>
      </c>
      <c r="BI4" s="435"/>
      <c r="BJ4" s="435"/>
      <c r="BK4" s="435"/>
      <c r="BL4" s="435"/>
      <c r="BM4" s="435" t="s">
        <v>885</v>
      </c>
      <c r="BN4" s="435"/>
      <c r="BO4" s="435"/>
      <c r="BP4" s="435"/>
      <c r="BQ4" s="435"/>
      <c r="BR4" s="435" t="s">
        <v>886</v>
      </c>
      <c r="BS4" s="435"/>
      <c r="BT4" s="435"/>
      <c r="BU4" s="435"/>
      <c r="BV4" s="435"/>
      <c r="BW4" s="435" t="s">
        <v>887</v>
      </c>
      <c r="BX4" s="435"/>
      <c r="BY4" s="435"/>
      <c r="BZ4" s="435"/>
      <c r="CA4" s="435"/>
      <c r="CB4" s="435" t="s">
        <v>888</v>
      </c>
      <c r="CC4" s="435"/>
      <c r="CD4" s="435"/>
      <c r="CE4" s="435"/>
      <c r="CF4" s="435"/>
      <c r="CG4" s="435" t="s">
        <v>889</v>
      </c>
      <c r="CH4" s="435"/>
      <c r="CI4" s="435"/>
      <c r="CJ4" s="435"/>
      <c r="CK4" s="435"/>
      <c r="CL4" s="435" t="s">
        <v>890</v>
      </c>
      <c r="CM4" s="435"/>
      <c r="CN4" s="435"/>
      <c r="CO4" s="435"/>
      <c r="CP4" s="435"/>
      <c r="CQ4" s="435" t="s">
        <v>891</v>
      </c>
      <c r="CR4" s="435"/>
      <c r="CS4" s="435"/>
      <c r="CT4" s="435"/>
      <c r="CU4" s="435"/>
      <c r="CV4" s="435" t="s">
        <v>892</v>
      </c>
      <c r="CW4" s="435"/>
      <c r="CX4" s="435"/>
      <c r="CY4" s="435"/>
      <c r="CZ4" s="435"/>
      <c r="DA4" s="435" t="s">
        <v>893</v>
      </c>
      <c r="DB4" s="435"/>
      <c r="DC4" s="435"/>
      <c r="DD4" s="435"/>
      <c r="DE4" s="435"/>
      <c r="DF4" s="435" t="s">
        <v>894</v>
      </c>
      <c r="DG4" s="435"/>
      <c r="DH4" s="435"/>
      <c r="DI4" s="435"/>
      <c r="DJ4" s="435"/>
      <c r="DK4" s="435" t="s">
        <v>895</v>
      </c>
      <c r="DL4" s="435"/>
      <c r="DM4" s="435"/>
      <c r="DN4" s="435"/>
      <c r="DO4" s="435"/>
      <c r="DP4" s="495" t="s">
        <v>896</v>
      </c>
      <c r="DQ4" s="495"/>
      <c r="DR4" s="495"/>
      <c r="DS4" s="495"/>
      <c r="DT4" s="495" t="s">
        <v>915</v>
      </c>
      <c r="DU4" s="495"/>
      <c r="DV4" s="495"/>
      <c r="DW4" s="495"/>
      <c r="DX4" s="495"/>
      <c r="DY4" s="495"/>
      <c r="DZ4" s="495"/>
      <c r="EA4" s="495"/>
      <c r="EB4" s="495"/>
      <c r="EC4" s="495"/>
      <c r="ED4" s="495"/>
      <c r="EE4" s="495"/>
      <c r="EF4" s="305"/>
      <c r="EG4" s="305"/>
      <c r="EH4" s="305"/>
      <c r="EI4" s="356" t="s">
        <v>1009</v>
      </c>
      <c r="EJ4" s="275"/>
      <c r="EK4" s="275" t="s">
        <v>419</v>
      </c>
      <c r="EL4" s="357"/>
      <c r="EM4" s="253" t="s">
        <v>917</v>
      </c>
      <c r="EN4" s="232"/>
      <c r="EO4" s="232"/>
      <c r="EP4" s="232"/>
      <c r="EQ4" s="232"/>
      <c r="ER4" s="232"/>
      <c r="ES4" s="232"/>
      <c r="ET4" s="232"/>
    </row>
    <row r="5" spans="1:150" ht="26.25" thickBot="1">
      <c r="A5" s="457"/>
      <c r="B5" s="459"/>
      <c r="C5" s="476"/>
      <c r="D5" s="459"/>
      <c r="E5" s="459"/>
      <c r="F5" s="476"/>
      <c r="G5" s="476"/>
      <c r="H5" s="442"/>
      <c r="I5" s="459"/>
      <c r="J5" s="476"/>
      <c r="K5" s="459"/>
      <c r="L5" s="441"/>
      <c r="M5" s="476"/>
      <c r="N5" s="445"/>
      <c r="O5" s="201" t="s">
        <v>897</v>
      </c>
      <c r="P5" s="202" t="s">
        <v>898</v>
      </c>
      <c r="Q5" s="202" t="s">
        <v>899</v>
      </c>
      <c r="R5" s="202" t="s">
        <v>970</v>
      </c>
      <c r="S5" s="203" t="s">
        <v>1010</v>
      </c>
      <c r="T5" s="203" t="s">
        <v>901</v>
      </c>
      <c r="U5" s="204" t="s">
        <v>936</v>
      </c>
      <c r="V5" s="204" t="s">
        <v>899</v>
      </c>
      <c r="W5" s="204" t="s">
        <v>970</v>
      </c>
      <c r="X5" s="202" t="s">
        <v>897</v>
      </c>
      <c r="Y5" s="203" t="s">
        <v>901</v>
      </c>
      <c r="Z5" s="204" t="s">
        <v>936</v>
      </c>
      <c r="AA5" s="204" t="s">
        <v>899</v>
      </c>
      <c r="AB5" s="204" t="s">
        <v>970</v>
      </c>
      <c r="AC5" s="202" t="s">
        <v>897</v>
      </c>
      <c r="AD5" s="203" t="s">
        <v>901</v>
      </c>
      <c r="AE5" s="204" t="s">
        <v>1011</v>
      </c>
      <c r="AF5" s="204" t="s">
        <v>899</v>
      </c>
      <c r="AG5" s="204" t="s">
        <v>970</v>
      </c>
      <c r="AH5" s="202" t="s">
        <v>897</v>
      </c>
      <c r="AI5" s="203" t="s">
        <v>901</v>
      </c>
      <c r="AJ5" s="204" t="s">
        <v>1011</v>
      </c>
      <c r="AK5" s="204" t="s">
        <v>899</v>
      </c>
      <c r="AL5" s="204" t="s">
        <v>970</v>
      </c>
      <c r="AM5" s="202" t="s">
        <v>897</v>
      </c>
      <c r="AN5" s="203" t="s">
        <v>901</v>
      </c>
      <c r="AO5" s="204" t="s">
        <v>1011</v>
      </c>
      <c r="AP5" s="204" t="s">
        <v>899</v>
      </c>
      <c r="AQ5" s="204" t="s">
        <v>970</v>
      </c>
      <c r="AR5" s="202" t="s">
        <v>897</v>
      </c>
      <c r="AS5" s="203" t="s">
        <v>901</v>
      </c>
      <c r="AT5" s="204" t="s">
        <v>1011</v>
      </c>
      <c r="AU5" s="204" t="s">
        <v>899</v>
      </c>
      <c r="AV5" s="204" t="s">
        <v>970</v>
      </c>
      <c r="AW5" s="202" t="s">
        <v>897</v>
      </c>
      <c r="AX5" s="203" t="s">
        <v>901</v>
      </c>
      <c r="AY5" s="204" t="s">
        <v>1011</v>
      </c>
      <c r="AZ5" s="204" t="s">
        <v>899</v>
      </c>
      <c r="BA5" s="204" t="s">
        <v>970</v>
      </c>
      <c r="BB5" s="202" t="s">
        <v>897</v>
      </c>
      <c r="BC5" s="203" t="s">
        <v>901</v>
      </c>
      <c r="BD5" s="204" t="s">
        <v>1011</v>
      </c>
      <c r="BE5" s="204" t="s">
        <v>899</v>
      </c>
      <c r="BF5" s="204" t="s">
        <v>970</v>
      </c>
      <c r="BG5" s="202" t="s">
        <v>897</v>
      </c>
      <c r="BH5" s="203" t="s">
        <v>901</v>
      </c>
      <c r="BI5" s="204" t="s">
        <v>1011</v>
      </c>
      <c r="BJ5" s="204" t="s">
        <v>899</v>
      </c>
      <c r="BK5" s="204" t="s">
        <v>970</v>
      </c>
      <c r="BL5" s="202" t="s">
        <v>897</v>
      </c>
      <c r="BM5" s="203" t="s">
        <v>901</v>
      </c>
      <c r="BN5" s="204" t="s">
        <v>1011</v>
      </c>
      <c r="BO5" s="204" t="s">
        <v>899</v>
      </c>
      <c r="BP5" s="204" t="s">
        <v>970</v>
      </c>
      <c r="BQ5" s="202" t="s">
        <v>897</v>
      </c>
      <c r="BR5" s="203" t="s">
        <v>901</v>
      </c>
      <c r="BS5" s="204" t="s">
        <v>1011</v>
      </c>
      <c r="BT5" s="204" t="s">
        <v>899</v>
      </c>
      <c r="BU5" s="204" t="s">
        <v>970</v>
      </c>
      <c r="BV5" s="202" t="s">
        <v>897</v>
      </c>
      <c r="BW5" s="203" t="s">
        <v>901</v>
      </c>
      <c r="BX5" s="204" t="s">
        <v>1011</v>
      </c>
      <c r="BY5" s="204" t="s">
        <v>899</v>
      </c>
      <c r="BZ5" s="204" t="s">
        <v>970</v>
      </c>
      <c r="CA5" s="202" t="s">
        <v>897</v>
      </c>
      <c r="CB5" s="203" t="s">
        <v>901</v>
      </c>
      <c r="CC5" s="204" t="s">
        <v>1011</v>
      </c>
      <c r="CD5" s="204" t="s">
        <v>899</v>
      </c>
      <c r="CE5" s="204" t="s">
        <v>970</v>
      </c>
      <c r="CF5" s="202" t="s">
        <v>897</v>
      </c>
      <c r="CG5" s="203" t="s">
        <v>901</v>
      </c>
      <c r="CH5" s="204" t="s">
        <v>1011</v>
      </c>
      <c r="CI5" s="204" t="s">
        <v>899</v>
      </c>
      <c r="CJ5" s="204" t="s">
        <v>970</v>
      </c>
      <c r="CK5" s="202" t="s">
        <v>897</v>
      </c>
      <c r="CL5" s="203" t="s">
        <v>901</v>
      </c>
      <c r="CM5" s="204" t="s">
        <v>1011</v>
      </c>
      <c r="CN5" s="204" t="s">
        <v>899</v>
      </c>
      <c r="CO5" s="204" t="s">
        <v>970</v>
      </c>
      <c r="CP5" s="202" t="s">
        <v>897</v>
      </c>
      <c r="CQ5" s="203" t="s">
        <v>901</v>
      </c>
      <c r="CR5" s="204" t="s">
        <v>1011</v>
      </c>
      <c r="CS5" s="204" t="s">
        <v>899</v>
      </c>
      <c r="CT5" s="204" t="s">
        <v>970</v>
      </c>
      <c r="CU5" s="202" t="s">
        <v>897</v>
      </c>
      <c r="CV5" s="203" t="s">
        <v>901</v>
      </c>
      <c r="CW5" s="204" t="s">
        <v>1011</v>
      </c>
      <c r="CX5" s="204" t="s">
        <v>899</v>
      </c>
      <c r="CY5" s="204" t="s">
        <v>970</v>
      </c>
      <c r="CZ5" s="202" t="s">
        <v>897</v>
      </c>
      <c r="DA5" s="203" t="s">
        <v>901</v>
      </c>
      <c r="DB5" s="204" t="s">
        <v>1011</v>
      </c>
      <c r="DC5" s="204" t="s">
        <v>899</v>
      </c>
      <c r="DD5" s="204" t="s">
        <v>970</v>
      </c>
      <c r="DE5" s="202" t="s">
        <v>897</v>
      </c>
      <c r="DF5" s="203" t="s">
        <v>901</v>
      </c>
      <c r="DG5" s="204" t="s">
        <v>1011</v>
      </c>
      <c r="DH5" s="204" t="s">
        <v>899</v>
      </c>
      <c r="DI5" s="204" t="s">
        <v>970</v>
      </c>
      <c r="DJ5" s="202" t="s">
        <v>897</v>
      </c>
      <c r="DK5" s="203" t="s">
        <v>901</v>
      </c>
      <c r="DL5" s="204" t="s">
        <v>1011</v>
      </c>
      <c r="DM5" s="204" t="s">
        <v>899</v>
      </c>
      <c r="DN5" s="204" t="s">
        <v>970</v>
      </c>
      <c r="DO5" s="206" t="s">
        <v>897</v>
      </c>
      <c r="DP5" s="355" t="s">
        <v>34</v>
      </c>
      <c r="DQ5" s="358" t="s">
        <v>903</v>
      </c>
      <c r="DR5" s="358" t="s">
        <v>73</v>
      </c>
      <c r="DS5" s="358" t="s">
        <v>903</v>
      </c>
      <c r="DT5" s="359" t="s">
        <v>918</v>
      </c>
      <c r="DU5" s="358" t="s">
        <v>903</v>
      </c>
      <c r="DV5" s="359" t="s">
        <v>919</v>
      </c>
      <c r="DW5" s="358" t="s">
        <v>903</v>
      </c>
      <c r="DX5" s="359" t="s">
        <v>920</v>
      </c>
      <c r="DY5" s="358" t="s">
        <v>903</v>
      </c>
      <c r="DZ5" s="359" t="s">
        <v>921</v>
      </c>
      <c r="EA5" s="358" t="s">
        <v>903</v>
      </c>
      <c r="EB5" s="359" t="s">
        <v>922</v>
      </c>
      <c r="EC5" s="358" t="s">
        <v>903</v>
      </c>
      <c r="ED5" s="359" t="s">
        <v>923</v>
      </c>
      <c r="EE5" s="358" t="s">
        <v>903</v>
      </c>
      <c r="EF5" s="360" t="s">
        <v>924</v>
      </c>
      <c r="EG5" s="360" t="s">
        <v>924</v>
      </c>
      <c r="EH5" s="97" t="s">
        <v>990</v>
      </c>
      <c r="EI5" s="97" t="s">
        <v>903</v>
      </c>
      <c r="EJ5" s="97" t="s">
        <v>991</v>
      </c>
      <c r="EK5" s="97" t="s">
        <v>903</v>
      </c>
      <c r="EL5" s="237"/>
      <c r="EM5" s="238" t="s">
        <v>33</v>
      </c>
      <c r="EN5" s="239" t="s">
        <v>927</v>
      </c>
      <c r="EO5" s="239" t="s">
        <v>928</v>
      </c>
      <c r="EP5" s="239" t="s">
        <v>927</v>
      </c>
      <c r="EQ5" s="239" t="s">
        <v>929</v>
      </c>
      <c r="ER5" s="239" t="s">
        <v>927</v>
      </c>
      <c r="ES5" s="239" t="s">
        <v>930</v>
      </c>
      <c r="ET5" s="239" t="s">
        <v>931</v>
      </c>
    </row>
    <row r="6" spans="1:150">
      <c r="A6" s="361">
        <v>1</v>
      </c>
      <c r="B6" s="362">
        <v>2</v>
      </c>
      <c r="C6" s="362"/>
      <c r="D6" s="362">
        <v>3</v>
      </c>
      <c r="E6" s="363">
        <v>4</v>
      </c>
      <c r="F6" s="363">
        <v>5</v>
      </c>
      <c r="G6" s="363">
        <v>6</v>
      </c>
      <c r="H6" s="363"/>
      <c r="I6" s="363">
        <v>5</v>
      </c>
      <c r="J6" s="363">
        <v>6</v>
      </c>
      <c r="K6" s="363">
        <v>7</v>
      </c>
      <c r="L6" s="363"/>
      <c r="M6" s="363">
        <v>8</v>
      </c>
      <c r="N6" s="364">
        <v>9</v>
      </c>
      <c r="O6" s="363">
        <v>10</v>
      </c>
      <c r="P6" s="363"/>
      <c r="Q6" s="363"/>
      <c r="R6" s="363">
        <v>11</v>
      </c>
      <c r="S6" s="363">
        <v>6</v>
      </c>
      <c r="T6" s="363">
        <v>7</v>
      </c>
      <c r="U6" s="363">
        <v>8</v>
      </c>
      <c r="V6" s="363">
        <v>9</v>
      </c>
      <c r="W6" s="363"/>
      <c r="X6" s="363">
        <v>10</v>
      </c>
      <c r="Y6" s="363">
        <v>11</v>
      </c>
      <c r="Z6" s="363">
        <v>12</v>
      </c>
      <c r="AA6" s="363">
        <v>13</v>
      </c>
      <c r="AB6" s="363"/>
      <c r="AC6" s="363">
        <v>14</v>
      </c>
      <c r="AD6" s="363">
        <v>15</v>
      </c>
      <c r="AE6" s="363">
        <v>16</v>
      </c>
      <c r="AF6" s="363">
        <v>17</v>
      </c>
      <c r="AG6" s="363"/>
      <c r="AH6" s="363">
        <v>18</v>
      </c>
      <c r="AI6" s="363">
        <v>19</v>
      </c>
      <c r="AJ6" s="363">
        <v>20</v>
      </c>
      <c r="AK6" s="363">
        <v>21</v>
      </c>
      <c r="AL6" s="363"/>
      <c r="AM6" s="363">
        <v>22</v>
      </c>
      <c r="AN6" s="363">
        <v>19</v>
      </c>
      <c r="AO6" s="363">
        <v>20</v>
      </c>
      <c r="AP6" s="363">
        <v>21</v>
      </c>
      <c r="AQ6" s="363"/>
      <c r="AR6" s="363">
        <v>22</v>
      </c>
      <c r="AS6" s="363">
        <v>19</v>
      </c>
      <c r="AT6" s="363">
        <v>20</v>
      </c>
      <c r="AU6" s="363">
        <v>21</v>
      </c>
      <c r="AV6" s="363"/>
      <c r="AW6" s="363">
        <v>22</v>
      </c>
      <c r="AX6" s="363">
        <v>19</v>
      </c>
      <c r="AY6" s="363">
        <v>20</v>
      </c>
      <c r="AZ6" s="363">
        <v>21</v>
      </c>
      <c r="BA6" s="363"/>
      <c r="BB6" s="363">
        <v>22</v>
      </c>
      <c r="BC6" s="363">
        <v>19</v>
      </c>
      <c r="BD6" s="363">
        <v>20</v>
      </c>
      <c r="BE6" s="363">
        <v>21</v>
      </c>
      <c r="BF6" s="363"/>
      <c r="BG6" s="363">
        <v>22</v>
      </c>
      <c r="BH6" s="363">
        <v>19</v>
      </c>
      <c r="BI6" s="363">
        <v>20</v>
      </c>
      <c r="BJ6" s="363">
        <v>21</v>
      </c>
      <c r="BK6" s="363"/>
      <c r="BL6" s="363">
        <v>22</v>
      </c>
      <c r="BM6" s="363">
        <v>19</v>
      </c>
      <c r="BN6" s="363">
        <v>20</v>
      </c>
      <c r="BO6" s="363">
        <v>21</v>
      </c>
      <c r="BP6" s="363"/>
      <c r="BQ6" s="363">
        <v>22</v>
      </c>
      <c r="BR6" s="363">
        <v>19</v>
      </c>
      <c r="BS6" s="363">
        <v>20</v>
      </c>
      <c r="BT6" s="363">
        <v>21</v>
      </c>
      <c r="BU6" s="363"/>
      <c r="BV6" s="363">
        <v>22</v>
      </c>
      <c r="BW6" s="363">
        <v>19</v>
      </c>
      <c r="BX6" s="363">
        <v>20</v>
      </c>
      <c r="BY6" s="363">
        <v>21</v>
      </c>
      <c r="BZ6" s="363"/>
      <c r="CA6" s="363">
        <v>22</v>
      </c>
      <c r="CB6" s="363">
        <v>19</v>
      </c>
      <c r="CC6" s="363">
        <v>20</v>
      </c>
      <c r="CD6" s="363">
        <v>21</v>
      </c>
      <c r="CE6" s="363"/>
      <c r="CF6" s="363">
        <v>22</v>
      </c>
      <c r="CG6" s="363">
        <v>19</v>
      </c>
      <c r="CH6" s="363">
        <v>20</v>
      </c>
      <c r="CI6" s="363">
        <v>21</v>
      </c>
      <c r="CJ6" s="363"/>
      <c r="CK6" s="363">
        <v>22</v>
      </c>
      <c r="CL6" s="363">
        <v>19</v>
      </c>
      <c r="CM6" s="363">
        <v>20</v>
      </c>
      <c r="CN6" s="363">
        <v>21</v>
      </c>
      <c r="CO6" s="363"/>
      <c r="CP6" s="363">
        <v>22</v>
      </c>
      <c r="CQ6" s="363">
        <v>19</v>
      </c>
      <c r="CR6" s="363">
        <v>20</v>
      </c>
      <c r="CS6" s="363">
        <v>21</v>
      </c>
      <c r="CT6" s="363"/>
      <c r="CU6" s="363">
        <v>22</v>
      </c>
      <c r="CV6" s="363">
        <v>19</v>
      </c>
      <c r="CW6" s="363">
        <v>20</v>
      </c>
      <c r="CX6" s="363">
        <v>21</v>
      </c>
      <c r="CY6" s="363"/>
      <c r="CZ6" s="363">
        <v>22</v>
      </c>
      <c r="DA6" s="363">
        <v>19</v>
      </c>
      <c r="DB6" s="363">
        <v>20</v>
      </c>
      <c r="DC6" s="363">
        <v>21</v>
      </c>
      <c r="DD6" s="363"/>
      <c r="DE6" s="363">
        <v>22</v>
      </c>
      <c r="DF6" s="363">
        <v>19</v>
      </c>
      <c r="DG6" s="363">
        <v>20</v>
      </c>
      <c r="DH6" s="363">
        <v>21</v>
      </c>
      <c r="DI6" s="363"/>
      <c r="DJ6" s="363">
        <v>22</v>
      </c>
      <c r="DK6" s="363">
        <v>19</v>
      </c>
      <c r="DL6" s="363">
        <v>20</v>
      </c>
      <c r="DM6" s="363">
        <v>21</v>
      </c>
      <c r="DN6" s="363"/>
      <c r="DO6" s="365">
        <v>22</v>
      </c>
      <c r="DP6" s="355">
        <v>8</v>
      </c>
      <c r="DQ6" s="366">
        <v>9</v>
      </c>
      <c r="DR6" s="366">
        <v>10</v>
      </c>
      <c r="DS6" s="366">
        <v>11</v>
      </c>
      <c r="DT6" s="366">
        <v>12</v>
      </c>
      <c r="DU6" s="366">
        <v>13</v>
      </c>
      <c r="DV6" s="366">
        <v>14</v>
      </c>
      <c r="DW6" s="366">
        <v>15</v>
      </c>
      <c r="DX6" s="366">
        <v>16</v>
      </c>
      <c r="DY6" s="366">
        <v>17</v>
      </c>
      <c r="DZ6" s="366">
        <v>18</v>
      </c>
      <c r="EA6" s="366">
        <v>19</v>
      </c>
      <c r="EB6" s="366">
        <v>20</v>
      </c>
      <c r="EC6" s="366">
        <v>21</v>
      </c>
      <c r="ED6" s="366">
        <v>22</v>
      </c>
      <c r="EE6" s="366">
        <v>23</v>
      </c>
      <c r="EF6" s="11"/>
      <c r="EG6" s="11"/>
      <c r="EH6" s="11"/>
      <c r="EI6" s="11"/>
      <c r="EJ6" s="11"/>
      <c r="EK6" s="11"/>
      <c r="EL6" s="273"/>
      <c r="EM6" s="272"/>
      <c r="EN6" s="273"/>
      <c r="EO6" s="273"/>
      <c r="EP6" s="273"/>
      <c r="EQ6" s="273"/>
      <c r="ER6" s="273"/>
      <c r="ES6" s="273"/>
      <c r="ET6" s="273"/>
    </row>
    <row r="7" spans="1:150" ht="26.25" thickBot="1">
      <c r="A7" s="261"/>
      <c r="B7" s="262" t="s">
        <v>992</v>
      </c>
      <c r="C7" s="262"/>
      <c r="D7" s="263"/>
      <c r="E7" s="264"/>
      <c r="F7" s="264"/>
      <c r="G7" s="264"/>
      <c r="H7" s="266">
        <f t="shared" ref="H7:H11" si="0">SUM((J7-G7/20))</f>
        <v>0</v>
      </c>
      <c r="I7" s="264"/>
      <c r="J7" s="266">
        <f t="shared" ref="J7:J10" si="1">SUM((G7*6*21)/(8*20*100))+(G7/20)</f>
        <v>0</v>
      </c>
      <c r="K7" s="264"/>
      <c r="L7" s="367">
        <f t="shared" ref="L7:L10" si="2">SUM(M7*H7)</f>
        <v>0</v>
      </c>
      <c r="M7" s="301"/>
      <c r="N7" s="266" t="s">
        <v>938</v>
      </c>
      <c r="O7" s="265"/>
      <c r="P7" s="265"/>
      <c r="Q7" s="265"/>
      <c r="R7" s="266" t="s">
        <v>938</v>
      </c>
      <c r="S7" s="264"/>
      <c r="T7" s="264"/>
      <c r="U7" s="264"/>
      <c r="V7" s="264"/>
      <c r="W7" s="264"/>
      <c r="X7" s="267"/>
      <c r="Y7" s="264"/>
      <c r="Z7" s="264"/>
      <c r="AA7" s="264"/>
      <c r="AB7" s="264"/>
      <c r="AC7" s="267"/>
      <c r="AD7" s="264"/>
      <c r="AE7" s="264"/>
      <c r="AF7" s="264"/>
      <c r="AG7" s="264"/>
      <c r="AH7" s="267"/>
      <c r="AI7" s="264"/>
      <c r="AJ7" s="264"/>
      <c r="AK7" s="264"/>
      <c r="AL7" s="264"/>
      <c r="AM7" s="267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302"/>
      <c r="DP7" s="30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368"/>
      <c r="EI7" s="368"/>
      <c r="EJ7" s="368"/>
      <c r="EK7" s="368"/>
      <c r="EL7" s="273"/>
      <c r="EM7" s="272"/>
      <c r="EN7" s="273"/>
      <c r="EO7" s="273"/>
      <c r="EP7" s="273"/>
      <c r="EQ7" s="273"/>
      <c r="ER7" s="273"/>
      <c r="ES7" s="273"/>
      <c r="ET7" s="273"/>
    </row>
    <row r="8" spans="1:150" ht="48.75" thickBot="1">
      <c r="A8" s="369">
        <v>1</v>
      </c>
      <c r="B8" s="370" t="s">
        <v>1012</v>
      </c>
      <c r="C8" s="371" t="s">
        <v>994</v>
      </c>
      <c r="D8" s="372" t="s">
        <v>1013</v>
      </c>
      <c r="E8" s="90">
        <v>25500</v>
      </c>
      <c r="F8" s="90">
        <v>3000</v>
      </c>
      <c r="G8" s="306">
        <f>SUM(E8:F8)</f>
        <v>28500</v>
      </c>
      <c r="H8" s="266">
        <f t="shared" si="0"/>
        <v>224.4375</v>
      </c>
      <c r="I8" s="265">
        <v>20</v>
      </c>
      <c r="J8" s="266">
        <f t="shared" si="1"/>
        <v>1649.4375</v>
      </c>
      <c r="K8" s="373" t="s">
        <v>1014</v>
      </c>
      <c r="L8" s="367">
        <f t="shared" si="2"/>
        <v>3142.125</v>
      </c>
      <c r="M8" s="307">
        <v>14</v>
      </c>
      <c r="N8" s="266">
        <f>SUM(M8*J8)</f>
        <v>23092.125</v>
      </c>
      <c r="O8" s="265">
        <f>SUM(P8:Q8)</f>
        <v>0</v>
      </c>
      <c r="P8" s="265">
        <f t="shared" ref="P8:R10" si="3">SUM(U8,Z8,AE8,AJ8,AO8,AT8,AY8,BD8,BI8,BN8,BS8,BX8,CC8,CH8,CM8,CR8,CW8,DB8,DG8,DL8)</f>
        <v>0</v>
      </c>
      <c r="Q8" s="265">
        <f t="shared" si="3"/>
        <v>0</v>
      </c>
      <c r="R8" s="265">
        <f t="shared" si="3"/>
        <v>0</v>
      </c>
      <c r="S8" s="374" t="s">
        <v>1015</v>
      </c>
      <c r="T8" s="277"/>
      <c r="U8" s="265"/>
      <c r="V8" s="265"/>
      <c r="W8" s="265"/>
      <c r="X8" s="278">
        <f>SUM(U8:W8)</f>
        <v>0</v>
      </c>
      <c r="Y8" s="277"/>
      <c r="Z8" s="265"/>
      <c r="AA8" s="265"/>
      <c r="AB8" s="265"/>
      <c r="AC8" s="278">
        <f>SUM(Z8:AB8)</f>
        <v>0</v>
      </c>
      <c r="AD8" s="277"/>
      <c r="AE8" s="265"/>
      <c r="AF8" s="265"/>
      <c r="AG8" s="265"/>
      <c r="AH8" s="278">
        <f>SUM(AE8:AG8)</f>
        <v>0</v>
      </c>
      <c r="AI8" s="277"/>
      <c r="AJ8" s="265"/>
      <c r="AK8" s="265"/>
      <c r="AL8" s="265"/>
      <c r="AM8" s="278">
        <f>SUM(AJ8:AL8)</f>
        <v>0</v>
      </c>
      <c r="AN8" s="265"/>
      <c r="AO8" s="265"/>
      <c r="AP8" s="265"/>
      <c r="AQ8" s="265"/>
      <c r="AR8" s="278">
        <f>SUM(AO8:AQ8)</f>
        <v>0</v>
      </c>
      <c r="AS8" s="265"/>
      <c r="AT8" s="265"/>
      <c r="AU8" s="265"/>
      <c r="AV8" s="265"/>
      <c r="AW8" s="278">
        <f>SUM(AT8:AV8)</f>
        <v>0</v>
      </c>
      <c r="AX8" s="265"/>
      <c r="AY8" s="265"/>
      <c r="AZ8" s="265"/>
      <c r="BA8" s="265"/>
      <c r="BB8" s="278">
        <f>SUM(AY8:BA8)</f>
        <v>0</v>
      </c>
      <c r="BC8" s="265"/>
      <c r="BD8" s="265"/>
      <c r="BE8" s="265"/>
      <c r="BF8" s="265"/>
      <c r="BG8" s="278">
        <f>SUM(BD8:BF8)</f>
        <v>0</v>
      </c>
      <c r="BH8" s="265"/>
      <c r="BI8" s="265"/>
      <c r="BJ8" s="265"/>
      <c r="BK8" s="265"/>
      <c r="BL8" s="278">
        <f>SUM(BI8:BK8)</f>
        <v>0</v>
      </c>
      <c r="BM8" s="265"/>
      <c r="BN8" s="265"/>
      <c r="BO8" s="265"/>
      <c r="BP8" s="265"/>
      <c r="BQ8" s="278">
        <f>SUM(BN8:BP8)</f>
        <v>0</v>
      </c>
      <c r="BR8" s="265"/>
      <c r="BS8" s="265"/>
      <c r="BT8" s="265"/>
      <c r="BU8" s="265"/>
      <c r="BV8" s="278">
        <f>SUM(BS8:BU8)</f>
        <v>0</v>
      </c>
      <c r="BW8" s="265"/>
      <c r="BX8" s="265"/>
      <c r="BY8" s="265"/>
      <c r="BZ8" s="265"/>
      <c r="CA8" s="278">
        <f>SUM(BX8:BZ8)</f>
        <v>0</v>
      </c>
      <c r="CB8" s="265"/>
      <c r="CC8" s="265"/>
      <c r="CD8" s="265"/>
      <c r="CE8" s="265"/>
      <c r="CF8" s="278">
        <f>SUM(CC8:CE8)</f>
        <v>0</v>
      </c>
      <c r="CG8" s="265"/>
      <c r="CH8" s="265"/>
      <c r="CI8" s="265"/>
      <c r="CJ8" s="265"/>
      <c r="CK8" s="278">
        <f>SUM(CH8:CJ8)</f>
        <v>0</v>
      </c>
      <c r="CL8" s="265"/>
      <c r="CM8" s="265"/>
      <c r="CN8" s="265"/>
      <c r="CO8" s="265"/>
      <c r="CP8" s="278">
        <f>SUM(CM8:CO8)</f>
        <v>0</v>
      </c>
      <c r="CQ8" s="265"/>
      <c r="CR8" s="265"/>
      <c r="CS8" s="265"/>
      <c r="CT8" s="265"/>
      <c r="CU8" s="278">
        <f>SUM(CR8:CT8)</f>
        <v>0</v>
      </c>
      <c r="CV8" s="265"/>
      <c r="CW8" s="265"/>
      <c r="CX8" s="265"/>
      <c r="CY8" s="265"/>
      <c r="CZ8" s="278">
        <f>SUM(CW8:CY8)</f>
        <v>0</v>
      </c>
      <c r="DA8" s="265"/>
      <c r="DB8" s="265"/>
      <c r="DC8" s="265"/>
      <c r="DD8" s="265"/>
      <c r="DE8" s="278">
        <f>SUM(DB8:DD8)</f>
        <v>0</v>
      </c>
      <c r="DF8" s="265"/>
      <c r="DG8" s="265"/>
      <c r="DH8" s="265"/>
      <c r="DI8" s="265"/>
      <c r="DJ8" s="278">
        <f>SUM(DG8:DI8)</f>
        <v>0</v>
      </c>
      <c r="DK8" s="265"/>
      <c r="DL8" s="265"/>
      <c r="DM8" s="265"/>
      <c r="DN8" s="265"/>
      <c r="DO8" s="375">
        <f>SUM(DL8:DN8)</f>
        <v>0</v>
      </c>
      <c r="DP8" s="311">
        <v>1</v>
      </c>
      <c r="DQ8" s="265">
        <v>28500</v>
      </c>
      <c r="DR8" s="265"/>
      <c r="DS8" s="265"/>
      <c r="DT8" s="265"/>
      <c r="DU8" s="265"/>
      <c r="DV8" s="265">
        <v>1</v>
      </c>
      <c r="DW8" s="265">
        <v>28500</v>
      </c>
      <c r="DX8" s="265"/>
      <c r="DY8" s="265"/>
      <c r="DZ8" s="265"/>
      <c r="EA8" s="265"/>
      <c r="EB8" s="265"/>
      <c r="EC8" s="265"/>
      <c r="ED8" s="265"/>
      <c r="EE8" s="265"/>
      <c r="EF8" s="267">
        <f t="shared" ref="EF8:EG10" si="4">SUM(ED8,EB8,DZ8,DX8,DV8,DT8)</f>
        <v>1</v>
      </c>
      <c r="EG8" s="267">
        <f t="shared" si="4"/>
        <v>28500</v>
      </c>
      <c r="EH8" s="376">
        <v>1</v>
      </c>
      <c r="EI8" s="376">
        <v>28500</v>
      </c>
      <c r="EJ8" s="376"/>
      <c r="EK8" s="376"/>
      <c r="EL8" s="237"/>
      <c r="EM8" s="285">
        <v>1</v>
      </c>
      <c r="EN8" s="237"/>
      <c r="EO8" s="237"/>
      <c r="EP8" s="237"/>
      <c r="EQ8" s="237"/>
      <c r="ER8" s="237"/>
      <c r="ES8" s="237"/>
      <c r="ET8" s="237"/>
    </row>
    <row r="9" spans="1:150" ht="51.75" thickBot="1">
      <c r="A9" s="377">
        <v>2</v>
      </c>
      <c r="B9" s="378" t="s">
        <v>1016</v>
      </c>
      <c r="C9" s="379" t="s">
        <v>1017</v>
      </c>
      <c r="D9" s="380" t="s">
        <v>1018</v>
      </c>
      <c r="E9" s="90">
        <v>25500</v>
      </c>
      <c r="F9" s="90">
        <v>3000</v>
      </c>
      <c r="G9" s="306">
        <f>SUM(E9:F9)</f>
        <v>28500</v>
      </c>
      <c r="H9" s="266">
        <f t="shared" si="0"/>
        <v>224.4375</v>
      </c>
      <c r="I9" s="265">
        <v>20</v>
      </c>
      <c r="J9" s="266">
        <f t="shared" si="1"/>
        <v>1649.4375</v>
      </c>
      <c r="K9" s="381" t="s">
        <v>1019</v>
      </c>
      <c r="L9" s="367">
        <f t="shared" si="2"/>
        <v>3366.5625</v>
      </c>
      <c r="M9" s="307">
        <v>15</v>
      </c>
      <c r="N9" s="266">
        <f>SUM(M9*J9)</f>
        <v>24741.5625</v>
      </c>
      <c r="O9" s="265">
        <f>SUM(P9:Q9)</f>
        <v>1800</v>
      </c>
      <c r="P9" s="265">
        <f t="shared" si="3"/>
        <v>1425</v>
      </c>
      <c r="Q9" s="265">
        <f t="shared" si="3"/>
        <v>375</v>
      </c>
      <c r="R9" s="265">
        <f t="shared" si="3"/>
        <v>0</v>
      </c>
      <c r="S9" s="374" t="s">
        <v>1020</v>
      </c>
      <c r="T9" s="308" t="s">
        <v>1021</v>
      </c>
      <c r="U9" s="265">
        <v>1425</v>
      </c>
      <c r="V9" s="265">
        <v>375</v>
      </c>
      <c r="W9" s="265"/>
      <c r="X9" s="278">
        <f>SUM(U9:W9)</f>
        <v>1800</v>
      </c>
      <c r="Y9" s="277"/>
      <c r="Z9" s="265"/>
      <c r="AA9" s="265"/>
      <c r="AB9" s="265"/>
      <c r="AC9" s="278">
        <f>SUM(Z9:AB9)</f>
        <v>0</v>
      </c>
      <c r="AD9" s="277"/>
      <c r="AE9" s="265"/>
      <c r="AF9" s="265"/>
      <c r="AG9" s="265"/>
      <c r="AH9" s="278">
        <f>SUM(AE9:AG9)</f>
        <v>0</v>
      </c>
      <c r="AI9" s="277"/>
      <c r="AJ9" s="265"/>
      <c r="AK9" s="265"/>
      <c r="AL9" s="265"/>
      <c r="AM9" s="278">
        <f>SUM(AJ9:AL9)</f>
        <v>0</v>
      </c>
      <c r="AN9" s="265"/>
      <c r="AO9" s="265"/>
      <c r="AP9" s="265"/>
      <c r="AQ9" s="265"/>
      <c r="AR9" s="278">
        <f>SUM(AO9:AQ9)</f>
        <v>0</v>
      </c>
      <c r="AS9" s="265"/>
      <c r="AT9" s="265"/>
      <c r="AU9" s="265"/>
      <c r="AV9" s="265"/>
      <c r="AW9" s="278">
        <f>SUM(AT9:AV9)</f>
        <v>0</v>
      </c>
      <c r="AX9" s="265"/>
      <c r="AY9" s="265"/>
      <c r="AZ9" s="265"/>
      <c r="BA9" s="265"/>
      <c r="BB9" s="278">
        <f>SUM(AY9:BA9)</f>
        <v>0</v>
      </c>
      <c r="BC9" s="265"/>
      <c r="BD9" s="265"/>
      <c r="BE9" s="265"/>
      <c r="BF9" s="265"/>
      <c r="BG9" s="278">
        <f>SUM(BD9:BF9)</f>
        <v>0</v>
      </c>
      <c r="BH9" s="265"/>
      <c r="BI9" s="265"/>
      <c r="BJ9" s="265"/>
      <c r="BK9" s="265"/>
      <c r="BL9" s="278">
        <f>SUM(BI9:BK9)</f>
        <v>0</v>
      </c>
      <c r="BM9" s="265"/>
      <c r="BN9" s="265"/>
      <c r="BO9" s="265"/>
      <c r="BP9" s="265"/>
      <c r="BQ9" s="278">
        <f>SUM(BN9:BP9)</f>
        <v>0</v>
      </c>
      <c r="BR9" s="265"/>
      <c r="BS9" s="265"/>
      <c r="BT9" s="265"/>
      <c r="BU9" s="265"/>
      <c r="BV9" s="278">
        <f>SUM(BS9:BU9)</f>
        <v>0</v>
      </c>
      <c r="BW9" s="265"/>
      <c r="BX9" s="265"/>
      <c r="BY9" s="265"/>
      <c r="BZ9" s="265"/>
      <c r="CA9" s="278">
        <f>SUM(BX9:BZ9)</f>
        <v>0</v>
      </c>
      <c r="CB9" s="265"/>
      <c r="CC9" s="265"/>
      <c r="CD9" s="265"/>
      <c r="CE9" s="265"/>
      <c r="CF9" s="278">
        <f>SUM(CC9:CE9)</f>
        <v>0</v>
      </c>
      <c r="CG9" s="265"/>
      <c r="CH9" s="265"/>
      <c r="CI9" s="265"/>
      <c r="CJ9" s="265"/>
      <c r="CK9" s="278">
        <f>SUM(CH9:CJ9)</f>
        <v>0</v>
      </c>
      <c r="CL9" s="265"/>
      <c r="CM9" s="265"/>
      <c r="CN9" s="265"/>
      <c r="CO9" s="265"/>
      <c r="CP9" s="278">
        <f>SUM(CM9:CO9)</f>
        <v>0</v>
      </c>
      <c r="CQ9" s="265"/>
      <c r="CR9" s="265"/>
      <c r="CS9" s="265"/>
      <c r="CT9" s="265"/>
      <c r="CU9" s="278">
        <f>SUM(CR9:CT9)</f>
        <v>0</v>
      </c>
      <c r="CV9" s="265"/>
      <c r="CW9" s="265"/>
      <c r="CX9" s="265"/>
      <c r="CY9" s="265"/>
      <c r="CZ9" s="278">
        <f>SUM(CW9:CY9)</f>
        <v>0</v>
      </c>
      <c r="DA9" s="265"/>
      <c r="DB9" s="265"/>
      <c r="DC9" s="265"/>
      <c r="DD9" s="265"/>
      <c r="DE9" s="278">
        <f>SUM(DB9:DD9)</f>
        <v>0</v>
      </c>
      <c r="DF9" s="265"/>
      <c r="DG9" s="265"/>
      <c r="DH9" s="265"/>
      <c r="DI9" s="265"/>
      <c r="DJ9" s="278">
        <f>SUM(DG9:DI9)</f>
        <v>0</v>
      </c>
      <c r="DK9" s="265"/>
      <c r="DL9" s="265"/>
      <c r="DM9" s="265"/>
      <c r="DN9" s="265"/>
      <c r="DO9" s="375">
        <f>SUM(DL9:DN9)</f>
        <v>0</v>
      </c>
      <c r="DP9" s="311"/>
      <c r="DQ9" s="265"/>
      <c r="DR9" s="265">
        <v>1</v>
      </c>
      <c r="DS9" s="265">
        <v>28500</v>
      </c>
      <c r="DT9" s="265"/>
      <c r="DU9" s="265"/>
      <c r="DV9" s="265">
        <v>1</v>
      </c>
      <c r="DW9" s="265">
        <v>28500</v>
      </c>
      <c r="DX9" s="265"/>
      <c r="DY9" s="265"/>
      <c r="DZ9" s="265"/>
      <c r="EA9" s="265"/>
      <c r="EB9" s="265"/>
      <c r="EC9" s="265"/>
      <c r="ED9" s="265"/>
      <c r="EE9" s="265"/>
      <c r="EF9" s="267">
        <f t="shared" si="4"/>
        <v>1</v>
      </c>
      <c r="EG9" s="267">
        <f t="shared" si="4"/>
        <v>28500</v>
      </c>
      <c r="EH9" s="376">
        <v>1</v>
      </c>
      <c r="EI9" s="376">
        <v>28500</v>
      </c>
      <c r="EJ9" s="376"/>
      <c r="EK9" s="376"/>
      <c r="EL9" s="237"/>
      <c r="EM9" s="285">
        <v>1</v>
      </c>
      <c r="EN9" s="237"/>
      <c r="EO9" s="237"/>
      <c r="EP9" s="237"/>
      <c r="EQ9" s="237"/>
      <c r="ER9" s="237"/>
      <c r="ES9" s="237"/>
      <c r="ET9" s="237"/>
    </row>
    <row r="10" spans="1:150" ht="51.75" thickBot="1">
      <c r="A10" s="377">
        <v>3</v>
      </c>
      <c r="B10" s="378" t="s">
        <v>1022</v>
      </c>
      <c r="C10" s="379" t="s">
        <v>1023</v>
      </c>
      <c r="D10" s="380" t="s">
        <v>1024</v>
      </c>
      <c r="E10" s="90">
        <v>42500</v>
      </c>
      <c r="F10" s="90">
        <v>5000</v>
      </c>
      <c r="G10" s="306">
        <f>SUM(E10:F10)</f>
        <v>47500</v>
      </c>
      <c r="H10" s="266">
        <f t="shared" si="0"/>
        <v>374.0625</v>
      </c>
      <c r="I10" s="265">
        <v>20</v>
      </c>
      <c r="J10" s="266">
        <f t="shared" si="1"/>
        <v>2749.0625</v>
      </c>
      <c r="K10" s="381" t="s">
        <v>1025</v>
      </c>
      <c r="L10" s="367">
        <f t="shared" si="2"/>
        <v>5236.875</v>
      </c>
      <c r="M10" s="307">
        <v>14</v>
      </c>
      <c r="N10" s="266">
        <f>SUM(M10*J10)</f>
        <v>38486.875</v>
      </c>
      <c r="O10" s="265">
        <f>SUM(P10:Q10)</f>
        <v>19243</v>
      </c>
      <c r="P10" s="265">
        <f t="shared" si="3"/>
        <v>16875</v>
      </c>
      <c r="Q10" s="265">
        <f t="shared" si="3"/>
        <v>2368</v>
      </c>
      <c r="R10" s="265">
        <f t="shared" si="3"/>
        <v>0</v>
      </c>
      <c r="S10" s="374" t="s">
        <v>1026</v>
      </c>
      <c r="T10" s="308" t="s">
        <v>1027</v>
      </c>
      <c r="U10" s="265">
        <v>2375</v>
      </c>
      <c r="V10" s="265">
        <v>374</v>
      </c>
      <c r="W10" s="265"/>
      <c r="X10" s="278">
        <f>SUM(U10:W10)</f>
        <v>2749</v>
      </c>
      <c r="Y10" s="277" t="s">
        <v>958</v>
      </c>
      <c r="Z10" s="265">
        <v>5000</v>
      </c>
      <c r="AA10" s="265">
        <v>498</v>
      </c>
      <c r="AB10" s="265"/>
      <c r="AC10" s="278">
        <f>SUM(Z10:AB10)</f>
        <v>5498</v>
      </c>
      <c r="AD10" s="308" t="s">
        <v>949</v>
      </c>
      <c r="AE10" s="265">
        <v>4750</v>
      </c>
      <c r="AF10" s="265">
        <v>748</v>
      </c>
      <c r="AG10" s="265"/>
      <c r="AH10" s="278">
        <f>SUM(AE10:AG10)</f>
        <v>5498</v>
      </c>
      <c r="AI10" s="277" t="s">
        <v>951</v>
      </c>
      <c r="AJ10" s="265">
        <v>4750</v>
      </c>
      <c r="AK10" s="265">
        <v>748</v>
      </c>
      <c r="AL10" s="265"/>
      <c r="AM10" s="278">
        <f>SUM(AJ10:AL10)</f>
        <v>5498</v>
      </c>
      <c r="AN10" s="265"/>
      <c r="AO10" s="265"/>
      <c r="AP10" s="265"/>
      <c r="AQ10" s="265"/>
      <c r="AR10" s="278">
        <f>SUM(AO10:AQ10)</f>
        <v>0</v>
      </c>
      <c r="AS10" s="265"/>
      <c r="AT10" s="265"/>
      <c r="AU10" s="265"/>
      <c r="AV10" s="265"/>
      <c r="AW10" s="278">
        <f>SUM(AT10:AV10)</f>
        <v>0</v>
      </c>
      <c r="AX10" s="265"/>
      <c r="AY10" s="265"/>
      <c r="AZ10" s="265"/>
      <c r="BA10" s="265"/>
      <c r="BB10" s="278">
        <f>SUM(AY10:BA10)</f>
        <v>0</v>
      </c>
      <c r="BC10" s="265"/>
      <c r="BD10" s="265"/>
      <c r="BE10" s="265"/>
      <c r="BF10" s="265"/>
      <c r="BG10" s="278">
        <f>SUM(BD10:BF10)</f>
        <v>0</v>
      </c>
      <c r="BH10" s="265"/>
      <c r="BI10" s="265"/>
      <c r="BJ10" s="265"/>
      <c r="BK10" s="265"/>
      <c r="BL10" s="278">
        <f>SUM(BI10:BK10)</f>
        <v>0</v>
      </c>
      <c r="BM10" s="265"/>
      <c r="BN10" s="265"/>
      <c r="BO10" s="265"/>
      <c r="BP10" s="265"/>
      <c r="BQ10" s="278">
        <f>SUM(BN10:BP10)</f>
        <v>0</v>
      </c>
      <c r="BR10" s="265"/>
      <c r="BS10" s="265"/>
      <c r="BT10" s="265"/>
      <c r="BU10" s="265"/>
      <c r="BV10" s="278">
        <f>SUM(BS10:BU10)</f>
        <v>0</v>
      </c>
      <c r="BW10" s="265"/>
      <c r="BX10" s="265"/>
      <c r="BY10" s="265"/>
      <c r="BZ10" s="265"/>
      <c r="CA10" s="278">
        <f>SUM(BX10:BZ10)</f>
        <v>0</v>
      </c>
      <c r="CB10" s="265"/>
      <c r="CC10" s="265"/>
      <c r="CD10" s="265"/>
      <c r="CE10" s="265"/>
      <c r="CF10" s="278">
        <f>SUM(CC10:CE10)</f>
        <v>0</v>
      </c>
      <c r="CG10" s="265"/>
      <c r="CH10" s="265"/>
      <c r="CI10" s="265"/>
      <c r="CJ10" s="265"/>
      <c r="CK10" s="278">
        <f>SUM(CH10:CJ10)</f>
        <v>0</v>
      </c>
      <c r="CL10" s="265"/>
      <c r="CM10" s="265"/>
      <c r="CN10" s="265"/>
      <c r="CO10" s="265"/>
      <c r="CP10" s="278">
        <f>SUM(CM10:CO10)</f>
        <v>0</v>
      </c>
      <c r="CQ10" s="265"/>
      <c r="CR10" s="265"/>
      <c r="CS10" s="265"/>
      <c r="CT10" s="265"/>
      <c r="CU10" s="278">
        <f>SUM(CR10:CT10)</f>
        <v>0</v>
      </c>
      <c r="CV10" s="265"/>
      <c r="CW10" s="265"/>
      <c r="CX10" s="265"/>
      <c r="CY10" s="265"/>
      <c r="CZ10" s="278">
        <f>SUM(CW10:CY10)</f>
        <v>0</v>
      </c>
      <c r="DA10" s="265"/>
      <c r="DB10" s="265"/>
      <c r="DC10" s="265"/>
      <c r="DD10" s="265"/>
      <c r="DE10" s="278">
        <f>SUM(DB10:DD10)</f>
        <v>0</v>
      </c>
      <c r="DF10" s="265"/>
      <c r="DG10" s="265"/>
      <c r="DH10" s="265"/>
      <c r="DI10" s="265"/>
      <c r="DJ10" s="278">
        <f>SUM(DG10:DI10)</f>
        <v>0</v>
      </c>
      <c r="DK10" s="265"/>
      <c r="DL10" s="265"/>
      <c r="DM10" s="265"/>
      <c r="DN10" s="265"/>
      <c r="DO10" s="375">
        <f>SUM(DL10:DN10)</f>
        <v>0</v>
      </c>
      <c r="DP10" s="311">
        <v>1</v>
      </c>
      <c r="DQ10" s="265">
        <v>47500</v>
      </c>
      <c r="DR10" s="265"/>
      <c r="DS10" s="265"/>
      <c r="DT10" s="265"/>
      <c r="DU10" s="265"/>
      <c r="DV10" s="265">
        <v>1</v>
      </c>
      <c r="DW10" s="265">
        <v>47500</v>
      </c>
      <c r="DX10" s="265"/>
      <c r="DY10" s="265"/>
      <c r="DZ10" s="265"/>
      <c r="EA10" s="265"/>
      <c r="EB10" s="265"/>
      <c r="EC10" s="265"/>
      <c r="ED10" s="265"/>
      <c r="EE10" s="265"/>
      <c r="EF10" s="267">
        <f t="shared" si="4"/>
        <v>1</v>
      </c>
      <c r="EG10" s="267">
        <f t="shared" si="4"/>
        <v>47500</v>
      </c>
      <c r="EH10" s="312"/>
      <c r="EI10" s="312"/>
      <c r="EJ10" s="312">
        <v>1</v>
      </c>
      <c r="EK10" s="312">
        <v>47500</v>
      </c>
      <c r="EL10" s="237"/>
      <c r="EM10" s="285">
        <v>1</v>
      </c>
      <c r="EN10" s="237"/>
      <c r="EO10" s="237"/>
      <c r="EP10" s="237"/>
      <c r="EQ10" s="237"/>
      <c r="ER10" s="237"/>
      <c r="ES10" s="237"/>
      <c r="ET10" s="237"/>
    </row>
    <row r="11" spans="1:150">
      <c r="A11" s="261"/>
      <c r="B11" s="262" t="s">
        <v>897</v>
      </c>
      <c r="C11" s="262"/>
      <c r="D11" s="263"/>
      <c r="E11" s="287">
        <f>SUM(E8:E10)</f>
        <v>93500</v>
      </c>
      <c r="F11" s="287">
        <f>SUM(F8:F10)</f>
        <v>11000</v>
      </c>
      <c r="G11" s="287">
        <f>SUM(G8:G10)</f>
        <v>104500</v>
      </c>
      <c r="H11" s="266">
        <f t="shared" si="0"/>
        <v>822.9375</v>
      </c>
      <c r="I11" s="287">
        <f t="shared" ref="I11:AN11" si="5">SUM(I8:I10)</f>
        <v>60</v>
      </c>
      <c r="J11" s="287">
        <f t="shared" si="5"/>
        <v>6047.9375</v>
      </c>
      <c r="K11" s="287">
        <f t="shared" si="5"/>
        <v>0</v>
      </c>
      <c r="L11" s="288">
        <f t="shared" si="5"/>
        <v>11745.5625</v>
      </c>
      <c r="M11" s="340">
        <f t="shared" si="5"/>
        <v>43</v>
      </c>
      <c r="N11" s="288">
        <f t="shared" si="5"/>
        <v>86320.5625</v>
      </c>
      <c r="O11" s="287">
        <f t="shared" si="5"/>
        <v>21043</v>
      </c>
      <c r="P11" s="287">
        <f t="shared" si="5"/>
        <v>18300</v>
      </c>
      <c r="Q11" s="287">
        <f t="shared" si="5"/>
        <v>2743</v>
      </c>
      <c r="R11" s="287">
        <f t="shared" si="5"/>
        <v>0</v>
      </c>
      <c r="S11" s="287">
        <f t="shared" si="5"/>
        <v>0</v>
      </c>
      <c r="T11" s="287">
        <f t="shared" si="5"/>
        <v>0</v>
      </c>
      <c r="U11" s="287">
        <f t="shared" si="5"/>
        <v>3800</v>
      </c>
      <c r="V11" s="287">
        <f t="shared" si="5"/>
        <v>749</v>
      </c>
      <c r="W11" s="287">
        <f t="shared" si="5"/>
        <v>0</v>
      </c>
      <c r="X11" s="287">
        <f t="shared" si="5"/>
        <v>4549</v>
      </c>
      <c r="Y11" s="287">
        <f t="shared" si="5"/>
        <v>0</v>
      </c>
      <c r="Z11" s="287">
        <f t="shared" si="5"/>
        <v>5000</v>
      </c>
      <c r="AA11" s="287">
        <f t="shared" si="5"/>
        <v>498</v>
      </c>
      <c r="AB11" s="287">
        <f t="shared" si="5"/>
        <v>0</v>
      </c>
      <c r="AC11" s="287">
        <f t="shared" si="5"/>
        <v>5498</v>
      </c>
      <c r="AD11" s="287">
        <f t="shared" si="5"/>
        <v>0</v>
      </c>
      <c r="AE11" s="287">
        <f t="shared" si="5"/>
        <v>4750</v>
      </c>
      <c r="AF11" s="287">
        <f t="shared" si="5"/>
        <v>748</v>
      </c>
      <c r="AG11" s="287">
        <f t="shared" si="5"/>
        <v>0</v>
      </c>
      <c r="AH11" s="287">
        <f t="shared" si="5"/>
        <v>5498</v>
      </c>
      <c r="AI11" s="287">
        <f t="shared" si="5"/>
        <v>0</v>
      </c>
      <c r="AJ11" s="287">
        <f t="shared" si="5"/>
        <v>4750</v>
      </c>
      <c r="AK11" s="287">
        <f t="shared" si="5"/>
        <v>748</v>
      </c>
      <c r="AL11" s="287">
        <f t="shared" si="5"/>
        <v>0</v>
      </c>
      <c r="AM11" s="287">
        <f t="shared" si="5"/>
        <v>5498</v>
      </c>
      <c r="AN11" s="287">
        <f t="shared" si="5"/>
        <v>0</v>
      </c>
      <c r="AO11" s="287">
        <f t="shared" ref="AO11:BT11" si="6">SUM(AO8:AO10)</f>
        <v>0</v>
      </c>
      <c r="AP11" s="287">
        <f t="shared" si="6"/>
        <v>0</v>
      </c>
      <c r="AQ11" s="287">
        <f t="shared" si="6"/>
        <v>0</v>
      </c>
      <c r="AR11" s="287">
        <f t="shared" si="6"/>
        <v>0</v>
      </c>
      <c r="AS11" s="287">
        <f t="shared" si="6"/>
        <v>0</v>
      </c>
      <c r="AT11" s="287">
        <f t="shared" si="6"/>
        <v>0</v>
      </c>
      <c r="AU11" s="287">
        <f t="shared" si="6"/>
        <v>0</v>
      </c>
      <c r="AV11" s="287">
        <f t="shared" si="6"/>
        <v>0</v>
      </c>
      <c r="AW11" s="287">
        <f t="shared" si="6"/>
        <v>0</v>
      </c>
      <c r="AX11" s="287">
        <f t="shared" si="6"/>
        <v>0</v>
      </c>
      <c r="AY11" s="287">
        <f t="shared" si="6"/>
        <v>0</v>
      </c>
      <c r="AZ11" s="287">
        <f t="shared" si="6"/>
        <v>0</v>
      </c>
      <c r="BA11" s="287">
        <f t="shared" si="6"/>
        <v>0</v>
      </c>
      <c r="BB11" s="287">
        <f t="shared" si="6"/>
        <v>0</v>
      </c>
      <c r="BC11" s="287">
        <f t="shared" si="6"/>
        <v>0</v>
      </c>
      <c r="BD11" s="287">
        <f t="shared" si="6"/>
        <v>0</v>
      </c>
      <c r="BE11" s="287">
        <f t="shared" si="6"/>
        <v>0</v>
      </c>
      <c r="BF11" s="287">
        <f t="shared" si="6"/>
        <v>0</v>
      </c>
      <c r="BG11" s="287">
        <f t="shared" si="6"/>
        <v>0</v>
      </c>
      <c r="BH11" s="287">
        <f t="shared" si="6"/>
        <v>0</v>
      </c>
      <c r="BI11" s="287">
        <f t="shared" si="6"/>
        <v>0</v>
      </c>
      <c r="BJ11" s="287">
        <f t="shared" si="6"/>
        <v>0</v>
      </c>
      <c r="BK11" s="287">
        <f t="shared" si="6"/>
        <v>0</v>
      </c>
      <c r="BL11" s="287">
        <f t="shared" si="6"/>
        <v>0</v>
      </c>
      <c r="BM11" s="287">
        <f t="shared" si="6"/>
        <v>0</v>
      </c>
      <c r="BN11" s="287">
        <f t="shared" si="6"/>
        <v>0</v>
      </c>
      <c r="BO11" s="287">
        <f t="shared" si="6"/>
        <v>0</v>
      </c>
      <c r="BP11" s="287">
        <f t="shared" si="6"/>
        <v>0</v>
      </c>
      <c r="BQ11" s="287">
        <f t="shared" si="6"/>
        <v>0</v>
      </c>
      <c r="BR11" s="287">
        <f t="shared" si="6"/>
        <v>0</v>
      </c>
      <c r="BS11" s="287">
        <f t="shared" si="6"/>
        <v>0</v>
      </c>
      <c r="BT11" s="287">
        <f t="shared" si="6"/>
        <v>0</v>
      </c>
      <c r="BU11" s="287">
        <f t="shared" ref="BU11:CZ11" si="7">SUM(BU8:BU10)</f>
        <v>0</v>
      </c>
      <c r="BV11" s="287">
        <f t="shared" si="7"/>
        <v>0</v>
      </c>
      <c r="BW11" s="287">
        <f t="shared" si="7"/>
        <v>0</v>
      </c>
      <c r="BX11" s="287">
        <f t="shared" si="7"/>
        <v>0</v>
      </c>
      <c r="BY11" s="287">
        <f t="shared" si="7"/>
        <v>0</v>
      </c>
      <c r="BZ11" s="287">
        <f t="shared" si="7"/>
        <v>0</v>
      </c>
      <c r="CA11" s="287">
        <f t="shared" si="7"/>
        <v>0</v>
      </c>
      <c r="CB11" s="287">
        <f t="shared" si="7"/>
        <v>0</v>
      </c>
      <c r="CC11" s="287">
        <f t="shared" si="7"/>
        <v>0</v>
      </c>
      <c r="CD11" s="287">
        <f t="shared" si="7"/>
        <v>0</v>
      </c>
      <c r="CE11" s="287">
        <f t="shared" si="7"/>
        <v>0</v>
      </c>
      <c r="CF11" s="287">
        <f t="shared" si="7"/>
        <v>0</v>
      </c>
      <c r="CG11" s="287">
        <f t="shared" si="7"/>
        <v>0</v>
      </c>
      <c r="CH11" s="287">
        <f t="shared" si="7"/>
        <v>0</v>
      </c>
      <c r="CI11" s="287">
        <f t="shared" si="7"/>
        <v>0</v>
      </c>
      <c r="CJ11" s="287">
        <f t="shared" si="7"/>
        <v>0</v>
      </c>
      <c r="CK11" s="287">
        <f t="shared" si="7"/>
        <v>0</v>
      </c>
      <c r="CL11" s="287">
        <f t="shared" si="7"/>
        <v>0</v>
      </c>
      <c r="CM11" s="287">
        <f t="shared" si="7"/>
        <v>0</v>
      </c>
      <c r="CN11" s="287">
        <f t="shared" si="7"/>
        <v>0</v>
      </c>
      <c r="CO11" s="287">
        <f t="shared" si="7"/>
        <v>0</v>
      </c>
      <c r="CP11" s="287">
        <f t="shared" si="7"/>
        <v>0</v>
      </c>
      <c r="CQ11" s="287">
        <f t="shared" si="7"/>
        <v>0</v>
      </c>
      <c r="CR11" s="287">
        <f t="shared" si="7"/>
        <v>0</v>
      </c>
      <c r="CS11" s="287">
        <f t="shared" si="7"/>
        <v>0</v>
      </c>
      <c r="CT11" s="287">
        <f t="shared" si="7"/>
        <v>0</v>
      </c>
      <c r="CU11" s="287">
        <f t="shared" si="7"/>
        <v>0</v>
      </c>
      <c r="CV11" s="287">
        <f t="shared" si="7"/>
        <v>0</v>
      </c>
      <c r="CW11" s="287">
        <f t="shared" si="7"/>
        <v>0</v>
      </c>
      <c r="CX11" s="287">
        <f t="shared" si="7"/>
        <v>0</v>
      </c>
      <c r="CY11" s="287">
        <f t="shared" si="7"/>
        <v>0</v>
      </c>
      <c r="CZ11" s="287">
        <f t="shared" si="7"/>
        <v>0</v>
      </c>
      <c r="DA11" s="287">
        <f t="shared" ref="DA11:EF11" si="8">SUM(DA8:DA10)</f>
        <v>0</v>
      </c>
      <c r="DB11" s="287">
        <f t="shared" si="8"/>
        <v>0</v>
      </c>
      <c r="DC11" s="287">
        <f t="shared" si="8"/>
        <v>0</v>
      </c>
      <c r="DD11" s="287">
        <f t="shared" si="8"/>
        <v>0</v>
      </c>
      <c r="DE11" s="287">
        <f t="shared" si="8"/>
        <v>0</v>
      </c>
      <c r="DF11" s="287">
        <f t="shared" si="8"/>
        <v>0</v>
      </c>
      <c r="DG11" s="287">
        <f t="shared" si="8"/>
        <v>0</v>
      </c>
      <c r="DH11" s="287">
        <f t="shared" si="8"/>
        <v>0</v>
      </c>
      <c r="DI11" s="287">
        <f t="shared" si="8"/>
        <v>0</v>
      </c>
      <c r="DJ11" s="287">
        <f t="shared" si="8"/>
        <v>0</v>
      </c>
      <c r="DK11" s="287">
        <f t="shared" si="8"/>
        <v>0</v>
      </c>
      <c r="DL11" s="287">
        <f t="shared" si="8"/>
        <v>0</v>
      </c>
      <c r="DM11" s="287">
        <f t="shared" si="8"/>
        <v>0</v>
      </c>
      <c r="DN11" s="287">
        <f t="shared" si="8"/>
        <v>0</v>
      </c>
      <c r="DO11" s="289">
        <f t="shared" si="8"/>
        <v>0</v>
      </c>
      <c r="DP11" s="382">
        <f t="shared" si="8"/>
        <v>2</v>
      </c>
      <c r="DQ11" s="287">
        <f t="shared" si="8"/>
        <v>76000</v>
      </c>
      <c r="DR11" s="287">
        <f t="shared" si="8"/>
        <v>1</v>
      </c>
      <c r="DS11" s="287">
        <f t="shared" si="8"/>
        <v>28500</v>
      </c>
      <c r="DT11" s="287">
        <f t="shared" si="8"/>
        <v>0</v>
      </c>
      <c r="DU11" s="287">
        <f t="shared" si="8"/>
        <v>0</v>
      </c>
      <c r="DV11" s="287">
        <f t="shared" si="8"/>
        <v>3</v>
      </c>
      <c r="DW11" s="287">
        <f t="shared" si="8"/>
        <v>104500</v>
      </c>
      <c r="DX11" s="287">
        <f t="shared" si="8"/>
        <v>0</v>
      </c>
      <c r="DY11" s="287">
        <f t="shared" si="8"/>
        <v>0</v>
      </c>
      <c r="DZ11" s="287">
        <f t="shared" si="8"/>
        <v>0</v>
      </c>
      <c r="EA11" s="287">
        <f t="shared" si="8"/>
        <v>0</v>
      </c>
      <c r="EB11" s="287">
        <f t="shared" si="8"/>
        <v>0</v>
      </c>
      <c r="EC11" s="287">
        <f t="shared" si="8"/>
        <v>0</v>
      </c>
      <c r="ED11" s="287">
        <f t="shared" si="8"/>
        <v>0</v>
      </c>
      <c r="EE11" s="287">
        <f t="shared" si="8"/>
        <v>0</v>
      </c>
      <c r="EF11" s="287">
        <f t="shared" si="8"/>
        <v>3</v>
      </c>
      <c r="EG11" s="287">
        <f t="shared" ref="EG11:EK11" si="9">SUM(EG8:EG10)</f>
        <v>104500</v>
      </c>
      <c r="EH11" s="287">
        <f t="shared" si="9"/>
        <v>2</v>
      </c>
      <c r="EI11" s="287">
        <f t="shared" si="9"/>
        <v>57000</v>
      </c>
      <c r="EJ11" s="287">
        <f t="shared" si="9"/>
        <v>1</v>
      </c>
      <c r="EK11" s="287">
        <f t="shared" si="9"/>
        <v>47500</v>
      </c>
      <c r="EL11" s="273"/>
      <c r="EM11" s="272"/>
      <c r="EN11" s="273"/>
      <c r="EO11" s="273"/>
      <c r="EP11" s="273"/>
      <c r="EQ11" s="273"/>
      <c r="ER11" s="273"/>
      <c r="ES11" s="273"/>
      <c r="ET11" s="273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activeCell="C8" sqref="C8"/>
    </sheetView>
  </sheetViews>
  <sheetFormatPr defaultRowHeight="15"/>
  <sheetData>
    <row r="1" spans="1:150" ht="18.75">
      <c r="A1" s="499" t="s">
        <v>863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342"/>
      <c r="M1" s="341"/>
      <c r="N1" s="343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502" t="s">
        <v>864</v>
      </c>
      <c r="DQ1" s="502"/>
      <c r="DR1" s="502"/>
      <c r="DS1" s="502"/>
      <c r="DT1" s="502"/>
      <c r="DU1" s="502"/>
      <c r="DV1" s="502"/>
      <c r="DW1" s="502"/>
      <c r="DX1" s="502"/>
      <c r="DY1" s="502"/>
      <c r="DZ1" s="502"/>
      <c r="EA1" s="502"/>
      <c r="EB1" s="502"/>
      <c r="EC1" s="502"/>
      <c r="ED1" s="502"/>
      <c r="EE1" s="345"/>
      <c r="EF1" s="345"/>
      <c r="EG1" s="345"/>
      <c r="EH1" s="345"/>
      <c r="EI1" s="345"/>
      <c r="EJ1" s="345"/>
      <c r="EK1" s="345"/>
      <c r="EL1" s="345"/>
      <c r="EM1" s="346"/>
      <c r="EN1" s="345"/>
      <c r="EO1" s="345"/>
      <c r="EP1" s="345"/>
      <c r="EQ1" s="345"/>
      <c r="ER1" s="345"/>
      <c r="ES1" s="345"/>
      <c r="ET1" s="345"/>
    </row>
    <row r="2" spans="1:150" ht="19.5" thickBot="1">
      <c r="A2" s="500" t="s">
        <v>1006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342"/>
      <c r="M2" s="342"/>
      <c r="N2" s="347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8"/>
      <c r="AE2" s="342"/>
      <c r="AF2" s="342"/>
      <c r="AG2" s="342"/>
      <c r="AH2" s="342"/>
      <c r="AI2" s="342"/>
      <c r="AJ2" s="342"/>
      <c r="AK2" s="342"/>
      <c r="AL2" s="342"/>
      <c r="AM2" s="342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53"/>
      <c r="DQ2" s="352"/>
      <c r="DR2" s="352"/>
      <c r="DS2" s="352"/>
      <c r="DT2" s="383" t="s">
        <v>906</v>
      </c>
      <c r="DU2" s="383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3"/>
      <c r="EN2" s="352"/>
      <c r="EO2" s="352"/>
      <c r="EP2" s="352"/>
      <c r="EQ2" s="352"/>
      <c r="ER2" s="352"/>
      <c r="ES2" s="352"/>
      <c r="ET2" s="352"/>
    </row>
    <row r="3" spans="1:150" ht="15.75">
      <c r="A3" s="486" t="s">
        <v>866</v>
      </c>
      <c r="B3" s="476" t="s">
        <v>907</v>
      </c>
      <c r="C3" s="476" t="s">
        <v>867</v>
      </c>
      <c r="D3" s="476" t="s">
        <v>868</v>
      </c>
      <c r="E3" s="476" t="s">
        <v>1028</v>
      </c>
      <c r="F3" s="476" t="s">
        <v>970</v>
      </c>
      <c r="G3" s="476" t="s">
        <v>971</v>
      </c>
      <c r="H3" s="476" t="s">
        <v>870</v>
      </c>
      <c r="I3" s="440" t="s">
        <v>933</v>
      </c>
      <c r="J3" s="476" t="s">
        <v>871</v>
      </c>
      <c r="K3" s="476" t="s">
        <v>1029</v>
      </c>
      <c r="L3" s="476" t="s">
        <v>1030</v>
      </c>
      <c r="M3" s="440" t="s">
        <v>874</v>
      </c>
      <c r="N3" s="501" t="s">
        <v>1031</v>
      </c>
      <c r="O3" s="497" t="s">
        <v>876</v>
      </c>
      <c r="P3" s="497"/>
      <c r="Q3" s="497"/>
      <c r="R3" s="349"/>
      <c r="S3" s="498" t="s">
        <v>878</v>
      </c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354"/>
      <c r="DP3" s="355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273"/>
      <c r="EM3" s="272"/>
      <c r="EN3" s="273"/>
      <c r="EO3" s="273"/>
      <c r="EP3" s="273"/>
      <c r="EQ3" s="273"/>
      <c r="ER3" s="273"/>
      <c r="ES3" s="273"/>
      <c r="ET3" s="273"/>
    </row>
    <row r="4" spans="1:150" ht="26.25" thickBot="1">
      <c r="A4" s="457"/>
      <c r="B4" s="459"/>
      <c r="C4" s="476"/>
      <c r="D4" s="459"/>
      <c r="E4" s="459"/>
      <c r="F4" s="476"/>
      <c r="G4" s="476"/>
      <c r="H4" s="459"/>
      <c r="I4" s="441"/>
      <c r="J4" s="476"/>
      <c r="K4" s="459"/>
      <c r="L4" s="476"/>
      <c r="M4" s="441"/>
      <c r="N4" s="501"/>
      <c r="O4" s="497"/>
      <c r="P4" s="497"/>
      <c r="Q4" s="497"/>
      <c r="R4" s="202"/>
      <c r="S4" s="476" t="s">
        <v>309</v>
      </c>
      <c r="T4" s="476"/>
      <c r="U4" s="476"/>
      <c r="V4" s="476"/>
      <c r="W4" s="476"/>
      <c r="X4" s="476"/>
      <c r="Y4" s="476" t="s">
        <v>320</v>
      </c>
      <c r="Z4" s="476"/>
      <c r="AA4" s="476"/>
      <c r="AB4" s="476"/>
      <c r="AC4" s="476"/>
      <c r="AD4" s="476" t="s">
        <v>324</v>
      </c>
      <c r="AE4" s="476"/>
      <c r="AF4" s="476"/>
      <c r="AG4" s="476"/>
      <c r="AH4" s="476"/>
      <c r="AI4" s="476" t="s">
        <v>879</v>
      </c>
      <c r="AJ4" s="476"/>
      <c r="AK4" s="476"/>
      <c r="AL4" s="476"/>
      <c r="AM4" s="476"/>
      <c r="AN4" s="476" t="s">
        <v>880</v>
      </c>
      <c r="AO4" s="476"/>
      <c r="AP4" s="476"/>
      <c r="AQ4" s="476"/>
      <c r="AR4" s="476"/>
      <c r="AS4" s="476" t="s">
        <v>881</v>
      </c>
      <c r="AT4" s="476"/>
      <c r="AU4" s="476"/>
      <c r="AV4" s="476"/>
      <c r="AW4" s="476"/>
      <c r="AX4" s="476" t="s">
        <v>882</v>
      </c>
      <c r="AY4" s="476"/>
      <c r="AZ4" s="476"/>
      <c r="BA4" s="476"/>
      <c r="BB4" s="476"/>
      <c r="BC4" s="476" t="s">
        <v>883</v>
      </c>
      <c r="BD4" s="476"/>
      <c r="BE4" s="476"/>
      <c r="BF4" s="476"/>
      <c r="BG4" s="476"/>
      <c r="BH4" s="476" t="s">
        <v>884</v>
      </c>
      <c r="BI4" s="476"/>
      <c r="BJ4" s="476"/>
      <c r="BK4" s="476"/>
      <c r="BL4" s="476"/>
      <c r="BM4" s="476" t="s">
        <v>885</v>
      </c>
      <c r="BN4" s="476"/>
      <c r="BO4" s="476"/>
      <c r="BP4" s="476"/>
      <c r="BQ4" s="476"/>
      <c r="BR4" s="476" t="s">
        <v>886</v>
      </c>
      <c r="BS4" s="476"/>
      <c r="BT4" s="476"/>
      <c r="BU4" s="476"/>
      <c r="BV4" s="476"/>
      <c r="BW4" s="476" t="s">
        <v>887</v>
      </c>
      <c r="BX4" s="476"/>
      <c r="BY4" s="476"/>
      <c r="BZ4" s="476"/>
      <c r="CA4" s="476"/>
      <c r="CB4" s="476" t="s">
        <v>888</v>
      </c>
      <c r="CC4" s="476"/>
      <c r="CD4" s="476"/>
      <c r="CE4" s="476"/>
      <c r="CF4" s="476"/>
      <c r="CG4" s="476" t="s">
        <v>889</v>
      </c>
      <c r="CH4" s="476"/>
      <c r="CI4" s="476"/>
      <c r="CJ4" s="476"/>
      <c r="CK4" s="476"/>
      <c r="CL4" s="476" t="s">
        <v>890</v>
      </c>
      <c r="CM4" s="476"/>
      <c r="CN4" s="476"/>
      <c r="CO4" s="476"/>
      <c r="CP4" s="476"/>
      <c r="CQ4" s="476" t="s">
        <v>891</v>
      </c>
      <c r="CR4" s="476"/>
      <c r="CS4" s="476"/>
      <c r="CT4" s="476"/>
      <c r="CU4" s="476"/>
      <c r="CV4" s="476" t="s">
        <v>892</v>
      </c>
      <c r="CW4" s="476"/>
      <c r="CX4" s="476"/>
      <c r="CY4" s="476"/>
      <c r="CZ4" s="476"/>
      <c r="DA4" s="476" t="s">
        <v>893</v>
      </c>
      <c r="DB4" s="476"/>
      <c r="DC4" s="476"/>
      <c r="DD4" s="476"/>
      <c r="DE4" s="476"/>
      <c r="DF4" s="476" t="s">
        <v>894</v>
      </c>
      <c r="DG4" s="476"/>
      <c r="DH4" s="476"/>
      <c r="DI4" s="476"/>
      <c r="DJ4" s="476"/>
      <c r="DK4" s="476" t="s">
        <v>895</v>
      </c>
      <c r="DL4" s="476"/>
      <c r="DM4" s="476"/>
      <c r="DN4" s="476"/>
      <c r="DO4" s="476"/>
      <c r="DP4" s="495" t="s">
        <v>896</v>
      </c>
      <c r="DQ4" s="495"/>
      <c r="DR4" s="495"/>
      <c r="DS4" s="495"/>
      <c r="DT4" s="495" t="s">
        <v>915</v>
      </c>
      <c r="DU4" s="495"/>
      <c r="DV4" s="495"/>
      <c r="DW4" s="495"/>
      <c r="DX4" s="495"/>
      <c r="DY4" s="495"/>
      <c r="DZ4" s="495"/>
      <c r="EA4" s="495"/>
      <c r="EB4" s="495"/>
      <c r="EC4" s="495"/>
      <c r="ED4" s="495"/>
      <c r="EE4" s="495"/>
      <c r="EF4" s="305"/>
      <c r="EG4" s="305"/>
      <c r="EH4" s="305"/>
      <c r="EI4" s="384" t="s">
        <v>1009</v>
      </c>
      <c r="EJ4" s="305"/>
      <c r="EK4" s="305" t="s">
        <v>419</v>
      </c>
      <c r="EL4" s="230"/>
      <c r="EM4" s="231" t="s">
        <v>917</v>
      </c>
      <c r="EN4" s="232"/>
      <c r="EO4" s="232"/>
      <c r="EP4" s="232"/>
      <c r="EQ4" s="232"/>
      <c r="ER4" s="232"/>
      <c r="ES4" s="232"/>
      <c r="ET4" s="232"/>
    </row>
    <row r="5" spans="1:150" ht="26.25" thickBot="1">
      <c r="A5" s="457"/>
      <c r="B5" s="459"/>
      <c r="C5" s="476"/>
      <c r="D5" s="459"/>
      <c r="E5" s="459"/>
      <c r="F5" s="476"/>
      <c r="G5" s="476"/>
      <c r="H5" s="459"/>
      <c r="I5" s="442"/>
      <c r="J5" s="476"/>
      <c r="K5" s="459"/>
      <c r="L5" s="476"/>
      <c r="M5" s="441"/>
      <c r="N5" s="501"/>
      <c r="O5" s="201" t="s">
        <v>897</v>
      </c>
      <c r="P5" s="202" t="s">
        <v>898</v>
      </c>
      <c r="Q5" s="202" t="s">
        <v>899</v>
      </c>
      <c r="R5" s="202" t="s">
        <v>970</v>
      </c>
      <c r="S5" s="203" t="s">
        <v>1010</v>
      </c>
      <c r="T5" s="203" t="s">
        <v>901</v>
      </c>
      <c r="U5" s="204" t="s">
        <v>936</v>
      </c>
      <c r="V5" s="204" t="s">
        <v>899</v>
      </c>
      <c r="W5" s="204" t="s">
        <v>970</v>
      </c>
      <c r="X5" s="202" t="s">
        <v>897</v>
      </c>
      <c r="Y5" s="203" t="s">
        <v>901</v>
      </c>
      <c r="Z5" s="204" t="s">
        <v>936</v>
      </c>
      <c r="AA5" s="204" t="s">
        <v>899</v>
      </c>
      <c r="AB5" s="204" t="s">
        <v>970</v>
      </c>
      <c r="AC5" s="202" t="s">
        <v>897</v>
      </c>
      <c r="AD5" s="203" t="s">
        <v>901</v>
      </c>
      <c r="AE5" s="204" t="s">
        <v>1011</v>
      </c>
      <c r="AF5" s="204" t="s">
        <v>899</v>
      </c>
      <c r="AG5" s="204" t="s">
        <v>970</v>
      </c>
      <c r="AH5" s="202" t="s">
        <v>897</v>
      </c>
      <c r="AI5" s="203" t="s">
        <v>901</v>
      </c>
      <c r="AJ5" s="204" t="s">
        <v>1011</v>
      </c>
      <c r="AK5" s="204" t="s">
        <v>899</v>
      </c>
      <c r="AL5" s="204" t="s">
        <v>970</v>
      </c>
      <c r="AM5" s="202" t="s">
        <v>897</v>
      </c>
      <c r="AN5" s="203" t="s">
        <v>901</v>
      </c>
      <c r="AO5" s="204" t="s">
        <v>1011</v>
      </c>
      <c r="AP5" s="204" t="s">
        <v>899</v>
      </c>
      <c r="AQ5" s="204" t="s">
        <v>970</v>
      </c>
      <c r="AR5" s="202" t="s">
        <v>897</v>
      </c>
      <c r="AS5" s="203" t="s">
        <v>901</v>
      </c>
      <c r="AT5" s="204" t="s">
        <v>1011</v>
      </c>
      <c r="AU5" s="204" t="s">
        <v>899</v>
      </c>
      <c r="AV5" s="204" t="s">
        <v>970</v>
      </c>
      <c r="AW5" s="202" t="s">
        <v>897</v>
      </c>
      <c r="AX5" s="203" t="s">
        <v>901</v>
      </c>
      <c r="AY5" s="204" t="s">
        <v>1011</v>
      </c>
      <c r="AZ5" s="204" t="s">
        <v>899</v>
      </c>
      <c r="BA5" s="204" t="s">
        <v>970</v>
      </c>
      <c r="BB5" s="202" t="s">
        <v>897</v>
      </c>
      <c r="BC5" s="203" t="s">
        <v>901</v>
      </c>
      <c r="BD5" s="204" t="s">
        <v>1011</v>
      </c>
      <c r="BE5" s="204" t="s">
        <v>899</v>
      </c>
      <c r="BF5" s="204" t="s">
        <v>970</v>
      </c>
      <c r="BG5" s="202" t="s">
        <v>897</v>
      </c>
      <c r="BH5" s="203" t="s">
        <v>901</v>
      </c>
      <c r="BI5" s="204" t="s">
        <v>1011</v>
      </c>
      <c r="BJ5" s="204" t="s">
        <v>899</v>
      </c>
      <c r="BK5" s="204" t="s">
        <v>970</v>
      </c>
      <c r="BL5" s="202" t="s">
        <v>897</v>
      </c>
      <c r="BM5" s="203" t="s">
        <v>901</v>
      </c>
      <c r="BN5" s="204" t="s">
        <v>1011</v>
      </c>
      <c r="BO5" s="204" t="s">
        <v>899</v>
      </c>
      <c r="BP5" s="204" t="s">
        <v>970</v>
      </c>
      <c r="BQ5" s="202" t="s">
        <v>897</v>
      </c>
      <c r="BR5" s="203" t="s">
        <v>901</v>
      </c>
      <c r="BS5" s="204" t="s">
        <v>1011</v>
      </c>
      <c r="BT5" s="204" t="s">
        <v>899</v>
      </c>
      <c r="BU5" s="204" t="s">
        <v>970</v>
      </c>
      <c r="BV5" s="202" t="s">
        <v>897</v>
      </c>
      <c r="BW5" s="203" t="s">
        <v>901</v>
      </c>
      <c r="BX5" s="204" t="s">
        <v>1011</v>
      </c>
      <c r="BY5" s="204" t="s">
        <v>899</v>
      </c>
      <c r="BZ5" s="204" t="s">
        <v>970</v>
      </c>
      <c r="CA5" s="202" t="s">
        <v>897</v>
      </c>
      <c r="CB5" s="203" t="s">
        <v>901</v>
      </c>
      <c r="CC5" s="204" t="s">
        <v>1011</v>
      </c>
      <c r="CD5" s="204" t="s">
        <v>899</v>
      </c>
      <c r="CE5" s="204" t="s">
        <v>970</v>
      </c>
      <c r="CF5" s="202" t="s">
        <v>897</v>
      </c>
      <c r="CG5" s="203" t="s">
        <v>901</v>
      </c>
      <c r="CH5" s="204" t="s">
        <v>1011</v>
      </c>
      <c r="CI5" s="204" t="s">
        <v>899</v>
      </c>
      <c r="CJ5" s="204" t="s">
        <v>970</v>
      </c>
      <c r="CK5" s="202" t="s">
        <v>897</v>
      </c>
      <c r="CL5" s="203" t="s">
        <v>901</v>
      </c>
      <c r="CM5" s="204" t="s">
        <v>1011</v>
      </c>
      <c r="CN5" s="204" t="s">
        <v>899</v>
      </c>
      <c r="CO5" s="204" t="s">
        <v>970</v>
      </c>
      <c r="CP5" s="202" t="s">
        <v>897</v>
      </c>
      <c r="CQ5" s="203" t="s">
        <v>901</v>
      </c>
      <c r="CR5" s="204" t="s">
        <v>1011</v>
      </c>
      <c r="CS5" s="204" t="s">
        <v>899</v>
      </c>
      <c r="CT5" s="204" t="s">
        <v>970</v>
      </c>
      <c r="CU5" s="202" t="s">
        <v>897</v>
      </c>
      <c r="CV5" s="203" t="s">
        <v>901</v>
      </c>
      <c r="CW5" s="204" t="s">
        <v>1011</v>
      </c>
      <c r="CX5" s="204" t="s">
        <v>899</v>
      </c>
      <c r="CY5" s="204" t="s">
        <v>970</v>
      </c>
      <c r="CZ5" s="202" t="s">
        <v>897</v>
      </c>
      <c r="DA5" s="203" t="s">
        <v>901</v>
      </c>
      <c r="DB5" s="204" t="s">
        <v>1011</v>
      </c>
      <c r="DC5" s="204" t="s">
        <v>899</v>
      </c>
      <c r="DD5" s="204" t="s">
        <v>970</v>
      </c>
      <c r="DE5" s="202" t="s">
        <v>897</v>
      </c>
      <c r="DF5" s="203" t="s">
        <v>901</v>
      </c>
      <c r="DG5" s="204" t="s">
        <v>1011</v>
      </c>
      <c r="DH5" s="204" t="s">
        <v>899</v>
      </c>
      <c r="DI5" s="204" t="s">
        <v>970</v>
      </c>
      <c r="DJ5" s="202" t="s">
        <v>897</v>
      </c>
      <c r="DK5" s="203" t="s">
        <v>901</v>
      </c>
      <c r="DL5" s="204" t="s">
        <v>1011</v>
      </c>
      <c r="DM5" s="204" t="s">
        <v>899</v>
      </c>
      <c r="DN5" s="204" t="s">
        <v>970</v>
      </c>
      <c r="DO5" s="206" t="s">
        <v>897</v>
      </c>
      <c r="DP5" s="355" t="s">
        <v>34</v>
      </c>
      <c r="DQ5" s="358" t="s">
        <v>903</v>
      </c>
      <c r="DR5" s="358" t="s">
        <v>73</v>
      </c>
      <c r="DS5" s="358" t="s">
        <v>903</v>
      </c>
      <c r="DT5" s="359" t="s">
        <v>918</v>
      </c>
      <c r="DU5" s="358" t="s">
        <v>903</v>
      </c>
      <c r="DV5" s="359" t="s">
        <v>919</v>
      </c>
      <c r="DW5" s="358" t="s">
        <v>903</v>
      </c>
      <c r="DX5" s="359" t="s">
        <v>920</v>
      </c>
      <c r="DY5" s="358" t="s">
        <v>903</v>
      </c>
      <c r="DZ5" s="359" t="s">
        <v>921</v>
      </c>
      <c r="EA5" s="358" t="s">
        <v>903</v>
      </c>
      <c r="EB5" s="359" t="s">
        <v>922</v>
      </c>
      <c r="EC5" s="358" t="s">
        <v>903</v>
      </c>
      <c r="ED5" s="359" t="s">
        <v>923</v>
      </c>
      <c r="EE5" s="358" t="s">
        <v>903</v>
      </c>
      <c r="EF5" s="360" t="s">
        <v>924</v>
      </c>
      <c r="EG5" s="360" t="s">
        <v>924</v>
      </c>
      <c r="EH5" s="97" t="s">
        <v>990</v>
      </c>
      <c r="EI5" s="97" t="s">
        <v>903</v>
      </c>
      <c r="EJ5" s="97" t="s">
        <v>991</v>
      </c>
      <c r="EK5" s="97" t="s">
        <v>903</v>
      </c>
      <c r="EL5" s="237"/>
      <c r="EM5" s="238" t="s">
        <v>33</v>
      </c>
      <c r="EN5" s="239" t="s">
        <v>927</v>
      </c>
      <c r="EO5" s="239" t="s">
        <v>928</v>
      </c>
      <c r="EP5" s="239" t="s">
        <v>927</v>
      </c>
      <c r="EQ5" s="239" t="s">
        <v>929</v>
      </c>
      <c r="ER5" s="239" t="s">
        <v>927</v>
      </c>
      <c r="ES5" s="239" t="s">
        <v>930</v>
      </c>
      <c r="ET5" s="239" t="s">
        <v>931</v>
      </c>
    </row>
    <row r="6" spans="1:150">
      <c r="A6" s="361">
        <v>1</v>
      </c>
      <c r="B6" s="362">
        <v>2</v>
      </c>
      <c r="C6" s="362"/>
      <c r="D6" s="362">
        <v>3</v>
      </c>
      <c r="E6" s="363">
        <v>4</v>
      </c>
      <c r="F6" s="363">
        <v>5</v>
      </c>
      <c r="G6" s="363">
        <v>6</v>
      </c>
      <c r="H6" s="363">
        <v>5</v>
      </c>
      <c r="I6" s="363"/>
      <c r="J6" s="363">
        <v>6</v>
      </c>
      <c r="K6" s="363">
        <v>7</v>
      </c>
      <c r="L6" s="363"/>
      <c r="M6" s="363"/>
      <c r="N6" s="364">
        <v>9</v>
      </c>
      <c r="O6" s="363">
        <v>10</v>
      </c>
      <c r="P6" s="363"/>
      <c r="Q6" s="363"/>
      <c r="R6" s="363">
        <v>11</v>
      </c>
      <c r="S6" s="363">
        <v>6</v>
      </c>
      <c r="T6" s="363">
        <v>7</v>
      </c>
      <c r="U6" s="363">
        <v>8</v>
      </c>
      <c r="V6" s="363">
        <v>9</v>
      </c>
      <c r="W6" s="363"/>
      <c r="X6" s="363">
        <v>10</v>
      </c>
      <c r="Y6" s="363">
        <v>11</v>
      </c>
      <c r="Z6" s="363">
        <v>12</v>
      </c>
      <c r="AA6" s="363">
        <v>13</v>
      </c>
      <c r="AB6" s="363"/>
      <c r="AC6" s="363">
        <v>14</v>
      </c>
      <c r="AD6" s="363">
        <v>15</v>
      </c>
      <c r="AE6" s="363">
        <v>16</v>
      </c>
      <c r="AF6" s="363">
        <v>17</v>
      </c>
      <c r="AG6" s="363"/>
      <c r="AH6" s="363">
        <v>18</v>
      </c>
      <c r="AI6" s="363">
        <v>19</v>
      </c>
      <c r="AJ6" s="363">
        <v>20</v>
      </c>
      <c r="AK6" s="363">
        <v>21</v>
      </c>
      <c r="AL6" s="363"/>
      <c r="AM6" s="363">
        <v>22</v>
      </c>
      <c r="AN6" s="363">
        <v>19</v>
      </c>
      <c r="AO6" s="363">
        <v>20</v>
      </c>
      <c r="AP6" s="363">
        <v>21</v>
      </c>
      <c r="AQ6" s="363"/>
      <c r="AR6" s="363">
        <v>22</v>
      </c>
      <c r="AS6" s="363">
        <v>19</v>
      </c>
      <c r="AT6" s="363">
        <v>20</v>
      </c>
      <c r="AU6" s="363">
        <v>21</v>
      </c>
      <c r="AV6" s="363"/>
      <c r="AW6" s="363">
        <v>22</v>
      </c>
      <c r="AX6" s="363">
        <v>19</v>
      </c>
      <c r="AY6" s="363">
        <v>20</v>
      </c>
      <c r="AZ6" s="363">
        <v>21</v>
      </c>
      <c r="BA6" s="363"/>
      <c r="BB6" s="363">
        <v>22</v>
      </c>
      <c r="BC6" s="363">
        <v>19</v>
      </c>
      <c r="BD6" s="363">
        <v>20</v>
      </c>
      <c r="BE6" s="363">
        <v>21</v>
      </c>
      <c r="BF6" s="363"/>
      <c r="BG6" s="363">
        <v>22</v>
      </c>
      <c r="BH6" s="363">
        <v>19</v>
      </c>
      <c r="BI6" s="363">
        <v>20</v>
      </c>
      <c r="BJ6" s="363">
        <v>21</v>
      </c>
      <c r="BK6" s="363"/>
      <c r="BL6" s="363">
        <v>22</v>
      </c>
      <c r="BM6" s="363">
        <v>19</v>
      </c>
      <c r="BN6" s="363">
        <v>20</v>
      </c>
      <c r="BO6" s="363">
        <v>21</v>
      </c>
      <c r="BP6" s="363"/>
      <c r="BQ6" s="363">
        <v>22</v>
      </c>
      <c r="BR6" s="363">
        <v>19</v>
      </c>
      <c r="BS6" s="363">
        <v>20</v>
      </c>
      <c r="BT6" s="363">
        <v>21</v>
      </c>
      <c r="BU6" s="363"/>
      <c r="BV6" s="363">
        <v>22</v>
      </c>
      <c r="BW6" s="363">
        <v>19</v>
      </c>
      <c r="BX6" s="363">
        <v>20</v>
      </c>
      <c r="BY6" s="363">
        <v>21</v>
      </c>
      <c r="BZ6" s="363"/>
      <c r="CA6" s="363">
        <v>22</v>
      </c>
      <c r="CB6" s="363">
        <v>19</v>
      </c>
      <c r="CC6" s="363">
        <v>20</v>
      </c>
      <c r="CD6" s="363">
        <v>21</v>
      </c>
      <c r="CE6" s="363"/>
      <c r="CF6" s="363">
        <v>22</v>
      </c>
      <c r="CG6" s="363">
        <v>19</v>
      </c>
      <c r="CH6" s="363">
        <v>20</v>
      </c>
      <c r="CI6" s="363">
        <v>21</v>
      </c>
      <c r="CJ6" s="363"/>
      <c r="CK6" s="363">
        <v>22</v>
      </c>
      <c r="CL6" s="363">
        <v>19</v>
      </c>
      <c r="CM6" s="363">
        <v>20</v>
      </c>
      <c r="CN6" s="363">
        <v>21</v>
      </c>
      <c r="CO6" s="363"/>
      <c r="CP6" s="363">
        <v>22</v>
      </c>
      <c r="CQ6" s="363">
        <v>19</v>
      </c>
      <c r="CR6" s="363">
        <v>20</v>
      </c>
      <c r="CS6" s="363">
        <v>21</v>
      </c>
      <c r="CT6" s="363"/>
      <c r="CU6" s="363">
        <v>22</v>
      </c>
      <c r="CV6" s="363">
        <v>19</v>
      </c>
      <c r="CW6" s="363">
        <v>20</v>
      </c>
      <c r="CX6" s="363">
        <v>21</v>
      </c>
      <c r="CY6" s="363"/>
      <c r="CZ6" s="363">
        <v>22</v>
      </c>
      <c r="DA6" s="363">
        <v>19</v>
      </c>
      <c r="DB6" s="363">
        <v>20</v>
      </c>
      <c r="DC6" s="363">
        <v>21</v>
      </c>
      <c r="DD6" s="363"/>
      <c r="DE6" s="363">
        <v>22</v>
      </c>
      <c r="DF6" s="363">
        <v>19</v>
      </c>
      <c r="DG6" s="363">
        <v>20</v>
      </c>
      <c r="DH6" s="363">
        <v>21</v>
      </c>
      <c r="DI6" s="363"/>
      <c r="DJ6" s="363">
        <v>22</v>
      </c>
      <c r="DK6" s="363">
        <v>19</v>
      </c>
      <c r="DL6" s="363">
        <v>20</v>
      </c>
      <c r="DM6" s="363">
        <v>21</v>
      </c>
      <c r="DN6" s="363"/>
      <c r="DO6" s="365">
        <v>22</v>
      </c>
      <c r="DP6" s="355">
        <v>8</v>
      </c>
      <c r="DQ6" s="366">
        <v>9</v>
      </c>
      <c r="DR6" s="366">
        <v>10</v>
      </c>
      <c r="DS6" s="366">
        <v>11</v>
      </c>
      <c r="DT6" s="366">
        <v>12</v>
      </c>
      <c r="DU6" s="366">
        <v>13</v>
      </c>
      <c r="DV6" s="366">
        <v>14</v>
      </c>
      <c r="DW6" s="366">
        <v>15</v>
      </c>
      <c r="DX6" s="366">
        <v>16</v>
      </c>
      <c r="DY6" s="366">
        <v>17</v>
      </c>
      <c r="DZ6" s="366">
        <v>18</v>
      </c>
      <c r="EA6" s="366">
        <v>19</v>
      </c>
      <c r="EB6" s="366">
        <v>20</v>
      </c>
      <c r="EC6" s="366">
        <v>21</v>
      </c>
      <c r="ED6" s="366">
        <v>22</v>
      </c>
      <c r="EE6" s="366">
        <v>23</v>
      </c>
      <c r="EF6" s="11"/>
      <c r="EG6" s="11"/>
      <c r="EH6" s="11"/>
      <c r="EI6" s="11"/>
      <c r="EJ6" s="11"/>
      <c r="EK6" s="11"/>
      <c r="EL6" s="273"/>
      <c r="EM6" s="272"/>
      <c r="EN6" s="273"/>
      <c r="EO6" s="273"/>
      <c r="EP6" s="273"/>
      <c r="EQ6" s="273"/>
      <c r="ER6" s="273"/>
      <c r="ES6" s="273"/>
      <c r="ET6" s="273"/>
    </row>
    <row r="8" spans="1:150">
      <c r="C8" t="s">
        <v>904</v>
      </c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10"/>
  <sheetViews>
    <sheetView workbookViewId="0">
      <selection activeCell="G8" sqref="G8:G9"/>
    </sheetView>
  </sheetViews>
  <sheetFormatPr defaultRowHeight="15"/>
  <sheetData>
    <row r="1" spans="1:150" ht="18">
      <c r="A1" s="502" t="s">
        <v>863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385"/>
      <c r="M1" s="386"/>
      <c r="N1" s="387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502" t="s">
        <v>864</v>
      </c>
      <c r="DQ1" s="502"/>
      <c r="DR1" s="502"/>
      <c r="DS1" s="502"/>
      <c r="DT1" s="502"/>
      <c r="DU1" s="502"/>
      <c r="DV1" s="502"/>
      <c r="DW1" s="502"/>
      <c r="DX1" s="502"/>
      <c r="DY1" s="502"/>
      <c r="DZ1" s="502"/>
      <c r="EA1" s="502"/>
      <c r="EB1" s="502"/>
      <c r="EC1" s="502"/>
      <c r="ED1" s="502"/>
      <c r="EE1" s="345"/>
      <c r="EF1" s="345"/>
      <c r="EG1" s="345"/>
      <c r="EH1" s="345"/>
      <c r="EI1" s="345"/>
      <c r="EJ1" s="345"/>
      <c r="EK1" s="345"/>
      <c r="EL1" s="345"/>
      <c r="EM1" s="346"/>
      <c r="EN1" s="345"/>
      <c r="EO1" s="345"/>
      <c r="EP1" s="345"/>
      <c r="EQ1" s="345"/>
      <c r="ER1" s="345"/>
      <c r="ES1" s="345"/>
      <c r="ET1" s="345"/>
    </row>
    <row r="2" spans="1:150" ht="18">
      <c r="A2" s="510" t="s">
        <v>1006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385"/>
      <c r="M2" s="385"/>
      <c r="N2" s="388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9"/>
      <c r="AE2" s="385"/>
      <c r="AF2" s="385"/>
      <c r="AG2" s="385"/>
      <c r="AH2" s="385"/>
      <c r="AI2" s="385"/>
      <c r="AJ2" s="385"/>
      <c r="AK2" s="385"/>
      <c r="AL2" s="385"/>
      <c r="AM2" s="385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3"/>
      <c r="DQ2" s="352"/>
      <c r="DR2" s="352"/>
      <c r="DS2" s="352"/>
      <c r="DT2" s="383" t="s">
        <v>906</v>
      </c>
      <c r="DU2" s="383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3"/>
      <c r="EN2" s="352"/>
      <c r="EO2" s="352"/>
      <c r="EP2" s="352"/>
      <c r="EQ2" s="352"/>
      <c r="ER2" s="352"/>
      <c r="ES2" s="352"/>
      <c r="ET2" s="352"/>
    </row>
    <row r="3" spans="1:150" ht="15.75">
      <c r="A3" s="511" t="s">
        <v>866</v>
      </c>
      <c r="B3" s="476" t="s">
        <v>907</v>
      </c>
      <c r="C3" s="476" t="s">
        <v>867</v>
      </c>
      <c r="D3" s="476" t="s">
        <v>868</v>
      </c>
      <c r="E3" s="476" t="s">
        <v>1028</v>
      </c>
      <c r="F3" s="476" t="s">
        <v>970</v>
      </c>
      <c r="G3" s="476" t="s">
        <v>971</v>
      </c>
      <c r="H3" s="514" t="s">
        <v>870</v>
      </c>
      <c r="I3" s="507" t="s">
        <v>1032</v>
      </c>
      <c r="J3" s="514" t="s">
        <v>871</v>
      </c>
      <c r="K3" s="503" t="s">
        <v>1033</v>
      </c>
      <c r="L3" s="514" t="s">
        <v>1034</v>
      </c>
      <c r="M3" s="507" t="s">
        <v>1035</v>
      </c>
      <c r="N3" s="504" t="s">
        <v>1036</v>
      </c>
      <c r="O3" s="505" t="s">
        <v>876</v>
      </c>
      <c r="P3" s="505"/>
      <c r="Q3" s="505"/>
      <c r="R3" s="273"/>
      <c r="S3" s="506" t="s">
        <v>878</v>
      </c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390"/>
      <c r="DP3" s="355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273"/>
      <c r="EM3" s="272"/>
      <c r="EN3" s="273"/>
      <c r="EO3" s="273"/>
      <c r="EP3" s="273"/>
      <c r="EQ3" s="273"/>
      <c r="ER3" s="273"/>
      <c r="ES3" s="273"/>
      <c r="ET3" s="273"/>
    </row>
    <row r="4" spans="1:150" ht="26.25" thickBot="1">
      <c r="A4" s="512"/>
      <c r="B4" s="459"/>
      <c r="C4" s="476"/>
      <c r="D4" s="459"/>
      <c r="E4" s="513"/>
      <c r="F4" s="476"/>
      <c r="G4" s="476"/>
      <c r="H4" s="515"/>
      <c r="I4" s="508"/>
      <c r="J4" s="514"/>
      <c r="K4" s="515"/>
      <c r="L4" s="514"/>
      <c r="M4" s="508"/>
      <c r="N4" s="504"/>
      <c r="O4" s="505"/>
      <c r="P4" s="505"/>
      <c r="Q4" s="505"/>
      <c r="R4" s="392"/>
      <c r="S4" s="503" t="s">
        <v>309</v>
      </c>
      <c r="T4" s="503"/>
      <c r="U4" s="503"/>
      <c r="V4" s="503"/>
      <c r="W4" s="503"/>
      <c r="X4" s="503"/>
      <c r="Y4" s="503" t="s">
        <v>320</v>
      </c>
      <c r="Z4" s="503"/>
      <c r="AA4" s="503"/>
      <c r="AB4" s="503"/>
      <c r="AC4" s="503"/>
      <c r="AD4" s="503" t="s">
        <v>324</v>
      </c>
      <c r="AE4" s="503"/>
      <c r="AF4" s="503"/>
      <c r="AG4" s="503"/>
      <c r="AH4" s="503"/>
      <c r="AI4" s="503" t="s">
        <v>879</v>
      </c>
      <c r="AJ4" s="503"/>
      <c r="AK4" s="503"/>
      <c r="AL4" s="503"/>
      <c r="AM4" s="503"/>
      <c r="AN4" s="503" t="s">
        <v>880</v>
      </c>
      <c r="AO4" s="503"/>
      <c r="AP4" s="503"/>
      <c r="AQ4" s="503"/>
      <c r="AR4" s="503"/>
      <c r="AS4" s="503" t="s">
        <v>881</v>
      </c>
      <c r="AT4" s="503"/>
      <c r="AU4" s="503"/>
      <c r="AV4" s="503"/>
      <c r="AW4" s="503"/>
      <c r="AX4" s="503" t="s">
        <v>882</v>
      </c>
      <c r="AY4" s="503"/>
      <c r="AZ4" s="503"/>
      <c r="BA4" s="503"/>
      <c r="BB4" s="503"/>
      <c r="BC4" s="503" t="s">
        <v>883</v>
      </c>
      <c r="BD4" s="503"/>
      <c r="BE4" s="503"/>
      <c r="BF4" s="503"/>
      <c r="BG4" s="503"/>
      <c r="BH4" s="503" t="s">
        <v>884</v>
      </c>
      <c r="BI4" s="503"/>
      <c r="BJ4" s="503"/>
      <c r="BK4" s="503"/>
      <c r="BL4" s="503"/>
      <c r="BM4" s="503" t="s">
        <v>885</v>
      </c>
      <c r="BN4" s="503"/>
      <c r="BO4" s="503"/>
      <c r="BP4" s="503"/>
      <c r="BQ4" s="503"/>
      <c r="BR4" s="503" t="s">
        <v>886</v>
      </c>
      <c r="BS4" s="503"/>
      <c r="BT4" s="503"/>
      <c r="BU4" s="503"/>
      <c r="BV4" s="503"/>
      <c r="BW4" s="503" t="s">
        <v>887</v>
      </c>
      <c r="BX4" s="503"/>
      <c r="BY4" s="503"/>
      <c r="BZ4" s="503"/>
      <c r="CA4" s="503"/>
      <c r="CB4" s="503" t="s">
        <v>888</v>
      </c>
      <c r="CC4" s="503"/>
      <c r="CD4" s="503"/>
      <c r="CE4" s="503"/>
      <c r="CF4" s="503"/>
      <c r="CG4" s="503" t="s">
        <v>889</v>
      </c>
      <c r="CH4" s="503"/>
      <c r="CI4" s="503"/>
      <c r="CJ4" s="503"/>
      <c r="CK4" s="503"/>
      <c r="CL4" s="503" t="s">
        <v>890</v>
      </c>
      <c r="CM4" s="503"/>
      <c r="CN4" s="503"/>
      <c r="CO4" s="503"/>
      <c r="CP4" s="503"/>
      <c r="CQ4" s="503" t="s">
        <v>891</v>
      </c>
      <c r="CR4" s="503"/>
      <c r="CS4" s="503"/>
      <c r="CT4" s="503"/>
      <c r="CU4" s="503"/>
      <c r="CV4" s="503" t="s">
        <v>892</v>
      </c>
      <c r="CW4" s="503"/>
      <c r="CX4" s="503"/>
      <c r="CY4" s="503"/>
      <c r="CZ4" s="503"/>
      <c r="DA4" s="503" t="s">
        <v>893</v>
      </c>
      <c r="DB4" s="503"/>
      <c r="DC4" s="503"/>
      <c r="DD4" s="503"/>
      <c r="DE4" s="503"/>
      <c r="DF4" s="503" t="s">
        <v>894</v>
      </c>
      <c r="DG4" s="503"/>
      <c r="DH4" s="503"/>
      <c r="DI4" s="503"/>
      <c r="DJ4" s="503"/>
      <c r="DK4" s="503" t="s">
        <v>895</v>
      </c>
      <c r="DL4" s="503"/>
      <c r="DM4" s="503"/>
      <c r="DN4" s="503"/>
      <c r="DO4" s="503"/>
      <c r="DP4" s="495" t="s">
        <v>896</v>
      </c>
      <c r="DQ4" s="495"/>
      <c r="DR4" s="495"/>
      <c r="DS4" s="495"/>
      <c r="DT4" s="495" t="s">
        <v>915</v>
      </c>
      <c r="DU4" s="495"/>
      <c r="DV4" s="495"/>
      <c r="DW4" s="495"/>
      <c r="DX4" s="495"/>
      <c r="DY4" s="495"/>
      <c r="DZ4" s="495"/>
      <c r="EA4" s="495"/>
      <c r="EB4" s="495"/>
      <c r="EC4" s="495"/>
      <c r="ED4" s="495"/>
      <c r="EE4" s="495"/>
      <c r="EF4" s="305"/>
      <c r="EG4" s="305"/>
      <c r="EH4" s="305"/>
      <c r="EI4" s="384" t="s">
        <v>1009</v>
      </c>
      <c r="EJ4" s="305"/>
      <c r="EK4" s="305" t="s">
        <v>419</v>
      </c>
      <c r="EL4" s="230"/>
      <c r="EM4" s="231" t="s">
        <v>917</v>
      </c>
      <c r="EN4" s="232"/>
      <c r="EO4" s="232"/>
      <c r="EP4" s="232"/>
      <c r="EQ4" s="232"/>
      <c r="ER4" s="232"/>
      <c r="ES4" s="232"/>
      <c r="ET4" s="232"/>
    </row>
    <row r="5" spans="1:150" ht="26.25" thickBot="1">
      <c r="A5" s="512"/>
      <c r="B5" s="459"/>
      <c r="C5" s="476"/>
      <c r="D5" s="459"/>
      <c r="E5" s="513"/>
      <c r="F5" s="476"/>
      <c r="G5" s="476"/>
      <c r="H5" s="515"/>
      <c r="I5" s="509"/>
      <c r="J5" s="514"/>
      <c r="K5" s="515"/>
      <c r="L5" s="514"/>
      <c r="M5" s="509"/>
      <c r="N5" s="504"/>
      <c r="O5" s="393" t="s">
        <v>897</v>
      </c>
      <c r="P5" s="392" t="s">
        <v>898</v>
      </c>
      <c r="Q5" s="392" t="s">
        <v>899</v>
      </c>
      <c r="R5" s="392" t="s">
        <v>970</v>
      </c>
      <c r="S5" s="394" t="s">
        <v>1010</v>
      </c>
      <c r="T5" s="394" t="s">
        <v>901</v>
      </c>
      <c r="U5" s="395" t="s">
        <v>936</v>
      </c>
      <c r="V5" s="395" t="s">
        <v>899</v>
      </c>
      <c r="W5" s="395" t="s">
        <v>970</v>
      </c>
      <c r="X5" s="392" t="s">
        <v>897</v>
      </c>
      <c r="Y5" s="394" t="s">
        <v>901</v>
      </c>
      <c r="Z5" s="395" t="s">
        <v>936</v>
      </c>
      <c r="AA5" s="395" t="s">
        <v>899</v>
      </c>
      <c r="AB5" s="395" t="s">
        <v>970</v>
      </c>
      <c r="AC5" s="392" t="s">
        <v>897</v>
      </c>
      <c r="AD5" s="394" t="s">
        <v>901</v>
      </c>
      <c r="AE5" s="395" t="s">
        <v>1011</v>
      </c>
      <c r="AF5" s="395" t="s">
        <v>899</v>
      </c>
      <c r="AG5" s="395" t="s">
        <v>970</v>
      </c>
      <c r="AH5" s="392" t="s">
        <v>897</v>
      </c>
      <c r="AI5" s="394" t="s">
        <v>901</v>
      </c>
      <c r="AJ5" s="395" t="s">
        <v>1011</v>
      </c>
      <c r="AK5" s="395" t="s">
        <v>899</v>
      </c>
      <c r="AL5" s="395" t="s">
        <v>970</v>
      </c>
      <c r="AM5" s="392" t="s">
        <v>897</v>
      </c>
      <c r="AN5" s="394" t="s">
        <v>901</v>
      </c>
      <c r="AO5" s="395" t="s">
        <v>1011</v>
      </c>
      <c r="AP5" s="395" t="s">
        <v>899</v>
      </c>
      <c r="AQ5" s="395" t="s">
        <v>970</v>
      </c>
      <c r="AR5" s="392" t="s">
        <v>897</v>
      </c>
      <c r="AS5" s="394" t="s">
        <v>901</v>
      </c>
      <c r="AT5" s="395" t="s">
        <v>1011</v>
      </c>
      <c r="AU5" s="395" t="s">
        <v>899</v>
      </c>
      <c r="AV5" s="395" t="s">
        <v>970</v>
      </c>
      <c r="AW5" s="392" t="s">
        <v>897</v>
      </c>
      <c r="AX5" s="394" t="s">
        <v>901</v>
      </c>
      <c r="AY5" s="395" t="s">
        <v>1011</v>
      </c>
      <c r="AZ5" s="395" t="s">
        <v>899</v>
      </c>
      <c r="BA5" s="395" t="s">
        <v>970</v>
      </c>
      <c r="BB5" s="392" t="s">
        <v>897</v>
      </c>
      <c r="BC5" s="394" t="s">
        <v>901</v>
      </c>
      <c r="BD5" s="395" t="s">
        <v>1011</v>
      </c>
      <c r="BE5" s="395" t="s">
        <v>899</v>
      </c>
      <c r="BF5" s="395" t="s">
        <v>970</v>
      </c>
      <c r="BG5" s="392" t="s">
        <v>897</v>
      </c>
      <c r="BH5" s="394" t="s">
        <v>901</v>
      </c>
      <c r="BI5" s="395" t="s">
        <v>1011</v>
      </c>
      <c r="BJ5" s="395" t="s">
        <v>899</v>
      </c>
      <c r="BK5" s="395" t="s">
        <v>970</v>
      </c>
      <c r="BL5" s="392" t="s">
        <v>897</v>
      </c>
      <c r="BM5" s="394" t="s">
        <v>901</v>
      </c>
      <c r="BN5" s="395" t="s">
        <v>1011</v>
      </c>
      <c r="BO5" s="395" t="s">
        <v>899</v>
      </c>
      <c r="BP5" s="395" t="s">
        <v>970</v>
      </c>
      <c r="BQ5" s="392" t="s">
        <v>897</v>
      </c>
      <c r="BR5" s="394" t="s">
        <v>901</v>
      </c>
      <c r="BS5" s="395" t="s">
        <v>1011</v>
      </c>
      <c r="BT5" s="395" t="s">
        <v>899</v>
      </c>
      <c r="BU5" s="395" t="s">
        <v>970</v>
      </c>
      <c r="BV5" s="392" t="s">
        <v>897</v>
      </c>
      <c r="BW5" s="394" t="s">
        <v>901</v>
      </c>
      <c r="BX5" s="395" t="s">
        <v>1011</v>
      </c>
      <c r="BY5" s="395" t="s">
        <v>899</v>
      </c>
      <c r="BZ5" s="395" t="s">
        <v>970</v>
      </c>
      <c r="CA5" s="392" t="s">
        <v>897</v>
      </c>
      <c r="CB5" s="394" t="s">
        <v>901</v>
      </c>
      <c r="CC5" s="395" t="s">
        <v>1011</v>
      </c>
      <c r="CD5" s="395" t="s">
        <v>899</v>
      </c>
      <c r="CE5" s="395" t="s">
        <v>970</v>
      </c>
      <c r="CF5" s="392" t="s">
        <v>897</v>
      </c>
      <c r="CG5" s="394" t="s">
        <v>901</v>
      </c>
      <c r="CH5" s="395" t="s">
        <v>1011</v>
      </c>
      <c r="CI5" s="395" t="s">
        <v>899</v>
      </c>
      <c r="CJ5" s="395" t="s">
        <v>970</v>
      </c>
      <c r="CK5" s="392" t="s">
        <v>897</v>
      </c>
      <c r="CL5" s="394" t="s">
        <v>901</v>
      </c>
      <c r="CM5" s="395" t="s">
        <v>1011</v>
      </c>
      <c r="CN5" s="395" t="s">
        <v>899</v>
      </c>
      <c r="CO5" s="395" t="s">
        <v>970</v>
      </c>
      <c r="CP5" s="392" t="s">
        <v>897</v>
      </c>
      <c r="CQ5" s="394" t="s">
        <v>901</v>
      </c>
      <c r="CR5" s="395" t="s">
        <v>1011</v>
      </c>
      <c r="CS5" s="395" t="s">
        <v>899</v>
      </c>
      <c r="CT5" s="395" t="s">
        <v>970</v>
      </c>
      <c r="CU5" s="392" t="s">
        <v>897</v>
      </c>
      <c r="CV5" s="394" t="s">
        <v>901</v>
      </c>
      <c r="CW5" s="395" t="s">
        <v>1011</v>
      </c>
      <c r="CX5" s="395" t="s">
        <v>899</v>
      </c>
      <c r="CY5" s="395" t="s">
        <v>970</v>
      </c>
      <c r="CZ5" s="392" t="s">
        <v>897</v>
      </c>
      <c r="DA5" s="394" t="s">
        <v>901</v>
      </c>
      <c r="DB5" s="395" t="s">
        <v>1011</v>
      </c>
      <c r="DC5" s="395" t="s">
        <v>899</v>
      </c>
      <c r="DD5" s="395" t="s">
        <v>970</v>
      </c>
      <c r="DE5" s="392" t="s">
        <v>897</v>
      </c>
      <c r="DF5" s="394" t="s">
        <v>901</v>
      </c>
      <c r="DG5" s="395" t="s">
        <v>1011</v>
      </c>
      <c r="DH5" s="395" t="s">
        <v>899</v>
      </c>
      <c r="DI5" s="395" t="s">
        <v>970</v>
      </c>
      <c r="DJ5" s="392" t="s">
        <v>897</v>
      </c>
      <c r="DK5" s="394" t="s">
        <v>901</v>
      </c>
      <c r="DL5" s="395" t="s">
        <v>1011</v>
      </c>
      <c r="DM5" s="395" t="s">
        <v>899</v>
      </c>
      <c r="DN5" s="395" t="s">
        <v>970</v>
      </c>
      <c r="DO5" s="396" t="s">
        <v>897</v>
      </c>
      <c r="DP5" s="355" t="s">
        <v>34</v>
      </c>
      <c r="DQ5" s="358" t="s">
        <v>903</v>
      </c>
      <c r="DR5" s="358" t="s">
        <v>73</v>
      </c>
      <c r="DS5" s="358" t="s">
        <v>903</v>
      </c>
      <c r="DT5" s="359" t="s">
        <v>918</v>
      </c>
      <c r="DU5" s="358" t="s">
        <v>903</v>
      </c>
      <c r="DV5" s="359" t="s">
        <v>919</v>
      </c>
      <c r="DW5" s="358" t="s">
        <v>903</v>
      </c>
      <c r="DX5" s="359" t="s">
        <v>920</v>
      </c>
      <c r="DY5" s="358" t="s">
        <v>903</v>
      </c>
      <c r="DZ5" s="359" t="s">
        <v>921</v>
      </c>
      <c r="EA5" s="358" t="s">
        <v>903</v>
      </c>
      <c r="EB5" s="359" t="s">
        <v>922</v>
      </c>
      <c r="EC5" s="358" t="s">
        <v>903</v>
      </c>
      <c r="ED5" s="359" t="s">
        <v>923</v>
      </c>
      <c r="EE5" s="358" t="s">
        <v>903</v>
      </c>
      <c r="EF5" s="360" t="s">
        <v>924</v>
      </c>
      <c r="EG5" s="360" t="s">
        <v>924</v>
      </c>
      <c r="EH5" s="97" t="s">
        <v>990</v>
      </c>
      <c r="EI5" s="97" t="s">
        <v>903</v>
      </c>
      <c r="EJ5" s="97" t="s">
        <v>991</v>
      </c>
      <c r="EK5" s="97" t="s">
        <v>903</v>
      </c>
      <c r="EL5" s="237"/>
      <c r="EM5" s="238" t="s">
        <v>33</v>
      </c>
      <c r="EN5" s="239" t="s">
        <v>927</v>
      </c>
      <c r="EO5" s="239" t="s">
        <v>928</v>
      </c>
      <c r="EP5" s="239" t="s">
        <v>927</v>
      </c>
      <c r="EQ5" s="239" t="s">
        <v>929</v>
      </c>
      <c r="ER5" s="239" t="s">
        <v>927</v>
      </c>
      <c r="ES5" s="239" t="s">
        <v>930</v>
      </c>
      <c r="ET5" s="239" t="s">
        <v>931</v>
      </c>
    </row>
    <row r="6" spans="1:150">
      <c r="A6" s="361">
        <v>1</v>
      </c>
      <c r="B6" s="362">
        <v>2</v>
      </c>
      <c r="C6" s="362"/>
      <c r="D6" s="362">
        <v>3</v>
      </c>
      <c r="E6" s="363">
        <v>4</v>
      </c>
      <c r="F6" s="363">
        <v>5</v>
      </c>
      <c r="G6" s="363">
        <v>6</v>
      </c>
      <c r="H6" s="363">
        <v>5</v>
      </c>
      <c r="I6" s="363"/>
      <c r="J6" s="363">
        <v>6</v>
      </c>
      <c r="K6" s="363">
        <v>7</v>
      </c>
      <c r="L6" s="363">
        <v>8</v>
      </c>
      <c r="M6" s="363"/>
      <c r="N6" s="364">
        <v>9</v>
      </c>
      <c r="O6" s="363">
        <v>10</v>
      </c>
      <c r="P6" s="363"/>
      <c r="Q6" s="363"/>
      <c r="R6" s="363">
        <v>11</v>
      </c>
      <c r="S6" s="363">
        <v>6</v>
      </c>
      <c r="T6" s="363">
        <v>7</v>
      </c>
      <c r="U6" s="363">
        <v>8</v>
      </c>
      <c r="V6" s="363">
        <v>9</v>
      </c>
      <c r="W6" s="363"/>
      <c r="X6" s="363">
        <v>10</v>
      </c>
      <c r="Y6" s="363">
        <v>11</v>
      </c>
      <c r="Z6" s="363">
        <v>12</v>
      </c>
      <c r="AA6" s="363">
        <v>13</v>
      </c>
      <c r="AB6" s="363"/>
      <c r="AC6" s="363">
        <v>14</v>
      </c>
      <c r="AD6" s="363">
        <v>15</v>
      </c>
      <c r="AE6" s="363">
        <v>16</v>
      </c>
      <c r="AF6" s="363">
        <v>17</v>
      </c>
      <c r="AG6" s="363"/>
      <c r="AH6" s="363">
        <v>18</v>
      </c>
      <c r="AI6" s="363">
        <v>19</v>
      </c>
      <c r="AJ6" s="363">
        <v>20</v>
      </c>
      <c r="AK6" s="363">
        <v>21</v>
      </c>
      <c r="AL6" s="363"/>
      <c r="AM6" s="363">
        <v>22</v>
      </c>
      <c r="AN6" s="363">
        <v>19</v>
      </c>
      <c r="AO6" s="363">
        <v>20</v>
      </c>
      <c r="AP6" s="363">
        <v>21</v>
      </c>
      <c r="AQ6" s="363"/>
      <c r="AR6" s="363">
        <v>22</v>
      </c>
      <c r="AS6" s="363">
        <v>19</v>
      </c>
      <c r="AT6" s="363">
        <v>20</v>
      </c>
      <c r="AU6" s="363">
        <v>21</v>
      </c>
      <c r="AV6" s="363"/>
      <c r="AW6" s="363">
        <v>22</v>
      </c>
      <c r="AX6" s="363">
        <v>19</v>
      </c>
      <c r="AY6" s="363">
        <v>20</v>
      </c>
      <c r="AZ6" s="363">
        <v>21</v>
      </c>
      <c r="BA6" s="363"/>
      <c r="BB6" s="363">
        <v>22</v>
      </c>
      <c r="BC6" s="363">
        <v>19</v>
      </c>
      <c r="BD6" s="363">
        <v>20</v>
      </c>
      <c r="BE6" s="363">
        <v>21</v>
      </c>
      <c r="BF6" s="363"/>
      <c r="BG6" s="363">
        <v>22</v>
      </c>
      <c r="BH6" s="363">
        <v>19</v>
      </c>
      <c r="BI6" s="363">
        <v>20</v>
      </c>
      <c r="BJ6" s="363">
        <v>21</v>
      </c>
      <c r="BK6" s="363"/>
      <c r="BL6" s="363">
        <v>22</v>
      </c>
      <c r="BM6" s="363">
        <v>19</v>
      </c>
      <c r="BN6" s="363">
        <v>20</v>
      </c>
      <c r="BO6" s="363">
        <v>21</v>
      </c>
      <c r="BP6" s="363"/>
      <c r="BQ6" s="363">
        <v>22</v>
      </c>
      <c r="BR6" s="363">
        <v>19</v>
      </c>
      <c r="BS6" s="363">
        <v>20</v>
      </c>
      <c r="BT6" s="363">
        <v>21</v>
      </c>
      <c r="BU6" s="363"/>
      <c r="BV6" s="363">
        <v>22</v>
      </c>
      <c r="BW6" s="363">
        <v>19</v>
      </c>
      <c r="BX6" s="363">
        <v>20</v>
      </c>
      <c r="BY6" s="363">
        <v>21</v>
      </c>
      <c r="BZ6" s="363"/>
      <c r="CA6" s="363">
        <v>22</v>
      </c>
      <c r="CB6" s="363">
        <v>19</v>
      </c>
      <c r="CC6" s="363">
        <v>20</v>
      </c>
      <c r="CD6" s="363">
        <v>21</v>
      </c>
      <c r="CE6" s="363"/>
      <c r="CF6" s="363">
        <v>22</v>
      </c>
      <c r="CG6" s="363">
        <v>19</v>
      </c>
      <c r="CH6" s="363">
        <v>20</v>
      </c>
      <c r="CI6" s="363">
        <v>21</v>
      </c>
      <c r="CJ6" s="363"/>
      <c r="CK6" s="363">
        <v>22</v>
      </c>
      <c r="CL6" s="363">
        <v>19</v>
      </c>
      <c r="CM6" s="363">
        <v>20</v>
      </c>
      <c r="CN6" s="363">
        <v>21</v>
      </c>
      <c r="CO6" s="363"/>
      <c r="CP6" s="363">
        <v>22</v>
      </c>
      <c r="CQ6" s="363">
        <v>19</v>
      </c>
      <c r="CR6" s="363">
        <v>20</v>
      </c>
      <c r="CS6" s="363">
        <v>21</v>
      </c>
      <c r="CT6" s="363"/>
      <c r="CU6" s="363">
        <v>22</v>
      </c>
      <c r="CV6" s="363">
        <v>19</v>
      </c>
      <c r="CW6" s="363">
        <v>20</v>
      </c>
      <c r="CX6" s="363">
        <v>21</v>
      </c>
      <c r="CY6" s="363"/>
      <c r="CZ6" s="363">
        <v>22</v>
      </c>
      <c r="DA6" s="363">
        <v>19</v>
      </c>
      <c r="DB6" s="363">
        <v>20</v>
      </c>
      <c r="DC6" s="363">
        <v>21</v>
      </c>
      <c r="DD6" s="363"/>
      <c r="DE6" s="363">
        <v>22</v>
      </c>
      <c r="DF6" s="363">
        <v>19</v>
      </c>
      <c r="DG6" s="363">
        <v>20</v>
      </c>
      <c r="DH6" s="363">
        <v>21</v>
      </c>
      <c r="DI6" s="363"/>
      <c r="DJ6" s="363">
        <v>22</v>
      </c>
      <c r="DK6" s="363">
        <v>19</v>
      </c>
      <c r="DL6" s="363">
        <v>20</v>
      </c>
      <c r="DM6" s="363">
        <v>21</v>
      </c>
      <c r="DN6" s="363"/>
      <c r="DO6" s="365">
        <v>22</v>
      </c>
      <c r="DP6" s="355">
        <v>8</v>
      </c>
      <c r="DQ6" s="366">
        <v>9</v>
      </c>
      <c r="DR6" s="366">
        <v>10</v>
      </c>
      <c r="DS6" s="366">
        <v>11</v>
      </c>
      <c r="DT6" s="366">
        <v>12</v>
      </c>
      <c r="DU6" s="366">
        <v>13</v>
      </c>
      <c r="DV6" s="366">
        <v>14</v>
      </c>
      <c r="DW6" s="366">
        <v>15</v>
      </c>
      <c r="DX6" s="366">
        <v>16</v>
      </c>
      <c r="DY6" s="366">
        <v>17</v>
      </c>
      <c r="DZ6" s="366">
        <v>18</v>
      </c>
      <c r="EA6" s="366">
        <v>19</v>
      </c>
      <c r="EB6" s="366">
        <v>20</v>
      </c>
      <c r="EC6" s="366">
        <v>21</v>
      </c>
      <c r="ED6" s="366">
        <v>22</v>
      </c>
      <c r="EE6" s="366">
        <v>23</v>
      </c>
      <c r="EF6" s="11"/>
      <c r="EG6" s="11"/>
      <c r="EH6" s="11"/>
      <c r="EI6" s="11"/>
      <c r="EJ6" s="11"/>
      <c r="EK6" s="11"/>
      <c r="EL6" s="273"/>
      <c r="EM6" s="272"/>
      <c r="EN6" s="273"/>
      <c r="EO6" s="273"/>
      <c r="EP6" s="273"/>
      <c r="EQ6" s="273"/>
      <c r="ER6" s="273"/>
      <c r="ES6" s="273"/>
      <c r="ET6" s="273"/>
    </row>
    <row r="7" spans="1:150" ht="38.25">
      <c r="A7" s="261"/>
      <c r="B7" s="397" t="s">
        <v>1037</v>
      </c>
      <c r="C7" s="397"/>
      <c r="D7" s="398"/>
      <c r="E7" s="264"/>
      <c r="F7" s="264"/>
      <c r="G7" s="264"/>
      <c r="H7" s="264"/>
      <c r="I7" s="399">
        <f t="shared" ref="I7:I9" si="0">SUM(J7-G7/20)</f>
        <v>0</v>
      </c>
      <c r="J7" s="266">
        <f t="shared" ref="J7:J9" si="1">SUM((G7*6*21)/(8*20*100))+(G7/20)</f>
        <v>0</v>
      </c>
      <c r="K7" s="264"/>
      <c r="L7" s="301"/>
      <c r="M7" s="399">
        <f t="shared" ref="M7:M9" si="2">SUM(L7*I7)</f>
        <v>0</v>
      </c>
      <c r="N7" s="266" t="s">
        <v>938</v>
      </c>
      <c r="O7" s="265"/>
      <c r="P7" s="265"/>
      <c r="Q7" s="265"/>
      <c r="R7" s="266" t="s">
        <v>938</v>
      </c>
      <c r="S7" s="264"/>
      <c r="T7" s="264"/>
      <c r="U7" s="264"/>
      <c r="V7" s="264"/>
      <c r="W7" s="264"/>
      <c r="X7" s="267"/>
      <c r="Y7" s="264"/>
      <c r="Z7" s="264"/>
      <c r="AA7" s="264"/>
      <c r="AB7" s="264"/>
      <c r="AC7" s="267"/>
      <c r="AD7" s="264"/>
      <c r="AE7" s="264"/>
      <c r="AF7" s="264"/>
      <c r="AG7" s="264"/>
      <c r="AH7" s="267"/>
      <c r="AI7" s="264"/>
      <c r="AJ7" s="264"/>
      <c r="AK7" s="264"/>
      <c r="AL7" s="264"/>
      <c r="AM7" s="267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302"/>
      <c r="DP7" s="30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368"/>
      <c r="EI7" s="368"/>
      <c r="EJ7" s="368"/>
      <c r="EK7" s="368"/>
      <c r="EL7" s="273"/>
      <c r="EM7" s="272"/>
      <c r="EN7" s="273"/>
      <c r="EO7" s="273"/>
      <c r="EP7" s="273"/>
      <c r="EQ7" s="273"/>
      <c r="ER7" s="273"/>
      <c r="ES7" s="273"/>
      <c r="ET7" s="273"/>
    </row>
    <row r="8" spans="1:150" ht="66">
      <c r="A8" s="400">
        <v>1</v>
      </c>
      <c r="B8" s="400" t="s">
        <v>1038</v>
      </c>
      <c r="C8" s="400" t="s">
        <v>1039</v>
      </c>
      <c r="D8" s="400" t="s">
        <v>1040</v>
      </c>
      <c r="E8" s="401">
        <v>38700</v>
      </c>
      <c r="F8" s="401">
        <v>4300</v>
      </c>
      <c r="G8" s="306">
        <f t="shared" ref="G8:G9" si="3">SUM(E8:F8)</f>
        <v>43000</v>
      </c>
      <c r="H8" s="265">
        <v>20</v>
      </c>
      <c r="I8" s="399">
        <f t="shared" si="0"/>
        <v>338.625</v>
      </c>
      <c r="J8" s="266">
        <f t="shared" si="1"/>
        <v>2488.625</v>
      </c>
      <c r="K8" s="401" t="s">
        <v>1041</v>
      </c>
      <c r="L8" s="301">
        <v>12</v>
      </c>
      <c r="M8" s="399">
        <f t="shared" si="2"/>
        <v>4063.5</v>
      </c>
      <c r="N8" s="266">
        <f t="shared" ref="N8:N9" si="4">SUM(L8*J8)</f>
        <v>29863.5</v>
      </c>
      <c r="O8" s="265">
        <f t="shared" ref="O8:O9" si="5">SUM(P8:Q8)</f>
        <v>0</v>
      </c>
      <c r="P8" s="265">
        <f t="shared" ref="P8:R9" si="6">SUM(U8,Z8,AE8,AJ8,AO8,AT8,AY8,BD8,BI8,BN8,BS8,BX8,CC8,CH8,CM8,CR8,CW8,DB8,DG8,DL8)</f>
        <v>0</v>
      </c>
      <c r="Q8" s="265">
        <f t="shared" si="6"/>
        <v>0</v>
      </c>
      <c r="R8" s="265">
        <f t="shared" si="6"/>
        <v>0</v>
      </c>
      <c r="S8" s="402" t="s">
        <v>1042</v>
      </c>
      <c r="T8" s="264"/>
      <c r="U8" s="264"/>
      <c r="V8" s="264"/>
      <c r="W8" s="264"/>
      <c r="X8" s="267">
        <f t="shared" ref="X8:X9" si="7">SUM(U8:W8)</f>
        <v>0</v>
      </c>
      <c r="Y8" s="264"/>
      <c r="Z8" s="264"/>
      <c r="AA8" s="264"/>
      <c r="AB8" s="264"/>
      <c r="AC8" s="267"/>
      <c r="AD8" s="264"/>
      <c r="AE8" s="264"/>
      <c r="AF8" s="264"/>
      <c r="AG8" s="264"/>
      <c r="AH8" s="267"/>
      <c r="AI8" s="264"/>
      <c r="AJ8" s="264"/>
      <c r="AK8" s="264"/>
      <c r="AL8" s="264"/>
      <c r="AM8" s="267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302"/>
      <c r="DP8" s="304"/>
      <c r="DQ8" s="264"/>
      <c r="DR8" s="264">
        <v>1</v>
      </c>
      <c r="DS8" s="264">
        <v>43000</v>
      </c>
      <c r="DT8" s="264"/>
      <c r="DU8" s="264"/>
      <c r="DV8" s="264"/>
      <c r="DW8" s="264"/>
      <c r="DX8" s="264"/>
      <c r="DY8" s="264"/>
      <c r="DZ8" s="264">
        <v>1</v>
      </c>
      <c r="EA8" s="264">
        <v>43000</v>
      </c>
      <c r="EB8" s="264"/>
      <c r="EC8" s="264"/>
      <c r="ED8" s="264"/>
      <c r="EE8" s="264"/>
      <c r="EF8" s="267">
        <f t="shared" ref="EF8:EG9" si="8">SUM(ED8,EB8,DZ8,DX8,DV8,DT8)</f>
        <v>1</v>
      </c>
      <c r="EG8" s="267">
        <f t="shared" si="8"/>
        <v>43000</v>
      </c>
      <c r="EH8" s="403">
        <v>1</v>
      </c>
      <c r="EI8" s="403">
        <v>43000</v>
      </c>
      <c r="EJ8" s="403"/>
      <c r="EK8" s="403"/>
      <c r="EL8" s="273"/>
      <c r="EM8" s="272"/>
      <c r="EN8" s="273"/>
      <c r="EO8" s="273"/>
      <c r="EP8" s="273"/>
      <c r="EQ8" s="273"/>
      <c r="ER8" s="273"/>
      <c r="ES8" s="273"/>
      <c r="ET8" s="273"/>
    </row>
    <row r="9" spans="1:150" ht="94.5">
      <c r="A9" s="400">
        <v>2</v>
      </c>
      <c r="B9" s="400" t="s">
        <v>1043</v>
      </c>
      <c r="C9" s="400" t="s">
        <v>1044</v>
      </c>
      <c r="D9" s="400" t="s">
        <v>1045</v>
      </c>
      <c r="E9" s="402">
        <v>85000</v>
      </c>
      <c r="F9" s="402">
        <v>10000</v>
      </c>
      <c r="G9" s="306">
        <f t="shared" si="3"/>
        <v>95000</v>
      </c>
      <c r="H9" s="265">
        <v>20</v>
      </c>
      <c r="I9" s="399">
        <f t="shared" si="0"/>
        <v>748.125</v>
      </c>
      <c r="J9" s="266">
        <f t="shared" si="1"/>
        <v>5498.125</v>
      </c>
      <c r="K9" s="401" t="s">
        <v>1046</v>
      </c>
      <c r="L9" s="301">
        <v>6</v>
      </c>
      <c r="M9" s="399">
        <f t="shared" si="2"/>
        <v>4488.75</v>
      </c>
      <c r="N9" s="266">
        <f t="shared" si="4"/>
        <v>32988.75</v>
      </c>
      <c r="O9" s="265">
        <f t="shared" si="5"/>
        <v>5500</v>
      </c>
      <c r="P9" s="265">
        <f t="shared" si="6"/>
        <v>4750</v>
      </c>
      <c r="Q9" s="265">
        <f t="shared" si="6"/>
        <v>750</v>
      </c>
      <c r="R9" s="265">
        <f t="shared" si="6"/>
        <v>0</v>
      </c>
      <c r="S9" s="402" t="s">
        <v>1047</v>
      </c>
      <c r="T9" s="404">
        <v>40454</v>
      </c>
      <c r="U9" s="264">
        <v>4750</v>
      </c>
      <c r="V9" s="264">
        <v>750</v>
      </c>
      <c r="W9" s="264"/>
      <c r="X9" s="267">
        <f t="shared" si="7"/>
        <v>5500</v>
      </c>
      <c r="Y9" s="264"/>
      <c r="Z9" s="264"/>
      <c r="AA9" s="264"/>
      <c r="AB9" s="264"/>
      <c r="AC9" s="267"/>
      <c r="AD9" s="264"/>
      <c r="AE9" s="264"/>
      <c r="AF9" s="264"/>
      <c r="AG9" s="264"/>
      <c r="AH9" s="267"/>
      <c r="AI9" s="264"/>
      <c r="AJ9" s="264"/>
      <c r="AK9" s="264"/>
      <c r="AL9" s="264"/>
      <c r="AM9" s="267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302"/>
      <c r="DP9" s="304">
        <v>1</v>
      </c>
      <c r="DQ9" s="264">
        <v>95000</v>
      </c>
      <c r="DR9" s="264"/>
      <c r="DS9" s="264"/>
      <c r="DT9" s="264"/>
      <c r="DU9" s="264"/>
      <c r="DV9" s="264"/>
      <c r="DW9" s="264"/>
      <c r="DX9" s="264"/>
      <c r="DY9" s="264"/>
      <c r="DZ9" s="264">
        <v>1</v>
      </c>
      <c r="EA9" s="264">
        <v>95000</v>
      </c>
      <c r="EB9" s="264"/>
      <c r="EC9" s="264"/>
      <c r="ED9" s="264"/>
      <c r="EE9" s="264"/>
      <c r="EF9" s="267">
        <f t="shared" si="8"/>
        <v>1</v>
      </c>
      <c r="EG9" s="267">
        <f t="shared" si="8"/>
        <v>95000</v>
      </c>
      <c r="EH9" s="403">
        <v>1</v>
      </c>
      <c r="EI9" s="403">
        <v>95000</v>
      </c>
      <c r="EJ9" s="403"/>
      <c r="EK9" s="403"/>
      <c r="EL9" s="273"/>
      <c r="EM9" s="272"/>
      <c r="EN9" s="273"/>
      <c r="EO9" s="273"/>
      <c r="EP9" s="273"/>
      <c r="EQ9" s="273"/>
      <c r="ER9" s="273"/>
      <c r="ES9" s="273"/>
      <c r="ET9" s="273"/>
    </row>
    <row r="10" spans="1:150">
      <c r="A10" s="261"/>
      <c r="B10" s="397" t="s">
        <v>897</v>
      </c>
      <c r="C10" s="397"/>
      <c r="D10" s="398"/>
      <c r="E10" s="287">
        <f t="shared" ref="E10:AJ10" si="9">SUM(E8:E9)</f>
        <v>123700</v>
      </c>
      <c r="F10" s="287">
        <f t="shared" si="9"/>
        <v>14300</v>
      </c>
      <c r="G10" s="287">
        <f t="shared" si="9"/>
        <v>138000</v>
      </c>
      <c r="H10" s="287">
        <f t="shared" si="9"/>
        <v>40</v>
      </c>
      <c r="I10" s="288">
        <f t="shared" si="9"/>
        <v>1086.75</v>
      </c>
      <c r="J10" s="287">
        <f t="shared" si="9"/>
        <v>7986.75</v>
      </c>
      <c r="K10" s="287">
        <f t="shared" si="9"/>
        <v>0</v>
      </c>
      <c r="L10" s="314">
        <f t="shared" si="9"/>
        <v>18</v>
      </c>
      <c r="M10" s="288">
        <f t="shared" si="9"/>
        <v>8552.25</v>
      </c>
      <c r="N10" s="288">
        <f t="shared" si="9"/>
        <v>62852.25</v>
      </c>
      <c r="O10" s="287">
        <f t="shared" si="9"/>
        <v>5500</v>
      </c>
      <c r="P10" s="287">
        <f t="shared" si="9"/>
        <v>4750</v>
      </c>
      <c r="Q10" s="287">
        <f t="shared" si="9"/>
        <v>750</v>
      </c>
      <c r="R10" s="287">
        <f t="shared" si="9"/>
        <v>0</v>
      </c>
      <c r="S10" s="287">
        <f t="shared" si="9"/>
        <v>0</v>
      </c>
      <c r="T10" s="287">
        <f t="shared" si="9"/>
        <v>40454</v>
      </c>
      <c r="U10" s="287">
        <f t="shared" si="9"/>
        <v>4750</v>
      </c>
      <c r="V10" s="287">
        <f t="shared" si="9"/>
        <v>750</v>
      </c>
      <c r="W10" s="287">
        <f t="shared" si="9"/>
        <v>0</v>
      </c>
      <c r="X10" s="287">
        <f t="shared" si="9"/>
        <v>5500</v>
      </c>
      <c r="Y10" s="287">
        <f t="shared" si="9"/>
        <v>0</v>
      </c>
      <c r="Z10" s="287">
        <f t="shared" si="9"/>
        <v>0</v>
      </c>
      <c r="AA10" s="287">
        <f t="shared" si="9"/>
        <v>0</v>
      </c>
      <c r="AB10" s="287">
        <f t="shared" si="9"/>
        <v>0</v>
      </c>
      <c r="AC10" s="287">
        <f t="shared" si="9"/>
        <v>0</v>
      </c>
      <c r="AD10" s="287">
        <f t="shared" si="9"/>
        <v>0</v>
      </c>
      <c r="AE10" s="287">
        <f t="shared" si="9"/>
        <v>0</v>
      </c>
      <c r="AF10" s="287">
        <f t="shared" si="9"/>
        <v>0</v>
      </c>
      <c r="AG10" s="287">
        <f t="shared" si="9"/>
        <v>0</v>
      </c>
      <c r="AH10" s="287">
        <f t="shared" si="9"/>
        <v>0</v>
      </c>
      <c r="AI10" s="287">
        <f t="shared" si="9"/>
        <v>0</v>
      </c>
      <c r="AJ10" s="287">
        <f t="shared" si="9"/>
        <v>0</v>
      </c>
      <c r="AK10" s="287">
        <f t="shared" ref="AK10:BP10" si="10">SUM(AK8:AK9)</f>
        <v>0</v>
      </c>
      <c r="AL10" s="287">
        <f t="shared" si="10"/>
        <v>0</v>
      </c>
      <c r="AM10" s="287">
        <f t="shared" si="10"/>
        <v>0</v>
      </c>
      <c r="AN10" s="287">
        <f t="shared" si="10"/>
        <v>0</v>
      </c>
      <c r="AO10" s="287">
        <f t="shared" si="10"/>
        <v>0</v>
      </c>
      <c r="AP10" s="287">
        <f t="shared" si="10"/>
        <v>0</v>
      </c>
      <c r="AQ10" s="287">
        <f t="shared" si="10"/>
        <v>0</v>
      </c>
      <c r="AR10" s="287">
        <f t="shared" si="10"/>
        <v>0</v>
      </c>
      <c r="AS10" s="287">
        <f t="shared" si="10"/>
        <v>0</v>
      </c>
      <c r="AT10" s="287">
        <f t="shared" si="10"/>
        <v>0</v>
      </c>
      <c r="AU10" s="287">
        <f t="shared" si="10"/>
        <v>0</v>
      </c>
      <c r="AV10" s="287">
        <f t="shared" si="10"/>
        <v>0</v>
      </c>
      <c r="AW10" s="287">
        <f t="shared" si="10"/>
        <v>0</v>
      </c>
      <c r="AX10" s="287">
        <f t="shared" si="10"/>
        <v>0</v>
      </c>
      <c r="AY10" s="287">
        <f t="shared" si="10"/>
        <v>0</v>
      </c>
      <c r="AZ10" s="287">
        <f t="shared" si="10"/>
        <v>0</v>
      </c>
      <c r="BA10" s="287">
        <f t="shared" si="10"/>
        <v>0</v>
      </c>
      <c r="BB10" s="287">
        <f t="shared" si="10"/>
        <v>0</v>
      </c>
      <c r="BC10" s="287">
        <f t="shared" si="10"/>
        <v>0</v>
      </c>
      <c r="BD10" s="287">
        <f t="shared" si="10"/>
        <v>0</v>
      </c>
      <c r="BE10" s="287">
        <f t="shared" si="10"/>
        <v>0</v>
      </c>
      <c r="BF10" s="287">
        <f t="shared" si="10"/>
        <v>0</v>
      </c>
      <c r="BG10" s="287">
        <f t="shared" si="10"/>
        <v>0</v>
      </c>
      <c r="BH10" s="287">
        <f t="shared" si="10"/>
        <v>0</v>
      </c>
      <c r="BI10" s="287">
        <f t="shared" si="10"/>
        <v>0</v>
      </c>
      <c r="BJ10" s="287">
        <f t="shared" si="10"/>
        <v>0</v>
      </c>
      <c r="BK10" s="287">
        <f t="shared" si="10"/>
        <v>0</v>
      </c>
      <c r="BL10" s="287">
        <f t="shared" si="10"/>
        <v>0</v>
      </c>
      <c r="BM10" s="287">
        <f t="shared" si="10"/>
        <v>0</v>
      </c>
      <c r="BN10" s="287">
        <f t="shared" si="10"/>
        <v>0</v>
      </c>
      <c r="BO10" s="287">
        <f t="shared" si="10"/>
        <v>0</v>
      </c>
      <c r="BP10" s="287">
        <f t="shared" si="10"/>
        <v>0</v>
      </c>
      <c r="BQ10" s="287">
        <f t="shared" ref="BQ10:CV10" si="11">SUM(BQ8:BQ9)</f>
        <v>0</v>
      </c>
      <c r="BR10" s="287">
        <f t="shared" si="11"/>
        <v>0</v>
      </c>
      <c r="BS10" s="287">
        <f t="shared" si="11"/>
        <v>0</v>
      </c>
      <c r="BT10" s="287">
        <f t="shared" si="11"/>
        <v>0</v>
      </c>
      <c r="BU10" s="287">
        <f t="shared" si="11"/>
        <v>0</v>
      </c>
      <c r="BV10" s="287">
        <f t="shared" si="11"/>
        <v>0</v>
      </c>
      <c r="BW10" s="287">
        <f t="shared" si="11"/>
        <v>0</v>
      </c>
      <c r="BX10" s="287">
        <f t="shared" si="11"/>
        <v>0</v>
      </c>
      <c r="BY10" s="287">
        <f t="shared" si="11"/>
        <v>0</v>
      </c>
      <c r="BZ10" s="287">
        <f t="shared" si="11"/>
        <v>0</v>
      </c>
      <c r="CA10" s="287">
        <f t="shared" si="11"/>
        <v>0</v>
      </c>
      <c r="CB10" s="287">
        <f t="shared" si="11"/>
        <v>0</v>
      </c>
      <c r="CC10" s="287">
        <f t="shared" si="11"/>
        <v>0</v>
      </c>
      <c r="CD10" s="287">
        <f t="shared" si="11"/>
        <v>0</v>
      </c>
      <c r="CE10" s="287">
        <f t="shared" si="11"/>
        <v>0</v>
      </c>
      <c r="CF10" s="287">
        <f t="shared" si="11"/>
        <v>0</v>
      </c>
      <c r="CG10" s="287">
        <f t="shared" si="11"/>
        <v>0</v>
      </c>
      <c r="CH10" s="287">
        <f t="shared" si="11"/>
        <v>0</v>
      </c>
      <c r="CI10" s="287">
        <f t="shared" si="11"/>
        <v>0</v>
      </c>
      <c r="CJ10" s="287">
        <f t="shared" si="11"/>
        <v>0</v>
      </c>
      <c r="CK10" s="287">
        <f t="shared" si="11"/>
        <v>0</v>
      </c>
      <c r="CL10" s="287">
        <f t="shared" si="11"/>
        <v>0</v>
      </c>
      <c r="CM10" s="287">
        <f t="shared" si="11"/>
        <v>0</v>
      </c>
      <c r="CN10" s="287">
        <f t="shared" si="11"/>
        <v>0</v>
      </c>
      <c r="CO10" s="287">
        <f t="shared" si="11"/>
        <v>0</v>
      </c>
      <c r="CP10" s="287">
        <f t="shared" si="11"/>
        <v>0</v>
      </c>
      <c r="CQ10" s="287">
        <f t="shared" si="11"/>
        <v>0</v>
      </c>
      <c r="CR10" s="287">
        <f t="shared" si="11"/>
        <v>0</v>
      </c>
      <c r="CS10" s="287">
        <f t="shared" si="11"/>
        <v>0</v>
      </c>
      <c r="CT10" s="287">
        <f t="shared" si="11"/>
        <v>0</v>
      </c>
      <c r="CU10" s="287">
        <f t="shared" si="11"/>
        <v>0</v>
      </c>
      <c r="CV10" s="287">
        <f t="shared" si="11"/>
        <v>0</v>
      </c>
      <c r="CW10" s="287">
        <f t="shared" ref="CW10:EB10" si="12">SUM(CW8:CW9)</f>
        <v>0</v>
      </c>
      <c r="CX10" s="287">
        <f t="shared" si="12"/>
        <v>0</v>
      </c>
      <c r="CY10" s="287">
        <f t="shared" si="12"/>
        <v>0</v>
      </c>
      <c r="CZ10" s="287">
        <f t="shared" si="12"/>
        <v>0</v>
      </c>
      <c r="DA10" s="287">
        <f t="shared" si="12"/>
        <v>0</v>
      </c>
      <c r="DB10" s="287">
        <f t="shared" si="12"/>
        <v>0</v>
      </c>
      <c r="DC10" s="287">
        <f t="shared" si="12"/>
        <v>0</v>
      </c>
      <c r="DD10" s="287">
        <f t="shared" si="12"/>
        <v>0</v>
      </c>
      <c r="DE10" s="287">
        <f t="shared" si="12"/>
        <v>0</v>
      </c>
      <c r="DF10" s="287">
        <f t="shared" si="12"/>
        <v>0</v>
      </c>
      <c r="DG10" s="287">
        <f t="shared" si="12"/>
        <v>0</v>
      </c>
      <c r="DH10" s="287">
        <f t="shared" si="12"/>
        <v>0</v>
      </c>
      <c r="DI10" s="287">
        <f t="shared" si="12"/>
        <v>0</v>
      </c>
      <c r="DJ10" s="287">
        <f t="shared" si="12"/>
        <v>0</v>
      </c>
      <c r="DK10" s="287">
        <f t="shared" si="12"/>
        <v>0</v>
      </c>
      <c r="DL10" s="287">
        <f t="shared" si="12"/>
        <v>0</v>
      </c>
      <c r="DM10" s="287">
        <f t="shared" si="12"/>
        <v>0</v>
      </c>
      <c r="DN10" s="287">
        <f t="shared" si="12"/>
        <v>0</v>
      </c>
      <c r="DO10" s="287">
        <f t="shared" si="12"/>
        <v>0</v>
      </c>
      <c r="DP10" s="287">
        <f t="shared" si="12"/>
        <v>1</v>
      </c>
      <c r="DQ10" s="287">
        <f t="shared" si="12"/>
        <v>95000</v>
      </c>
      <c r="DR10" s="287">
        <f t="shared" si="12"/>
        <v>1</v>
      </c>
      <c r="DS10" s="287">
        <f t="shared" si="12"/>
        <v>43000</v>
      </c>
      <c r="DT10" s="287">
        <f t="shared" si="12"/>
        <v>0</v>
      </c>
      <c r="DU10" s="287">
        <f t="shared" si="12"/>
        <v>0</v>
      </c>
      <c r="DV10" s="287">
        <f t="shared" si="12"/>
        <v>0</v>
      </c>
      <c r="DW10" s="287">
        <f t="shared" si="12"/>
        <v>0</v>
      </c>
      <c r="DX10" s="287">
        <f t="shared" si="12"/>
        <v>0</v>
      </c>
      <c r="DY10" s="287">
        <f t="shared" si="12"/>
        <v>0</v>
      </c>
      <c r="DZ10" s="287">
        <f t="shared" si="12"/>
        <v>2</v>
      </c>
      <c r="EA10" s="287">
        <f t="shared" si="12"/>
        <v>138000</v>
      </c>
      <c r="EB10" s="287">
        <f t="shared" si="12"/>
        <v>0</v>
      </c>
      <c r="EC10" s="287">
        <f t="shared" ref="EC10:EK10" si="13">SUM(EC8:EC9)</f>
        <v>0</v>
      </c>
      <c r="ED10" s="287">
        <f t="shared" si="13"/>
        <v>0</v>
      </c>
      <c r="EE10" s="287">
        <f t="shared" si="13"/>
        <v>0</v>
      </c>
      <c r="EF10" s="287">
        <f t="shared" si="13"/>
        <v>2</v>
      </c>
      <c r="EG10" s="287">
        <f t="shared" si="13"/>
        <v>138000</v>
      </c>
      <c r="EH10" s="287">
        <f t="shared" si="13"/>
        <v>2</v>
      </c>
      <c r="EI10" s="287">
        <f t="shared" si="13"/>
        <v>138000</v>
      </c>
      <c r="EJ10" s="287">
        <f t="shared" si="13"/>
        <v>0</v>
      </c>
      <c r="EK10" s="287">
        <f t="shared" si="13"/>
        <v>0</v>
      </c>
      <c r="EL10" s="273"/>
      <c r="EM10" s="272"/>
      <c r="EN10" s="273"/>
      <c r="EO10" s="273"/>
      <c r="EP10" s="273"/>
      <c r="EQ10" s="273"/>
      <c r="ER10" s="273"/>
      <c r="ES10" s="273"/>
      <c r="ET10" s="273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10"/>
  <sheetViews>
    <sheetView workbookViewId="0">
      <selection activeCell="G8" sqref="G8:G9"/>
    </sheetView>
  </sheetViews>
  <sheetFormatPr defaultRowHeight="15"/>
  <sheetData>
    <row r="1" spans="1:150" ht="18">
      <c r="A1" s="502" t="s">
        <v>863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385"/>
      <c r="M1" s="386"/>
      <c r="N1" s="387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502" t="s">
        <v>864</v>
      </c>
      <c r="DQ1" s="502"/>
      <c r="DR1" s="502"/>
      <c r="DS1" s="502"/>
      <c r="DT1" s="502"/>
      <c r="DU1" s="502"/>
      <c r="DV1" s="502"/>
      <c r="DW1" s="502"/>
      <c r="DX1" s="502"/>
      <c r="DY1" s="502"/>
      <c r="DZ1" s="502"/>
      <c r="EA1" s="502"/>
      <c r="EB1" s="502"/>
      <c r="EC1" s="502"/>
      <c r="ED1" s="502"/>
      <c r="EE1" s="345"/>
      <c r="EF1" s="345"/>
      <c r="EG1" s="345"/>
      <c r="EH1" s="345"/>
      <c r="EI1" s="345"/>
      <c r="EJ1" s="345"/>
      <c r="EK1" s="345"/>
      <c r="EL1" s="345"/>
      <c r="EM1" s="346"/>
      <c r="EN1" s="345"/>
      <c r="EO1" s="345"/>
      <c r="EP1" s="345"/>
      <c r="EQ1" s="345"/>
      <c r="ER1" s="345"/>
      <c r="ES1" s="345"/>
      <c r="ET1" s="345"/>
    </row>
    <row r="2" spans="1:150" ht="18">
      <c r="A2" s="510" t="s">
        <v>1006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385"/>
      <c r="M2" s="385"/>
      <c r="N2" s="388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9"/>
      <c r="AE2" s="385"/>
      <c r="AF2" s="385"/>
      <c r="AG2" s="385"/>
      <c r="AH2" s="385"/>
      <c r="AI2" s="385"/>
      <c r="AJ2" s="385"/>
      <c r="AK2" s="385"/>
      <c r="AL2" s="385"/>
      <c r="AM2" s="385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352"/>
      <c r="DP2" s="353"/>
      <c r="DQ2" s="352"/>
      <c r="DR2" s="352"/>
      <c r="DS2" s="352"/>
      <c r="DT2" s="383" t="s">
        <v>906</v>
      </c>
      <c r="DU2" s="383"/>
      <c r="DV2" s="352"/>
      <c r="DW2" s="352"/>
      <c r="DX2" s="352"/>
      <c r="DY2" s="352"/>
      <c r="DZ2" s="352"/>
      <c r="EA2" s="352"/>
      <c r="EB2" s="352"/>
      <c r="EC2" s="352"/>
      <c r="ED2" s="352"/>
      <c r="EE2" s="352"/>
      <c r="EF2" s="352"/>
      <c r="EG2" s="352"/>
      <c r="EH2" s="352"/>
      <c r="EI2" s="352"/>
      <c r="EJ2" s="352"/>
      <c r="EK2" s="352"/>
      <c r="EL2" s="352"/>
      <c r="EM2" s="353"/>
      <c r="EN2" s="352"/>
      <c r="EO2" s="352"/>
      <c r="EP2" s="352"/>
      <c r="EQ2" s="352"/>
      <c r="ER2" s="352"/>
      <c r="ES2" s="352"/>
      <c r="ET2" s="352"/>
    </row>
    <row r="3" spans="1:150" ht="15.75">
      <c r="A3" s="511" t="s">
        <v>866</v>
      </c>
      <c r="B3" s="476" t="s">
        <v>907</v>
      </c>
      <c r="C3" s="476" t="s">
        <v>867</v>
      </c>
      <c r="D3" s="476" t="s">
        <v>868</v>
      </c>
      <c r="E3" s="476" t="s">
        <v>1028</v>
      </c>
      <c r="F3" s="476" t="s">
        <v>970</v>
      </c>
      <c r="G3" s="476" t="s">
        <v>971</v>
      </c>
      <c r="H3" s="476" t="s">
        <v>870</v>
      </c>
      <c r="I3" s="514" t="s">
        <v>1048</v>
      </c>
      <c r="J3" s="514" t="s">
        <v>871</v>
      </c>
      <c r="K3" s="503" t="s">
        <v>1033</v>
      </c>
      <c r="L3" s="514" t="s">
        <v>1034</v>
      </c>
      <c r="M3" s="514" t="s">
        <v>1035</v>
      </c>
      <c r="N3" s="504" t="s">
        <v>1049</v>
      </c>
      <c r="O3" s="505" t="s">
        <v>876</v>
      </c>
      <c r="P3" s="505"/>
      <c r="Q3" s="505"/>
      <c r="R3" s="11"/>
      <c r="S3" s="506" t="s">
        <v>878</v>
      </c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390"/>
      <c r="DP3" s="355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</row>
    <row r="4" spans="1:150" ht="25.5">
      <c r="A4" s="512"/>
      <c r="B4" s="459"/>
      <c r="C4" s="476"/>
      <c r="D4" s="459"/>
      <c r="E4" s="513"/>
      <c r="F4" s="476"/>
      <c r="G4" s="476"/>
      <c r="H4" s="513"/>
      <c r="I4" s="514"/>
      <c r="J4" s="514"/>
      <c r="K4" s="515"/>
      <c r="L4" s="514"/>
      <c r="M4" s="514"/>
      <c r="N4" s="504"/>
      <c r="O4" s="505"/>
      <c r="P4" s="505"/>
      <c r="Q4" s="505"/>
      <c r="R4" s="392"/>
      <c r="S4" s="503" t="s">
        <v>309</v>
      </c>
      <c r="T4" s="503"/>
      <c r="U4" s="503"/>
      <c r="V4" s="503"/>
      <c r="W4" s="503"/>
      <c r="X4" s="503"/>
      <c r="Y4" s="503" t="s">
        <v>320</v>
      </c>
      <c r="Z4" s="503"/>
      <c r="AA4" s="503"/>
      <c r="AB4" s="503"/>
      <c r="AC4" s="503"/>
      <c r="AD4" s="503" t="s">
        <v>324</v>
      </c>
      <c r="AE4" s="503"/>
      <c r="AF4" s="503"/>
      <c r="AG4" s="503"/>
      <c r="AH4" s="503"/>
      <c r="AI4" s="503" t="s">
        <v>879</v>
      </c>
      <c r="AJ4" s="503"/>
      <c r="AK4" s="503"/>
      <c r="AL4" s="503"/>
      <c r="AM4" s="503"/>
      <c r="AN4" s="503" t="s">
        <v>880</v>
      </c>
      <c r="AO4" s="503"/>
      <c r="AP4" s="503"/>
      <c r="AQ4" s="503"/>
      <c r="AR4" s="503"/>
      <c r="AS4" s="503" t="s">
        <v>881</v>
      </c>
      <c r="AT4" s="503"/>
      <c r="AU4" s="503"/>
      <c r="AV4" s="503"/>
      <c r="AW4" s="503"/>
      <c r="AX4" s="503" t="s">
        <v>882</v>
      </c>
      <c r="AY4" s="503"/>
      <c r="AZ4" s="503"/>
      <c r="BA4" s="503"/>
      <c r="BB4" s="503"/>
      <c r="BC4" s="503" t="s">
        <v>883</v>
      </c>
      <c r="BD4" s="503"/>
      <c r="BE4" s="503"/>
      <c r="BF4" s="503"/>
      <c r="BG4" s="503"/>
      <c r="BH4" s="503" t="s">
        <v>884</v>
      </c>
      <c r="BI4" s="503"/>
      <c r="BJ4" s="503"/>
      <c r="BK4" s="503"/>
      <c r="BL4" s="503"/>
      <c r="BM4" s="503" t="s">
        <v>885</v>
      </c>
      <c r="BN4" s="503"/>
      <c r="BO4" s="503"/>
      <c r="BP4" s="503"/>
      <c r="BQ4" s="503"/>
      <c r="BR4" s="503" t="s">
        <v>886</v>
      </c>
      <c r="BS4" s="503"/>
      <c r="BT4" s="503"/>
      <c r="BU4" s="503"/>
      <c r="BV4" s="503"/>
      <c r="BW4" s="503" t="s">
        <v>887</v>
      </c>
      <c r="BX4" s="503"/>
      <c r="BY4" s="503"/>
      <c r="BZ4" s="503"/>
      <c r="CA4" s="503"/>
      <c r="CB4" s="503" t="s">
        <v>888</v>
      </c>
      <c r="CC4" s="503"/>
      <c r="CD4" s="503"/>
      <c r="CE4" s="503"/>
      <c r="CF4" s="503"/>
      <c r="CG4" s="503" t="s">
        <v>889</v>
      </c>
      <c r="CH4" s="503"/>
      <c r="CI4" s="503"/>
      <c r="CJ4" s="503"/>
      <c r="CK4" s="503"/>
      <c r="CL4" s="503" t="s">
        <v>890</v>
      </c>
      <c r="CM4" s="503"/>
      <c r="CN4" s="503"/>
      <c r="CO4" s="503"/>
      <c r="CP4" s="503"/>
      <c r="CQ4" s="503" t="s">
        <v>891</v>
      </c>
      <c r="CR4" s="503"/>
      <c r="CS4" s="503"/>
      <c r="CT4" s="503"/>
      <c r="CU4" s="503"/>
      <c r="CV4" s="503" t="s">
        <v>892</v>
      </c>
      <c r="CW4" s="503"/>
      <c r="CX4" s="503"/>
      <c r="CY4" s="503"/>
      <c r="CZ4" s="503"/>
      <c r="DA4" s="503" t="s">
        <v>893</v>
      </c>
      <c r="DB4" s="503"/>
      <c r="DC4" s="503"/>
      <c r="DD4" s="503"/>
      <c r="DE4" s="503"/>
      <c r="DF4" s="503" t="s">
        <v>894</v>
      </c>
      <c r="DG4" s="503"/>
      <c r="DH4" s="503"/>
      <c r="DI4" s="503"/>
      <c r="DJ4" s="503"/>
      <c r="DK4" s="503" t="s">
        <v>895</v>
      </c>
      <c r="DL4" s="503"/>
      <c r="DM4" s="503"/>
      <c r="DN4" s="503"/>
      <c r="DO4" s="503"/>
      <c r="DP4" s="495" t="s">
        <v>896</v>
      </c>
      <c r="DQ4" s="495"/>
      <c r="DR4" s="495"/>
      <c r="DS4" s="495"/>
      <c r="DT4" s="495" t="s">
        <v>915</v>
      </c>
      <c r="DU4" s="495"/>
      <c r="DV4" s="495"/>
      <c r="DW4" s="495"/>
      <c r="DX4" s="495"/>
      <c r="DY4" s="495"/>
      <c r="DZ4" s="495"/>
      <c r="EA4" s="495"/>
      <c r="EB4" s="495"/>
      <c r="EC4" s="495"/>
      <c r="ED4" s="495"/>
      <c r="EE4" s="495"/>
      <c r="EF4" s="305"/>
      <c r="EG4" s="305"/>
      <c r="EH4" s="305"/>
      <c r="EI4" s="384" t="s">
        <v>1009</v>
      </c>
      <c r="EJ4" s="305"/>
      <c r="EK4" s="305" t="s">
        <v>419</v>
      </c>
      <c r="EL4" s="305"/>
      <c r="EM4" s="305" t="s">
        <v>917</v>
      </c>
      <c r="EN4" s="305"/>
      <c r="EO4" s="305"/>
      <c r="EP4" s="305"/>
      <c r="EQ4" s="305"/>
      <c r="ER4" s="305"/>
      <c r="ES4" s="305"/>
      <c r="ET4" s="305"/>
    </row>
    <row r="5" spans="1:150" ht="25.5">
      <c r="A5" s="512"/>
      <c r="B5" s="459"/>
      <c r="C5" s="476"/>
      <c r="D5" s="459"/>
      <c r="E5" s="513"/>
      <c r="F5" s="476"/>
      <c r="G5" s="476"/>
      <c r="H5" s="513"/>
      <c r="I5" s="514"/>
      <c r="J5" s="514"/>
      <c r="K5" s="515"/>
      <c r="L5" s="514"/>
      <c r="M5" s="514"/>
      <c r="N5" s="504"/>
      <c r="O5" s="393" t="s">
        <v>897</v>
      </c>
      <c r="P5" s="392" t="s">
        <v>898</v>
      </c>
      <c r="Q5" s="392" t="s">
        <v>899</v>
      </c>
      <c r="R5" s="392" t="s">
        <v>970</v>
      </c>
      <c r="S5" s="394" t="s">
        <v>1010</v>
      </c>
      <c r="T5" s="394" t="s">
        <v>901</v>
      </c>
      <c r="U5" s="395" t="s">
        <v>936</v>
      </c>
      <c r="V5" s="395" t="s">
        <v>899</v>
      </c>
      <c r="W5" s="395" t="s">
        <v>970</v>
      </c>
      <c r="X5" s="392" t="s">
        <v>897</v>
      </c>
      <c r="Y5" s="394" t="s">
        <v>901</v>
      </c>
      <c r="Z5" s="395" t="s">
        <v>936</v>
      </c>
      <c r="AA5" s="395" t="s">
        <v>899</v>
      </c>
      <c r="AB5" s="395" t="s">
        <v>970</v>
      </c>
      <c r="AC5" s="392" t="s">
        <v>897</v>
      </c>
      <c r="AD5" s="394" t="s">
        <v>901</v>
      </c>
      <c r="AE5" s="395" t="s">
        <v>1011</v>
      </c>
      <c r="AF5" s="395" t="s">
        <v>899</v>
      </c>
      <c r="AG5" s="395" t="s">
        <v>970</v>
      </c>
      <c r="AH5" s="392" t="s">
        <v>897</v>
      </c>
      <c r="AI5" s="394" t="s">
        <v>901</v>
      </c>
      <c r="AJ5" s="395" t="s">
        <v>1011</v>
      </c>
      <c r="AK5" s="395" t="s">
        <v>899</v>
      </c>
      <c r="AL5" s="395" t="s">
        <v>970</v>
      </c>
      <c r="AM5" s="392" t="s">
        <v>897</v>
      </c>
      <c r="AN5" s="394" t="s">
        <v>901</v>
      </c>
      <c r="AO5" s="395" t="s">
        <v>1011</v>
      </c>
      <c r="AP5" s="395" t="s">
        <v>899</v>
      </c>
      <c r="AQ5" s="395" t="s">
        <v>970</v>
      </c>
      <c r="AR5" s="392" t="s">
        <v>897</v>
      </c>
      <c r="AS5" s="394" t="s">
        <v>901</v>
      </c>
      <c r="AT5" s="395" t="s">
        <v>1011</v>
      </c>
      <c r="AU5" s="395" t="s">
        <v>899</v>
      </c>
      <c r="AV5" s="395" t="s">
        <v>970</v>
      </c>
      <c r="AW5" s="392" t="s">
        <v>897</v>
      </c>
      <c r="AX5" s="394" t="s">
        <v>901</v>
      </c>
      <c r="AY5" s="395" t="s">
        <v>1011</v>
      </c>
      <c r="AZ5" s="395" t="s">
        <v>899</v>
      </c>
      <c r="BA5" s="395" t="s">
        <v>970</v>
      </c>
      <c r="BB5" s="392" t="s">
        <v>897</v>
      </c>
      <c r="BC5" s="394" t="s">
        <v>901</v>
      </c>
      <c r="BD5" s="395" t="s">
        <v>1011</v>
      </c>
      <c r="BE5" s="395" t="s">
        <v>899</v>
      </c>
      <c r="BF5" s="395" t="s">
        <v>970</v>
      </c>
      <c r="BG5" s="392" t="s">
        <v>897</v>
      </c>
      <c r="BH5" s="394" t="s">
        <v>901</v>
      </c>
      <c r="BI5" s="395" t="s">
        <v>1011</v>
      </c>
      <c r="BJ5" s="395" t="s">
        <v>899</v>
      </c>
      <c r="BK5" s="395" t="s">
        <v>970</v>
      </c>
      <c r="BL5" s="392" t="s">
        <v>897</v>
      </c>
      <c r="BM5" s="394" t="s">
        <v>901</v>
      </c>
      <c r="BN5" s="395" t="s">
        <v>1011</v>
      </c>
      <c r="BO5" s="395" t="s">
        <v>899</v>
      </c>
      <c r="BP5" s="395" t="s">
        <v>970</v>
      </c>
      <c r="BQ5" s="392" t="s">
        <v>897</v>
      </c>
      <c r="BR5" s="394" t="s">
        <v>901</v>
      </c>
      <c r="BS5" s="395" t="s">
        <v>1011</v>
      </c>
      <c r="BT5" s="395" t="s">
        <v>899</v>
      </c>
      <c r="BU5" s="395" t="s">
        <v>970</v>
      </c>
      <c r="BV5" s="392" t="s">
        <v>897</v>
      </c>
      <c r="BW5" s="394" t="s">
        <v>901</v>
      </c>
      <c r="BX5" s="395" t="s">
        <v>1011</v>
      </c>
      <c r="BY5" s="395" t="s">
        <v>899</v>
      </c>
      <c r="BZ5" s="395" t="s">
        <v>970</v>
      </c>
      <c r="CA5" s="392" t="s">
        <v>897</v>
      </c>
      <c r="CB5" s="394" t="s">
        <v>901</v>
      </c>
      <c r="CC5" s="395" t="s">
        <v>1011</v>
      </c>
      <c r="CD5" s="395" t="s">
        <v>899</v>
      </c>
      <c r="CE5" s="395" t="s">
        <v>970</v>
      </c>
      <c r="CF5" s="392" t="s">
        <v>897</v>
      </c>
      <c r="CG5" s="394" t="s">
        <v>901</v>
      </c>
      <c r="CH5" s="395" t="s">
        <v>1011</v>
      </c>
      <c r="CI5" s="395" t="s">
        <v>899</v>
      </c>
      <c r="CJ5" s="395" t="s">
        <v>970</v>
      </c>
      <c r="CK5" s="392" t="s">
        <v>897</v>
      </c>
      <c r="CL5" s="394" t="s">
        <v>901</v>
      </c>
      <c r="CM5" s="395" t="s">
        <v>1011</v>
      </c>
      <c r="CN5" s="395" t="s">
        <v>899</v>
      </c>
      <c r="CO5" s="395" t="s">
        <v>970</v>
      </c>
      <c r="CP5" s="392" t="s">
        <v>897</v>
      </c>
      <c r="CQ5" s="394" t="s">
        <v>901</v>
      </c>
      <c r="CR5" s="395" t="s">
        <v>1011</v>
      </c>
      <c r="CS5" s="395" t="s">
        <v>899</v>
      </c>
      <c r="CT5" s="395" t="s">
        <v>970</v>
      </c>
      <c r="CU5" s="392" t="s">
        <v>897</v>
      </c>
      <c r="CV5" s="394" t="s">
        <v>901</v>
      </c>
      <c r="CW5" s="395" t="s">
        <v>1011</v>
      </c>
      <c r="CX5" s="395" t="s">
        <v>899</v>
      </c>
      <c r="CY5" s="395" t="s">
        <v>970</v>
      </c>
      <c r="CZ5" s="392" t="s">
        <v>897</v>
      </c>
      <c r="DA5" s="394" t="s">
        <v>901</v>
      </c>
      <c r="DB5" s="395" t="s">
        <v>1011</v>
      </c>
      <c r="DC5" s="395" t="s">
        <v>899</v>
      </c>
      <c r="DD5" s="395" t="s">
        <v>970</v>
      </c>
      <c r="DE5" s="392" t="s">
        <v>897</v>
      </c>
      <c r="DF5" s="394" t="s">
        <v>901</v>
      </c>
      <c r="DG5" s="395" t="s">
        <v>1011</v>
      </c>
      <c r="DH5" s="395" t="s">
        <v>899</v>
      </c>
      <c r="DI5" s="395" t="s">
        <v>970</v>
      </c>
      <c r="DJ5" s="392" t="s">
        <v>897</v>
      </c>
      <c r="DK5" s="394" t="s">
        <v>901</v>
      </c>
      <c r="DL5" s="395" t="s">
        <v>1011</v>
      </c>
      <c r="DM5" s="395" t="s">
        <v>899</v>
      </c>
      <c r="DN5" s="395" t="s">
        <v>970</v>
      </c>
      <c r="DO5" s="396" t="s">
        <v>897</v>
      </c>
      <c r="DP5" s="355" t="s">
        <v>34</v>
      </c>
      <c r="DQ5" s="358" t="s">
        <v>903</v>
      </c>
      <c r="DR5" s="358" t="s">
        <v>73</v>
      </c>
      <c r="DS5" s="358" t="s">
        <v>903</v>
      </c>
      <c r="DT5" s="359" t="s">
        <v>918</v>
      </c>
      <c r="DU5" s="358" t="s">
        <v>903</v>
      </c>
      <c r="DV5" s="359" t="s">
        <v>919</v>
      </c>
      <c r="DW5" s="358" t="s">
        <v>903</v>
      </c>
      <c r="DX5" s="359" t="s">
        <v>920</v>
      </c>
      <c r="DY5" s="358" t="s">
        <v>903</v>
      </c>
      <c r="DZ5" s="359" t="s">
        <v>921</v>
      </c>
      <c r="EA5" s="358" t="s">
        <v>903</v>
      </c>
      <c r="EB5" s="359" t="s">
        <v>922</v>
      </c>
      <c r="EC5" s="358" t="s">
        <v>903</v>
      </c>
      <c r="ED5" s="359" t="s">
        <v>923</v>
      </c>
      <c r="EE5" s="358" t="s">
        <v>903</v>
      </c>
      <c r="EF5" s="360" t="s">
        <v>924</v>
      </c>
      <c r="EG5" s="360" t="s">
        <v>924</v>
      </c>
      <c r="EH5" s="97" t="s">
        <v>990</v>
      </c>
      <c r="EI5" s="97" t="s">
        <v>903</v>
      </c>
      <c r="EJ5" s="97" t="s">
        <v>991</v>
      </c>
      <c r="EK5" s="97" t="s">
        <v>903</v>
      </c>
      <c r="EL5" s="97"/>
      <c r="EM5" s="312" t="s">
        <v>33</v>
      </c>
      <c r="EN5" s="312" t="s">
        <v>927</v>
      </c>
      <c r="EO5" s="312" t="s">
        <v>928</v>
      </c>
      <c r="EP5" s="312" t="s">
        <v>927</v>
      </c>
      <c r="EQ5" s="312" t="s">
        <v>929</v>
      </c>
      <c r="ER5" s="312" t="s">
        <v>927</v>
      </c>
      <c r="ES5" s="312" t="s">
        <v>930</v>
      </c>
      <c r="ET5" s="312" t="s">
        <v>931</v>
      </c>
    </row>
    <row r="6" spans="1:150">
      <c r="A6" s="361">
        <v>1</v>
      </c>
      <c r="B6" s="362">
        <v>2</v>
      </c>
      <c r="C6" s="362"/>
      <c r="D6" s="362">
        <v>3</v>
      </c>
      <c r="E6" s="363">
        <v>4</v>
      </c>
      <c r="F6" s="363">
        <v>5</v>
      </c>
      <c r="G6" s="363">
        <v>6</v>
      </c>
      <c r="H6" s="363">
        <v>5</v>
      </c>
      <c r="I6" s="363"/>
      <c r="J6" s="363">
        <v>6</v>
      </c>
      <c r="K6" s="363">
        <v>7</v>
      </c>
      <c r="L6" s="363">
        <v>8</v>
      </c>
      <c r="M6" s="363"/>
      <c r="N6" s="405">
        <v>9</v>
      </c>
      <c r="O6" s="363">
        <v>10</v>
      </c>
      <c r="P6" s="363"/>
      <c r="Q6" s="363"/>
      <c r="R6" s="363">
        <v>11</v>
      </c>
      <c r="S6" s="363">
        <v>6</v>
      </c>
      <c r="T6" s="363">
        <v>7</v>
      </c>
      <c r="U6" s="363">
        <v>8</v>
      </c>
      <c r="V6" s="363">
        <v>9</v>
      </c>
      <c r="W6" s="363"/>
      <c r="X6" s="363">
        <v>10</v>
      </c>
      <c r="Y6" s="363">
        <v>11</v>
      </c>
      <c r="Z6" s="363">
        <v>12</v>
      </c>
      <c r="AA6" s="363">
        <v>13</v>
      </c>
      <c r="AB6" s="363"/>
      <c r="AC6" s="363">
        <v>14</v>
      </c>
      <c r="AD6" s="363">
        <v>15</v>
      </c>
      <c r="AE6" s="363">
        <v>16</v>
      </c>
      <c r="AF6" s="363">
        <v>17</v>
      </c>
      <c r="AG6" s="363"/>
      <c r="AH6" s="363">
        <v>18</v>
      </c>
      <c r="AI6" s="363">
        <v>19</v>
      </c>
      <c r="AJ6" s="363">
        <v>20</v>
      </c>
      <c r="AK6" s="363">
        <v>21</v>
      </c>
      <c r="AL6" s="363"/>
      <c r="AM6" s="363">
        <v>22</v>
      </c>
      <c r="AN6" s="363">
        <v>19</v>
      </c>
      <c r="AO6" s="363">
        <v>20</v>
      </c>
      <c r="AP6" s="363">
        <v>21</v>
      </c>
      <c r="AQ6" s="363"/>
      <c r="AR6" s="363">
        <v>22</v>
      </c>
      <c r="AS6" s="363">
        <v>19</v>
      </c>
      <c r="AT6" s="363">
        <v>20</v>
      </c>
      <c r="AU6" s="363">
        <v>21</v>
      </c>
      <c r="AV6" s="363"/>
      <c r="AW6" s="363">
        <v>22</v>
      </c>
      <c r="AX6" s="363">
        <v>19</v>
      </c>
      <c r="AY6" s="363">
        <v>20</v>
      </c>
      <c r="AZ6" s="363">
        <v>21</v>
      </c>
      <c r="BA6" s="363"/>
      <c r="BB6" s="363">
        <v>22</v>
      </c>
      <c r="BC6" s="363">
        <v>19</v>
      </c>
      <c r="BD6" s="363">
        <v>20</v>
      </c>
      <c r="BE6" s="363">
        <v>21</v>
      </c>
      <c r="BF6" s="363"/>
      <c r="BG6" s="363">
        <v>22</v>
      </c>
      <c r="BH6" s="363">
        <v>19</v>
      </c>
      <c r="BI6" s="363">
        <v>20</v>
      </c>
      <c r="BJ6" s="363">
        <v>21</v>
      </c>
      <c r="BK6" s="363"/>
      <c r="BL6" s="363">
        <v>22</v>
      </c>
      <c r="BM6" s="363">
        <v>19</v>
      </c>
      <c r="BN6" s="363">
        <v>20</v>
      </c>
      <c r="BO6" s="363">
        <v>21</v>
      </c>
      <c r="BP6" s="363"/>
      <c r="BQ6" s="363">
        <v>22</v>
      </c>
      <c r="BR6" s="363">
        <v>19</v>
      </c>
      <c r="BS6" s="363">
        <v>20</v>
      </c>
      <c r="BT6" s="363">
        <v>21</v>
      </c>
      <c r="BU6" s="363"/>
      <c r="BV6" s="363">
        <v>22</v>
      </c>
      <c r="BW6" s="363">
        <v>19</v>
      </c>
      <c r="BX6" s="363">
        <v>20</v>
      </c>
      <c r="BY6" s="363">
        <v>21</v>
      </c>
      <c r="BZ6" s="363"/>
      <c r="CA6" s="363">
        <v>22</v>
      </c>
      <c r="CB6" s="363">
        <v>19</v>
      </c>
      <c r="CC6" s="363">
        <v>20</v>
      </c>
      <c r="CD6" s="363">
        <v>21</v>
      </c>
      <c r="CE6" s="363"/>
      <c r="CF6" s="363">
        <v>22</v>
      </c>
      <c r="CG6" s="363">
        <v>19</v>
      </c>
      <c r="CH6" s="363">
        <v>20</v>
      </c>
      <c r="CI6" s="363">
        <v>21</v>
      </c>
      <c r="CJ6" s="363"/>
      <c r="CK6" s="363">
        <v>22</v>
      </c>
      <c r="CL6" s="363">
        <v>19</v>
      </c>
      <c r="CM6" s="363">
        <v>20</v>
      </c>
      <c r="CN6" s="363">
        <v>21</v>
      </c>
      <c r="CO6" s="363"/>
      <c r="CP6" s="363">
        <v>22</v>
      </c>
      <c r="CQ6" s="363">
        <v>19</v>
      </c>
      <c r="CR6" s="363">
        <v>20</v>
      </c>
      <c r="CS6" s="363">
        <v>21</v>
      </c>
      <c r="CT6" s="363"/>
      <c r="CU6" s="363">
        <v>22</v>
      </c>
      <c r="CV6" s="363">
        <v>19</v>
      </c>
      <c r="CW6" s="363">
        <v>20</v>
      </c>
      <c r="CX6" s="363">
        <v>21</v>
      </c>
      <c r="CY6" s="363"/>
      <c r="CZ6" s="363">
        <v>22</v>
      </c>
      <c r="DA6" s="363">
        <v>19</v>
      </c>
      <c r="DB6" s="363">
        <v>20</v>
      </c>
      <c r="DC6" s="363">
        <v>21</v>
      </c>
      <c r="DD6" s="363"/>
      <c r="DE6" s="363">
        <v>22</v>
      </c>
      <c r="DF6" s="363">
        <v>19</v>
      </c>
      <c r="DG6" s="363">
        <v>20</v>
      </c>
      <c r="DH6" s="363">
        <v>21</v>
      </c>
      <c r="DI6" s="363"/>
      <c r="DJ6" s="363">
        <v>22</v>
      </c>
      <c r="DK6" s="363">
        <v>19</v>
      </c>
      <c r="DL6" s="363">
        <v>20</v>
      </c>
      <c r="DM6" s="363">
        <v>21</v>
      </c>
      <c r="DN6" s="363"/>
      <c r="DO6" s="365">
        <v>22</v>
      </c>
      <c r="DP6" s="355">
        <v>8</v>
      </c>
      <c r="DQ6" s="366">
        <v>9</v>
      </c>
      <c r="DR6" s="366">
        <v>10</v>
      </c>
      <c r="DS6" s="366">
        <v>11</v>
      </c>
      <c r="DT6" s="366">
        <v>12</v>
      </c>
      <c r="DU6" s="366">
        <v>13</v>
      </c>
      <c r="DV6" s="366">
        <v>14</v>
      </c>
      <c r="DW6" s="366">
        <v>15</v>
      </c>
      <c r="DX6" s="366">
        <v>16</v>
      </c>
      <c r="DY6" s="366">
        <v>17</v>
      </c>
      <c r="DZ6" s="366">
        <v>18</v>
      </c>
      <c r="EA6" s="366">
        <v>19</v>
      </c>
      <c r="EB6" s="366">
        <v>20</v>
      </c>
      <c r="EC6" s="366">
        <v>21</v>
      </c>
      <c r="ED6" s="366">
        <v>22</v>
      </c>
      <c r="EE6" s="366">
        <v>23</v>
      </c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ht="38.25">
      <c r="A7" s="261"/>
      <c r="B7" s="397" t="s">
        <v>1037</v>
      </c>
      <c r="C7" s="397"/>
      <c r="D7" s="398"/>
      <c r="E7" s="264"/>
      <c r="F7" s="264"/>
      <c r="G7" s="264"/>
      <c r="H7" s="264"/>
      <c r="I7" s="399">
        <f t="shared" ref="I7:I9" si="0">SUM(J7-G7/20)</f>
        <v>0</v>
      </c>
      <c r="J7" s="266">
        <f t="shared" ref="J7:J9" si="1">SUM((G7*6*21)/(8*20*100))+(G7/20)</f>
        <v>0</v>
      </c>
      <c r="K7" s="264"/>
      <c r="L7" s="301"/>
      <c r="M7" s="399">
        <f t="shared" ref="M7:M9" si="2">SUM(L7*I7)</f>
        <v>0</v>
      </c>
      <c r="N7" s="266" t="s">
        <v>938</v>
      </c>
      <c r="O7" s="265"/>
      <c r="P7" s="265"/>
      <c r="Q7" s="265"/>
      <c r="R7" s="266" t="s">
        <v>938</v>
      </c>
      <c r="S7" s="264"/>
      <c r="T7" s="264"/>
      <c r="U7" s="264"/>
      <c r="V7" s="264"/>
      <c r="W7" s="264"/>
      <c r="X7" s="267"/>
      <c r="Y7" s="264"/>
      <c r="Z7" s="264"/>
      <c r="AA7" s="264"/>
      <c r="AB7" s="264"/>
      <c r="AC7" s="267"/>
      <c r="AD7" s="264"/>
      <c r="AE7" s="264"/>
      <c r="AF7" s="264"/>
      <c r="AG7" s="264"/>
      <c r="AH7" s="267"/>
      <c r="AI7" s="264"/>
      <c r="AJ7" s="264"/>
      <c r="AK7" s="264"/>
      <c r="AL7" s="264"/>
      <c r="AM7" s="267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302"/>
      <c r="DP7" s="30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368"/>
      <c r="EI7" s="368"/>
      <c r="EJ7" s="368"/>
      <c r="EK7" s="368"/>
      <c r="EL7" s="11"/>
      <c r="EM7" s="11"/>
      <c r="EN7" s="11"/>
      <c r="EO7" s="11"/>
      <c r="EP7" s="11"/>
      <c r="EQ7" s="11"/>
      <c r="ER7" s="11"/>
      <c r="ES7" s="11"/>
      <c r="ET7" s="11"/>
    </row>
    <row r="8" spans="1:150" ht="82.5">
      <c r="A8" s="400">
        <v>1</v>
      </c>
      <c r="B8" s="400" t="s">
        <v>1050</v>
      </c>
      <c r="C8" s="400" t="s">
        <v>1051</v>
      </c>
      <c r="D8" s="400" t="s">
        <v>1052</v>
      </c>
      <c r="E8" s="401">
        <v>42500</v>
      </c>
      <c r="F8" s="401">
        <v>5000</v>
      </c>
      <c r="G8" s="306">
        <f t="shared" ref="G8:G9" si="3">SUM(E8:F8)</f>
        <v>47500</v>
      </c>
      <c r="H8" s="265"/>
      <c r="I8" s="399">
        <f t="shared" si="0"/>
        <v>374.0625</v>
      </c>
      <c r="J8" s="266">
        <f t="shared" si="1"/>
        <v>2749.0625</v>
      </c>
      <c r="K8" s="406" t="s">
        <v>1053</v>
      </c>
      <c r="L8" s="301">
        <v>2</v>
      </c>
      <c r="M8" s="399">
        <f t="shared" si="2"/>
        <v>748.125</v>
      </c>
      <c r="N8" s="266">
        <f t="shared" ref="N8:N9" si="4">SUM(L8*J8)</f>
        <v>5498.125</v>
      </c>
      <c r="O8" s="265">
        <f t="shared" ref="O8:O9" si="5">SUM(P8:Q8)</f>
        <v>0</v>
      </c>
      <c r="P8" s="265">
        <f t="shared" ref="P8:R9" si="6">SUM(U8,Z8,AE8,AJ8,AO8,AT8,AY8,BD8,BI8,BN8,BS8,BX8,CC8,CH8,CM8,CR8,CW8,DB8,DG8,DL8)</f>
        <v>0</v>
      </c>
      <c r="Q8" s="265">
        <f t="shared" si="6"/>
        <v>0</v>
      </c>
      <c r="R8" s="265">
        <f t="shared" si="6"/>
        <v>0</v>
      </c>
      <c r="S8" s="407" t="s">
        <v>1054</v>
      </c>
      <c r="T8" s="264"/>
      <c r="U8" s="264"/>
      <c r="V8" s="264"/>
      <c r="W8" s="264"/>
      <c r="X8" s="267">
        <f t="shared" ref="X8:X9" si="7">SUM(U8:W8)</f>
        <v>0</v>
      </c>
      <c r="Y8" s="264"/>
      <c r="Z8" s="264"/>
      <c r="AA8" s="264"/>
      <c r="AB8" s="264"/>
      <c r="AC8" s="267"/>
      <c r="AD8" s="264"/>
      <c r="AE8" s="264"/>
      <c r="AF8" s="264"/>
      <c r="AG8" s="264"/>
      <c r="AH8" s="267"/>
      <c r="AI8" s="264"/>
      <c r="AJ8" s="264"/>
      <c r="AK8" s="264"/>
      <c r="AL8" s="264"/>
      <c r="AM8" s="267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302"/>
      <c r="DP8" s="304">
        <v>1</v>
      </c>
      <c r="DQ8" s="264">
        <v>47500</v>
      </c>
      <c r="DR8" s="264"/>
      <c r="DS8" s="264"/>
      <c r="DT8" s="264"/>
      <c r="DU8" s="264"/>
      <c r="DV8" s="264">
        <v>1</v>
      </c>
      <c r="DW8" s="264">
        <v>47500</v>
      </c>
      <c r="DX8" s="264"/>
      <c r="DY8" s="264"/>
      <c r="DZ8" s="264"/>
      <c r="EA8" s="264"/>
      <c r="EB8" s="264"/>
      <c r="EC8" s="264"/>
      <c r="ED8" s="264"/>
      <c r="EE8" s="264"/>
      <c r="EF8" s="267">
        <f t="shared" ref="EF8:EG9" si="8">SUM(ED8,EB8,DZ8,DX8,DV8,DT8)</f>
        <v>1</v>
      </c>
      <c r="EG8" s="267">
        <f t="shared" si="8"/>
        <v>47500</v>
      </c>
      <c r="EH8" s="368"/>
      <c r="EI8" s="368"/>
      <c r="EJ8" s="368">
        <v>1</v>
      </c>
      <c r="EK8" s="368">
        <v>47500</v>
      </c>
      <c r="EL8" s="11"/>
      <c r="EM8" s="11"/>
      <c r="EN8" s="11"/>
      <c r="EO8" s="11"/>
      <c r="EP8" s="11"/>
      <c r="EQ8" s="11"/>
      <c r="ER8" s="11"/>
      <c r="ES8" s="11"/>
      <c r="ET8" s="11"/>
    </row>
    <row r="9" spans="1:150" ht="66">
      <c r="A9" s="400">
        <v>2</v>
      </c>
      <c r="B9" s="400" t="s">
        <v>1055</v>
      </c>
      <c r="C9" s="400" t="s">
        <v>1056</v>
      </c>
      <c r="D9" s="400" t="s">
        <v>1057</v>
      </c>
      <c r="E9" s="401">
        <v>34000</v>
      </c>
      <c r="F9" s="401">
        <v>4000</v>
      </c>
      <c r="G9" s="306">
        <f t="shared" si="3"/>
        <v>38000</v>
      </c>
      <c r="H9" s="265"/>
      <c r="I9" s="399">
        <f t="shared" si="0"/>
        <v>299.25</v>
      </c>
      <c r="J9" s="266">
        <f t="shared" si="1"/>
        <v>2199.25</v>
      </c>
      <c r="K9" s="406" t="s">
        <v>1058</v>
      </c>
      <c r="L9" s="301">
        <v>2</v>
      </c>
      <c r="M9" s="399">
        <f t="shared" si="2"/>
        <v>598.5</v>
      </c>
      <c r="N9" s="266">
        <f t="shared" si="4"/>
        <v>4398.5</v>
      </c>
      <c r="O9" s="265">
        <f t="shared" si="5"/>
        <v>0</v>
      </c>
      <c r="P9" s="265">
        <f t="shared" si="6"/>
        <v>0</v>
      </c>
      <c r="Q9" s="265">
        <f t="shared" si="6"/>
        <v>0</v>
      </c>
      <c r="R9" s="265">
        <f t="shared" si="6"/>
        <v>0</v>
      </c>
      <c r="S9" s="407" t="s">
        <v>1059</v>
      </c>
      <c r="T9" s="404"/>
      <c r="U9" s="264"/>
      <c r="V9" s="264"/>
      <c r="W9" s="264"/>
      <c r="X9" s="267">
        <f t="shared" si="7"/>
        <v>0</v>
      </c>
      <c r="Y9" s="264"/>
      <c r="Z9" s="264"/>
      <c r="AA9" s="264"/>
      <c r="AB9" s="264"/>
      <c r="AC9" s="267"/>
      <c r="AD9" s="264"/>
      <c r="AE9" s="264"/>
      <c r="AF9" s="264"/>
      <c r="AG9" s="264"/>
      <c r="AH9" s="267"/>
      <c r="AI9" s="264"/>
      <c r="AJ9" s="264"/>
      <c r="AK9" s="264"/>
      <c r="AL9" s="264"/>
      <c r="AM9" s="267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302"/>
      <c r="DP9" s="304">
        <v>1</v>
      </c>
      <c r="DQ9" s="264">
        <v>38000</v>
      </c>
      <c r="DR9" s="264"/>
      <c r="DS9" s="264"/>
      <c r="DT9" s="264"/>
      <c r="DU9" s="264"/>
      <c r="DV9" s="264">
        <v>1</v>
      </c>
      <c r="DW9" s="264">
        <v>38000</v>
      </c>
      <c r="DX9" s="264"/>
      <c r="DY9" s="264"/>
      <c r="DZ9" s="264"/>
      <c r="EA9" s="264"/>
      <c r="EB9" s="264"/>
      <c r="EC9" s="264"/>
      <c r="ED9" s="264"/>
      <c r="EE9" s="264"/>
      <c r="EF9" s="267">
        <f t="shared" si="8"/>
        <v>1</v>
      </c>
      <c r="EG9" s="267">
        <f t="shared" si="8"/>
        <v>38000</v>
      </c>
      <c r="EH9" s="368">
        <v>1</v>
      </c>
      <c r="EI9" s="368">
        <v>38000</v>
      </c>
      <c r="EJ9" s="368"/>
      <c r="EK9" s="368"/>
      <c r="EL9" s="11"/>
      <c r="EM9" s="11"/>
      <c r="EN9" s="11"/>
      <c r="EO9" s="11"/>
      <c r="EP9" s="11"/>
      <c r="EQ9" s="11"/>
      <c r="ER9" s="11"/>
      <c r="ES9" s="11"/>
      <c r="ET9" s="11"/>
    </row>
    <row r="10" spans="1:150">
      <c r="A10" s="261"/>
      <c r="B10" s="397" t="s">
        <v>897</v>
      </c>
      <c r="C10" s="397"/>
      <c r="D10" s="398"/>
      <c r="E10" s="287">
        <f>SUM(E8:E9)</f>
        <v>76500</v>
      </c>
      <c r="F10" s="287">
        <f>SUM(F8:F9)</f>
        <v>9000</v>
      </c>
      <c r="G10" s="287">
        <f>SUM(G8:G9)</f>
        <v>85500</v>
      </c>
      <c r="H10" s="287"/>
      <c r="I10" s="288">
        <f>SUM(I8:I9)</f>
        <v>673.3125</v>
      </c>
      <c r="J10" s="287">
        <f>SUM(J8:J9)</f>
        <v>4948.3125</v>
      </c>
      <c r="K10" s="287"/>
      <c r="L10" s="314"/>
      <c r="M10" s="288">
        <f t="shared" ref="M10:AR10" si="9">SUM(M8:M9)</f>
        <v>1346.625</v>
      </c>
      <c r="N10" s="287">
        <f t="shared" si="9"/>
        <v>9896.625</v>
      </c>
      <c r="O10" s="287">
        <f t="shared" si="9"/>
        <v>0</v>
      </c>
      <c r="P10" s="287">
        <f t="shared" si="9"/>
        <v>0</v>
      </c>
      <c r="Q10" s="287">
        <f t="shared" si="9"/>
        <v>0</v>
      </c>
      <c r="R10" s="287">
        <f t="shared" si="9"/>
        <v>0</v>
      </c>
      <c r="S10" s="287">
        <f t="shared" si="9"/>
        <v>0</v>
      </c>
      <c r="T10" s="287">
        <f t="shared" si="9"/>
        <v>0</v>
      </c>
      <c r="U10" s="287">
        <f t="shared" si="9"/>
        <v>0</v>
      </c>
      <c r="V10" s="287">
        <f t="shared" si="9"/>
        <v>0</v>
      </c>
      <c r="W10" s="287">
        <f t="shared" si="9"/>
        <v>0</v>
      </c>
      <c r="X10" s="287">
        <f t="shared" si="9"/>
        <v>0</v>
      </c>
      <c r="Y10" s="287">
        <f t="shared" si="9"/>
        <v>0</v>
      </c>
      <c r="Z10" s="287">
        <f t="shared" si="9"/>
        <v>0</v>
      </c>
      <c r="AA10" s="287">
        <f t="shared" si="9"/>
        <v>0</v>
      </c>
      <c r="AB10" s="287">
        <f t="shared" si="9"/>
        <v>0</v>
      </c>
      <c r="AC10" s="287">
        <f t="shared" si="9"/>
        <v>0</v>
      </c>
      <c r="AD10" s="287">
        <f t="shared" si="9"/>
        <v>0</v>
      </c>
      <c r="AE10" s="287">
        <f t="shared" si="9"/>
        <v>0</v>
      </c>
      <c r="AF10" s="287">
        <f t="shared" si="9"/>
        <v>0</v>
      </c>
      <c r="AG10" s="287">
        <f t="shared" si="9"/>
        <v>0</v>
      </c>
      <c r="AH10" s="287">
        <f t="shared" si="9"/>
        <v>0</v>
      </c>
      <c r="AI10" s="287">
        <f t="shared" si="9"/>
        <v>0</v>
      </c>
      <c r="AJ10" s="287">
        <f t="shared" si="9"/>
        <v>0</v>
      </c>
      <c r="AK10" s="287">
        <f t="shared" si="9"/>
        <v>0</v>
      </c>
      <c r="AL10" s="287">
        <f t="shared" si="9"/>
        <v>0</v>
      </c>
      <c r="AM10" s="287">
        <f t="shared" si="9"/>
        <v>0</v>
      </c>
      <c r="AN10" s="287">
        <f t="shared" si="9"/>
        <v>0</v>
      </c>
      <c r="AO10" s="287">
        <f t="shared" si="9"/>
        <v>0</v>
      </c>
      <c r="AP10" s="287">
        <f t="shared" si="9"/>
        <v>0</v>
      </c>
      <c r="AQ10" s="287">
        <f t="shared" si="9"/>
        <v>0</v>
      </c>
      <c r="AR10" s="287">
        <f t="shared" si="9"/>
        <v>0</v>
      </c>
      <c r="AS10" s="287">
        <f t="shared" ref="AS10:BX10" si="10">SUM(AS8:AS9)</f>
        <v>0</v>
      </c>
      <c r="AT10" s="287">
        <f t="shared" si="10"/>
        <v>0</v>
      </c>
      <c r="AU10" s="287">
        <f t="shared" si="10"/>
        <v>0</v>
      </c>
      <c r="AV10" s="287">
        <f t="shared" si="10"/>
        <v>0</v>
      </c>
      <c r="AW10" s="287">
        <f t="shared" si="10"/>
        <v>0</v>
      </c>
      <c r="AX10" s="287">
        <f t="shared" si="10"/>
        <v>0</v>
      </c>
      <c r="AY10" s="287">
        <f t="shared" si="10"/>
        <v>0</v>
      </c>
      <c r="AZ10" s="287">
        <f t="shared" si="10"/>
        <v>0</v>
      </c>
      <c r="BA10" s="287">
        <f t="shared" si="10"/>
        <v>0</v>
      </c>
      <c r="BB10" s="287">
        <f t="shared" si="10"/>
        <v>0</v>
      </c>
      <c r="BC10" s="287">
        <f t="shared" si="10"/>
        <v>0</v>
      </c>
      <c r="BD10" s="287">
        <f t="shared" si="10"/>
        <v>0</v>
      </c>
      <c r="BE10" s="287">
        <f t="shared" si="10"/>
        <v>0</v>
      </c>
      <c r="BF10" s="287">
        <f t="shared" si="10"/>
        <v>0</v>
      </c>
      <c r="BG10" s="287">
        <f t="shared" si="10"/>
        <v>0</v>
      </c>
      <c r="BH10" s="287">
        <f t="shared" si="10"/>
        <v>0</v>
      </c>
      <c r="BI10" s="287">
        <f t="shared" si="10"/>
        <v>0</v>
      </c>
      <c r="BJ10" s="287">
        <f t="shared" si="10"/>
        <v>0</v>
      </c>
      <c r="BK10" s="287">
        <f t="shared" si="10"/>
        <v>0</v>
      </c>
      <c r="BL10" s="287">
        <f t="shared" si="10"/>
        <v>0</v>
      </c>
      <c r="BM10" s="287">
        <f t="shared" si="10"/>
        <v>0</v>
      </c>
      <c r="BN10" s="287">
        <f t="shared" si="10"/>
        <v>0</v>
      </c>
      <c r="BO10" s="287">
        <f t="shared" si="10"/>
        <v>0</v>
      </c>
      <c r="BP10" s="287">
        <f t="shared" si="10"/>
        <v>0</v>
      </c>
      <c r="BQ10" s="287">
        <f t="shared" si="10"/>
        <v>0</v>
      </c>
      <c r="BR10" s="287">
        <f t="shared" si="10"/>
        <v>0</v>
      </c>
      <c r="BS10" s="287">
        <f t="shared" si="10"/>
        <v>0</v>
      </c>
      <c r="BT10" s="287">
        <f t="shared" si="10"/>
        <v>0</v>
      </c>
      <c r="BU10" s="287">
        <f t="shared" si="10"/>
        <v>0</v>
      </c>
      <c r="BV10" s="287">
        <f t="shared" si="10"/>
        <v>0</v>
      </c>
      <c r="BW10" s="287">
        <f t="shared" si="10"/>
        <v>0</v>
      </c>
      <c r="BX10" s="287">
        <f t="shared" si="10"/>
        <v>0</v>
      </c>
      <c r="BY10" s="287">
        <f t="shared" ref="BY10:DD10" si="11">SUM(BY8:BY9)</f>
        <v>0</v>
      </c>
      <c r="BZ10" s="287">
        <f t="shared" si="11"/>
        <v>0</v>
      </c>
      <c r="CA10" s="287">
        <f t="shared" si="11"/>
        <v>0</v>
      </c>
      <c r="CB10" s="287">
        <f t="shared" si="11"/>
        <v>0</v>
      </c>
      <c r="CC10" s="287">
        <f t="shared" si="11"/>
        <v>0</v>
      </c>
      <c r="CD10" s="287">
        <f t="shared" si="11"/>
        <v>0</v>
      </c>
      <c r="CE10" s="287">
        <f t="shared" si="11"/>
        <v>0</v>
      </c>
      <c r="CF10" s="287">
        <f t="shared" si="11"/>
        <v>0</v>
      </c>
      <c r="CG10" s="287">
        <f t="shared" si="11"/>
        <v>0</v>
      </c>
      <c r="CH10" s="287">
        <f t="shared" si="11"/>
        <v>0</v>
      </c>
      <c r="CI10" s="287">
        <f t="shared" si="11"/>
        <v>0</v>
      </c>
      <c r="CJ10" s="287">
        <f t="shared" si="11"/>
        <v>0</v>
      </c>
      <c r="CK10" s="287">
        <f t="shared" si="11"/>
        <v>0</v>
      </c>
      <c r="CL10" s="287">
        <f t="shared" si="11"/>
        <v>0</v>
      </c>
      <c r="CM10" s="287">
        <f t="shared" si="11"/>
        <v>0</v>
      </c>
      <c r="CN10" s="287">
        <f t="shared" si="11"/>
        <v>0</v>
      </c>
      <c r="CO10" s="287">
        <f t="shared" si="11"/>
        <v>0</v>
      </c>
      <c r="CP10" s="287">
        <f t="shared" si="11"/>
        <v>0</v>
      </c>
      <c r="CQ10" s="287">
        <f t="shared" si="11"/>
        <v>0</v>
      </c>
      <c r="CR10" s="287">
        <f t="shared" si="11"/>
        <v>0</v>
      </c>
      <c r="CS10" s="287">
        <f t="shared" si="11"/>
        <v>0</v>
      </c>
      <c r="CT10" s="287">
        <f t="shared" si="11"/>
        <v>0</v>
      </c>
      <c r="CU10" s="287">
        <f t="shared" si="11"/>
        <v>0</v>
      </c>
      <c r="CV10" s="287">
        <f t="shared" si="11"/>
        <v>0</v>
      </c>
      <c r="CW10" s="287">
        <f t="shared" si="11"/>
        <v>0</v>
      </c>
      <c r="CX10" s="287">
        <f t="shared" si="11"/>
        <v>0</v>
      </c>
      <c r="CY10" s="287">
        <f t="shared" si="11"/>
        <v>0</v>
      </c>
      <c r="CZ10" s="287">
        <f t="shared" si="11"/>
        <v>0</v>
      </c>
      <c r="DA10" s="287">
        <f t="shared" si="11"/>
        <v>0</v>
      </c>
      <c r="DB10" s="287">
        <f t="shared" si="11"/>
        <v>0</v>
      </c>
      <c r="DC10" s="287">
        <f t="shared" si="11"/>
        <v>0</v>
      </c>
      <c r="DD10" s="287">
        <f t="shared" si="11"/>
        <v>0</v>
      </c>
      <c r="DE10" s="287">
        <f t="shared" ref="DE10:EJ10" si="12">SUM(DE8:DE9)</f>
        <v>0</v>
      </c>
      <c r="DF10" s="287">
        <f t="shared" si="12"/>
        <v>0</v>
      </c>
      <c r="DG10" s="287">
        <f t="shared" si="12"/>
        <v>0</v>
      </c>
      <c r="DH10" s="287">
        <f t="shared" si="12"/>
        <v>0</v>
      </c>
      <c r="DI10" s="287">
        <f t="shared" si="12"/>
        <v>0</v>
      </c>
      <c r="DJ10" s="287">
        <f t="shared" si="12"/>
        <v>0</v>
      </c>
      <c r="DK10" s="287">
        <f t="shared" si="12"/>
        <v>0</v>
      </c>
      <c r="DL10" s="287">
        <f t="shared" si="12"/>
        <v>0</v>
      </c>
      <c r="DM10" s="287">
        <f t="shared" si="12"/>
        <v>0</v>
      </c>
      <c r="DN10" s="287">
        <f t="shared" si="12"/>
        <v>0</v>
      </c>
      <c r="DO10" s="289">
        <f t="shared" si="12"/>
        <v>0</v>
      </c>
      <c r="DP10" s="382">
        <f t="shared" si="12"/>
        <v>2</v>
      </c>
      <c r="DQ10" s="287">
        <f t="shared" si="12"/>
        <v>85500</v>
      </c>
      <c r="DR10" s="287">
        <f t="shared" si="12"/>
        <v>0</v>
      </c>
      <c r="DS10" s="287">
        <f t="shared" si="12"/>
        <v>0</v>
      </c>
      <c r="DT10" s="287">
        <f t="shared" si="12"/>
        <v>0</v>
      </c>
      <c r="DU10" s="287">
        <f t="shared" si="12"/>
        <v>0</v>
      </c>
      <c r="DV10" s="287">
        <f t="shared" si="12"/>
        <v>2</v>
      </c>
      <c r="DW10" s="287">
        <f t="shared" si="12"/>
        <v>85500</v>
      </c>
      <c r="DX10" s="287">
        <f t="shared" si="12"/>
        <v>0</v>
      </c>
      <c r="DY10" s="287">
        <f t="shared" si="12"/>
        <v>0</v>
      </c>
      <c r="DZ10" s="287">
        <f t="shared" si="12"/>
        <v>0</v>
      </c>
      <c r="EA10" s="287">
        <f t="shared" si="12"/>
        <v>0</v>
      </c>
      <c r="EB10" s="287">
        <f t="shared" si="12"/>
        <v>0</v>
      </c>
      <c r="EC10" s="287">
        <f t="shared" si="12"/>
        <v>0</v>
      </c>
      <c r="ED10" s="287">
        <f t="shared" si="12"/>
        <v>0</v>
      </c>
      <c r="EE10" s="287">
        <f t="shared" si="12"/>
        <v>0</v>
      </c>
      <c r="EF10" s="287">
        <f t="shared" si="12"/>
        <v>2</v>
      </c>
      <c r="EG10" s="287">
        <f t="shared" si="12"/>
        <v>85500</v>
      </c>
      <c r="EH10" s="287">
        <f t="shared" si="12"/>
        <v>1</v>
      </c>
      <c r="EI10" s="287">
        <f t="shared" si="12"/>
        <v>38000</v>
      </c>
      <c r="EJ10" s="287">
        <f t="shared" si="12"/>
        <v>1</v>
      </c>
      <c r="EK10" s="287">
        <f t="shared" ref="EK10" si="13">SUM(EK8:EK9)</f>
        <v>47500</v>
      </c>
      <c r="EL10" s="11"/>
      <c r="EM10" s="11"/>
      <c r="EN10" s="11"/>
      <c r="EO10" s="11"/>
      <c r="EP10" s="11"/>
      <c r="EQ10" s="11"/>
      <c r="ER10" s="11"/>
      <c r="ES10" s="11"/>
      <c r="ET10" s="11"/>
    </row>
  </sheetData>
  <mergeCells count="41"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Term</vt:lpstr>
      <vt:lpstr>12-13 Edu</vt:lpstr>
      <vt:lpstr>13-14 Term</vt:lpstr>
      <vt:lpstr>13-14 Edu</vt:lpstr>
      <vt:lpstr>14-15 Term</vt:lpstr>
      <vt:lpstr>14-15 Edu</vt:lpstr>
      <vt:lpstr>15-16 Term</vt:lpstr>
      <vt:lpstr>15-16 Edu</vt:lpstr>
      <vt:lpstr>16-17 Term</vt:lpstr>
      <vt:lpstr>16-17 Edu</vt:lpstr>
      <vt:lpstr>17-18 Term</vt:lpstr>
      <vt:lpstr>Term 90%of90%</vt:lpstr>
      <vt:lpstr>17-18 Edu</vt:lpstr>
      <vt:lpstr>18-19 Term</vt:lpstr>
      <vt:lpstr>30%of90% Term 18-19</vt:lpstr>
      <vt:lpstr>18-19 Edu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2019-06-04T09:21:15Z</dcterms:modified>
</cp:coreProperties>
</file>