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9" activeTab="26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6" r:id="rId14"/>
    <sheet name="13-14 Edu" sheetId="5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Term 30%90%" sheetId="23" r:id="rId23"/>
    <sheet name="Edu 17-18" sheetId="24" r:id="rId24"/>
    <sheet name="Term 18-19" sheetId="25" r:id="rId25"/>
    <sheet name="Edu 18-19" sheetId="26" r:id="rId26"/>
    <sheet name="Micro" sheetId="27" r:id="rId27"/>
  </sheets>
  <definedNames>
    <definedName name="_xlnm._FilterDatabase" localSheetId="9" hidden="1">'11-12'!$A$5:$Y$227</definedName>
  </definedNames>
  <calcPr calcId="124519"/>
</workbook>
</file>

<file path=xl/calcChain.xml><?xml version="1.0" encoding="utf-8"?>
<calcChain xmlns="http://schemas.openxmlformats.org/spreadsheetml/2006/main">
  <c r="F21" i="27"/>
  <c r="G21"/>
  <c r="H21"/>
  <c r="I21"/>
  <c r="J21"/>
  <c r="K21"/>
  <c r="L21"/>
  <c r="M21"/>
  <c r="N21"/>
  <c r="O21"/>
  <c r="P21"/>
  <c r="Q21"/>
  <c r="R21"/>
  <c r="S21"/>
  <c r="T21"/>
  <c r="V21"/>
  <c r="P48" i="5"/>
  <c r="P47"/>
  <c r="L345" i="6"/>
  <c r="L344"/>
  <c r="L343"/>
  <c r="L342"/>
  <c r="P52" i="4"/>
  <c r="P51"/>
  <c r="P50"/>
  <c r="L115" i="3"/>
  <c r="L114"/>
  <c r="L113"/>
  <c r="L112"/>
  <c r="G80" i="11"/>
  <c r="G81"/>
  <c r="G52" i="13"/>
  <c r="G53"/>
  <c r="G56" i="14"/>
  <c r="E33" i="17"/>
  <c r="E32"/>
  <c r="E31"/>
  <c r="E33" i="18"/>
  <c r="E32"/>
  <c r="E31"/>
  <c r="E16" i="19"/>
  <c r="E15"/>
  <c r="E14"/>
  <c r="L17" i="9"/>
  <c r="L16"/>
  <c r="L15"/>
  <c r="L14"/>
  <c r="L13"/>
  <c r="L12"/>
  <c r="L11"/>
  <c r="L10"/>
  <c r="L9"/>
  <c r="K110" i="3" l="1"/>
  <c r="V9" i="10"/>
  <c r="V10"/>
  <c r="V11"/>
  <c r="V12"/>
  <c r="V13"/>
  <c r="V14"/>
  <c r="V15"/>
  <c r="V16"/>
  <c r="V17"/>
  <c r="V8"/>
  <c r="V9" i="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8"/>
  <c r="T9" i="5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8"/>
  <c r="S7" i="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6"/>
  <c r="EK79" i="11"/>
  <c r="EJ79"/>
  <c r="EI79"/>
  <c r="EH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B79"/>
  <c r="AA79"/>
  <c r="Z79"/>
  <c r="Y79"/>
  <c r="W79"/>
  <c r="V79"/>
  <c r="U79"/>
  <c r="T79"/>
  <c r="S79"/>
  <c r="F79"/>
  <c r="E79"/>
  <c r="EG78"/>
  <c r="EF78"/>
  <c r="AC78"/>
  <c r="X78"/>
  <c r="R78"/>
  <c r="Q78"/>
  <c r="P78"/>
  <c r="G78"/>
  <c r="J78" s="1"/>
  <c r="N78" s="1"/>
  <c r="EG77"/>
  <c r="EF77"/>
  <c r="AC77"/>
  <c r="X77"/>
  <c r="R77"/>
  <c r="Q77"/>
  <c r="P77"/>
  <c r="O77" s="1"/>
  <c r="G77"/>
  <c r="J77" s="1"/>
  <c r="EG76"/>
  <c r="EF76"/>
  <c r="AC76"/>
  <c r="X76"/>
  <c r="R76"/>
  <c r="Q76"/>
  <c r="P76"/>
  <c r="O76" s="1"/>
  <c r="G76"/>
  <c r="J76" s="1"/>
  <c r="EG75"/>
  <c r="EF75"/>
  <c r="AC75"/>
  <c r="X75"/>
  <c r="R75"/>
  <c r="Q75"/>
  <c r="P75"/>
  <c r="G75"/>
  <c r="J75" s="1"/>
  <c r="N75" s="1"/>
  <c r="EG74"/>
  <c r="EF74"/>
  <c r="AC74"/>
  <c r="X74"/>
  <c r="R74"/>
  <c r="Q74"/>
  <c r="P74"/>
  <c r="O74" s="1"/>
  <c r="G74"/>
  <c r="J74" s="1"/>
  <c r="N74" s="1"/>
  <c r="EG73"/>
  <c r="EF73"/>
  <c r="AC73"/>
  <c r="X73"/>
  <c r="R73"/>
  <c r="Q73"/>
  <c r="P73"/>
  <c r="G73"/>
  <c r="J73" s="1"/>
  <c r="EG72"/>
  <c r="EF72"/>
  <c r="AC72"/>
  <c r="X72"/>
  <c r="R72"/>
  <c r="Q72"/>
  <c r="P72"/>
  <c r="O72" s="1"/>
  <c r="G72"/>
  <c r="J72" s="1"/>
  <c r="EG71"/>
  <c r="EF71"/>
  <c r="AC71"/>
  <c r="X71"/>
  <c r="R71"/>
  <c r="Q71"/>
  <c r="P71"/>
  <c r="G71"/>
  <c r="J71" s="1"/>
  <c r="N71" s="1"/>
  <c r="EG70"/>
  <c r="EF70"/>
  <c r="AC70"/>
  <c r="X70"/>
  <c r="R70"/>
  <c r="Q70"/>
  <c r="P70"/>
  <c r="O70" s="1"/>
  <c r="G70"/>
  <c r="J70" s="1"/>
  <c r="N70" s="1"/>
  <c r="EG69"/>
  <c r="EF69"/>
  <c r="AC69"/>
  <c r="X69"/>
  <c r="R69"/>
  <c r="Q69"/>
  <c r="P69"/>
  <c r="G69"/>
  <c r="J69" s="1"/>
  <c r="EG68"/>
  <c r="EF68"/>
  <c r="AC68"/>
  <c r="X68"/>
  <c r="R68"/>
  <c r="Q68"/>
  <c r="P68"/>
  <c r="G68"/>
  <c r="J68" s="1"/>
  <c r="EG67"/>
  <c r="EF67"/>
  <c r="AC67"/>
  <c r="X67"/>
  <c r="R67"/>
  <c r="Q67"/>
  <c r="P67"/>
  <c r="G67"/>
  <c r="J67" s="1"/>
  <c r="N67" s="1"/>
  <c r="EG66"/>
  <c r="EF66"/>
  <c r="AC66"/>
  <c r="X66"/>
  <c r="R66"/>
  <c r="Q66"/>
  <c r="P66"/>
  <c r="O66" s="1"/>
  <c r="G66"/>
  <c r="J66" s="1"/>
  <c r="N66" s="1"/>
  <c r="EG65"/>
  <c r="EF65"/>
  <c r="AC65"/>
  <c r="X65"/>
  <c r="R65"/>
  <c r="Q65"/>
  <c r="P65"/>
  <c r="G65"/>
  <c r="J65" s="1"/>
  <c r="EG64"/>
  <c r="EF64"/>
  <c r="AC64"/>
  <c r="X64"/>
  <c r="R64"/>
  <c r="Q64"/>
  <c r="P64"/>
  <c r="O64" s="1"/>
  <c r="G64"/>
  <c r="J64" s="1"/>
  <c r="EG63"/>
  <c r="EF63"/>
  <c r="AC63"/>
  <c r="X63"/>
  <c r="R63"/>
  <c r="Q63"/>
  <c r="P63"/>
  <c r="G63"/>
  <c r="J63" s="1"/>
  <c r="N63" s="1"/>
  <c r="EG62"/>
  <c r="EF62"/>
  <c r="AC62"/>
  <c r="X62"/>
  <c r="R62"/>
  <c r="Q62"/>
  <c r="P62"/>
  <c r="G62"/>
  <c r="J62" s="1"/>
  <c r="N62" s="1"/>
  <c r="EG61"/>
  <c r="EF61"/>
  <c r="AC61"/>
  <c r="X61"/>
  <c r="R61"/>
  <c r="Q61"/>
  <c r="P61"/>
  <c r="G61"/>
  <c r="J61" s="1"/>
  <c r="EG60"/>
  <c r="EF60"/>
  <c r="AC60"/>
  <c r="X60"/>
  <c r="R60"/>
  <c r="Q60"/>
  <c r="P60"/>
  <c r="G60"/>
  <c r="J60" s="1"/>
  <c r="EG59"/>
  <c r="EF59"/>
  <c r="AC59"/>
  <c r="X59"/>
  <c r="R59"/>
  <c r="Q59"/>
  <c r="P59"/>
  <c r="G59"/>
  <c r="J59" s="1"/>
  <c r="N59" s="1"/>
  <c r="EG58"/>
  <c r="EF58"/>
  <c r="AC58"/>
  <c r="X58"/>
  <c r="R58"/>
  <c r="Q58"/>
  <c r="P58"/>
  <c r="G58"/>
  <c r="J58" s="1"/>
  <c r="N58" s="1"/>
  <c r="EG57"/>
  <c r="EF57"/>
  <c r="AC57"/>
  <c r="X57"/>
  <c r="R57"/>
  <c r="Q57"/>
  <c r="P57"/>
  <c r="G57"/>
  <c r="J57" s="1"/>
  <c r="EG56"/>
  <c r="EF56"/>
  <c r="AC56"/>
  <c r="X56"/>
  <c r="R56"/>
  <c r="Q56"/>
  <c r="P56"/>
  <c r="G56"/>
  <c r="J56" s="1"/>
  <c r="EG55"/>
  <c r="EF55"/>
  <c r="AC55"/>
  <c r="X55"/>
  <c r="R55"/>
  <c r="Q55"/>
  <c r="P55"/>
  <c r="G55"/>
  <c r="J55" s="1"/>
  <c r="N55" s="1"/>
  <c r="EG54"/>
  <c r="EF54"/>
  <c r="AC54"/>
  <c r="X54"/>
  <c r="R54"/>
  <c r="Q54"/>
  <c r="P54"/>
  <c r="G54"/>
  <c r="J54" s="1"/>
  <c r="N54" s="1"/>
  <c r="EG53"/>
  <c r="EF53"/>
  <c r="AC53"/>
  <c r="X53"/>
  <c r="R53"/>
  <c r="Q53"/>
  <c r="P53"/>
  <c r="G53"/>
  <c r="J53" s="1"/>
  <c r="EG52"/>
  <c r="EF52"/>
  <c r="AC52"/>
  <c r="X52"/>
  <c r="R52"/>
  <c r="Q52"/>
  <c r="P52"/>
  <c r="G52"/>
  <c r="J52" s="1"/>
  <c r="EG51"/>
  <c r="EF51"/>
  <c r="AC51"/>
  <c r="X51"/>
  <c r="R51"/>
  <c r="Q51"/>
  <c r="P51"/>
  <c r="G51"/>
  <c r="J51" s="1"/>
  <c r="N51" s="1"/>
  <c r="EG50"/>
  <c r="EF50"/>
  <c r="X50"/>
  <c r="R50"/>
  <c r="Q50"/>
  <c r="P50"/>
  <c r="G50"/>
  <c r="J50" s="1"/>
  <c r="N50" s="1"/>
  <c r="EG49"/>
  <c r="EF49"/>
  <c r="X49"/>
  <c r="R49"/>
  <c r="Q49"/>
  <c r="P49"/>
  <c r="G49"/>
  <c r="J49" s="1"/>
  <c r="N49" s="1"/>
  <c r="EG48"/>
  <c r="EF48"/>
  <c r="X48"/>
  <c r="R48"/>
  <c r="Q48"/>
  <c r="P48"/>
  <c r="G48"/>
  <c r="J48" s="1"/>
  <c r="N48" s="1"/>
  <c r="EG47"/>
  <c r="EF47"/>
  <c r="R47"/>
  <c r="Q47"/>
  <c r="P47"/>
  <c r="O47" s="1"/>
  <c r="J47"/>
  <c r="N47" s="1"/>
  <c r="G47"/>
  <c r="EG46"/>
  <c r="EF46"/>
  <c r="R46"/>
  <c r="Q46"/>
  <c r="P46"/>
  <c r="O46" s="1"/>
  <c r="G46"/>
  <c r="J46" s="1"/>
  <c r="EG45"/>
  <c r="EF45"/>
  <c r="R45"/>
  <c r="Q45"/>
  <c r="O45" s="1"/>
  <c r="P45"/>
  <c r="G45"/>
  <c r="J45" s="1"/>
  <c r="EG44"/>
  <c r="EF44"/>
  <c r="R44"/>
  <c r="Q44"/>
  <c r="P44"/>
  <c r="O44" s="1"/>
  <c r="J44"/>
  <c r="N44" s="1"/>
  <c r="G44"/>
  <c r="EG43"/>
  <c r="EF43"/>
  <c r="R43"/>
  <c r="Q43"/>
  <c r="P43"/>
  <c r="O43" s="1"/>
  <c r="J43"/>
  <c r="N43" s="1"/>
  <c r="G43"/>
  <c r="EG42"/>
  <c r="EF42"/>
  <c r="R42"/>
  <c r="Q42"/>
  <c r="O42" s="1"/>
  <c r="P42"/>
  <c r="G42"/>
  <c r="J42" s="1"/>
  <c r="EG41"/>
  <c r="EF41"/>
  <c r="AC41"/>
  <c r="X41"/>
  <c r="R41"/>
  <c r="Q41"/>
  <c r="P41"/>
  <c r="G41"/>
  <c r="J41" s="1"/>
  <c r="N41" s="1"/>
  <c r="EG40"/>
  <c r="EF40"/>
  <c r="AC40"/>
  <c r="X40"/>
  <c r="R40"/>
  <c r="Q40"/>
  <c r="P40"/>
  <c r="O40" s="1"/>
  <c r="J40"/>
  <c r="N40" s="1"/>
  <c r="G40"/>
  <c r="EG39"/>
  <c r="EF39"/>
  <c r="AC39"/>
  <c r="X39"/>
  <c r="R39"/>
  <c r="Q39"/>
  <c r="P39"/>
  <c r="G39"/>
  <c r="J39" s="1"/>
  <c r="EG38"/>
  <c r="EF38"/>
  <c r="AC38"/>
  <c r="X38"/>
  <c r="R38"/>
  <c r="Q38"/>
  <c r="P38"/>
  <c r="G38"/>
  <c r="J38" s="1"/>
  <c r="EG37"/>
  <c r="EF37"/>
  <c r="AC37"/>
  <c r="X37"/>
  <c r="R37"/>
  <c r="Q37"/>
  <c r="P37"/>
  <c r="G37"/>
  <c r="J37" s="1"/>
  <c r="N37" s="1"/>
  <c r="EG36"/>
  <c r="EF36"/>
  <c r="AC36"/>
  <c r="X36"/>
  <c r="R36"/>
  <c r="Q36"/>
  <c r="P36"/>
  <c r="J36"/>
  <c r="N36" s="1"/>
  <c r="G36"/>
  <c r="EG35"/>
  <c r="EF35"/>
  <c r="AC35"/>
  <c r="X35"/>
  <c r="R35"/>
  <c r="Q35"/>
  <c r="P35"/>
  <c r="G35"/>
  <c r="J35" s="1"/>
  <c r="EG34"/>
  <c r="EF34"/>
  <c r="AC34"/>
  <c r="X34"/>
  <c r="R34"/>
  <c r="Q34"/>
  <c r="P34"/>
  <c r="G34"/>
  <c r="J34" s="1"/>
  <c r="EG33"/>
  <c r="EF33"/>
  <c r="AC33"/>
  <c r="X33"/>
  <c r="R33"/>
  <c r="Q33"/>
  <c r="P33"/>
  <c r="G33"/>
  <c r="J33" s="1"/>
  <c r="N33" s="1"/>
  <c r="EG32"/>
  <c r="EF32"/>
  <c r="AC32"/>
  <c r="X32"/>
  <c r="R32"/>
  <c r="Q32"/>
  <c r="P32"/>
  <c r="G32"/>
  <c r="J32" s="1"/>
  <c r="N32" s="1"/>
  <c r="EG31"/>
  <c r="EF31"/>
  <c r="AC31"/>
  <c r="X31"/>
  <c r="R31"/>
  <c r="Q31"/>
  <c r="P31"/>
  <c r="G31"/>
  <c r="J31" s="1"/>
  <c r="EG30"/>
  <c r="EF30"/>
  <c r="AC30"/>
  <c r="X30"/>
  <c r="R30"/>
  <c r="Q30"/>
  <c r="P30"/>
  <c r="O30" s="1"/>
  <c r="G30"/>
  <c r="J30" s="1"/>
  <c r="EG29"/>
  <c r="EF29"/>
  <c r="AC29"/>
  <c r="X29"/>
  <c r="R29"/>
  <c r="Q29"/>
  <c r="P29"/>
  <c r="G29"/>
  <c r="J29" s="1"/>
  <c r="N29" s="1"/>
  <c r="EG28"/>
  <c r="EF28"/>
  <c r="AC28"/>
  <c r="X28"/>
  <c r="R28"/>
  <c r="Q28"/>
  <c r="P28"/>
  <c r="G28"/>
  <c r="J28" s="1"/>
  <c r="N28" s="1"/>
  <c r="EG27"/>
  <c r="EF27"/>
  <c r="AC27"/>
  <c r="X27"/>
  <c r="R27"/>
  <c r="Q27"/>
  <c r="P27"/>
  <c r="G27"/>
  <c r="J27" s="1"/>
  <c r="EG26"/>
  <c r="EF26"/>
  <c r="AC26"/>
  <c r="X26"/>
  <c r="R26"/>
  <c r="Q26"/>
  <c r="P26"/>
  <c r="G26"/>
  <c r="J26" s="1"/>
  <c r="EG25"/>
  <c r="EF25"/>
  <c r="AC25"/>
  <c r="X25"/>
  <c r="R25"/>
  <c r="Q25"/>
  <c r="P25"/>
  <c r="O25" s="1"/>
  <c r="J25"/>
  <c r="N25" s="1"/>
  <c r="G25"/>
  <c r="EG24"/>
  <c r="EF24"/>
  <c r="AC24"/>
  <c r="X24"/>
  <c r="R24"/>
  <c r="Q24"/>
  <c r="P24"/>
  <c r="J24"/>
  <c r="N24" s="1"/>
  <c r="G24"/>
  <c r="EG23"/>
  <c r="EF23"/>
  <c r="AC23"/>
  <c r="X23"/>
  <c r="R23"/>
  <c r="Q23"/>
  <c r="O23" s="1"/>
  <c r="P23"/>
  <c r="G23"/>
  <c r="J23" s="1"/>
  <c r="EG22"/>
  <c r="EF22"/>
  <c r="AC22"/>
  <c r="X22"/>
  <c r="R22"/>
  <c r="Q22"/>
  <c r="P22"/>
  <c r="G22"/>
  <c r="J22" s="1"/>
  <c r="EG21"/>
  <c r="EF21"/>
  <c r="AC21"/>
  <c r="X21"/>
  <c r="R21"/>
  <c r="Q21"/>
  <c r="P21"/>
  <c r="G21"/>
  <c r="J21" s="1"/>
  <c r="N21" s="1"/>
  <c r="EG20"/>
  <c r="EF20"/>
  <c r="AC20"/>
  <c r="X20"/>
  <c r="R20"/>
  <c r="Q20"/>
  <c r="P20"/>
  <c r="G20"/>
  <c r="J20" s="1"/>
  <c r="N20" s="1"/>
  <c r="EG19"/>
  <c r="EF19"/>
  <c r="AC19"/>
  <c r="X19"/>
  <c r="R19"/>
  <c r="Q19"/>
  <c r="P19"/>
  <c r="G19"/>
  <c r="J19" s="1"/>
  <c r="EG18"/>
  <c r="EF18"/>
  <c r="AC18"/>
  <c r="X18"/>
  <c r="R18"/>
  <c r="Q18"/>
  <c r="P18"/>
  <c r="G18"/>
  <c r="J18" s="1"/>
  <c r="EG17"/>
  <c r="EF17"/>
  <c r="AC17"/>
  <c r="X17"/>
  <c r="R17"/>
  <c r="Q17"/>
  <c r="P17"/>
  <c r="G17"/>
  <c r="J17" s="1"/>
  <c r="N17" s="1"/>
  <c r="EG16"/>
  <c r="EF16"/>
  <c r="AC16"/>
  <c r="X16"/>
  <c r="R16"/>
  <c r="Q16"/>
  <c r="P16"/>
  <c r="G16"/>
  <c r="J16" s="1"/>
  <c r="N16" s="1"/>
  <c r="EG15"/>
  <c r="EF15"/>
  <c r="AC15"/>
  <c r="X15"/>
  <c r="R15"/>
  <c r="Q15"/>
  <c r="P15"/>
  <c r="G15"/>
  <c r="J15" s="1"/>
  <c r="EG14"/>
  <c r="EF14"/>
  <c r="AC14"/>
  <c r="X14"/>
  <c r="R14"/>
  <c r="Q14"/>
  <c r="P14"/>
  <c r="O14"/>
  <c r="G14"/>
  <c r="J14" s="1"/>
  <c r="EG13"/>
  <c r="EF13"/>
  <c r="AC13"/>
  <c r="X13"/>
  <c r="R13"/>
  <c r="Q13"/>
  <c r="P13"/>
  <c r="O13" s="1"/>
  <c r="J13"/>
  <c r="N13" s="1"/>
  <c r="G13"/>
  <c r="EG12"/>
  <c r="EF12"/>
  <c r="AC12"/>
  <c r="X12"/>
  <c r="R12"/>
  <c r="Q12"/>
  <c r="P12"/>
  <c r="G12"/>
  <c r="J12" s="1"/>
  <c r="N12" s="1"/>
  <c r="EG11"/>
  <c r="EF11"/>
  <c r="AC11"/>
  <c r="X11"/>
  <c r="R11"/>
  <c r="Q11"/>
  <c r="P11"/>
  <c r="G11"/>
  <c r="J11" s="1"/>
  <c r="EG10"/>
  <c r="EF10"/>
  <c r="AC10"/>
  <c r="X10"/>
  <c r="R10"/>
  <c r="Q10"/>
  <c r="P10"/>
  <c r="G10"/>
  <c r="J10" s="1"/>
  <c r="EG9"/>
  <c r="EF9"/>
  <c r="AC9"/>
  <c r="X9"/>
  <c r="R9"/>
  <c r="Q9"/>
  <c r="P9"/>
  <c r="O9" s="1"/>
  <c r="J9"/>
  <c r="N9" s="1"/>
  <c r="G9"/>
  <c r="EG8"/>
  <c r="EF8"/>
  <c r="EF79" s="1"/>
  <c r="AC8"/>
  <c r="X8"/>
  <c r="R8"/>
  <c r="Q8"/>
  <c r="Q79" s="1"/>
  <c r="P8"/>
  <c r="G8"/>
  <c r="J8" s="1"/>
  <c r="N8" s="1"/>
  <c r="J7"/>
  <c r="I7" s="1"/>
  <c r="M7" s="1"/>
  <c r="EK61" i="12"/>
  <c r="EJ61"/>
  <c r="EI61"/>
  <c r="EH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F61"/>
  <c r="BE61"/>
  <c r="BD61"/>
  <c r="BC61"/>
  <c r="BA61"/>
  <c r="AZ61"/>
  <c r="AY61"/>
  <c r="AX61"/>
  <c r="AV61"/>
  <c r="AU61"/>
  <c r="AT61"/>
  <c r="AS61"/>
  <c r="AQ61"/>
  <c r="AP61"/>
  <c r="AO61"/>
  <c r="AN61"/>
  <c r="AL61"/>
  <c r="AK61"/>
  <c r="AJ61"/>
  <c r="AI61"/>
  <c r="AG61"/>
  <c r="AF61"/>
  <c r="AE61"/>
  <c r="AD61"/>
  <c r="AB61"/>
  <c r="AA61"/>
  <c r="Z61"/>
  <c r="Y61"/>
  <c r="W61"/>
  <c r="V61"/>
  <c r="U61"/>
  <c r="T61"/>
  <c r="S61"/>
  <c r="L61"/>
  <c r="K61"/>
  <c r="H61"/>
  <c r="F61"/>
  <c r="E61"/>
  <c r="EG60"/>
  <c r="EF60"/>
  <c r="BG60"/>
  <c r="BB60"/>
  <c r="AW60"/>
  <c r="AR60"/>
  <c r="AM60"/>
  <c r="AH60"/>
  <c r="AC60"/>
  <c r="X60"/>
  <c r="R60"/>
  <c r="Q60"/>
  <c r="P60"/>
  <c r="O60" s="1"/>
  <c r="J60"/>
  <c r="N60" s="1"/>
  <c r="G60"/>
  <c r="EG59"/>
  <c r="EF59"/>
  <c r="BG59"/>
  <c r="BB59"/>
  <c r="AW59"/>
  <c r="AR59"/>
  <c r="AM59"/>
  <c r="AH59"/>
  <c r="AC59"/>
  <c r="X59"/>
  <c r="R59"/>
  <c r="Q59"/>
  <c r="P59"/>
  <c r="O59"/>
  <c r="J59"/>
  <c r="N59" s="1"/>
  <c r="G59"/>
  <c r="EG58"/>
  <c r="EF58"/>
  <c r="BG58"/>
  <c r="BB58"/>
  <c r="AW58"/>
  <c r="AR58"/>
  <c r="AM58"/>
  <c r="AH58"/>
  <c r="AC58"/>
  <c r="X58"/>
  <c r="R58"/>
  <c r="Q58"/>
  <c r="P58"/>
  <c r="O58"/>
  <c r="G58"/>
  <c r="J58" s="1"/>
  <c r="EG57"/>
  <c r="EF57"/>
  <c r="BG57"/>
  <c r="BB57"/>
  <c r="AW57"/>
  <c r="AR57"/>
  <c r="AM57"/>
  <c r="AH57"/>
  <c r="AC57"/>
  <c r="X57"/>
  <c r="R57"/>
  <c r="Q57"/>
  <c r="P57"/>
  <c r="G57"/>
  <c r="J57" s="1"/>
  <c r="EG56"/>
  <c r="EF56"/>
  <c r="BG56"/>
  <c r="BB56"/>
  <c r="AW56"/>
  <c r="AR56"/>
  <c r="AM56"/>
  <c r="AH56"/>
  <c r="AC56"/>
  <c r="X56"/>
  <c r="R56"/>
  <c r="Q56"/>
  <c r="P56"/>
  <c r="O56" s="1"/>
  <c r="G56"/>
  <c r="J56" s="1"/>
  <c r="N56" s="1"/>
  <c r="EG55"/>
  <c r="EF55"/>
  <c r="BG55"/>
  <c r="BB55"/>
  <c r="AW55"/>
  <c r="AR55"/>
  <c r="AM55"/>
  <c r="AH55"/>
  <c r="AC55"/>
  <c r="X55"/>
  <c r="R55"/>
  <c r="Q55"/>
  <c r="P55"/>
  <c r="O55"/>
  <c r="G55"/>
  <c r="J55" s="1"/>
  <c r="EG54"/>
  <c r="EF54"/>
  <c r="BG54"/>
  <c r="BB54"/>
  <c r="AW54"/>
  <c r="AR54"/>
  <c r="AM54"/>
  <c r="AH54"/>
  <c r="AC54"/>
  <c r="X54"/>
  <c r="R54"/>
  <c r="Q54"/>
  <c r="P54"/>
  <c r="O54" s="1"/>
  <c r="G54"/>
  <c r="J54" s="1"/>
  <c r="EG53"/>
  <c r="EF53"/>
  <c r="BG53"/>
  <c r="BB53"/>
  <c r="AW53"/>
  <c r="AR53"/>
  <c r="AM53"/>
  <c r="AH53"/>
  <c r="AC53"/>
  <c r="X53"/>
  <c r="R53"/>
  <c r="Q53"/>
  <c r="P53"/>
  <c r="O53" s="1"/>
  <c r="G53"/>
  <c r="J53" s="1"/>
  <c r="EG52"/>
  <c r="EF52"/>
  <c r="BG52"/>
  <c r="BB52"/>
  <c r="AW52"/>
  <c r="AR52"/>
  <c r="AM52"/>
  <c r="AH52"/>
  <c r="AC52"/>
  <c r="X52"/>
  <c r="R52"/>
  <c r="Q52"/>
  <c r="P52"/>
  <c r="G52"/>
  <c r="J52" s="1"/>
  <c r="N52" s="1"/>
  <c r="EG51"/>
  <c r="EF51"/>
  <c r="BG51"/>
  <c r="BB51"/>
  <c r="AW51"/>
  <c r="AR51"/>
  <c r="AM51"/>
  <c r="AH51"/>
  <c r="AC51"/>
  <c r="X51"/>
  <c r="R51"/>
  <c r="Q51"/>
  <c r="P51"/>
  <c r="O51" s="1"/>
  <c r="G51"/>
  <c r="J51" s="1"/>
  <c r="EG50"/>
  <c r="EF50"/>
  <c r="BG50"/>
  <c r="BB50"/>
  <c r="AW50"/>
  <c r="AR50"/>
  <c r="AM50"/>
  <c r="AH50"/>
  <c r="AC50"/>
  <c r="X50"/>
  <c r="R50"/>
  <c r="Q50"/>
  <c r="P50"/>
  <c r="O50" s="1"/>
  <c r="G50"/>
  <c r="J50" s="1"/>
  <c r="EG49"/>
  <c r="EF49"/>
  <c r="BG49"/>
  <c r="BB49"/>
  <c r="AW49"/>
  <c r="AR49"/>
  <c r="AM49"/>
  <c r="AH49"/>
  <c r="AC49"/>
  <c r="X49"/>
  <c r="R49"/>
  <c r="Q49"/>
  <c r="P49"/>
  <c r="O49" s="1"/>
  <c r="G49"/>
  <c r="J49" s="1"/>
  <c r="EG48"/>
  <c r="EF48"/>
  <c r="BG48"/>
  <c r="BB48"/>
  <c r="AW48"/>
  <c r="AR48"/>
  <c r="AM48"/>
  <c r="AH48"/>
  <c r="AC48"/>
  <c r="X48"/>
  <c r="R48"/>
  <c r="Q48"/>
  <c r="P48"/>
  <c r="O48" s="1"/>
  <c r="G48"/>
  <c r="J48" s="1"/>
  <c r="N48" s="1"/>
  <c r="EG47"/>
  <c r="EF47"/>
  <c r="BG47"/>
  <c r="BB47"/>
  <c r="AW47"/>
  <c r="AR47"/>
  <c r="AM47"/>
  <c r="AH47"/>
  <c r="AC47"/>
  <c r="X47"/>
  <c r="R47"/>
  <c r="Q47"/>
  <c r="P47"/>
  <c r="O47" s="1"/>
  <c r="J47"/>
  <c r="N47" s="1"/>
  <c r="I47"/>
  <c r="M47" s="1"/>
  <c r="G47"/>
  <c r="EG46"/>
  <c r="EF46"/>
  <c r="BG46"/>
  <c r="BB46"/>
  <c r="AW46"/>
  <c r="AR46"/>
  <c r="AM46"/>
  <c r="AH46"/>
  <c r="AC46"/>
  <c r="X46"/>
  <c r="R46"/>
  <c r="Q46"/>
  <c r="P46"/>
  <c r="O46"/>
  <c r="G46"/>
  <c r="J46" s="1"/>
  <c r="EG45"/>
  <c r="EF45"/>
  <c r="BG45"/>
  <c r="BB45"/>
  <c r="AW45"/>
  <c r="AR45"/>
  <c r="AM45"/>
  <c r="AH45"/>
  <c r="AC45"/>
  <c r="X45"/>
  <c r="R45"/>
  <c r="Q45"/>
  <c r="P45"/>
  <c r="G45"/>
  <c r="J45" s="1"/>
  <c r="EG44"/>
  <c r="EF44"/>
  <c r="BG44"/>
  <c r="BB44"/>
  <c r="AW44"/>
  <c r="AR44"/>
  <c r="AM44"/>
  <c r="AH44"/>
  <c r="AC44"/>
  <c r="X44"/>
  <c r="R44"/>
  <c r="Q44"/>
  <c r="P44"/>
  <c r="O44" s="1"/>
  <c r="J44"/>
  <c r="N44" s="1"/>
  <c r="G44"/>
  <c r="EG43"/>
  <c r="EF43"/>
  <c r="BG43"/>
  <c r="BB43"/>
  <c r="AW43"/>
  <c r="AR43"/>
  <c r="AM43"/>
  <c r="AH43"/>
  <c r="AC43"/>
  <c r="X43"/>
  <c r="R43"/>
  <c r="Q43"/>
  <c r="P43"/>
  <c r="O43"/>
  <c r="J43"/>
  <c r="N43" s="1"/>
  <c r="G43"/>
  <c r="EG42"/>
  <c r="EF42"/>
  <c r="BG42"/>
  <c r="BB42"/>
  <c r="AW42"/>
  <c r="AR42"/>
  <c r="AM42"/>
  <c r="AH42"/>
  <c r="AC42"/>
  <c r="X42"/>
  <c r="R42"/>
  <c r="Q42"/>
  <c r="P42"/>
  <c r="O42"/>
  <c r="G42"/>
  <c r="J42" s="1"/>
  <c r="EG41"/>
  <c r="EF41"/>
  <c r="BG41"/>
  <c r="BB41"/>
  <c r="AW41"/>
  <c r="AR41"/>
  <c r="AM41"/>
  <c r="AH41"/>
  <c r="AC41"/>
  <c r="X41"/>
  <c r="R41"/>
  <c r="Q41"/>
  <c r="P41"/>
  <c r="G41"/>
  <c r="J41" s="1"/>
  <c r="EG40"/>
  <c r="EF40"/>
  <c r="BG40"/>
  <c r="BB40"/>
  <c r="AW40"/>
  <c r="AR40"/>
  <c r="AM40"/>
  <c r="AH40"/>
  <c r="AC40"/>
  <c r="X40"/>
  <c r="R40"/>
  <c r="Q40"/>
  <c r="P40"/>
  <c r="O40" s="1"/>
  <c r="G40"/>
  <c r="J40" s="1"/>
  <c r="N40" s="1"/>
  <c r="EG39"/>
  <c r="EF39"/>
  <c r="BG39"/>
  <c r="BB39"/>
  <c r="AW39"/>
  <c r="AR39"/>
  <c r="AM39"/>
  <c r="AH39"/>
  <c r="AC39"/>
  <c r="X39"/>
  <c r="R39"/>
  <c r="Q39"/>
  <c r="P39"/>
  <c r="O39"/>
  <c r="G39"/>
  <c r="J39" s="1"/>
  <c r="EG38"/>
  <c r="EF38"/>
  <c r="BG38"/>
  <c r="BB38"/>
  <c r="AW38"/>
  <c r="AR38"/>
  <c r="AM38"/>
  <c r="AH38"/>
  <c r="AC38"/>
  <c r="X38"/>
  <c r="R38"/>
  <c r="Q38"/>
  <c r="P38"/>
  <c r="O38" s="1"/>
  <c r="G38"/>
  <c r="J38" s="1"/>
  <c r="EG37"/>
  <c r="EF37"/>
  <c r="BG37"/>
  <c r="BB37"/>
  <c r="AW37"/>
  <c r="AR37"/>
  <c r="AM37"/>
  <c r="AH37"/>
  <c r="AC37"/>
  <c r="X37"/>
  <c r="R37"/>
  <c r="Q37"/>
  <c r="P37"/>
  <c r="O37" s="1"/>
  <c r="G37"/>
  <c r="J37" s="1"/>
  <c r="EG36"/>
  <c r="EF36"/>
  <c r="BG36"/>
  <c r="BB36"/>
  <c r="AW36"/>
  <c r="AR36"/>
  <c r="AM36"/>
  <c r="AH36"/>
  <c r="AC36"/>
  <c r="X36"/>
  <c r="R36"/>
  <c r="Q36"/>
  <c r="P36"/>
  <c r="G36"/>
  <c r="J36" s="1"/>
  <c r="N36" s="1"/>
  <c r="EG35"/>
  <c r="EF35"/>
  <c r="BG35"/>
  <c r="BB35"/>
  <c r="AW35"/>
  <c r="AR35"/>
  <c r="AM35"/>
  <c r="AH35"/>
  <c r="AC35"/>
  <c r="X35"/>
  <c r="R35"/>
  <c r="Q35"/>
  <c r="P35"/>
  <c r="O35" s="1"/>
  <c r="G35"/>
  <c r="J35" s="1"/>
  <c r="EG34"/>
  <c r="EF34"/>
  <c r="BG34"/>
  <c r="BB34"/>
  <c r="AW34"/>
  <c r="AR34"/>
  <c r="AM34"/>
  <c r="AH34"/>
  <c r="AC34"/>
  <c r="X34"/>
  <c r="R34"/>
  <c r="Q34"/>
  <c r="P34"/>
  <c r="O34" s="1"/>
  <c r="G34"/>
  <c r="J34" s="1"/>
  <c r="EG33"/>
  <c r="EF33"/>
  <c r="BG33"/>
  <c r="BB33"/>
  <c r="AW33"/>
  <c r="AR33"/>
  <c r="AM33"/>
  <c r="AH33"/>
  <c r="AC33"/>
  <c r="X33"/>
  <c r="R33"/>
  <c r="Q33"/>
  <c r="P33"/>
  <c r="O33" s="1"/>
  <c r="G33"/>
  <c r="J33" s="1"/>
  <c r="EG32"/>
  <c r="EF32"/>
  <c r="BG32"/>
  <c r="BB32"/>
  <c r="AW32"/>
  <c r="AR32"/>
  <c r="AM32"/>
  <c r="AH32"/>
  <c r="AC32"/>
  <c r="X32"/>
  <c r="R32"/>
  <c r="Q32"/>
  <c r="P32"/>
  <c r="O32" s="1"/>
  <c r="G32"/>
  <c r="J32" s="1"/>
  <c r="N32" s="1"/>
  <c r="EG31"/>
  <c r="EF31"/>
  <c r="BG31"/>
  <c r="BB31"/>
  <c r="AW31"/>
  <c r="AR31"/>
  <c r="AM31"/>
  <c r="AH31"/>
  <c r="AC31"/>
  <c r="X31"/>
  <c r="R31"/>
  <c r="Q31"/>
  <c r="P31"/>
  <c r="O31" s="1"/>
  <c r="J31"/>
  <c r="N31" s="1"/>
  <c r="I31"/>
  <c r="M31" s="1"/>
  <c r="G31"/>
  <c r="EG30"/>
  <c r="EF30"/>
  <c r="BG30"/>
  <c r="BB30"/>
  <c r="AW30"/>
  <c r="AR30"/>
  <c r="AM30"/>
  <c r="AH30"/>
  <c r="AC30"/>
  <c r="X30"/>
  <c r="R30"/>
  <c r="Q30"/>
  <c r="P30"/>
  <c r="O30"/>
  <c r="G30"/>
  <c r="J30" s="1"/>
  <c r="EG29"/>
  <c r="EF29"/>
  <c r="BG29"/>
  <c r="BB29"/>
  <c r="AW29"/>
  <c r="AR29"/>
  <c r="AM29"/>
  <c r="AH29"/>
  <c r="AC29"/>
  <c r="X29"/>
  <c r="R29"/>
  <c r="Q29"/>
  <c r="P29"/>
  <c r="G29"/>
  <c r="J29" s="1"/>
  <c r="EG28"/>
  <c r="EF28"/>
  <c r="BG28"/>
  <c r="BB28"/>
  <c r="AW28"/>
  <c r="AR28"/>
  <c r="AM28"/>
  <c r="AH28"/>
  <c r="AC28"/>
  <c r="X28"/>
  <c r="R28"/>
  <c r="Q28"/>
  <c r="P28"/>
  <c r="O28" s="1"/>
  <c r="J28"/>
  <c r="N28" s="1"/>
  <c r="G28"/>
  <c r="EG27"/>
  <c r="EF27"/>
  <c r="BG27"/>
  <c r="BB27"/>
  <c r="AW27"/>
  <c r="AR27"/>
  <c r="AM27"/>
  <c r="AH27"/>
  <c r="AC27"/>
  <c r="X27"/>
  <c r="R27"/>
  <c r="Q27"/>
  <c r="P27"/>
  <c r="O27"/>
  <c r="J27"/>
  <c r="N27" s="1"/>
  <c r="G27"/>
  <c r="EG26"/>
  <c r="EF26"/>
  <c r="BG26"/>
  <c r="BB26"/>
  <c r="AW26"/>
  <c r="AR26"/>
  <c r="AM26"/>
  <c r="AH26"/>
  <c r="AC26"/>
  <c r="X26"/>
  <c r="R26"/>
  <c r="Q26"/>
  <c r="P26"/>
  <c r="O26"/>
  <c r="G26"/>
  <c r="J26" s="1"/>
  <c r="EG25"/>
  <c r="EF25"/>
  <c r="BG25"/>
  <c r="BB25"/>
  <c r="AW25"/>
  <c r="AR25"/>
  <c r="AM25"/>
  <c r="AH25"/>
  <c r="AC25"/>
  <c r="X25"/>
  <c r="R25"/>
  <c r="Q25"/>
  <c r="P25"/>
  <c r="G25"/>
  <c r="J25" s="1"/>
  <c r="EG24"/>
  <c r="EF24"/>
  <c r="BG24"/>
  <c r="BB24"/>
  <c r="AW24"/>
  <c r="AR24"/>
  <c r="AM24"/>
  <c r="AH24"/>
  <c r="AC24"/>
  <c r="X24"/>
  <c r="R24"/>
  <c r="Q24"/>
  <c r="P24"/>
  <c r="O24" s="1"/>
  <c r="G24"/>
  <c r="J24" s="1"/>
  <c r="N24" s="1"/>
  <c r="EG23"/>
  <c r="EF23"/>
  <c r="BG23"/>
  <c r="BB23"/>
  <c r="AW23"/>
  <c r="AR23"/>
  <c r="AM23"/>
  <c r="AH23"/>
  <c r="AC23"/>
  <c r="X23"/>
  <c r="R23"/>
  <c r="Q23"/>
  <c r="P23"/>
  <c r="O23"/>
  <c r="G23"/>
  <c r="J23" s="1"/>
  <c r="EG22"/>
  <c r="EF22"/>
  <c r="BG22"/>
  <c r="BB22"/>
  <c r="AW22"/>
  <c r="AR22"/>
  <c r="AM22"/>
  <c r="AH22"/>
  <c r="AC22"/>
  <c r="X22"/>
  <c r="R22"/>
  <c r="Q22"/>
  <c r="P22"/>
  <c r="O22" s="1"/>
  <c r="G22"/>
  <c r="J22" s="1"/>
  <c r="EG21"/>
  <c r="EF21"/>
  <c r="BG21"/>
  <c r="BB21"/>
  <c r="AW21"/>
  <c r="AR21"/>
  <c r="AM21"/>
  <c r="AH21"/>
  <c r="AC21"/>
  <c r="X21"/>
  <c r="R21"/>
  <c r="Q21"/>
  <c r="P21"/>
  <c r="O21" s="1"/>
  <c r="G21"/>
  <c r="J21" s="1"/>
  <c r="EG20"/>
  <c r="EF20"/>
  <c r="BG20"/>
  <c r="BB20"/>
  <c r="AW20"/>
  <c r="AR20"/>
  <c r="AM20"/>
  <c r="AH20"/>
  <c r="AC20"/>
  <c r="X20"/>
  <c r="R20"/>
  <c r="Q20"/>
  <c r="P20"/>
  <c r="G20"/>
  <c r="J20" s="1"/>
  <c r="N20" s="1"/>
  <c r="EG19"/>
  <c r="EF19"/>
  <c r="BG19"/>
  <c r="BB19"/>
  <c r="AW19"/>
  <c r="AR19"/>
  <c r="AM19"/>
  <c r="AH19"/>
  <c r="AC19"/>
  <c r="X19"/>
  <c r="R19"/>
  <c r="Q19"/>
  <c r="P19"/>
  <c r="O19" s="1"/>
  <c r="G19"/>
  <c r="J19" s="1"/>
  <c r="EG18"/>
  <c r="EF18"/>
  <c r="BG18"/>
  <c r="BB18"/>
  <c r="AW18"/>
  <c r="AR18"/>
  <c r="AM18"/>
  <c r="AH18"/>
  <c r="AC18"/>
  <c r="X18"/>
  <c r="R18"/>
  <c r="Q18"/>
  <c r="P18"/>
  <c r="O18" s="1"/>
  <c r="G18"/>
  <c r="J18" s="1"/>
  <c r="EG17"/>
  <c r="EF17"/>
  <c r="BG17"/>
  <c r="BB17"/>
  <c r="AW17"/>
  <c r="AR17"/>
  <c r="AM17"/>
  <c r="AH17"/>
  <c r="AC17"/>
  <c r="X17"/>
  <c r="R17"/>
  <c r="Q17"/>
  <c r="P17"/>
  <c r="O17" s="1"/>
  <c r="G17"/>
  <c r="J17" s="1"/>
  <c r="EG16"/>
  <c r="EF16"/>
  <c r="BG16"/>
  <c r="BB16"/>
  <c r="AW16"/>
  <c r="AR16"/>
  <c r="AM16"/>
  <c r="AH16"/>
  <c r="AC16"/>
  <c r="X16"/>
  <c r="R16"/>
  <c r="Q16"/>
  <c r="P16"/>
  <c r="O16" s="1"/>
  <c r="G16"/>
  <c r="J16" s="1"/>
  <c r="N16" s="1"/>
  <c r="EG15"/>
  <c r="EF15"/>
  <c r="BG15"/>
  <c r="BB15"/>
  <c r="AW15"/>
  <c r="AR15"/>
  <c r="AM15"/>
  <c r="AH15"/>
  <c r="AC15"/>
  <c r="X15"/>
  <c r="R15"/>
  <c r="Q15"/>
  <c r="P15"/>
  <c r="O15" s="1"/>
  <c r="J15"/>
  <c r="N15" s="1"/>
  <c r="I15"/>
  <c r="M15" s="1"/>
  <c r="G15"/>
  <c r="EG14"/>
  <c r="EF14"/>
  <c r="BG14"/>
  <c r="BB14"/>
  <c r="AW14"/>
  <c r="AR14"/>
  <c r="AM14"/>
  <c r="AH14"/>
  <c r="AC14"/>
  <c r="X14"/>
  <c r="R14"/>
  <c r="Q14"/>
  <c r="P14"/>
  <c r="O14"/>
  <c r="G14"/>
  <c r="J14" s="1"/>
  <c r="EG13"/>
  <c r="EF13"/>
  <c r="BG13"/>
  <c r="BB13"/>
  <c r="AW13"/>
  <c r="AR13"/>
  <c r="AM13"/>
  <c r="AH13"/>
  <c r="AC13"/>
  <c r="X13"/>
  <c r="R13"/>
  <c r="Q13"/>
  <c r="P13"/>
  <c r="G13"/>
  <c r="J13" s="1"/>
  <c r="EG12"/>
  <c r="EF12"/>
  <c r="BG12"/>
  <c r="BB12"/>
  <c r="AW12"/>
  <c r="AR12"/>
  <c r="AM12"/>
  <c r="AH12"/>
  <c r="AC12"/>
  <c r="X12"/>
  <c r="R12"/>
  <c r="Q12"/>
  <c r="P12"/>
  <c r="O12" s="1"/>
  <c r="J12"/>
  <c r="N12" s="1"/>
  <c r="G12"/>
  <c r="EG11"/>
  <c r="EF11"/>
  <c r="BG11"/>
  <c r="BB11"/>
  <c r="AW11"/>
  <c r="AR11"/>
  <c r="AM11"/>
  <c r="AH11"/>
  <c r="AC11"/>
  <c r="X11"/>
  <c r="R11"/>
  <c r="Q11"/>
  <c r="P11"/>
  <c r="O11"/>
  <c r="J11"/>
  <c r="N11" s="1"/>
  <c r="G11"/>
  <c r="EG10"/>
  <c r="EF10"/>
  <c r="BG10"/>
  <c r="BB10"/>
  <c r="AW10"/>
  <c r="AR10"/>
  <c r="AM10"/>
  <c r="AH10"/>
  <c r="AC10"/>
  <c r="X10"/>
  <c r="R10"/>
  <c r="Q10"/>
  <c r="P10"/>
  <c r="O10"/>
  <c r="G10"/>
  <c r="J10" s="1"/>
  <c r="EG9"/>
  <c r="EF9"/>
  <c r="BG9"/>
  <c r="BB9"/>
  <c r="AW9"/>
  <c r="AR9"/>
  <c r="AM9"/>
  <c r="AH9"/>
  <c r="AC9"/>
  <c r="X9"/>
  <c r="R9"/>
  <c r="Q9"/>
  <c r="P9"/>
  <c r="O9" s="1"/>
  <c r="G9"/>
  <c r="J9" s="1"/>
  <c r="EG8"/>
  <c r="EG61" s="1"/>
  <c r="EF8"/>
  <c r="BG8"/>
  <c r="BB8"/>
  <c r="AW8"/>
  <c r="AW61" s="1"/>
  <c r="AR8"/>
  <c r="AM8"/>
  <c r="AH8"/>
  <c r="AC8"/>
  <c r="AC61" s="1"/>
  <c r="X8"/>
  <c r="R8"/>
  <c r="Q8"/>
  <c r="P8"/>
  <c r="P61" s="1"/>
  <c r="G8"/>
  <c r="J8" s="1"/>
  <c r="J61" s="1"/>
  <c r="J7"/>
  <c r="I7" s="1"/>
  <c r="M7" s="1"/>
  <c r="EK50" i="13"/>
  <c r="EJ50"/>
  <c r="EI50"/>
  <c r="EH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P50"/>
  <c r="BO50"/>
  <c r="BN50"/>
  <c r="BM50"/>
  <c r="BK50"/>
  <c r="BJ50"/>
  <c r="BI50"/>
  <c r="BH50"/>
  <c r="BF50"/>
  <c r="BE50"/>
  <c r="BD50"/>
  <c r="BC50"/>
  <c r="BA50"/>
  <c r="AZ50"/>
  <c r="AY50"/>
  <c r="AX50"/>
  <c r="AV50"/>
  <c r="AU50"/>
  <c r="AT50"/>
  <c r="AS50"/>
  <c r="AQ50"/>
  <c r="AP50"/>
  <c r="AO50"/>
  <c r="AN50"/>
  <c r="AL50"/>
  <c r="AK50"/>
  <c r="AJ50"/>
  <c r="AI50"/>
  <c r="AG50"/>
  <c r="AF50"/>
  <c r="AE50"/>
  <c r="AD50"/>
  <c r="AB50"/>
  <c r="AA50"/>
  <c r="Z50"/>
  <c r="Y50"/>
  <c r="W50"/>
  <c r="V50"/>
  <c r="U50"/>
  <c r="T50"/>
  <c r="S50"/>
  <c r="L50"/>
  <c r="K50"/>
  <c r="H50"/>
  <c r="F50"/>
  <c r="E50"/>
  <c r="EG49"/>
  <c r="EF49"/>
  <c r="R49"/>
  <c r="Q49"/>
  <c r="P49"/>
  <c r="O49" s="1"/>
  <c r="N49"/>
  <c r="I49"/>
  <c r="M49" s="1"/>
  <c r="EG48"/>
  <c r="EF48"/>
  <c r="BQ48"/>
  <c r="BL48"/>
  <c r="BG48"/>
  <c r="BB48"/>
  <c r="AW48"/>
  <c r="AR48"/>
  <c r="AM48"/>
  <c r="AH48"/>
  <c r="AC48"/>
  <c r="X48"/>
  <c r="R48"/>
  <c r="Q48"/>
  <c r="O48" s="1"/>
  <c r="P48"/>
  <c r="G48"/>
  <c r="J48" s="1"/>
  <c r="EG47"/>
  <c r="EF47"/>
  <c r="BQ47"/>
  <c r="BL47"/>
  <c r="BG47"/>
  <c r="BB47"/>
  <c r="AW47"/>
  <c r="AR47"/>
  <c r="AM47"/>
  <c r="AH47"/>
  <c r="AC47"/>
  <c r="X47"/>
  <c r="R47"/>
  <c r="Q47"/>
  <c r="P47"/>
  <c r="O47" s="1"/>
  <c r="G47"/>
  <c r="J47" s="1"/>
  <c r="EG46"/>
  <c r="EF46"/>
  <c r="BQ46"/>
  <c r="BL46"/>
  <c r="BG46"/>
  <c r="BB46"/>
  <c r="AW46"/>
  <c r="AR46"/>
  <c r="AM46"/>
  <c r="AH46"/>
  <c r="AC46"/>
  <c r="X46"/>
  <c r="R46"/>
  <c r="Q46"/>
  <c r="O46" s="1"/>
  <c r="P46"/>
  <c r="G46"/>
  <c r="J46" s="1"/>
  <c r="EG45"/>
  <c r="EF45"/>
  <c r="BQ45"/>
  <c r="BL45"/>
  <c r="BG45"/>
  <c r="BB45"/>
  <c r="AW45"/>
  <c r="AR45"/>
  <c r="AM45"/>
  <c r="AH45"/>
  <c r="AC45"/>
  <c r="X45"/>
  <c r="R45"/>
  <c r="Q45"/>
  <c r="P45"/>
  <c r="O45"/>
  <c r="G45"/>
  <c r="J45" s="1"/>
  <c r="EG44"/>
  <c r="EF44"/>
  <c r="BQ44"/>
  <c r="BL44"/>
  <c r="BG44"/>
  <c r="BB44"/>
  <c r="AW44"/>
  <c r="AR44"/>
  <c r="AM44"/>
  <c r="AH44"/>
  <c r="AC44"/>
  <c r="X44"/>
  <c r="R44"/>
  <c r="Q44"/>
  <c r="P44"/>
  <c r="O44"/>
  <c r="G44"/>
  <c r="J44" s="1"/>
  <c r="EG43"/>
  <c r="EF43"/>
  <c r="BQ43"/>
  <c r="BL43"/>
  <c r="BG43"/>
  <c r="BB43"/>
  <c r="AW43"/>
  <c r="AR43"/>
  <c r="AM43"/>
  <c r="AH43"/>
  <c r="AC43"/>
  <c r="X43"/>
  <c r="R43"/>
  <c r="Q43"/>
  <c r="P43"/>
  <c r="O43" s="1"/>
  <c r="G43"/>
  <c r="J43" s="1"/>
  <c r="EG42"/>
  <c r="EF42"/>
  <c r="BQ42"/>
  <c r="BL42"/>
  <c r="BG42"/>
  <c r="BB42"/>
  <c r="AW42"/>
  <c r="AR42"/>
  <c r="AM42"/>
  <c r="AH42"/>
  <c r="AC42"/>
  <c r="X42"/>
  <c r="R42"/>
  <c r="Q42"/>
  <c r="O42" s="1"/>
  <c r="P42"/>
  <c r="G42"/>
  <c r="J42" s="1"/>
  <c r="EG41"/>
  <c r="EF41"/>
  <c r="BQ41"/>
  <c r="BL41"/>
  <c r="BG41"/>
  <c r="BB41"/>
  <c r="AW41"/>
  <c r="AR41"/>
  <c r="AM41"/>
  <c r="AH41"/>
  <c r="AC41"/>
  <c r="X41"/>
  <c r="R41"/>
  <c r="Q41"/>
  <c r="P41"/>
  <c r="O41"/>
  <c r="G41"/>
  <c r="J41" s="1"/>
  <c r="EG40"/>
  <c r="EF40"/>
  <c r="BQ40"/>
  <c r="BL40"/>
  <c r="BG40"/>
  <c r="BB40"/>
  <c r="AW40"/>
  <c r="AR40"/>
  <c r="AM40"/>
  <c r="AC40"/>
  <c r="X40"/>
  <c r="R40"/>
  <c r="Q40"/>
  <c r="P40"/>
  <c r="O40" s="1"/>
  <c r="G40"/>
  <c r="J40" s="1"/>
  <c r="EG39"/>
  <c r="EF39"/>
  <c r="BQ39"/>
  <c r="BL39"/>
  <c r="BG39"/>
  <c r="BB39"/>
  <c r="AW39"/>
  <c r="AR39"/>
  <c r="AM39"/>
  <c r="AH39"/>
  <c r="AC39"/>
  <c r="X39"/>
  <c r="R39"/>
  <c r="Q39"/>
  <c r="O39" s="1"/>
  <c r="P39"/>
  <c r="G39"/>
  <c r="J39" s="1"/>
  <c r="EG38"/>
  <c r="EF38"/>
  <c r="BQ38"/>
  <c r="BL38"/>
  <c r="BG38"/>
  <c r="BB38"/>
  <c r="AW38"/>
  <c r="AR38"/>
  <c r="AM38"/>
  <c r="AH38"/>
  <c r="AC38"/>
  <c r="X38"/>
  <c r="R38"/>
  <c r="Q38"/>
  <c r="P38"/>
  <c r="O38" s="1"/>
  <c r="G38"/>
  <c r="J38" s="1"/>
  <c r="EG37"/>
  <c r="EF37"/>
  <c r="BQ37"/>
  <c r="BL37"/>
  <c r="BG37"/>
  <c r="BB37"/>
  <c r="AW37"/>
  <c r="AR37"/>
  <c r="AM37"/>
  <c r="AH37"/>
  <c r="AC37"/>
  <c r="X37"/>
  <c r="R37"/>
  <c r="Q37"/>
  <c r="O37" s="1"/>
  <c r="P37"/>
  <c r="G37"/>
  <c r="J37" s="1"/>
  <c r="EG36"/>
  <c r="EF36"/>
  <c r="BQ36"/>
  <c r="BL36"/>
  <c r="BG36"/>
  <c r="BB36"/>
  <c r="AW36"/>
  <c r="AR36"/>
  <c r="AM36"/>
  <c r="AH36"/>
  <c r="AC36"/>
  <c r="X36"/>
  <c r="R36"/>
  <c r="Q36"/>
  <c r="P36"/>
  <c r="O36" s="1"/>
  <c r="G36"/>
  <c r="J36" s="1"/>
  <c r="EG35"/>
  <c r="EF35"/>
  <c r="BQ35"/>
  <c r="BL35"/>
  <c r="BG35"/>
  <c r="BB35"/>
  <c r="AW35"/>
  <c r="AR35"/>
  <c r="AM35"/>
  <c r="AH35"/>
  <c r="AC35"/>
  <c r="X35"/>
  <c r="R35"/>
  <c r="Q35"/>
  <c r="O35" s="1"/>
  <c r="P35"/>
  <c r="G35"/>
  <c r="J35" s="1"/>
  <c r="EG34"/>
  <c r="EF34"/>
  <c r="BQ34"/>
  <c r="BL34"/>
  <c r="BG34"/>
  <c r="BB34"/>
  <c r="AW34"/>
  <c r="AR34"/>
  <c r="AM34"/>
  <c r="AH34"/>
  <c r="AC34"/>
  <c r="X34"/>
  <c r="R34"/>
  <c r="Q34"/>
  <c r="P34"/>
  <c r="O34" s="1"/>
  <c r="G34"/>
  <c r="J34" s="1"/>
  <c r="EG33"/>
  <c r="EF33"/>
  <c r="BQ33"/>
  <c r="BL33"/>
  <c r="BG33"/>
  <c r="BB33"/>
  <c r="AW33"/>
  <c r="AR33"/>
  <c r="AM33"/>
  <c r="AH33"/>
  <c r="AC33"/>
  <c r="X33"/>
  <c r="R33"/>
  <c r="Q33"/>
  <c r="O33" s="1"/>
  <c r="P33"/>
  <c r="G33"/>
  <c r="J33" s="1"/>
  <c r="EG32"/>
  <c r="EF32"/>
  <c r="BQ32"/>
  <c r="BL32"/>
  <c r="BG32"/>
  <c r="BB32"/>
  <c r="AW32"/>
  <c r="AR32"/>
  <c r="AM32"/>
  <c r="AH32"/>
  <c r="AC32"/>
  <c r="X32"/>
  <c r="R32"/>
  <c r="Q32"/>
  <c r="P32"/>
  <c r="O32" s="1"/>
  <c r="G32"/>
  <c r="J32" s="1"/>
  <c r="EG31"/>
  <c r="EF31"/>
  <c r="BQ31"/>
  <c r="BL31"/>
  <c r="BG31"/>
  <c r="BB31"/>
  <c r="AW31"/>
  <c r="AR31"/>
  <c r="AM31"/>
  <c r="AH31"/>
  <c r="AC31"/>
  <c r="X31"/>
  <c r="R31"/>
  <c r="Q31"/>
  <c r="O31" s="1"/>
  <c r="P31"/>
  <c r="G31"/>
  <c r="J31" s="1"/>
  <c r="EG30"/>
  <c r="EF30"/>
  <c r="BQ30"/>
  <c r="BL30"/>
  <c r="BG30"/>
  <c r="BB30"/>
  <c r="AW30"/>
  <c r="AR30"/>
  <c r="AM30"/>
  <c r="AH30"/>
  <c r="AC30"/>
  <c r="X30"/>
  <c r="R30"/>
  <c r="Q30"/>
  <c r="P30"/>
  <c r="O30" s="1"/>
  <c r="G30"/>
  <c r="J30" s="1"/>
  <c r="EG29"/>
  <c r="EF29"/>
  <c r="BQ29"/>
  <c r="BL29"/>
  <c r="BG29"/>
  <c r="BB29"/>
  <c r="AW29"/>
  <c r="AR29"/>
  <c r="AM29"/>
  <c r="AH29"/>
  <c r="AC29"/>
  <c r="X29"/>
  <c r="R29"/>
  <c r="Q29"/>
  <c r="O29" s="1"/>
  <c r="P29"/>
  <c r="G29"/>
  <c r="J29" s="1"/>
  <c r="EG28"/>
  <c r="EF28"/>
  <c r="BQ28"/>
  <c r="BL28"/>
  <c r="BG28"/>
  <c r="BB28"/>
  <c r="AW28"/>
  <c r="AR28"/>
  <c r="AM28"/>
  <c r="AH28"/>
  <c r="AC28"/>
  <c r="X28"/>
  <c r="R28"/>
  <c r="Q28"/>
  <c r="P28"/>
  <c r="O28" s="1"/>
  <c r="G28"/>
  <c r="J28" s="1"/>
  <c r="EG27"/>
  <c r="EF27"/>
  <c r="BQ27"/>
  <c r="BL27"/>
  <c r="BG27"/>
  <c r="BB27"/>
  <c r="AW27"/>
  <c r="AR27"/>
  <c r="AM27"/>
  <c r="AH27"/>
  <c r="AC27"/>
  <c r="X27"/>
  <c r="R27"/>
  <c r="Q27"/>
  <c r="O27" s="1"/>
  <c r="P27"/>
  <c r="G27"/>
  <c r="J27" s="1"/>
  <c r="EG26"/>
  <c r="EF26"/>
  <c r="BQ26"/>
  <c r="BL26"/>
  <c r="BG26"/>
  <c r="BB26"/>
  <c r="AW26"/>
  <c r="AR26"/>
  <c r="AM26"/>
  <c r="AH26"/>
  <c r="AC26"/>
  <c r="X26"/>
  <c r="R26"/>
  <c r="Q26"/>
  <c r="P26"/>
  <c r="O26" s="1"/>
  <c r="G26"/>
  <c r="J26" s="1"/>
  <c r="EG25"/>
  <c r="EF25"/>
  <c r="BQ25"/>
  <c r="BL25"/>
  <c r="BG25"/>
  <c r="BB25"/>
  <c r="AW25"/>
  <c r="AR25"/>
  <c r="AM25"/>
  <c r="AH25"/>
  <c r="AC25"/>
  <c r="X25"/>
  <c r="R25"/>
  <c r="Q25"/>
  <c r="O25" s="1"/>
  <c r="P25"/>
  <c r="G25"/>
  <c r="J25" s="1"/>
  <c r="EG24"/>
  <c r="EF24"/>
  <c r="BQ24"/>
  <c r="BL24"/>
  <c r="BG24"/>
  <c r="BB24"/>
  <c r="AW24"/>
  <c r="AR24"/>
  <c r="AM24"/>
  <c r="AH24"/>
  <c r="AC24"/>
  <c r="X24"/>
  <c r="R24"/>
  <c r="Q24"/>
  <c r="P24"/>
  <c r="O24" s="1"/>
  <c r="G24"/>
  <c r="J24" s="1"/>
  <c r="EG23"/>
  <c r="EF23"/>
  <c r="BQ23"/>
  <c r="BL23"/>
  <c r="BG23"/>
  <c r="BB23"/>
  <c r="AW23"/>
  <c r="AR23"/>
  <c r="AM23"/>
  <c r="AH23"/>
  <c r="AC23"/>
  <c r="X23"/>
  <c r="R23"/>
  <c r="Q23"/>
  <c r="O23" s="1"/>
  <c r="P23"/>
  <c r="G23"/>
  <c r="J23" s="1"/>
  <c r="EG22"/>
  <c r="EF22"/>
  <c r="BQ22"/>
  <c r="BL22"/>
  <c r="BG22"/>
  <c r="BB22"/>
  <c r="AW22"/>
  <c r="AR22"/>
  <c r="AM22"/>
  <c r="AH22"/>
  <c r="AC22"/>
  <c r="X22"/>
  <c r="R22"/>
  <c r="Q22"/>
  <c r="P22"/>
  <c r="O22" s="1"/>
  <c r="G22"/>
  <c r="J22" s="1"/>
  <c r="EG21"/>
  <c r="EF21"/>
  <c r="BQ21"/>
  <c r="BL21"/>
  <c r="BG21"/>
  <c r="BB21"/>
  <c r="AW21"/>
  <c r="AR21"/>
  <c r="AM21"/>
  <c r="AH21"/>
  <c r="AC21"/>
  <c r="X21"/>
  <c r="R21"/>
  <c r="Q21"/>
  <c r="O21" s="1"/>
  <c r="P21"/>
  <c r="G21"/>
  <c r="J21" s="1"/>
  <c r="EG20"/>
  <c r="EF20"/>
  <c r="BQ20"/>
  <c r="BL20"/>
  <c r="BG20"/>
  <c r="BB20"/>
  <c r="AW20"/>
  <c r="AR20"/>
  <c r="AM20"/>
  <c r="AH20"/>
  <c r="AC20"/>
  <c r="X20"/>
  <c r="R20"/>
  <c r="Q20"/>
  <c r="P20"/>
  <c r="O20"/>
  <c r="G20"/>
  <c r="J20" s="1"/>
  <c r="EG19"/>
  <c r="EF19"/>
  <c r="BQ19"/>
  <c r="BL19"/>
  <c r="BG19"/>
  <c r="BB19"/>
  <c r="AW19"/>
  <c r="AR19"/>
  <c r="AM19"/>
  <c r="AH19"/>
  <c r="AC19"/>
  <c r="X19"/>
  <c r="R19"/>
  <c r="Q19"/>
  <c r="P19"/>
  <c r="O19"/>
  <c r="G19"/>
  <c r="J19" s="1"/>
  <c r="EG18"/>
  <c r="EF18"/>
  <c r="BQ18"/>
  <c r="BL18"/>
  <c r="BG18"/>
  <c r="BB18"/>
  <c r="AW18"/>
  <c r="AR18"/>
  <c r="AM18"/>
  <c r="AH18"/>
  <c r="AC18"/>
  <c r="X18"/>
  <c r="R18"/>
  <c r="Q18"/>
  <c r="P18"/>
  <c r="O18" s="1"/>
  <c r="G18"/>
  <c r="J18" s="1"/>
  <c r="EG17"/>
  <c r="EF17"/>
  <c r="BQ17"/>
  <c r="BL17"/>
  <c r="BG17"/>
  <c r="BB17"/>
  <c r="AW17"/>
  <c r="AR17"/>
  <c r="AM17"/>
  <c r="AH17"/>
  <c r="AC17"/>
  <c r="X17"/>
  <c r="R17"/>
  <c r="Q17"/>
  <c r="P17"/>
  <c r="O17" s="1"/>
  <c r="G17"/>
  <c r="J17" s="1"/>
  <c r="EG16"/>
  <c r="EF16"/>
  <c r="BQ16"/>
  <c r="BL16"/>
  <c r="BG16"/>
  <c r="BB16"/>
  <c r="AW16"/>
  <c r="AR16"/>
  <c r="AM16"/>
  <c r="AH16"/>
  <c r="AC16"/>
  <c r="X16"/>
  <c r="R16"/>
  <c r="Q16"/>
  <c r="P16"/>
  <c r="O16"/>
  <c r="G16"/>
  <c r="J16" s="1"/>
  <c r="EG15"/>
  <c r="EF15"/>
  <c r="BQ15"/>
  <c r="BL15"/>
  <c r="BG15"/>
  <c r="BB15"/>
  <c r="AW15"/>
  <c r="AR15"/>
  <c r="AM15"/>
  <c r="AH15"/>
  <c r="AC15"/>
  <c r="X15"/>
  <c r="R15"/>
  <c r="Q15"/>
  <c r="P15"/>
  <c r="O15" s="1"/>
  <c r="G15"/>
  <c r="J15" s="1"/>
  <c r="EG14"/>
  <c r="EF14"/>
  <c r="BQ14"/>
  <c r="BL14"/>
  <c r="BG14"/>
  <c r="BB14"/>
  <c r="AW14"/>
  <c r="AR14"/>
  <c r="AM14"/>
  <c r="AH14"/>
  <c r="AC14"/>
  <c r="X14"/>
  <c r="R14"/>
  <c r="Q14"/>
  <c r="P14"/>
  <c r="O14" s="1"/>
  <c r="G14"/>
  <c r="J14" s="1"/>
  <c r="EG13"/>
  <c r="EF13"/>
  <c r="BQ13"/>
  <c r="BL13"/>
  <c r="BG13"/>
  <c r="BB13"/>
  <c r="AW13"/>
  <c r="AR13"/>
  <c r="AM13"/>
  <c r="AH13"/>
  <c r="AC13"/>
  <c r="X13"/>
  <c r="R13"/>
  <c r="Q13"/>
  <c r="P13"/>
  <c r="O13" s="1"/>
  <c r="G13"/>
  <c r="J13" s="1"/>
  <c r="EG12"/>
  <c r="EF12"/>
  <c r="BQ12"/>
  <c r="BL12"/>
  <c r="BG12"/>
  <c r="BB12"/>
  <c r="AW12"/>
  <c r="AR12"/>
  <c r="AM12"/>
  <c r="AH12"/>
  <c r="AC12"/>
  <c r="X12"/>
  <c r="R12"/>
  <c r="Q12"/>
  <c r="O12" s="1"/>
  <c r="P12"/>
  <c r="G12"/>
  <c r="J12" s="1"/>
  <c r="EG11"/>
  <c r="EF11"/>
  <c r="BQ11"/>
  <c r="BL11"/>
  <c r="BG11"/>
  <c r="BB11"/>
  <c r="AW11"/>
  <c r="AR11"/>
  <c r="AM11"/>
  <c r="AH11"/>
  <c r="AC11"/>
  <c r="X11"/>
  <c r="R11"/>
  <c r="Q11"/>
  <c r="P11"/>
  <c r="O11"/>
  <c r="G11"/>
  <c r="J11" s="1"/>
  <c r="EG10"/>
  <c r="EF10"/>
  <c r="BQ10"/>
  <c r="BL10"/>
  <c r="BG10"/>
  <c r="BB10"/>
  <c r="AW10"/>
  <c r="AR10"/>
  <c r="AM10"/>
  <c r="AH10"/>
  <c r="AC10"/>
  <c r="X10"/>
  <c r="R10"/>
  <c r="Q10"/>
  <c r="P10"/>
  <c r="O10" s="1"/>
  <c r="J10"/>
  <c r="N10" s="1"/>
  <c r="G10"/>
  <c r="EG9"/>
  <c r="EF9"/>
  <c r="BQ9"/>
  <c r="BL9"/>
  <c r="BG9"/>
  <c r="BB9"/>
  <c r="AW9"/>
  <c r="AR9"/>
  <c r="AM9"/>
  <c r="AH9"/>
  <c r="AC9"/>
  <c r="X9"/>
  <c r="R9"/>
  <c r="Q9"/>
  <c r="P9"/>
  <c r="O9" s="1"/>
  <c r="G9"/>
  <c r="J9" s="1"/>
  <c r="EG8"/>
  <c r="EG50" s="1"/>
  <c r="EF8"/>
  <c r="EF50" s="1"/>
  <c r="BQ8"/>
  <c r="BQ50" s="1"/>
  <c r="BL8"/>
  <c r="BL50" s="1"/>
  <c r="BG8"/>
  <c r="BG50" s="1"/>
  <c r="BB8"/>
  <c r="BB50" s="1"/>
  <c r="AW8"/>
  <c r="AW50" s="1"/>
  <c r="AR8"/>
  <c r="AR50" s="1"/>
  <c r="AM8"/>
  <c r="AM50" s="1"/>
  <c r="AH8"/>
  <c r="AH50" s="1"/>
  <c r="AC8"/>
  <c r="AC50" s="1"/>
  <c r="X8"/>
  <c r="X50" s="1"/>
  <c r="R8"/>
  <c r="R50" s="1"/>
  <c r="Q8"/>
  <c r="Q50" s="1"/>
  <c r="P8"/>
  <c r="P50" s="1"/>
  <c r="G8"/>
  <c r="J8" s="1"/>
  <c r="J7"/>
  <c r="I7"/>
  <c r="M7" s="1"/>
  <c r="EK55" i="14"/>
  <c r="EJ55"/>
  <c r="EI55"/>
  <c r="EH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E55"/>
  <c r="CD55"/>
  <c r="CC55"/>
  <c r="CB55"/>
  <c r="BZ55"/>
  <c r="BY55"/>
  <c r="BX55"/>
  <c r="BW55"/>
  <c r="BU55"/>
  <c r="BT55"/>
  <c r="BS55"/>
  <c r="BR55"/>
  <c r="BP55"/>
  <c r="BO55"/>
  <c r="BN55"/>
  <c r="BM55"/>
  <c r="BK55"/>
  <c r="BJ55"/>
  <c r="BI55"/>
  <c r="BH55"/>
  <c r="BF55"/>
  <c r="BE55"/>
  <c r="BD55"/>
  <c r="BC55"/>
  <c r="BA55"/>
  <c r="AZ55"/>
  <c r="AY55"/>
  <c r="AX55"/>
  <c r="AV55"/>
  <c r="AU55"/>
  <c r="AT55"/>
  <c r="AS55"/>
  <c r="AQ55"/>
  <c r="AP55"/>
  <c r="AO55"/>
  <c r="AN55"/>
  <c r="AL55"/>
  <c r="AK55"/>
  <c r="AJ55"/>
  <c r="AI55"/>
  <c r="AG55"/>
  <c r="AF55"/>
  <c r="AE55"/>
  <c r="AD55"/>
  <c r="AB55"/>
  <c r="AA55"/>
  <c r="Z55"/>
  <c r="Y55"/>
  <c r="W55"/>
  <c r="V55"/>
  <c r="U55"/>
  <c r="T55"/>
  <c r="S55"/>
  <c r="M55"/>
  <c r="K55"/>
  <c r="I55"/>
  <c r="F55"/>
  <c r="E55"/>
  <c r="EG54"/>
  <c r="EF54"/>
  <c r="CF54"/>
  <c r="CA54"/>
  <c r="BV54"/>
  <c r="BQ54"/>
  <c r="BL54"/>
  <c r="BG54"/>
  <c r="BB54"/>
  <c r="AW54"/>
  <c r="AR54"/>
  <c r="AM54"/>
  <c r="AH54"/>
  <c r="AC54"/>
  <c r="X54"/>
  <c r="R54"/>
  <c r="Q54"/>
  <c r="O54" s="1"/>
  <c r="P54"/>
  <c r="G54"/>
  <c r="J54" s="1"/>
  <c r="N54" s="1"/>
  <c r="EG53"/>
  <c r="EF53"/>
  <c r="CF53"/>
  <c r="CA53"/>
  <c r="BV53"/>
  <c r="BQ53"/>
  <c r="BL53"/>
  <c r="BG53"/>
  <c r="BB53"/>
  <c r="AW53"/>
  <c r="AR53"/>
  <c r="AM53"/>
  <c r="AH53"/>
  <c r="AC53"/>
  <c r="X53"/>
  <c r="R53"/>
  <c r="Q53"/>
  <c r="P53"/>
  <c r="O53" s="1"/>
  <c r="G53"/>
  <c r="J53" s="1"/>
  <c r="N53" s="1"/>
  <c r="EG52"/>
  <c r="EF52"/>
  <c r="CF52"/>
  <c r="CA52"/>
  <c r="BV52"/>
  <c r="BQ52"/>
  <c r="BL52"/>
  <c r="BG52"/>
  <c r="BB52"/>
  <c r="AW52"/>
  <c r="AR52"/>
  <c r="AM52"/>
  <c r="AH52"/>
  <c r="AC52"/>
  <c r="X52"/>
  <c r="R52"/>
  <c r="Q52"/>
  <c r="P52"/>
  <c r="O52" s="1"/>
  <c r="G52"/>
  <c r="J52" s="1"/>
  <c r="N52" s="1"/>
  <c r="EG51"/>
  <c r="EF51"/>
  <c r="CF51"/>
  <c r="CA51"/>
  <c r="BV51"/>
  <c r="BQ51"/>
  <c r="BL51"/>
  <c r="BG51"/>
  <c r="BB51"/>
  <c r="AW51"/>
  <c r="AR51"/>
  <c r="AM51"/>
  <c r="AH51"/>
  <c r="AC51"/>
  <c r="X51"/>
  <c r="R51"/>
  <c r="Q51"/>
  <c r="P51"/>
  <c r="O51" s="1"/>
  <c r="G51"/>
  <c r="J51" s="1"/>
  <c r="N51" s="1"/>
  <c r="EG50"/>
  <c r="EF50"/>
  <c r="CF50"/>
  <c r="CA50"/>
  <c r="BV50"/>
  <c r="BQ50"/>
  <c r="BL50"/>
  <c r="BG50"/>
  <c r="BB50"/>
  <c r="AW50"/>
  <c r="AR50"/>
  <c r="AM50"/>
  <c r="AH50"/>
  <c r="AC50"/>
  <c r="X50"/>
  <c r="R50"/>
  <c r="Q50"/>
  <c r="P50"/>
  <c r="O50" s="1"/>
  <c r="G50"/>
  <c r="J50" s="1"/>
  <c r="N50" s="1"/>
  <c r="EG49"/>
  <c r="EF49"/>
  <c r="CF49"/>
  <c r="CA49"/>
  <c r="BV49"/>
  <c r="BQ49"/>
  <c r="BL49"/>
  <c r="BG49"/>
  <c r="BB49"/>
  <c r="AW49"/>
  <c r="AR49"/>
  <c r="AM49"/>
  <c r="AH49"/>
  <c r="AC49"/>
  <c r="X49"/>
  <c r="R49"/>
  <c r="Q49"/>
  <c r="P49"/>
  <c r="O49" s="1"/>
  <c r="G49"/>
  <c r="J49" s="1"/>
  <c r="N49" s="1"/>
  <c r="EG48"/>
  <c r="EF48"/>
  <c r="CF48"/>
  <c r="CA48"/>
  <c r="BV48"/>
  <c r="BQ48"/>
  <c r="BL48"/>
  <c r="BG48"/>
  <c r="BB48"/>
  <c r="AW48"/>
  <c r="AR48"/>
  <c r="AM48"/>
  <c r="AH48"/>
  <c r="AC48"/>
  <c r="X48"/>
  <c r="R48"/>
  <c r="Q48"/>
  <c r="P48"/>
  <c r="O48" s="1"/>
  <c r="G48"/>
  <c r="J48" s="1"/>
  <c r="N48" s="1"/>
  <c r="EG47"/>
  <c r="EF47"/>
  <c r="CF47"/>
  <c r="CA47"/>
  <c r="BV47"/>
  <c r="BQ47"/>
  <c r="BL47"/>
  <c r="BG47"/>
  <c r="BB47"/>
  <c r="AW47"/>
  <c r="AR47"/>
  <c r="AM47"/>
  <c r="AH47"/>
  <c r="AC47"/>
  <c r="X47"/>
  <c r="R47"/>
  <c r="Q47"/>
  <c r="P47"/>
  <c r="O47" s="1"/>
  <c r="G47"/>
  <c r="J47" s="1"/>
  <c r="N47" s="1"/>
  <c r="EG46"/>
  <c r="EF46"/>
  <c r="CF46"/>
  <c r="CA46"/>
  <c r="BV46"/>
  <c r="BQ46"/>
  <c r="BL46"/>
  <c r="BG46"/>
  <c r="BB46"/>
  <c r="AW46"/>
  <c r="AR46"/>
  <c r="AM46"/>
  <c r="AH46"/>
  <c r="AC46"/>
  <c r="X46"/>
  <c r="R46"/>
  <c r="Q46"/>
  <c r="P46"/>
  <c r="O46" s="1"/>
  <c r="G46"/>
  <c r="J46" s="1"/>
  <c r="N46" s="1"/>
  <c r="EG45"/>
  <c r="EF45"/>
  <c r="CF45"/>
  <c r="CA45"/>
  <c r="BV45"/>
  <c r="BQ45"/>
  <c r="BL45"/>
  <c r="BG45"/>
  <c r="BB45"/>
  <c r="AW45"/>
  <c r="AR45"/>
  <c r="AM45"/>
  <c r="AH45"/>
  <c r="AC45"/>
  <c r="X45"/>
  <c r="R45"/>
  <c r="Q45"/>
  <c r="P45"/>
  <c r="O45" s="1"/>
  <c r="G45"/>
  <c r="J45" s="1"/>
  <c r="N45" s="1"/>
  <c r="EG44"/>
  <c r="EF44"/>
  <c r="CF44"/>
  <c r="CA44"/>
  <c r="BV44"/>
  <c r="BQ44"/>
  <c r="BL44"/>
  <c r="BG44"/>
  <c r="BB44"/>
  <c r="AW44"/>
  <c r="AR44"/>
  <c r="AM44"/>
  <c r="AH44"/>
  <c r="AC44"/>
  <c r="X44"/>
  <c r="R44"/>
  <c r="Q44"/>
  <c r="P44"/>
  <c r="O44" s="1"/>
  <c r="G44"/>
  <c r="J44" s="1"/>
  <c r="N44" s="1"/>
  <c r="EG43"/>
  <c r="EF43"/>
  <c r="CF43"/>
  <c r="CA43"/>
  <c r="BV43"/>
  <c r="BQ43"/>
  <c r="BL43"/>
  <c r="BG43"/>
  <c r="BB43"/>
  <c r="AW43"/>
  <c r="AR43"/>
  <c r="AM43"/>
  <c r="AH43"/>
  <c r="AC43"/>
  <c r="X43"/>
  <c r="R43"/>
  <c r="Q43"/>
  <c r="P43"/>
  <c r="O43" s="1"/>
  <c r="G43"/>
  <c r="J43" s="1"/>
  <c r="N43" s="1"/>
  <c r="EG42"/>
  <c r="EF42"/>
  <c r="CF42"/>
  <c r="CA42"/>
  <c r="BV42"/>
  <c r="BQ42"/>
  <c r="BL42"/>
  <c r="BG42"/>
  <c r="BB42"/>
  <c r="AW42"/>
  <c r="AR42"/>
  <c r="AM42"/>
  <c r="AH42"/>
  <c r="AC42"/>
  <c r="X42"/>
  <c r="R42"/>
  <c r="Q42"/>
  <c r="P42"/>
  <c r="O42" s="1"/>
  <c r="G42"/>
  <c r="J42" s="1"/>
  <c r="N42" s="1"/>
  <c r="EG41"/>
  <c r="EF41"/>
  <c r="CF41"/>
  <c r="CA41"/>
  <c r="BV41"/>
  <c r="BQ41"/>
  <c r="BL41"/>
  <c r="BG41"/>
  <c r="BB41"/>
  <c r="AW41"/>
  <c r="AR41"/>
  <c r="AM41"/>
  <c r="AH41"/>
  <c r="AC41"/>
  <c r="X41"/>
  <c r="R41"/>
  <c r="Q41"/>
  <c r="P41"/>
  <c r="O41" s="1"/>
  <c r="G41"/>
  <c r="J41" s="1"/>
  <c r="N41" s="1"/>
  <c r="EG40"/>
  <c r="EF40"/>
  <c r="CF40"/>
  <c r="CA40"/>
  <c r="BV40"/>
  <c r="BQ40"/>
  <c r="BL40"/>
  <c r="BG40"/>
  <c r="BB40"/>
  <c r="AW40"/>
  <c r="AR40"/>
  <c r="AM40"/>
  <c r="AH40"/>
  <c r="AC40"/>
  <c r="X40"/>
  <c r="R40"/>
  <c r="Q40"/>
  <c r="P40"/>
  <c r="O40" s="1"/>
  <c r="G40"/>
  <c r="J40" s="1"/>
  <c r="N40" s="1"/>
  <c r="EG39"/>
  <c r="EF39"/>
  <c r="CF39"/>
  <c r="CA39"/>
  <c r="BV39"/>
  <c r="BQ39"/>
  <c r="BL39"/>
  <c r="BG39"/>
  <c r="BB39"/>
  <c r="AW39"/>
  <c r="AR39"/>
  <c r="AM39"/>
  <c r="AH39"/>
  <c r="AC39"/>
  <c r="X39"/>
  <c r="R39"/>
  <c r="Q39"/>
  <c r="P39"/>
  <c r="O39" s="1"/>
  <c r="G39"/>
  <c r="J39" s="1"/>
  <c r="N39" s="1"/>
  <c r="EG38"/>
  <c r="EF38"/>
  <c r="CF38"/>
  <c r="CA38"/>
  <c r="BV38"/>
  <c r="BQ38"/>
  <c r="BL38"/>
  <c r="BG38"/>
  <c r="BB38"/>
  <c r="AW38"/>
  <c r="AR38"/>
  <c r="AM38"/>
  <c r="AH38"/>
  <c r="AC38"/>
  <c r="X38"/>
  <c r="R38"/>
  <c r="Q38"/>
  <c r="P38"/>
  <c r="O38" s="1"/>
  <c r="G38"/>
  <c r="J38" s="1"/>
  <c r="N38" s="1"/>
  <c r="EG37"/>
  <c r="EF37"/>
  <c r="CF37"/>
  <c r="CA37"/>
  <c r="BV37"/>
  <c r="BQ37"/>
  <c r="BL37"/>
  <c r="BG37"/>
  <c r="BB37"/>
  <c r="AW37"/>
  <c r="AR37"/>
  <c r="AM37"/>
  <c r="AH37"/>
  <c r="AC37"/>
  <c r="X37"/>
  <c r="R37"/>
  <c r="Q37"/>
  <c r="P37"/>
  <c r="O37" s="1"/>
  <c r="G37"/>
  <c r="J37" s="1"/>
  <c r="N37" s="1"/>
  <c r="EG36"/>
  <c r="EF36"/>
  <c r="CF36"/>
  <c r="CA36"/>
  <c r="BV36"/>
  <c r="BQ36"/>
  <c r="BL36"/>
  <c r="BG36"/>
  <c r="BB36"/>
  <c r="AW36"/>
  <c r="AR36"/>
  <c r="AM36"/>
  <c r="AH36"/>
  <c r="AC36"/>
  <c r="X36"/>
  <c r="R36"/>
  <c r="Q36"/>
  <c r="P36"/>
  <c r="O36" s="1"/>
  <c r="G36"/>
  <c r="J36" s="1"/>
  <c r="N36" s="1"/>
  <c r="EG35"/>
  <c r="EF35"/>
  <c r="CF35"/>
  <c r="CA35"/>
  <c r="BV35"/>
  <c r="BQ35"/>
  <c r="BL35"/>
  <c r="BG35"/>
  <c r="BB35"/>
  <c r="AW35"/>
  <c r="AR35"/>
  <c r="AM35"/>
  <c r="AH35"/>
  <c r="AC35"/>
  <c r="X35"/>
  <c r="R35"/>
  <c r="Q35"/>
  <c r="P35"/>
  <c r="O35" s="1"/>
  <c r="G35"/>
  <c r="J35" s="1"/>
  <c r="N35" s="1"/>
  <c r="EG34"/>
  <c r="EF34"/>
  <c r="CF34"/>
  <c r="CA34"/>
  <c r="BV34"/>
  <c r="BQ34"/>
  <c r="BL34"/>
  <c r="BG34"/>
  <c r="BB34"/>
  <c r="AW34"/>
  <c r="AR34"/>
  <c r="AM34"/>
  <c r="AH34"/>
  <c r="AC34"/>
  <c r="X34"/>
  <c r="R34"/>
  <c r="Q34"/>
  <c r="P34"/>
  <c r="O34" s="1"/>
  <c r="G34"/>
  <c r="J34" s="1"/>
  <c r="N34" s="1"/>
  <c r="EG33"/>
  <c r="EF33"/>
  <c r="CF33"/>
  <c r="CA33"/>
  <c r="BV33"/>
  <c r="BQ33"/>
  <c r="BL33"/>
  <c r="BG33"/>
  <c r="BB33"/>
  <c r="AW33"/>
  <c r="AR33"/>
  <c r="AM33"/>
  <c r="AH33"/>
  <c r="AC33"/>
  <c r="X33"/>
  <c r="R33"/>
  <c r="Q33"/>
  <c r="P33"/>
  <c r="O33" s="1"/>
  <c r="G33"/>
  <c r="J33" s="1"/>
  <c r="N33" s="1"/>
  <c r="EG32"/>
  <c r="EF32"/>
  <c r="CF32"/>
  <c r="CA32"/>
  <c r="BV32"/>
  <c r="BQ32"/>
  <c r="BL32"/>
  <c r="BG32"/>
  <c r="BB32"/>
  <c r="AW32"/>
  <c r="AR32"/>
  <c r="AM32"/>
  <c r="AH32"/>
  <c r="AC32"/>
  <c r="X32"/>
  <c r="R32"/>
  <c r="Q32"/>
  <c r="P32"/>
  <c r="O32" s="1"/>
  <c r="G32"/>
  <c r="J32" s="1"/>
  <c r="N32" s="1"/>
  <c r="EG31"/>
  <c r="EF31"/>
  <c r="CF31"/>
  <c r="CA31"/>
  <c r="BV31"/>
  <c r="BQ31"/>
  <c r="BL31"/>
  <c r="BG31"/>
  <c r="BB31"/>
  <c r="AW31"/>
  <c r="AR31"/>
  <c r="AM31"/>
  <c r="AH31"/>
  <c r="AC31"/>
  <c r="X31"/>
  <c r="R31"/>
  <c r="Q31"/>
  <c r="P31"/>
  <c r="O31" s="1"/>
  <c r="G31"/>
  <c r="J31" s="1"/>
  <c r="N31" s="1"/>
  <c r="EG30"/>
  <c r="EF30"/>
  <c r="CF30"/>
  <c r="CA30"/>
  <c r="BV30"/>
  <c r="BQ30"/>
  <c r="BL30"/>
  <c r="BG30"/>
  <c r="BB30"/>
  <c r="AW30"/>
  <c r="AR30"/>
  <c r="AM30"/>
  <c r="AH30"/>
  <c r="AC30"/>
  <c r="X30"/>
  <c r="R30"/>
  <c r="Q30"/>
  <c r="P30"/>
  <c r="O30" s="1"/>
  <c r="G30"/>
  <c r="J30" s="1"/>
  <c r="N30" s="1"/>
  <c r="EG29"/>
  <c r="EF29"/>
  <c r="CF29"/>
  <c r="CA29"/>
  <c r="BV29"/>
  <c r="BQ29"/>
  <c r="BL29"/>
  <c r="BG29"/>
  <c r="BB29"/>
  <c r="AW29"/>
  <c r="AR29"/>
  <c r="AM29"/>
  <c r="AH29"/>
  <c r="AC29"/>
  <c r="X29"/>
  <c r="R29"/>
  <c r="Q29"/>
  <c r="P29"/>
  <c r="O29" s="1"/>
  <c r="G29"/>
  <c r="J29" s="1"/>
  <c r="N29" s="1"/>
  <c r="EG28"/>
  <c r="EF28"/>
  <c r="CF28"/>
  <c r="CA28"/>
  <c r="BV28"/>
  <c r="BQ28"/>
  <c r="BL28"/>
  <c r="BG28"/>
  <c r="BB28"/>
  <c r="AW28"/>
  <c r="AR28"/>
  <c r="AM28"/>
  <c r="AH28"/>
  <c r="AC28"/>
  <c r="X28"/>
  <c r="R28"/>
  <c r="Q28"/>
  <c r="P28"/>
  <c r="O28" s="1"/>
  <c r="G28"/>
  <c r="J28" s="1"/>
  <c r="N28" s="1"/>
  <c r="EG27"/>
  <c r="EF27"/>
  <c r="CF27"/>
  <c r="CA27"/>
  <c r="BV27"/>
  <c r="BQ27"/>
  <c r="BL27"/>
  <c r="BG27"/>
  <c r="BB27"/>
  <c r="AW27"/>
  <c r="AR27"/>
  <c r="AM27"/>
  <c r="AH27"/>
  <c r="AC27"/>
  <c r="X27"/>
  <c r="R27"/>
  <c r="Q27"/>
  <c r="P27"/>
  <c r="O27" s="1"/>
  <c r="G27"/>
  <c r="J27" s="1"/>
  <c r="N27" s="1"/>
  <c r="EG26"/>
  <c r="EF26"/>
  <c r="CF26"/>
  <c r="CA26"/>
  <c r="BV26"/>
  <c r="BQ26"/>
  <c r="BL26"/>
  <c r="BG26"/>
  <c r="BB26"/>
  <c r="AW26"/>
  <c r="AR26"/>
  <c r="AM26"/>
  <c r="AH26"/>
  <c r="AC26"/>
  <c r="X26"/>
  <c r="R26"/>
  <c r="Q26"/>
  <c r="P26"/>
  <c r="O26" s="1"/>
  <c r="G26"/>
  <c r="J26" s="1"/>
  <c r="N26" s="1"/>
  <c r="EG25"/>
  <c r="EF25"/>
  <c r="CF25"/>
  <c r="CA25"/>
  <c r="BV25"/>
  <c r="BQ25"/>
  <c r="BL25"/>
  <c r="BG25"/>
  <c r="BB25"/>
  <c r="AW25"/>
  <c r="AR25"/>
  <c r="AM25"/>
  <c r="AH25"/>
  <c r="AC25"/>
  <c r="X25"/>
  <c r="R25"/>
  <c r="Q25"/>
  <c r="P25"/>
  <c r="O25" s="1"/>
  <c r="G25"/>
  <c r="J25" s="1"/>
  <c r="N25" s="1"/>
  <c r="EG24"/>
  <c r="EF24"/>
  <c r="CF24"/>
  <c r="CA24"/>
  <c r="BV24"/>
  <c r="BQ24"/>
  <c r="BL24"/>
  <c r="BG24"/>
  <c r="BB24"/>
  <c r="AW24"/>
  <c r="AR24"/>
  <c r="AM24"/>
  <c r="AH24"/>
  <c r="AC24"/>
  <c r="X24"/>
  <c r="R24"/>
  <c r="Q24"/>
  <c r="P24"/>
  <c r="O24" s="1"/>
  <c r="G24"/>
  <c r="J24" s="1"/>
  <c r="N24" s="1"/>
  <c r="EG23"/>
  <c r="EF23"/>
  <c r="CF23"/>
  <c r="CA23"/>
  <c r="BV23"/>
  <c r="BQ23"/>
  <c r="BL23"/>
  <c r="BG23"/>
  <c r="BB23"/>
  <c r="AW23"/>
  <c r="AR23"/>
  <c r="AM23"/>
  <c r="AH23"/>
  <c r="AC23"/>
  <c r="X23"/>
  <c r="R23"/>
  <c r="Q23"/>
  <c r="P23"/>
  <c r="O23" s="1"/>
  <c r="G23"/>
  <c r="J23" s="1"/>
  <c r="N23" s="1"/>
  <c r="EG22"/>
  <c r="EF22"/>
  <c r="CF22"/>
  <c r="CA22"/>
  <c r="BV22"/>
  <c r="BQ22"/>
  <c r="BL22"/>
  <c r="BG22"/>
  <c r="BB22"/>
  <c r="AW22"/>
  <c r="AR22"/>
  <c r="AM22"/>
  <c r="AH22"/>
  <c r="AC22"/>
  <c r="X22"/>
  <c r="R22"/>
  <c r="Q22"/>
  <c r="P22"/>
  <c r="O22" s="1"/>
  <c r="G22"/>
  <c r="J22" s="1"/>
  <c r="N22" s="1"/>
  <c r="EG21"/>
  <c r="EF21"/>
  <c r="CF21"/>
  <c r="CA21"/>
  <c r="BV21"/>
  <c r="BQ21"/>
  <c r="BL21"/>
  <c r="BG21"/>
  <c r="BB21"/>
  <c r="AW21"/>
  <c r="AR21"/>
  <c r="AM21"/>
  <c r="AH21"/>
  <c r="AC21"/>
  <c r="X21"/>
  <c r="R21"/>
  <c r="Q21"/>
  <c r="P21"/>
  <c r="O21" s="1"/>
  <c r="G21"/>
  <c r="J21" s="1"/>
  <c r="N21" s="1"/>
  <c r="EG20"/>
  <c r="EF20"/>
  <c r="CF20"/>
  <c r="CA20"/>
  <c r="BV20"/>
  <c r="BQ20"/>
  <c r="BL20"/>
  <c r="BG20"/>
  <c r="BB20"/>
  <c r="AW20"/>
  <c r="AR20"/>
  <c r="AM20"/>
  <c r="AH20"/>
  <c r="AC20"/>
  <c r="X20"/>
  <c r="R20"/>
  <c r="Q20"/>
  <c r="P20"/>
  <c r="O20" s="1"/>
  <c r="G20"/>
  <c r="J20" s="1"/>
  <c r="N20" s="1"/>
  <c r="EG19"/>
  <c r="EF19"/>
  <c r="CF19"/>
  <c r="CA19"/>
  <c r="BV19"/>
  <c r="BQ19"/>
  <c r="BL19"/>
  <c r="BG19"/>
  <c r="BB19"/>
  <c r="AW19"/>
  <c r="AR19"/>
  <c r="AM19"/>
  <c r="AH19"/>
  <c r="AC19"/>
  <c r="X19"/>
  <c r="R19"/>
  <c r="Q19"/>
  <c r="P19"/>
  <c r="O19" s="1"/>
  <c r="G19"/>
  <c r="J19" s="1"/>
  <c r="N19" s="1"/>
  <c r="EG18"/>
  <c r="EF18"/>
  <c r="CF18"/>
  <c r="CA18"/>
  <c r="BV18"/>
  <c r="BQ18"/>
  <c r="BL18"/>
  <c r="BG18"/>
  <c r="BB18"/>
  <c r="AW18"/>
  <c r="AR18"/>
  <c r="AM18"/>
  <c r="AH18"/>
  <c r="AC18"/>
  <c r="X18"/>
  <c r="R18"/>
  <c r="Q18"/>
  <c r="P18"/>
  <c r="O18" s="1"/>
  <c r="G18"/>
  <c r="J18" s="1"/>
  <c r="N18" s="1"/>
  <c r="EG17"/>
  <c r="EF17"/>
  <c r="CF17"/>
  <c r="CA17"/>
  <c r="BV17"/>
  <c r="BQ17"/>
  <c r="BL17"/>
  <c r="BG17"/>
  <c r="BB17"/>
  <c r="AW17"/>
  <c r="AR17"/>
  <c r="AM17"/>
  <c r="AH17"/>
  <c r="AC17"/>
  <c r="X17"/>
  <c r="R17"/>
  <c r="Q17"/>
  <c r="P17"/>
  <c r="O17" s="1"/>
  <c r="G17"/>
  <c r="J17" s="1"/>
  <c r="N17" s="1"/>
  <c r="EG16"/>
  <c r="EF16"/>
  <c r="CF16"/>
  <c r="CA16"/>
  <c r="BV16"/>
  <c r="BQ16"/>
  <c r="BL16"/>
  <c r="BG16"/>
  <c r="BB16"/>
  <c r="AW16"/>
  <c r="AR16"/>
  <c r="AM16"/>
  <c r="AH16"/>
  <c r="AC16"/>
  <c r="X16"/>
  <c r="R16"/>
  <c r="Q16"/>
  <c r="P16"/>
  <c r="O16" s="1"/>
  <c r="G16"/>
  <c r="J16" s="1"/>
  <c r="N16" s="1"/>
  <c r="EG15"/>
  <c r="EF15"/>
  <c r="CF15"/>
  <c r="CA15"/>
  <c r="BV15"/>
  <c r="BQ15"/>
  <c r="BL15"/>
  <c r="BG15"/>
  <c r="BB15"/>
  <c r="AW15"/>
  <c r="AR15"/>
  <c r="AM15"/>
  <c r="AH15"/>
  <c r="AC15"/>
  <c r="X15"/>
  <c r="R15"/>
  <c r="Q15"/>
  <c r="P15"/>
  <c r="O15" s="1"/>
  <c r="G15"/>
  <c r="J15" s="1"/>
  <c r="N15" s="1"/>
  <c r="EG14"/>
  <c r="EF14"/>
  <c r="CF14"/>
  <c r="CA14"/>
  <c r="BV14"/>
  <c r="BQ14"/>
  <c r="BL14"/>
  <c r="BG14"/>
  <c r="BB14"/>
  <c r="AW14"/>
  <c r="AR14"/>
  <c r="AM14"/>
  <c r="AH14"/>
  <c r="AC14"/>
  <c r="X14"/>
  <c r="R14"/>
  <c r="Q14"/>
  <c r="P14"/>
  <c r="O14" s="1"/>
  <c r="G14"/>
  <c r="J14" s="1"/>
  <c r="N14" s="1"/>
  <c r="EG13"/>
  <c r="EF13"/>
  <c r="CF13"/>
  <c r="CA13"/>
  <c r="BV13"/>
  <c r="BQ13"/>
  <c r="BL13"/>
  <c r="BG13"/>
  <c r="BB13"/>
  <c r="AW13"/>
  <c r="AR13"/>
  <c r="AM13"/>
  <c r="AH13"/>
  <c r="AC13"/>
  <c r="X13"/>
  <c r="R13"/>
  <c r="Q13"/>
  <c r="P13"/>
  <c r="O13" s="1"/>
  <c r="G13"/>
  <c r="J13" s="1"/>
  <c r="N13" s="1"/>
  <c r="EG12"/>
  <c r="EF12"/>
  <c r="CF12"/>
  <c r="CA12"/>
  <c r="BV12"/>
  <c r="BQ12"/>
  <c r="BL12"/>
  <c r="BG12"/>
  <c r="BB12"/>
  <c r="AW12"/>
  <c r="AR12"/>
  <c r="AM12"/>
  <c r="AH12"/>
  <c r="AC12"/>
  <c r="X12"/>
  <c r="R12"/>
  <c r="Q12"/>
  <c r="P12"/>
  <c r="O12" s="1"/>
  <c r="G12"/>
  <c r="J12" s="1"/>
  <c r="N12" s="1"/>
  <c r="EG11"/>
  <c r="EF11"/>
  <c r="CF11"/>
  <c r="CA11"/>
  <c r="BV11"/>
  <c r="BQ11"/>
  <c r="BL11"/>
  <c r="BG11"/>
  <c r="BB11"/>
  <c r="AW11"/>
  <c r="AR11"/>
  <c r="AM11"/>
  <c r="AH11"/>
  <c r="AC11"/>
  <c r="X11"/>
  <c r="R11"/>
  <c r="Q11"/>
  <c r="P11"/>
  <c r="O11" s="1"/>
  <c r="G11"/>
  <c r="J11" s="1"/>
  <c r="N11" s="1"/>
  <c r="EG10"/>
  <c r="EF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G10"/>
  <c r="J10" s="1"/>
  <c r="N10" s="1"/>
  <c r="EG9"/>
  <c r="EF9"/>
  <c r="CF9"/>
  <c r="CA9"/>
  <c r="BV9"/>
  <c r="BQ9"/>
  <c r="BL9"/>
  <c r="BG9"/>
  <c r="BB9"/>
  <c r="AW9"/>
  <c r="AR9"/>
  <c r="AM9"/>
  <c r="AH9"/>
  <c r="AC9"/>
  <c r="X9"/>
  <c r="R9"/>
  <c r="Q9"/>
  <c r="P9"/>
  <c r="O9" s="1"/>
  <c r="G9"/>
  <c r="J9" s="1"/>
  <c r="N9" s="1"/>
  <c r="EG8"/>
  <c r="EG55" s="1"/>
  <c r="EF8"/>
  <c r="EF55" s="1"/>
  <c r="CF8"/>
  <c r="CF55" s="1"/>
  <c r="CA8"/>
  <c r="CA55" s="1"/>
  <c r="BV8"/>
  <c r="BV55" s="1"/>
  <c r="BQ8"/>
  <c r="BQ55" s="1"/>
  <c r="BL8"/>
  <c r="BL55" s="1"/>
  <c r="BG8"/>
  <c r="BG55" s="1"/>
  <c r="BB8"/>
  <c r="BB55" s="1"/>
  <c r="AW8"/>
  <c r="AW55" s="1"/>
  <c r="AR8"/>
  <c r="AR55" s="1"/>
  <c r="AM8"/>
  <c r="AM55" s="1"/>
  <c r="AH8"/>
  <c r="AH55" s="1"/>
  <c r="AC8"/>
  <c r="AC55" s="1"/>
  <c r="X8"/>
  <c r="X55" s="1"/>
  <c r="R8"/>
  <c r="R55" s="1"/>
  <c r="Q8"/>
  <c r="Q55" s="1"/>
  <c r="P8"/>
  <c r="P55" s="1"/>
  <c r="G8"/>
  <c r="G55" s="1"/>
  <c r="J7"/>
  <c r="H7" s="1"/>
  <c r="L7" s="1"/>
  <c r="EK30" i="15"/>
  <c r="EJ30"/>
  <c r="EI30"/>
  <c r="EH30"/>
  <c r="EE30"/>
  <c r="EG30" s="1"/>
  <c r="ED30"/>
  <c r="EF30" s="1"/>
  <c r="EC30"/>
  <c r="EB30"/>
  <c r="EA30"/>
  <c r="DZ30"/>
  <c r="DY30"/>
  <c r="DX30"/>
  <c r="DW30"/>
  <c r="DV30"/>
  <c r="DU30"/>
  <c r="DT30"/>
  <c r="DS30"/>
  <c r="DR30"/>
  <c r="DQ30"/>
  <c r="DP30"/>
  <c r="DO30"/>
  <c r="DM30"/>
  <c r="DL30"/>
  <c r="DK30"/>
  <c r="DJ30"/>
  <c r="DH30"/>
  <c r="DG30"/>
  <c r="DF30"/>
  <c r="DE30"/>
  <c r="DC30"/>
  <c r="DB30"/>
  <c r="DA30"/>
  <c r="CZ30"/>
  <c r="CX30"/>
  <c r="CW30"/>
  <c r="CV30"/>
  <c r="CS30"/>
  <c r="CR30"/>
  <c r="CQ30"/>
  <c r="CN30"/>
  <c r="CM30"/>
  <c r="CL30"/>
  <c r="CI30"/>
  <c r="CH30"/>
  <c r="CG30"/>
  <c r="CD30"/>
  <c r="CC30"/>
  <c r="CB30"/>
  <c r="BY30"/>
  <c r="BX30"/>
  <c r="BW30"/>
  <c r="BT30"/>
  <c r="BS30"/>
  <c r="BR30"/>
  <c r="BO30"/>
  <c r="BN30"/>
  <c r="BM30"/>
  <c r="BJ30"/>
  <c r="BI30"/>
  <c r="BH30"/>
  <c r="BE30"/>
  <c r="BD30"/>
  <c r="BC30"/>
  <c r="AZ30"/>
  <c r="AY30"/>
  <c r="AX30"/>
  <c r="AU30"/>
  <c r="AT30"/>
  <c r="AS30"/>
  <c r="AP30"/>
  <c r="AO30"/>
  <c r="AN30"/>
  <c r="AK30"/>
  <c r="AJ30"/>
  <c r="AI30"/>
  <c r="AF30"/>
  <c r="AE30"/>
  <c r="AD30"/>
  <c r="AA30"/>
  <c r="Z30"/>
  <c r="Y30"/>
  <c r="V30"/>
  <c r="U30"/>
  <c r="T30"/>
  <c r="S30"/>
  <c r="L30"/>
  <c r="F30"/>
  <c r="E30"/>
  <c r="EG29"/>
  <c r="EF29"/>
  <c r="AM29"/>
  <c r="AH29"/>
  <c r="AC29"/>
  <c r="X29"/>
  <c r="R29"/>
  <c r="Q29"/>
  <c r="P29"/>
  <c r="O29" s="1"/>
  <c r="J29"/>
  <c r="N29" s="1"/>
  <c r="G29"/>
  <c r="EG28"/>
  <c r="EF28"/>
  <c r="CU28"/>
  <c r="CP28"/>
  <c r="CK28"/>
  <c r="CF28"/>
  <c r="CA28"/>
  <c r="BV28"/>
  <c r="BQ28"/>
  <c r="BL28"/>
  <c r="BG28"/>
  <c r="BB28"/>
  <c r="AW28"/>
  <c r="AR28"/>
  <c r="AM28"/>
  <c r="AH28"/>
  <c r="AC28"/>
  <c r="X28"/>
  <c r="R28"/>
  <c r="Q28"/>
  <c r="P28"/>
  <c r="O28"/>
  <c r="G28"/>
  <c r="J28" s="1"/>
  <c r="EG27"/>
  <c r="EF27"/>
  <c r="CU27"/>
  <c r="CP27"/>
  <c r="CK27"/>
  <c r="CF27"/>
  <c r="CA27"/>
  <c r="BV27"/>
  <c r="BQ27"/>
  <c r="BL27"/>
  <c r="BG27"/>
  <c r="BB27"/>
  <c r="AW27"/>
  <c r="AR27"/>
  <c r="AM27"/>
  <c r="AH27"/>
  <c r="AC27"/>
  <c r="X27"/>
  <c r="R27"/>
  <c r="Q27"/>
  <c r="P27"/>
  <c r="O27" s="1"/>
  <c r="G27"/>
  <c r="J27" s="1"/>
  <c r="EG26"/>
  <c r="EF26"/>
  <c r="CU26"/>
  <c r="CP26"/>
  <c r="CK26"/>
  <c r="CF26"/>
  <c r="CA26"/>
  <c r="BV26"/>
  <c r="BQ26"/>
  <c r="BL26"/>
  <c r="BG26"/>
  <c r="BB26"/>
  <c r="AW26"/>
  <c r="AR26"/>
  <c r="AM26"/>
  <c r="AH26"/>
  <c r="AC26"/>
  <c r="X26"/>
  <c r="R26"/>
  <c r="Q26"/>
  <c r="P26"/>
  <c r="O26" s="1"/>
  <c r="J26"/>
  <c r="N26" s="1"/>
  <c r="G26"/>
  <c r="EG25"/>
  <c r="EF25"/>
  <c r="CU25"/>
  <c r="CP25"/>
  <c r="CK25"/>
  <c r="CF25"/>
  <c r="CA25"/>
  <c r="BV25"/>
  <c r="BQ25"/>
  <c r="BL25"/>
  <c r="BG25"/>
  <c r="BB25"/>
  <c r="AW25"/>
  <c r="AR25"/>
  <c r="AM25"/>
  <c r="AH25"/>
  <c r="AC25"/>
  <c r="X25"/>
  <c r="R25"/>
  <c r="Q25"/>
  <c r="P25"/>
  <c r="O25" s="1"/>
  <c r="J25"/>
  <c r="N25" s="1"/>
  <c r="G25"/>
  <c r="EG24"/>
  <c r="EF24"/>
  <c r="CU24"/>
  <c r="CP24"/>
  <c r="CK24"/>
  <c r="CF24"/>
  <c r="CA24"/>
  <c r="BV24"/>
  <c r="BQ24"/>
  <c r="BL24"/>
  <c r="BG24"/>
  <c r="BB24"/>
  <c r="AW24"/>
  <c r="AR24"/>
  <c r="AM24"/>
  <c r="AH24"/>
  <c r="AC24"/>
  <c r="X24"/>
  <c r="R24"/>
  <c r="Q24"/>
  <c r="P24"/>
  <c r="O24"/>
  <c r="G24"/>
  <c r="J24" s="1"/>
  <c r="EG23"/>
  <c r="EF23"/>
  <c r="CU23"/>
  <c r="CP23"/>
  <c r="CK23"/>
  <c r="CF23"/>
  <c r="CA23"/>
  <c r="BV23"/>
  <c r="BQ23"/>
  <c r="BL23"/>
  <c r="BG23"/>
  <c r="BB23"/>
  <c r="AW23"/>
  <c r="AR23"/>
  <c r="AM23"/>
  <c r="AH23"/>
  <c r="AC23"/>
  <c r="X23"/>
  <c r="R23"/>
  <c r="Q23"/>
  <c r="P23"/>
  <c r="O23" s="1"/>
  <c r="G23"/>
  <c r="J23" s="1"/>
  <c r="EG22"/>
  <c r="EF22"/>
  <c r="CU22"/>
  <c r="CP22"/>
  <c r="CK22"/>
  <c r="CF22"/>
  <c r="CA22"/>
  <c r="BV22"/>
  <c r="BQ22"/>
  <c r="BL22"/>
  <c r="BG22"/>
  <c r="BB22"/>
  <c r="AW22"/>
  <c r="AR22"/>
  <c r="AM22"/>
  <c r="AH22"/>
  <c r="AC22"/>
  <c r="X22"/>
  <c r="R22"/>
  <c r="Q22"/>
  <c r="P22"/>
  <c r="O22" s="1"/>
  <c r="J22"/>
  <c r="N22" s="1"/>
  <c r="G22"/>
  <c r="EG21"/>
  <c r="EF21"/>
  <c r="CU21"/>
  <c r="CP21"/>
  <c r="CK21"/>
  <c r="CF21"/>
  <c r="CA21"/>
  <c r="BV21"/>
  <c r="BQ21"/>
  <c r="BL21"/>
  <c r="BG21"/>
  <c r="BB21"/>
  <c r="AW21"/>
  <c r="AR21"/>
  <c r="AM21"/>
  <c r="AH21"/>
  <c r="AC21"/>
  <c r="X21"/>
  <c r="R21"/>
  <c r="Q21"/>
  <c r="P21"/>
  <c r="O21" s="1"/>
  <c r="J21"/>
  <c r="N21" s="1"/>
  <c r="G21"/>
  <c r="EG20"/>
  <c r="EF20"/>
  <c r="CU20"/>
  <c r="CP20"/>
  <c r="CK20"/>
  <c r="CF20"/>
  <c r="CA20"/>
  <c r="BV20"/>
  <c r="BQ20"/>
  <c r="BL20"/>
  <c r="BG20"/>
  <c r="BB20"/>
  <c r="AW20"/>
  <c r="AR20"/>
  <c r="AM20"/>
  <c r="AH20"/>
  <c r="AC20"/>
  <c r="X20"/>
  <c r="R20"/>
  <c r="Q20"/>
  <c r="P20"/>
  <c r="O20"/>
  <c r="G20"/>
  <c r="J20" s="1"/>
  <c r="EG19"/>
  <c r="EF19"/>
  <c r="CU19"/>
  <c r="CP19"/>
  <c r="CK19"/>
  <c r="CF19"/>
  <c r="CA19"/>
  <c r="BV19"/>
  <c r="BQ19"/>
  <c r="BL19"/>
  <c r="BG19"/>
  <c r="BB19"/>
  <c r="AW19"/>
  <c r="AR19"/>
  <c r="AM19"/>
  <c r="AH19"/>
  <c r="AC19"/>
  <c r="X19"/>
  <c r="R19"/>
  <c r="Q19"/>
  <c r="P19"/>
  <c r="O19" s="1"/>
  <c r="G19"/>
  <c r="J19" s="1"/>
  <c r="EG18"/>
  <c r="EF18"/>
  <c r="CU18"/>
  <c r="CP18"/>
  <c r="CK18"/>
  <c r="CF18"/>
  <c r="CA18"/>
  <c r="BV18"/>
  <c r="BQ18"/>
  <c r="BL18"/>
  <c r="BG18"/>
  <c r="BB18"/>
  <c r="AW18"/>
  <c r="AR18"/>
  <c r="AM18"/>
  <c r="AH18"/>
  <c r="AC18"/>
  <c r="X18"/>
  <c r="R18"/>
  <c r="Q18"/>
  <c r="P18"/>
  <c r="O18" s="1"/>
  <c r="J18"/>
  <c r="N18" s="1"/>
  <c r="G18"/>
  <c r="EG17"/>
  <c r="EF17"/>
  <c r="CU17"/>
  <c r="CP17"/>
  <c r="CK17"/>
  <c r="CF17"/>
  <c r="CA17"/>
  <c r="BV17"/>
  <c r="BQ17"/>
  <c r="BL17"/>
  <c r="BG17"/>
  <c r="BB17"/>
  <c r="AW17"/>
  <c r="AR17"/>
  <c r="AM17"/>
  <c r="AH17"/>
  <c r="AC17"/>
  <c r="X17"/>
  <c r="R17"/>
  <c r="Q17"/>
  <c r="P17"/>
  <c r="O17" s="1"/>
  <c r="J17"/>
  <c r="N17" s="1"/>
  <c r="G17"/>
  <c r="EG16"/>
  <c r="EF16"/>
  <c r="CU16"/>
  <c r="CP16"/>
  <c r="CK16"/>
  <c r="CF16"/>
  <c r="CA16"/>
  <c r="BV16"/>
  <c r="BQ16"/>
  <c r="BL16"/>
  <c r="BG16"/>
  <c r="BB16"/>
  <c r="AW16"/>
  <c r="AR16"/>
  <c r="AM16"/>
  <c r="AH16"/>
  <c r="AC16"/>
  <c r="X16"/>
  <c r="R16"/>
  <c r="Q16"/>
  <c r="P16"/>
  <c r="O16"/>
  <c r="G16"/>
  <c r="J16" s="1"/>
  <c r="EG15"/>
  <c r="EF15"/>
  <c r="CU15"/>
  <c r="CP15"/>
  <c r="CK15"/>
  <c r="CF15"/>
  <c r="CA15"/>
  <c r="BV15"/>
  <c r="BQ15"/>
  <c r="BL15"/>
  <c r="BG15"/>
  <c r="BB15"/>
  <c r="AW15"/>
  <c r="AR15"/>
  <c r="AM15"/>
  <c r="AH15"/>
  <c r="AC15"/>
  <c r="X15"/>
  <c r="R15"/>
  <c r="Q15"/>
  <c r="P15"/>
  <c r="O15" s="1"/>
  <c r="G15"/>
  <c r="J15" s="1"/>
  <c r="EG14"/>
  <c r="EF14"/>
  <c r="CU14"/>
  <c r="CP14"/>
  <c r="CK14"/>
  <c r="CF14"/>
  <c r="CA14"/>
  <c r="BV14"/>
  <c r="BQ14"/>
  <c r="BL14"/>
  <c r="BG14"/>
  <c r="BB14"/>
  <c r="AW14"/>
  <c r="AR14"/>
  <c r="AM14"/>
  <c r="AH14"/>
  <c r="AC14"/>
  <c r="X14"/>
  <c r="R14"/>
  <c r="Q14"/>
  <c r="P14"/>
  <c r="O14" s="1"/>
  <c r="J14"/>
  <c r="N14" s="1"/>
  <c r="G14"/>
  <c r="EG13"/>
  <c r="EF13"/>
  <c r="CU13"/>
  <c r="CP13"/>
  <c r="CK13"/>
  <c r="CF13"/>
  <c r="CA13"/>
  <c r="BV13"/>
  <c r="BQ13"/>
  <c r="BL13"/>
  <c r="BG13"/>
  <c r="BB13"/>
  <c r="AW13"/>
  <c r="AR13"/>
  <c r="AM13"/>
  <c r="AH13"/>
  <c r="AC13"/>
  <c r="X13"/>
  <c r="R13"/>
  <c r="Q13"/>
  <c r="P13"/>
  <c r="O13" s="1"/>
  <c r="J13"/>
  <c r="N13" s="1"/>
  <c r="G13"/>
  <c r="EG12"/>
  <c r="EF12"/>
  <c r="CU12"/>
  <c r="CP12"/>
  <c r="CK12"/>
  <c r="CF12"/>
  <c r="CA12"/>
  <c r="BV12"/>
  <c r="BQ12"/>
  <c r="BL12"/>
  <c r="BG12"/>
  <c r="BB12"/>
  <c r="AW12"/>
  <c r="AR12"/>
  <c r="AM12"/>
  <c r="AH12"/>
  <c r="AC12"/>
  <c r="X12"/>
  <c r="R12"/>
  <c r="Q12"/>
  <c r="P12"/>
  <c r="O12"/>
  <c r="G12"/>
  <c r="J12" s="1"/>
  <c r="EG11"/>
  <c r="EF11"/>
  <c r="CU11"/>
  <c r="CP11"/>
  <c r="CK11"/>
  <c r="CF11"/>
  <c r="CA11"/>
  <c r="BV11"/>
  <c r="BQ11"/>
  <c r="BL11"/>
  <c r="BG11"/>
  <c r="BB11"/>
  <c r="AW11"/>
  <c r="AR11"/>
  <c r="AM11"/>
  <c r="AH11"/>
  <c r="AC11"/>
  <c r="X11"/>
  <c r="R11"/>
  <c r="Q11"/>
  <c r="P11"/>
  <c r="O11"/>
  <c r="G11"/>
  <c r="J11" s="1"/>
  <c r="EG10"/>
  <c r="EF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G10"/>
  <c r="J10" s="1"/>
  <c r="EG9"/>
  <c r="EF9"/>
  <c r="CU9"/>
  <c r="CP9"/>
  <c r="CK9"/>
  <c r="CF9"/>
  <c r="CA9"/>
  <c r="BV9"/>
  <c r="BQ9"/>
  <c r="BL9"/>
  <c r="BG9"/>
  <c r="BB9"/>
  <c r="AW9"/>
  <c r="AR9"/>
  <c r="AM9"/>
  <c r="AH9"/>
  <c r="AC9"/>
  <c r="X9"/>
  <c r="R9"/>
  <c r="Q9"/>
  <c r="P9"/>
  <c r="O9" s="1"/>
  <c r="J9"/>
  <c r="N9" s="1"/>
  <c r="G9"/>
  <c r="EG8"/>
  <c r="EF8"/>
  <c r="CU8"/>
  <c r="CU30" s="1"/>
  <c r="CP8"/>
  <c r="CP30" s="1"/>
  <c r="CK8"/>
  <c r="CK30" s="1"/>
  <c r="CF8"/>
  <c r="CF30" s="1"/>
  <c r="CA8"/>
  <c r="CA30" s="1"/>
  <c r="BV8"/>
  <c r="BV30" s="1"/>
  <c r="BQ8"/>
  <c r="BQ30" s="1"/>
  <c r="BL8"/>
  <c r="BL30" s="1"/>
  <c r="BG8"/>
  <c r="BG30" s="1"/>
  <c r="BB8"/>
  <c r="BB30" s="1"/>
  <c r="AW8"/>
  <c r="AW30" s="1"/>
  <c r="AR8"/>
  <c r="AR30" s="1"/>
  <c r="AM8"/>
  <c r="AM30" s="1"/>
  <c r="AH8"/>
  <c r="AH30" s="1"/>
  <c r="AC8"/>
  <c r="AC30" s="1"/>
  <c r="X8"/>
  <c r="X30" s="1"/>
  <c r="R8"/>
  <c r="R30" s="1"/>
  <c r="Q8"/>
  <c r="Q30" s="1"/>
  <c r="P8"/>
  <c r="P30" s="1"/>
  <c r="O8"/>
  <c r="O30" s="1"/>
  <c r="J8"/>
  <c r="I8" s="1"/>
  <c r="M8" s="1"/>
  <c r="G8"/>
  <c r="G30" s="1"/>
  <c r="J30" s="1"/>
  <c r="I30" s="1"/>
  <c r="J7"/>
  <c r="I7" s="1"/>
  <c r="M7" s="1"/>
  <c r="EK16" i="16"/>
  <c r="EJ16"/>
  <c r="EI16"/>
  <c r="EH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M16"/>
  <c r="DL16"/>
  <c r="DK16"/>
  <c r="DJ16"/>
  <c r="DH16"/>
  <c r="DG16"/>
  <c r="DF16"/>
  <c r="DE16"/>
  <c r="DC16"/>
  <c r="DB16"/>
  <c r="DA16"/>
  <c r="CX16"/>
  <c r="CW16"/>
  <c r="CV16"/>
  <c r="CS16"/>
  <c r="CR16"/>
  <c r="CQ16"/>
  <c r="CN16"/>
  <c r="CM16"/>
  <c r="CL16"/>
  <c r="CI16"/>
  <c r="CH16"/>
  <c r="CG16"/>
  <c r="CD16"/>
  <c r="CC16"/>
  <c r="CB16"/>
  <c r="BY16"/>
  <c r="BX16"/>
  <c r="BW16"/>
  <c r="BT16"/>
  <c r="BS16"/>
  <c r="BR16"/>
  <c r="BO16"/>
  <c r="BN16"/>
  <c r="BM16"/>
  <c r="BJ16"/>
  <c r="BI16"/>
  <c r="BH16"/>
  <c r="BE16"/>
  <c r="BD16"/>
  <c r="BC16"/>
  <c r="AZ16"/>
  <c r="AY16"/>
  <c r="AX16"/>
  <c r="AU16"/>
  <c r="AT16"/>
  <c r="AS16"/>
  <c r="AP16"/>
  <c r="AO16"/>
  <c r="AN16"/>
  <c r="AK16"/>
  <c r="AJ16"/>
  <c r="AI16"/>
  <c r="AF16"/>
  <c r="AE16"/>
  <c r="AD16"/>
  <c r="AA16"/>
  <c r="Z16"/>
  <c r="Y16"/>
  <c r="V16"/>
  <c r="U16"/>
  <c r="T16"/>
  <c r="S16"/>
  <c r="L16"/>
  <c r="F16"/>
  <c r="E16"/>
  <c r="EG15"/>
  <c r="EF15"/>
  <c r="BB15"/>
  <c r="AW15"/>
  <c r="AH15"/>
  <c r="AC15"/>
  <c r="X15"/>
  <c r="R15"/>
  <c r="Q15"/>
  <c r="P15"/>
  <c r="O15" s="1"/>
  <c r="N15"/>
  <c r="I15"/>
  <c r="M15" s="1"/>
  <c r="G15"/>
  <c r="EG14"/>
  <c r="EF14"/>
  <c r="CZ14"/>
  <c r="CU14"/>
  <c r="CP14"/>
  <c r="CK14"/>
  <c r="CF14"/>
  <c r="CA14"/>
  <c r="BV14"/>
  <c r="BQ14"/>
  <c r="BL14"/>
  <c r="BG14"/>
  <c r="BB14"/>
  <c r="AW14"/>
  <c r="AR14"/>
  <c r="AM14"/>
  <c r="AH14"/>
  <c r="AC14"/>
  <c r="X14"/>
  <c r="R14"/>
  <c r="Q14"/>
  <c r="P14"/>
  <c r="O14"/>
  <c r="J14"/>
  <c r="N14" s="1"/>
  <c r="I14"/>
  <c r="M14" s="1"/>
  <c r="G14"/>
  <c r="EG13"/>
  <c r="EF13"/>
  <c r="CZ13"/>
  <c r="CU13"/>
  <c r="CP13"/>
  <c r="CK13"/>
  <c r="CF13"/>
  <c r="CA13"/>
  <c r="BV13"/>
  <c r="BQ13"/>
  <c r="BL13"/>
  <c r="BG13"/>
  <c r="BB13"/>
  <c r="AW13"/>
  <c r="AR13"/>
  <c r="AM13"/>
  <c r="AH13"/>
  <c r="AC13"/>
  <c r="X13"/>
  <c r="R13"/>
  <c r="Q13"/>
  <c r="P13"/>
  <c r="O13"/>
  <c r="J13"/>
  <c r="N13" s="1"/>
  <c r="I13"/>
  <c r="M13" s="1"/>
  <c r="G13"/>
  <c r="EG12"/>
  <c r="EF12"/>
  <c r="CZ12"/>
  <c r="CU12"/>
  <c r="CP12"/>
  <c r="CK12"/>
  <c r="CF12"/>
  <c r="CA12"/>
  <c r="BV12"/>
  <c r="BQ12"/>
  <c r="BL12"/>
  <c r="BG12"/>
  <c r="BB12"/>
  <c r="AW12"/>
  <c r="AR12"/>
  <c r="AM12"/>
  <c r="AH12"/>
  <c r="AC12"/>
  <c r="X12"/>
  <c r="R12"/>
  <c r="Q12"/>
  <c r="P12"/>
  <c r="O12"/>
  <c r="J12"/>
  <c r="N12" s="1"/>
  <c r="I12"/>
  <c r="M12" s="1"/>
  <c r="G12"/>
  <c r="EG11"/>
  <c r="EF11"/>
  <c r="CZ11"/>
  <c r="CU11"/>
  <c r="CP11"/>
  <c r="CK11"/>
  <c r="CF11"/>
  <c r="CA11"/>
  <c r="BV11"/>
  <c r="BQ11"/>
  <c r="BL11"/>
  <c r="BG11"/>
  <c r="BB11"/>
  <c r="AW11"/>
  <c r="AR11"/>
  <c r="AM11"/>
  <c r="AH11"/>
  <c r="AC11"/>
  <c r="X11"/>
  <c r="R11"/>
  <c r="Q11"/>
  <c r="P11"/>
  <c r="O11"/>
  <c r="J11"/>
  <c r="N11" s="1"/>
  <c r="I11"/>
  <c r="M11" s="1"/>
  <c r="G11"/>
  <c r="EG10"/>
  <c r="EF10"/>
  <c r="CZ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J10"/>
  <c r="N10" s="1"/>
  <c r="G10"/>
  <c r="EG9"/>
  <c r="EF9"/>
  <c r="CZ9"/>
  <c r="CU9"/>
  <c r="CP9"/>
  <c r="CK9"/>
  <c r="CF9"/>
  <c r="CA9"/>
  <c r="BV9"/>
  <c r="BQ9"/>
  <c r="BL9"/>
  <c r="BG9"/>
  <c r="BB9"/>
  <c r="AW9"/>
  <c r="AR9"/>
  <c r="AM9"/>
  <c r="AH9"/>
  <c r="AC9"/>
  <c r="X9"/>
  <c r="R9"/>
  <c r="Q9"/>
  <c r="P9"/>
  <c r="O9" s="1"/>
  <c r="J9"/>
  <c r="N9" s="1"/>
  <c r="G9"/>
  <c r="EG8"/>
  <c r="EG16" s="1"/>
  <c r="EF8"/>
  <c r="EF16" s="1"/>
  <c r="CZ8"/>
  <c r="CZ16" s="1"/>
  <c r="CU8"/>
  <c r="CU16" s="1"/>
  <c r="CP8"/>
  <c r="CP16" s="1"/>
  <c r="CK8"/>
  <c r="CK16" s="1"/>
  <c r="CF8"/>
  <c r="CF16" s="1"/>
  <c r="CA8"/>
  <c r="CA16" s="1"/>
  <c r="BV8"/>
  <c r="BV16" s="1"/>
  <c r="BQ8"/>
  <c r="BQ16" s="1"/>
  <c r="BL8"/>
  <c r="BL16" s="1"/>
  <c r="BG8"/>
  <c r="BG16" s="1"/>
  <c r="BB8"/>
  <c r="BB16" s="1"/>
  <c r="AW8"/>
  <c r="AW16" s="1"/>
  <c r="AR8"/>
  <c r="AR16" s="1"/>
  <c r="AM8"/>
  <c r="AM16" s="1"/>
  <c r="AH8"/>
  <c r="AH16" s="1"/>
  <c r="AC8"/>
  <c r="AC16" s="1"/>
  <c r="X8"/>
  <c r="X16" s="1"/>
  <c r="R8"/>
  <c r="R16" s="1"/>
  <c r="Q8"/>
  <c r="Q16" s="1"/>
  <c r="P8"/>
  <c r="P16" s="1"/>
  <c r="J8"/>
  <c r="N8" s="1"/>
  <c r="G8"/>
  <c r="G16" s="1"/>
  <c r="J16" s="1"/>
  <c r="I16" s="1"/>
  <c r="J7"/>
  <c r="I7" s="1"/>
  <c r="M7" s="1"/>
  <c r="DO29" i="17"/>
  <c r="DN29"/>
  <c r="DM29"/>
  <c r="DL29"/>
  <c r="DI29"/>
  <c r="DK29" s="1"/>
  <c r="DH29"/>
  <c r="DJ29" s="1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J29"/>
  <c r="CI29"/>
  <c r="CH29"/>
  <c r="CF29"/>
  <c r="CE29"/>
  <c r="CD29"/>
  <c r="CB29"/>
  <c r="CA29"/>
  <c r="BZ29"/>
  <c r="BX29"/>
  <c r="BW29"/>
  <c r="BV29"/>
  <c r="BT29"/>
  <c r="BS29"/>
  <c r="BR29"/>
  <c r="BP29"/>
  <c r="BO29"/>
  <c r="BN29"/>
  <c r="BL29"/>
  <c r="BK29"/>
  <c r="BJ29"/>
  <c r="BH29"/>
  <c r="BG29"/>
  <c r="BF29"/>
  <c r="BD29"/>
  <c r="BC29"/>
  <c r="BB29"/>
  <c r="AZ29"/>
  <c r="AY29"/>
  <c r="AX29"/>
  <c r="AV29"/>
  <c r="AU29"/>
  <c r="AT29"/>
  <c r="AR29"/>
  <c r="AQ29"/>
  <c r="AP29"/>
  <c r="AN29"/>
  <c r="AM29"/>
  <c r="AL29"/>
  <c r="AJ29"/>
  <c r="AI29"/>
  <c r="AH29"/>
  <c r="AF29"/>
  <c r="AE29"/>
  <c r="AD29"/>
  <c r="AB29"/>
  <c r="AA29"/>
  <c r="Z29"/>
  <c r="X29"/>
  <c r="W29"/>
  <c r="V29"/>
  <c r="T29"/>
  <c r="S29"/>
  <c r="R29"/>
  <c r="Q29"/>
  <c r="J29"/>
  <c r="E29"/>
  <c r="DK28"/>
  <c r="DJ28"/>
  <c r="AO28"/>
  <c r="AK28"/>
  <c r="AG28"/>
  <c r="Y28"/>
  <c r="O28"/>
  <c r="N28"/>
  <c r="M28" s="1"/>
  <c r="G28"/>
  <c r="K28" s="1"/>
  <c r="DK27"/>
  <c r="DJ27"/>
  <c r="CK27"/>
  <c r="CG27"/>
  <c r="CC27"/>
  <c r="BY27"/>
  <c r="BU27"/>
  <c r="BQ27"/>
  <c r="BM27"/>
  <c r="BI27"/>
  <c r="BE27"/>
  <c r="BA27"/>
  <c r="AW27"/>
  <c r="AS27"/>
  <c r="AO27"/>
  <c r="AK27"/>
  <c r="AG27"/>
  <c r="AC27"/>
  <c r="Y27"/>
  <c r="U27"/>
  <c r="O27"/>
  <c r="N27"/>
  <c r="M27"/>
  <c r="H27"/>
  <c r="L27" s="1"/>
  <c r="P27" s="1"/>
  <c r="G27"/>
  <c r="K27" s="1"/>
  <c r="DK26"/>
  <c r="DJ26"/>
  <c r="CK26"/>
  <c r="CG26"/>
  <c r="CC26"/>
  <c r="BY26"/>
  <c r="BU26"/>
  <c r="BQ26"/>
  <c r="BM26"/>
  <c r="BI26"/>
  <c r="BE26"/>
  <c r="BA26"/>
  <c r="AW26"/>
  <c r="AS26"/>
  <c r="AO26"/>
  <c r="AK26"/>
  <c r="AG26"/>
  <c r="AC26"/>
  <c r="Y26"/>
  <c r="U26"/>
  <c r="O26"/>
  <c r="N26"/>
  <c r="M26" s="1"/>
  <c r="H26"/>
  <c r="G26" s="1"/>
  <c r="K26" s="1"/>
  <c r="DK25"/>
  <c r="DJ25"/>
  <c r="CK25"/>
  <c r="CG25"/>
  <c r="CC25"/>
  <c r="BY25"/>
  <c r="BU25"/>
  <c r="BQ25"/>
  <c r="BM25"/>
  <c r="BI25"/>
  <c r="BE25"/>
  <c r="BA25"/>
  <c r="AW25"/>
  <c r="AS25"/>
  <c r="AO25"/>
  <c r="AK25"/>
  <c r="AG25"/>
  <c r="AC25"/>
  <c r="Y25"/>
  <c r="U25"/>
  <c r="O25"/>
  <c r="N25"/>
  <c r="M25" s="1"/>
  <c r="H25"/>
  <c r="G25" s="1"/>
  <c r="K25" s="1"/>
  <c r="DK24"/>
  <c r="DJ24"/>
  <c r="CK24"/>
  <c r="CG24"/>
  <c r="CC24"/>
  <c r="BY24"/>
  <c r="BU24"/>
  <c r="BQ24"/>
  <c r="BM24"/>
  <c r="BI24"/>
  <c r="BE24"/>
  <c r="BA24"/>
  <c r="AW24"/>
  <c r="AS24"/>
  <c r="AO24"/>
  <c r="AK24"/>
  <c r="AG24"/>
  <c r="AC24"/>
  <c r="Y24"/>
  <c r="U24"/>
  <c r="O24"/>
  <c r="N24"/>
  <c r="M24" s="1"/>
  <c r="H24"/>
  <c r="G24" s="1"/>
  <c r="K24" s="1"/>
  <c r="DK23"/>
  <c r="DJ23"/>
  <c r="CK23"/>
  <c r="CG23"/>
  <c r="CC23"/>
  <c r="BY23"/>
  <c r="BU23"/>
  <c r="BQ23"/>
  <c r="BM23"/>
  <c r="BI23"/>
  <c r="BE23"/>
  <c r="BA23"/>
  <c r="AW23"/>
  <c r="AS23"/>
  <c r="AO23"/>
  <c r="AK23"/>
  <c r="AG23"/>
  <c r="AC23"/>
  <c r="Y23"/>
  <c r="U23"/>
  <c r="O23"/>
  <c r="N23"/>
  <c r="M23" s="1"/>
  <c r="H23"/>
  <c r="G23" s="1"/>
  <c r="K23" s="1"/>
  <c r="DK22"/>
  <c r="DJ22"/>
  <c r="CK22"/>
  <c r="CG22"/>
  <c r="CC22"/>
  <c r="BY22"/>
  <c r="BU22"/>
  <c r="BQ22"/>
  <c r="BM22"/>
  <c r="BI22"/>
  <c r="BE22"/>
  <c r="BA22"/>
  <c r="AW22"/>
  <c r="AS22"/>
  <c r="AO22"/>
  <c r="AK22"/>
  <c r="AG22"/>
  <c r="AC22"/>
  <c r="Y22"/>
  <c r="U22"/>
  <c r="O22"/>
  <c r="N22"/>
  <c r="M22" s="1"/>
  <c r="H22"/>
  <c r="G22" s="1"/>
  <c r="K22" s="1"/>
  <c r="DK21"/>
  <c r="DJ21"/>
  <c r="CK21"/>
  <c r="CG21"/>
  <c r="CC21"/>
  <c r="BY21"/>
  <c r="BU21"/>
  <c r="BQ21"/>
  <c r="BM21"/>
  <c r="BI21"/>
  <c r="BE21"/>
  <c r="BA21"/>
  <c r="AW21"/>
  <c r="AS21"/>
  <c r="AO21"/>
  <c r="AK21"/>
  <c r="AG21"/>
  <c r="AC21"/>
  <c r="Y21"/>
  <c r="U21"/>
  <c r="O21"/>
  <c r="N21"/>
  <c r="M21" s="1"/>
  <c r="H21"/>
  <c r="G21" s="1"/>
  <c r="K21" s="1"/>
  <c r="DK20"/>
  <c r="DJ20"/>
  <c r="CK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O20"/>
  <c r="N20"/>
  <c r="M20" s="1"/>
  <c r="H20"/>
  <c r="G20" s="1"/>
  <c r="K20" s="1"/>
  <c r="DK19"/>
  <c r="DJ19"/>
  <c r="CK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O19"/>
  <c r="N19"/>
  <c r="M19" s="1"/>
  <c r="H19"/>
  <c r="G19" s="1"/>
  <c r="K19" s="1"/>
  <c r="DK18"/>
  <c r="DJ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O18"/>
  <c r="N18"/>
  <c r="M18" s="1"/>
  <c r="H18"/>
  <c r="G18" s="1"/>
  <c r="K18" s="1"/>
  <c r="DK17"/>
  <c r="DJ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O17"/>
  <c r="N17"/>
  <c r="M17" s="1"/>
  <c r="H17"/>
  <c r="G17" s="1"/>
  <c r="K17" s="1"/>
  <c r="DK16"/>
  <c r="DJ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O16"/>
  <c r="N16"/>
  <c r="M16" s="1"/>
  <c r="H16"/>
  <c r="G16" s="1"/>
  <c r="K16" s="1"/>
  <c r="DK15"/>
  <c r="DJ15"/>
  <c r="CK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O15"/>
  <c r="N15"/>
  <c r="M15" s="1"/>
  <c r="H15"/>
  <c r="G15" s="1"/>
  <c r="K15" s="1"/>
  <c r="DK14"/>
  <c r="DJ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O14"/>
  <c r="N14"/>
  <c r="M14" s="1"/>
  <c r="H14"/>
  <c r="G14" s="1"/>
  <c r="K14" s="1"/>
  <c r="DK13"/>
  <c r="DJ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O13"/>
  <c r="N13"/>
  <c r="M13" s="1"/>
  <c r="H13"/>
  <c r="G13" s="1"/>
  <c r="K13" s="1"/>
  <c r="DK12"/>
  <c r="DJ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O12"/>
  <c r="N12"/>
  <c r="M12" s="1"/>
  <c r="H12"/>
  <c r="G12" s="1"/>
  <c r="K12" s="1"/>
  <c r="DK11"/>
  <c r="DJ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O11"/>
  <c r="N11"/>
  <c r="M11" s="1"/>
  <c r="H11"/>
  <c r="G11" s="1"/>
  <c r="K11" s="1"/>
  <c r="DK10"/>
  <c r="DJ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O10"/>
  <c r="N10"/>
  <c r="M10" s="1"/>
  <c r="H10"/>
  <c r="G10" s="1"/>
  <c r="K10" s="1"/>
  <c r="DK9"/>
  <c r="DJ9"/>
  <c r="CK9"/>
  <c r="CG9"/>
  <c r="CC9"/>
  <c r="BY9"/>
  <c r="BU9"/>
  <c r="BQ9"/>
  <c r="BM9"/>
  <c r="BI9"/>
  <c r="BE9"/>
  <c r="BA9"/>
  <c r="AW9"/>
  <c r="AS9"/>
  <c r="AO9"/>
  <c r="AK9"/>
  <c r="AG9"/>
  <c r="AC9"/>
  <c r="Y9"/>
  <c r="U9"/>
  <c r="O9"/>
  <c r="N9"/>
  <c r="M9" s="1"/>
  <c r="H9"/>
  <c r="G9" s="1"/>
  <c r="K9" s="1"/>
  <c r="DK8"/>
  <c r="DJ8"/>
  <c r="CK8"/>
  <c r="CK29" s="1"/>
  <c r="CG8"/>
  <c r="CG29" s="1"/>
  <c r="CC8"/>
  <c r="CC29" s="1"/>
  <c r="BY8"/>
  <c r="BY29" s="1"/>
  <c r="BU8"/>
  <c r="BU29" s="1"/>
  <c r="BQ8"/>
  <c r="BQ29" s="1"/>
  <c r="BM8"/>
  <c r="BM29" s="1"/>
  <c r="BI8"/>
  <c r="BI29" s="1"/>
  <c r="BE8"/>
  <c r="BE29" s="1"/>
  <c r="BA8"/>
  <c r="BA29" s="1"/>
  <c r="AW8"/>
  <c r="AW29" s="1"/>
  <c r="AS8"/>
  <c r="AS29" s="1"/>
  <c r="AO8"/>
  <c r="AO29" s="1"/>
  <c r="AK8"/>
  <c r="AK29" s="1"/>
  <c r="AG8"/>
  <c r="AG29" s="1"/>
  <c r="AC8"/>
  <c r="AC29" s="1"/>
  <c r="Y8"/>
  <c r="Y29" s="1"/>
  <c r="U8"/>
  <c r="U29" s="1"/>
  <c r="O8"/>
  <c r="O29" s="1"/>
  <c r="N8"/>
  <c r="M8" s="1"/>
  <c r="H8"/>
  <c r="G8" s="1"/>
  <c r="K8" s="1"/>
  <c r="K29" s="1"/>
  <c r="G7"/>
  <c r="K7" s="1"/>
  <c r="DR28" i="18"/>
  <c r="DQ28"/>
  <c r="DP28"/>
  <c r="DO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M28"/>
  <c r="CL28"/>
  <c r="CK28"/>
  <c r="CI28"/>
  <c r="CH28"/>
  <c r="CG28"/>
  <c r="CE28"/>
  <c r="CD28"/>
  <c r="CC28"/>
  <c r="CA28"/>
  <c r="BZ28"/>
  <c r="BY28"/>
  <c r="BW28"/>
  <c r="BV28"/>
  <c r="BU28"/>
  <c r="BS28"/>
  <c r="BR28"/>
  <c r="BQ28"/>
  <c r="BO28"/>
  <c r="BN28"/>
  <c r="BM28"/>
  <c r="BK28"/>
  <c r="BJ28"/>
  <c r="BI28"/>
  <c r="BG28"/>
  <c r="BF28"/>
  <c r="BE28"/>
  <c r="BC28"/>
  <c r="BB28"/>
  <c r="BA28"/>
  <c r="AY28"/>
  <c r="AX28"/>
  <c r="AW28"/>
  <c r="AU28"/>
  <c r="AT28"/>
  <c r="AS28"/>
  <c r="AQ28"/>
  <c r="AP28"/>
  <c r="AO28"/>
  <c r="AM28"/>
  <c r="AL28"/>
  <c r="AK28"/>
  <c r="AI28"/>
  <c r="AH28"/>
  <c r="AG28"/>
  <c r="AE28"/>
  <c r="AD28"/>
  <c r="AC28"/>
  <c r="AA28"/>
  <c r="Z28"/>
  <c r="Y28"/>
  <c r="W28"/>
  <c r="V28"/>
  <c r="U28"/>
  <c r="T28"/>
  <c r="M28"/>
  <c r="E28"/>
  <c r="DN27"/>
  <c r="DM27"/>
  <c r="CF27"/>
  <c r="CB27"/>
  <c r="BL27"/>
  <c r="BH27"/>
  <c r="BD27"/>
  <c r="AZ27"/>
  <c r="AV27"/>
  <c r="AR27"/>
  <c r="AN27"/>
  <c r="AJ27"/>
  <c r="AF27"/>
  <c r="AB27"/>
  <c r="R27"/>
  <c r="Q27"/>
  <c r="DN26"/>
  <c r="DM26"/>
  <c r="CN26"/>
  <c r="CJ26"/>
  <c r="CF26"/>
  <c r="CB26"/>
  <c r="BX26"/>
  <c r="BT26"/>
  <c r="BL26"/>
  <c r="BH26"/>
  <c r="BD26"/>
  <c r="AZ26"/>
  <c r="AV26"/>
  <c r="AR26"/>
  <c r="AN26"/>
  <c r="AJ26"/>
  <c r="AF26"/>
  <c r="AB26"/>
  <c r="X26"/>
  <c r="R26"/>
  <c r="Q26"/>
  <c r="K26"/>
  <c r="O26" s="1"/>
  <c r="G26"/>
  <c r="DN25"/>
  <c r="DM25"/>
  <c r="CN25"/>
  <c r="CJ25"/>
  <c r="CF25"/>
  <c r="CB25"/>
  <c r="BX25"/>
  <c r="BT25"/>
  <c r="BL25"/>
  <c r="BH25"/>
  <c r="BD25"/>
  <c r="AZ25"/>
  <c r="AV25"/>
  <c r="AR25"/>
  <c r="AN25"/>
  <c r="AJ25"/>
  <c r="AF25"/>
  <c r="AB25"/>
  <c r="X25"/>
  <c r="R25"/>
  <c r="P25" s="1"/>
  <c r="Q25"/>
  <c r="K25"/>
  <c r="O25" s="1"/>
  <c r="I25"/>
  <c r="N25" s="1"/>
  <c r="G25"/>
  <c r="DN24"/>
  <c r="DM24"/>
  <c r="CN24"/>
  <c r="CJ24"/>
  <c r="CF24"/>
  <c r="CB24"/>
  <c r="BX24"/>
  <c r="BT24"/>
  <c r="BL24"/>
  <c r="BH24"/>
  <c r="BD24"/>
  <c r="AZ24"/>
  <c r="AV24"/>
  <c r="AR24"/>
  <c r="AN24"/>
  <c r="AJ24"/>
  <c r="AF24"/>
  <c r="AB24"/>
  <c r="X24"/>
  <c r="R24"/>
  <c r="Q24"/>
  <c r="K24"/>
  <c r="O24" s="1"/>
  <c r="G24"/>
  <c r="DN23"/>
  <c r="DM23"/>
  <c r="CN23"/>
  <c r="CJ23"/>
  <c r="CF23"/>
  <c r="CB23"/>
  <c r="BX23"/>
  <c r="BT23"/>
  <c r="BL23"/>
  <c r="BH23"/>
  <c r="BD23"/>
  <c r="AZ23"/>
  <c r="AV23"/>
  <c r="AR23"/>
  <c r="AN23"/>
  <c r="AJ23"/>
  <c r="AF23"/>
  <c r="AB23"/>
  <c r="X23"/>
  <c r="R23"/>
  <c r="P23" s="1"/>
  <c r="Q23"/>
  <c r="K23"/>
  <c r="O23" s="1"/>
  <c r="I23"/>
  <c r="N23" s="1"/>
  <c r="G23"/>
  <c r="DN22"/>
  <c r="DM22"/>
  <c r="CN22"/>
  <c r="CJ22"/>
  <c r="CF22"/>
  <c r="CB22"/>
  <c r="BX22"/>
  <c r="BT22"/>
  <c r="BL22"/>
  <c r="BH22"/>
  <c r="BD22"/>
  <c r="AZ22"/>
  <c r="AV22"/>
  <c r="AR22"/>
  <c r="AN22"/>
  <c r="AJ22"/>
  <c r="AF22"/>
  <c r="AB22"/>
  <c r="X22"/>
  <c r="R22"/>
  <c r="Q22"/>
  <c r="K22"/>
  <c r="O22" s="1"/>
  <c r="G22"/>
  <c r="DN21"/>
  <c r="DM21"/>
  <c r="CN21"/>
  <c r="CJ21"/>
  <c r="CF21"/>
  <c r="CB21"/>
  <c r="BX21"/>
  <c r="BT21"/>
  <c r="BL21"/>
  <c r="BH21"/>
  <c r="BD21"/>
  <c r="AZ21"/>
  <c r="AV21"/>
  <c r="AR21"/>
  <c r="AN21"/>
  <c r="AJ21"/>
  <c r="AF21"/>
  <c r="AB21"/>
  <c r="X21"/>
  <c r="R21"/>
  <c r="Q21"/>
  <c r="K21"/>
  <c r="O21" s="1"/>
  <c r="G21"/>
  <c r="DN20"/>
  <c r="DM20"/>
  <c r="CN20"/>
  <c r="CJ20"/>
  <c r="CF20"/>
  <c r="CB20"/>
  <c r="BX20"/>
  <c r="BT20"/>
  <c r="BP20"/>
  <c r="BP28" s="1"/>
  <c r="BL20"/>
  <c r="BH20"/>
  <c r="BD20"/>
  <c r="AZ20"/>
  <c r="AV20"/>
  <c r="AR20"/>
  <c r="AN20"/>
  <c r="AJ20"/>
  <c r="AF20"/>
  <c r="AB20"/>
  <c r="X20"/>
  <c r="R20"/>
  <c r="Q20"/>
  <c r="O20"/>
  <c r="K20"/>
  <c r="I20" s="1"/>
  <c r="N20" s="1"/>
  <c r="G20"/>
  <c r="DN19"/>
  <c r="DM19"/>
  <c r="CN19"/>
  <c r="CJ19"/>
  <c r="CF19"/>
  <c r="CB19"/>
  <c r="BX19"/>
  <c r="BT19"/>
  <c r="BL19"/>
  <c r="BH19"/>
  <c r="BD19"/>
  <c r="AZ19"/>
  <c r="AV19"/>
  <c r="AR19"/>
  <c r="AN19"/>
  <c r="AJ19"/>
  <c r="AF19"/>
  <c r="AB19"/>
  <c r="X19"/>
  <c r="R19"/>
  <c r="Q19"/>
  <c r="O19"/>
  <c r="K19"/>
  <c r="I19" s="1"/>
  <c r="N19" s="1"/>
  <c r="G19"/>
  <c r="DN18"/>
  <c r="DM18"/>
  <c r="CN18"/>
  <c r="CJ18"/>
  <c r="CF18"/>
  <c r="CB18"/>
  <c r="BX18"/>
  <c r="BT18"/>
  <c r="BL18"/>
  <c r="BH18"/>
  <c r="BD18"/>
  <c r="AZ18"/>
  <c r="AV18"/>
  <c r="AR18"/>
  <c r="AN18"/>
  <c r="AJ18"/>
  <c r="AF18"/>
  <c r="AB18"/>
  <c r="X18"/>
  <c r="R18"/>
  <c r="Q18"/>
  <c r="O18"/>
  <c r="K18"/>
  <c r="I18" s="1"/>
  <c r="N18" s="1"/>
  <c r="G18"/>
  <c r="DN17"/>
  <c r="DM17"/>
  <c r="CN17"/>
  <c r="CJ17"/>
  <c r="CF17"/>
  <c r="CB17"/>
  <c r="BX17"/>
  <c r="BT17"/>
  <c r="BL17"/>
  <c r="BH17"/>
  <c r="BD17"/>
  <c r="AZ17"/>
  <c r="AV17"/>
  <c r="AR17"/>
  <c r="AN17"/>
  <c r="AJ17"/>
  <c r="AF17"/>
  <c r="AB17"/>
  <c r="X17"/>
  <c r="R17"/>
  <c r="Q17"/>
  <c r="K17"/>
  <c r="O17" s="1"/>
  <c r="G17"/>
  <c r="DN16"/>
  <c r="DM16"/>
  <c r="CN16"/>
  <c r="CJ16"/>
  <c r="CF16"/>
  <c r="CB16"/>
  <c r="BX16"/>
  <c r="BT16"/>
  <c r="BL16"/>
  <c r="BH16"/>
  <c r="BD16"/>
  <c r="AZ16"/>
  <c r="AV16"/>
  <c r="AR16"/>
  <c r="AN16"/>
  <c r="AJ16"/>
  <c r="AF16"/>
  <c r="AB16"/>
  <c r="X16"/>
  <c r="R16"/>
  <c r="Q16"/>
  <c r="P16" s="1"/>
  <c r="K16"/>
  <c r="O16" s="1"/>
  <c r="G16"/>
  <c r="DN15"/>
  <c r="DM15"/>
  <c r="CN15"/>
  <c r="CJ15"/>
  <c r="CF15"/>
  <c r="CB15"/>
  <c r="BX15"/>
  <c r="BT15"/>
  <c r="BL15"/>
  <c r="BH15"/>
  <c r="BD15"/>
  <c r="AZ15"/>
  <c r="AV15"/>
  <c r="AR15"/>
  <c r="AN15"/>
  <c r="AJ15"/>
  <c r="AF15"/>
  <c r="AB15"/>
  <c r="X15"/>
  <c r="R15"/>
  <c r="Q15"/>
  <c r="K15"/>
  <c r="O15" s="1"/>
  <c r="G15"/>
  <c r="DN14"/>
  <c r="DM14"/>
  <c r="CN14"/>
  <c r="CJ14"/>
  <c r="CF14"/>
  <c r="CB14"/>
  <c r="BX14"/>
  <c r="BT14"/>
  <c r="BL14"/>
  <c r="BH14"/>
  <c r="BD14"/>
  <c r="AZ14"/>
  <c r="AV14"/>
  <c r="AR14"/>
  <c r="AN14"/>
  <c r="AJ14"/>
  <c r="AF14"/>
  <c r="AB14"/>
  <c r="X14"/>
  <c r="R14"/>
  <c r="Q14"/>
  <c r="P14" s="1"/>
  <c r="K14"/>
  <c r="O14" s="1"/>
  <c r="G14"/>
  <c r="DN13"/>
  <c r="DM13"/>
  <c r="CN13"/>
  <c r="CJ13"/>
  <c r="CF13"/>
  <c r="CB13"/>
  <c r="BX13"/>
  <c r="BT13"/>
  <c r="BL13"/>
  <c r="BH13"/>
  <c r="BD13"/>
  <c r="AZ13"/>
  <c r="AV13"/>
  <c r="AR13"/>
  <c r="AN13"/>
  <c r="AJ13"/>
  <c r="AF13"/>
  <c r="AB13"/>
  <c r="X13"/>
  <c r="R13"/>
  <c r="Q13"/>
  <c r="K13"/>
  <c r="O13" s="1"/>
  <c r="G13"/>
  <c r="DN12"/>
  <c r="DM12"/>
  <c r="CN12"/>
  <c r="CJ12"/>
  <c r="CF12"/>
  <c r="CB12"/>
  <c r="BX12"/>
  <c r="BT12"/>
  <c r="BL12"/>
  <c r="BH12"/>
  <c r="BD12"/>
  <c r="AZ12"/>
  <c r="AV12"/>
  <c r="AR12"/>
  <c r="AN12"/>
  <c r="AJ12"/>
  <c r="AF12"/>
  <c r="AB12"/>
  <c r="X12"/>
  <c r="R12"/>
  <c r="Q12"/>
  <c r="P12" s="1"/>
  <c r="K12"/>
  <c r="O12" s="1"/>
  <c r="G12"/>
  <c r="DN11"/>
  <c r="DM11"/>
  <c r="CN11"/>
  <c r="CJ11"/>
  <c r="CF11"/>
  <c r="CB11"/>
  <c r="BX11"/>
  <c r="BT11"/>
  <c r="BL11"/>
  <c r="BH11"/>
  <c r="BD11"/>
  <c r="AZ11"/>
  <c r="AV11"/>
  <c r="AR11"/>
  <c r="AN11"/>
  <c r="AJ11"/>
  <c r="AF11"/>
  <c r="AB11"/>
  <c r="X11"/>
  <c r="R11"/>
  <c r="Q11"/>
  <c r="K11"/>
  <c r="O11" s="1"/>
  <c r="G11"/>
  <c r="DN10"/>
  <c r="DM10"/>
  <c r="CN10"/>
  <c r="CJ10"/>
  <c r="CF10"/>
  <c r="CB10"/>
  <c r="BX10"/>
  <c r="BT10"/>
  <c r="BL10"/>
  <c r="BH10"/>
  <c r="BD10"/>
  <c r="AZ10"/>
  <c r="AV10"/>
  <c r="AR10"/>
  <c r="AN10"/>
  <c r="AJ10"/>
  <c r="AF10"/>
  <c r="AB10"/>
  <c r="X10"/>
  <c r="R10"/>
  <c r="Q10"/>
  <c r="P10" s="1"/>
  <c r="K10"/>
  <c r="O10" s="1"/>
  <c r="G10"/>
  <c r="DN9"/>
  <c r="DM9"/>
  <c r="CN9"/>
  <c r="CJ9"/>
  <c r="CF9"/>
  <c r="CB9"/>
  <c r="BX9"/>
  <c r="BT9"/>
  <c r="BL9"/>
  <c r="BH9"/>
  <c r="BD9"/>
  <c r="AZ9"/>
  <c r="AV9"/>
  <c r="AR9"/>
  <c r="AN9"/>
  <c r="AJ9"/>
  <c r="AF9"/>
  <c r="AB9"/>
  <c r="X9"/>
  <c r="R9"/>
  <c r="Q9"/>
  <c r="K9"/>
  <c r="O9" s="1"/>
  <c r="G9"/>
  <c r="DN8"/>
  <c r="DM8"/>
  <c r="CN8"/>
  <c r="CN28" s="1"/>
  <c r="CJ8"/>
  <c r="CF8"/>
  <c r="CF28" s="1"/>
  <c r="CB8"/>
  <c r="BX8"/>
  <c r="BX28" s="1"/>
  <c r="BT8"/>
  <c r="BL8"/>
  <c r="BL28" s="1"/>
  <c r="BH8"/>
  <c r="BD8"/>
  <c r="BD28" s="1"/>
  <c r="AZ8"/>
  <c r="AV8"/>
  <c r="AV28" s="1"/>
  <c r="AR8"/>
  <c r="AN8"/>
  <c r="AN28" s="1"/>
  <c r="AJ8"/>
  <c r="AF8"/>
  <c r="AF28" s="1"/>
  <c r="AB8"/>
  <c r="X8"/>
  <c r="X28" s="1"/>
  <c r="R8"/>
  <c r="Q8"/>
  <c r="P8" s="1"/>
  <c r="K8"/>
  <c r="O8" s="1"/>
  <c r="G8"/>
  <c r="G28" s="1"/>
  <c r="CW12" i="19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T12"/>
  <c r="BS12"/>
  <c r="BR12"/>
  <c r="BP12"/>
  <c r="BO12"/>
  <c r="BN12"/>
  <c r="BM12"/>
  <c r="BL12"/>
  <c r="BK12"/>
  <c r="BJ12"/>
  <c r="BI12"/>
  <c r="BH12"/>
  <c r="BG12"/>
  <c r="BF12"/>
  <c r="BD12"/>
  <c r="BC12"/>
  <c r="BB12"/>
  <c r="AZ12"/>
  <c r="AY12"/>
  <c r="AX12"/>
  <c r="AW12"/>
  <c r="AV12"/>
  <c r="AU12"/>
  <c r="AT12"/>
  <c r="AR12"/>
  <c r="AQ12"/>
  <c r="AP12"/>
  <c r="AN12"/>
  <c r="AM12"/>
  <c r="AL12"/>
  <c r="AK12"/>
  <c r="AJ12"/>
  <c r="AI12"/>
  <c r="AH12"/>
  <c r="AG12"/>
  <c r="AF12"/>
  <c r="AE12"/>
  <c r="AD12"/>
  <c r="AC12"/>
  <c r="AB12"/>
  <c r="AA12"/>
  <c r="Z12"/>
  <c r="X12"/>
  <c r="W12"/>
  <c r="V12"/>
  <c r="T12"/>
  <c r="S12"/>
  <c r="R12"/>
  <c r="Q12"/>
  <c r="J12"/>
  <c r="E12"/>
  <c r="BU11"/>
  <c r="BQ11"/>
  <c r="BQ12" s="1"/>
  <c r="BM11"/>
  <c r="BI11"/>
  <c r="BE11"/>
  <c r="BA11"/>
  <c r="BA12" s="1"/>
  <c r="AK11"/>
  <c r="AG11"/>
  <c r="AC11"/>
  <c r="Y11"/>
  <c r="U11"/>
  <c r="O11"/>
  <c r="N11"/>
  <c r="M11" s="1"/>
  <c r="H11"/>
  <c r="L11" s="1"/>
  <c r="BU10"/>
  <c r="U10"/>
  <c r="O10"/>
  <c r="N10"/>
  <c r="M10" s="1"/>
  <c r="L10"/>
  <c r="H10"/>
  <c r="G10" s="1"/>
  <c r="K10" s="1"/>
  <c r="BU9"/>
  <c r="BQ9"/>
  <c r="BM9"/>
  <c r="BI9"/>
  <c r="BE9"/>
  <c r="BE12" s="1"/>
  <c r="BA9"/>
  <c r="AW9"/>
  <c r="AS9"/>
  <c r="AO9"/>
  <c r="AO12" s="1"/>
  <c r="AK9"/>
  <c r="AG9"/>
  <c r="AC9"/>
  <c r="Y9"/>
  <c r="Y12" s="1"/>
  <c r="U9"/>
  <c r="O9"/>
  <c r="N9"/>
  <c r="M9" s="1"/>
  <c r="H9"/>
  <c r="L9" s="1"/>
  <c r="BU8"/>
  <c r="BU12" s="1"/>
  <c r="AW8"/>
  <c r="AS8"/>
  <c r="AS12" s="1"/>
  <c r="AO8"/>
  <c r="AK8"/>
  <c r="Y8"/>
  <c r="U8"/>
  <c r="U12" s="1"/>
  <c r="O8"/>
  <c r="O12" s="1"/>
  <c r="N8"/>
  <c r="N12" s="1"/>
  <c r="M8"/>
  <c r="H8"/>
  <c r="L8" s="1"/>
  <c r="G8"/>
  <c r="K8" s="1"/>
  <c r="G7"/>
  <c r="P33" i="8"/>
  <c r="N348" i="7"/>
  <c r="L348"/>
  <c r="N340" i="6"/>
  <c r="L340"/>
  <c r="P46" i="5"/>
  <c r="P48" i="4"/>
  <c r="N110" i="3"/>
  <c r="L110"/>
  <c r="T21" i="2"/>
  <c r="U21"/>
  <c r="V21"/>
  <c r="S21"/>
  <c r="T227" i="1"/>
  <c r="U227"/>
  <c r="V227"/>
  <c r="S227"/>
  <c r="O18" i="11" l="1"/>
  <c r="O26"/>
  <c r="O27"/>
  <c r="O29"/>
  <c r="O41"/>
  <c r="O10"/>
  <c r="O11"/>
  <c r="O39"/>
  <c r="O24"/>
  <c r="O36"/>
  <c r="O38"/>
  <c r="P79"/>
  <c r="AC79"/>
  <c r="O20"/>
  <c r="O22"/>
  <c r="O34"/>
  <c r="O52"/>
  <c r="O53"/>
  <c r="O54"/>
  <c r="O56"/>
  <c r="O58"/>
  <c r="O60"/>
  <c r="O68"/>
  <c r="G79"/>
  <c r="R79"/>
  <c r="EG79"/>
  <c r="O15"/>
  <c r="O16"/>
  <c r="O21"/>
  <c r="O31"/>
  <c r="O32"/>
  <c r="O37"/>
  <c r="O55"/>
  <c r="O61"/>
  <c r="O71"/>
  <c r="O19"/>
  <c r="O35"/>
  <c r="O59"/>
  <c r="O65"/>
  <c r="O75"/>
  <c r="O63"/>
  <c r="O69"/>
  <c r="X79"/>
  <c r="O12"/>
  <c r="O17"/>
  <c r="O28"/>
  <c r="O33"/>
  <c r="O48"/>
  <c r="O49"/>
  <c r="O50"/>
  <c r="O51"/>
  <c r="O57"/>
  <c r="O62"/>
  <c r="O67"/>
  <c r="O73"/>
  <c r="O78"/>
  <c r="I10"/>
  <c r="M10" s="1"/>
  <c r="N10"/>
  <c r="N15"/>
  <c r="I15"/>
  <c r="M15" s="1"/>
  <c r="I26"/>
  <c r="M26" s="1"/>
  <c r="N26"/>
  <c r="N31"/>
  <c r="I31"/>
  <c r="M31" s="1"/>
  <c r="I42"/>
  <c r="M42" s="1"/>
  <c r="N42"/>
  <c r="I52"/>
  <c r="M52" s="1"/>
  <c r="N52"/>
  <c r="N57"/>
  <c r="I57"/>
  <c r="M57" s="1"/>
  <c r="I68"/>
  <c r="M68" s="1"/>
  <c r="N68"/>
  <c r="N73"/>
  <c r="I73"/>
  <c r="M73" s="1"/>
  <c r="I14"/>
  <c r="M14" s="1"/>
  <c r="N14"/>
  <c r="N19"/>
  <c r="I19"/>
  <c r="M19" s="1"/>
  <c r="I30"/>
  <c r="M30" s="1"/>
  <c r="N30"/>
  <c r="N35"/>
  <c r="I35"/>
  <c r="M35" s="1"/>
  <c r="I46"/>
  <c r="M46" s="1"/>
  <c r="N46"/>
  <c r="I56"/>
  <c r="M56" s="1"/>
  <c r="N56"/>
  <c r="N61"/>
  <c r="I61"/>
  <c r="M61" s="1"/>
  <c r="I72"/>
  <c r="M72" s="1"/>
  <c r="N72"/>
  <c r="N77"/>
  <c r="I77"/>
  <c r="M77" s="1"/>
  <c r="I18"/>
  <c r="M18" s="1"/>
  <c r="N18"/>
  <c r="N23"/>
  <c r="I23"/>
  <c r="M23" s="1"/>
  <c r="I34"/>
  <c r="M34" s="1"/>
  <c r="N34"/>
  <c r="N39"/>
  <c r="I39"/>
  <c r="M39" s="1"/>
  <c r="I60"/>
  <c r="M60" s="1"/>
  <c r="N60"/>
  <c r="N65"/>
  <c r="I65"/>
  <c r="M65" s="1"/>
  <c r="I76"/>
  <c r="M76" s="1"/>
  <c r="N76"/>
  <c r="N11"/>
  <c r="I11"/>
  <c r="M11" s="1"/>
  <c r="I22"/>
  <c r="M22" s="1"/>
  <c r="N22"/>
  <c r="N27"/>
  <c r="I27"/>
  <c r="M27" s="1"/>
  <c r="I38"/>
  <c r="M38" s="1"/>
  <c r="N38"/>
  <c r="N45"/>
  <c r="I45"/>
  <c r="M45" s="1"/>
  <c r="N53"/>
  <c r="I53"/>
  <c r="M53" s="1"/>
  <c r="I64"/>
  <c r="M64" s="1"/>
  <c r="N64"/>
  <c r="N69"/>
  <c r="I69"/>
  <c r="M69" s="1"/>
  <c r="I9"/>
  <c r="M9" s="1"/>
  <c r="I13"/>
  <c r="M13" s="1"/>
  <c r="I17"/>
  <c r="M17" s="1"/>
  <c r="I21"/>
  <c r="M21" s="1"/>
  <c r="I25"/>
  <c r="M25" s="1"/>
  <c r="I29"/>
  <c r="M29" s="1"/>
  <c r="I33"/>
  <c r="M33" s="1"/>
  <c r="I37"/>
  <c r="M37" s="1"/>
  <c r="I41"/>
  <c r="M41" s="1"/>
  <c r="I43"/>
  <c r="M43" s="1"/>
  <c r="I47"/>
  <c r="M47" s="1"/>
  <c r="I51"/>
  <c r="M51" s="1"/>
  <c r="I55"/>
  <c r="M55" s="1"/>
  <c r="I59"/>
  <c r="M59" s="1"/>
  <c r="I63"/>
  <c r="M63" s="1"/>
  <c r="I67"/>
  <c r="M67" s="1"/>
  <c r="I71"/>
  <c r="M71" s="1"/>
  <c r="I75"/>
  <c r="M75" s="1"/>
  <c r="I8"/>
  <c r="O8"/>
  <c r="O79" s="1"/>
  <c r="I12"/>
  <c r="M12" s="1"/>
  <c r="I16"/>
  <c r="M16" s="1"/>
  <c r="I20"/>
  <c r="M20" s="1"/>
  <c r="I24"/>
  <c r="M24" s="1"/>
  <c r="I28"/>
  <c r="M28" s="1"/>
  <c r="I32"/>
  <c r="M32" s="1"/>
  <c r="I36"/>
  <c r="M36" s="1"/>
  <c r="I40"/>
  <c r="M40" s="1"/>
  <c r="I44"/>
  <c r="M44" s="1"/>
  <c r="I48"/>
  <c r="M48" s="1"/>
  <c r="I49"/>
  <c r="M49" s="1"/>
  <c r="I50"/>
  <c r="M50" s="1"/>
  <c r="I54"/>
  <c r="M54" s="1"/>
  <c r="I58"/>
  <c r="M58" s="1"/>
  <c r="I62"/>
  <c r="M62" s="1"/>
  <c r="I66"/>
  <c r="M66" s="1"/>
  <c r="I70"/>
  <c r="M70" s="1"/>
  <c r="I74"/>
  <c r="M74" s="1"/>
  <c r="I78"/>
  <c r="M78" s="1"/>
  <c r="J79"/>
  <c r="N19" i="12"/>
  <c r="I19"/>
  <c r="M19" s="1"/>
  <c r="N23"/>
  <c r="I23"/>
  <c r="M23" s="1"/>
  <c r="N35"/>
  <c r="I35"/>
  <c r="M35" s="1"/>
  <c r="N39"/>
  <c r="I39"/>
  <c r="M39" s="1"/>
  <c r="N51"/>
  <c r="I51"/>
  <c r="M51" s="1"/>
  <c r="N55"/>
  <c r="I55"/>
  <c r="M55" s="1"/>
  <c r="X61"/>
  <c r="AR61"/>
  <c r="EF61"/>
  <c r="I11"/>
  <c r="M11" s="1"/>
  <c r="O13"/>
  <c r="O20"/>
  <c r="I27"/>
  <c r="M27" s="1"/>
  <c r="O29"/>
  <c r="O36"/>
  <c r="I43"/>
  <c r="M43" s="1"/>
  <c r="O45"/>
  <c r="O52"/>
  <c r="I59"/>
  <c r="M59" s="1"/>
  <c r="G61"/>
  <c r="R61"/>
  <c r="AM61"/>
  <c r="BG61"/>
  <c r="O25"/>
  <c r="O41"/>
  <c r="O57"/>
  <c r="Q61"/>
  <c r="AH61"/>
  <c r="BB61"/>
  <c r="I14"/>
  <c r="M14" s="1"/>
  <c r="N14"/>
  <c r="N21"/>
  <c r="I21"/>
  <c r="M21" s="1"/>
  <c r="I30"/>
  <c r="M30" s="1"/>
  <c r="N30"/>
  <c r="N37"/>
  <c r="I37"/>
  <c r="M37" s="1"/>
  <c r="I46"/>
  <c r="M46" s="1"/>
  <c r="N46"/>
  <c r="N53"/>
  <c r="I53"/>
  <c r="M53" s="1"/>
  <c r="I10"/>
  <c r="M10" s="1"/>
  <c r="N10"/>
  <c r="N17"/>
  <c r="I17"/>
  <c r="M17" s="1"/>
  <c r="I26"/>
  <c r="M26" s="1"/>
  <c r="N26"/>
  <c r="N33"/>
  <c r="I33"/>
  <c r="M33" s="1"/>
  <c r="I42"/>
  <c r="M42" s="1"/>
  <c r="N42"/>
  <c r="N49"/>
  <c r="I49"/>
  <c r="M49" s="1"/>
  <c r="I58"/>
  <c r="M58" s="1"/>
  <c r="N58"/>
  <c r="N13"/>
  <c r="I13"/>
  <c r="M13" s="1"/>
  <c r="I22"/>
  <c r="M22" s="1"/>
  <c r="N22"/>
  <c r="N29"/>
  <c r="I29"/>
  <c r="M29" s="1"/>
  <c r="I38"/>
  <c r="M38" s="1"/>
  <c r="N38"/>
  <c r="N45"/>
  <c r="I45"/>
  <c r="M45" s="1"/>
  <c r="I54"/>
  <c r="M54" s="1"/>
  <c r="N54"/>
  <c r="N9"/>
  <c r="I9"/>
  <c r="M9" s="1"/>
  <c r="I18"/>
  <c r="M18" s="1"/>
  <c r="N18"/>
  <c r="N25"/>
  <c r="I25"/>
  <c r="M25" s="1"/>
  <c r="I34"/>
  <c r="M34" s="1"/>
  <c r="N34"/>
  <c r="N41"/>
  <c r="I41"/>
  <c r="M41" s="1"/>
  <c r="I50"/>
  <c r="M50" s="1"/>
  <c r="N50"/>
  <c r="N57"/>
  <c r="I57"/>
  <c r="M57" s="1"/>
  <c r="I8"/>
  <c r="O8"/>
  <c r="I12"/>
  <c r="M12" s="1"/>
  <c r="I16"/>
  <c r="M16" s="1"/>
  <c r="I20"/>
  <c r="M20" s="1"/>
  <c r="I24"/>
  <c r="M24" s="1"/>
  <c r="I28"/>
  <c r="M28" s="1"/>
  <c r="I32"/>
  <c r="M32" s="1"/>
  <c r="I36"/>
  <c r="M36" s="1"/>
  <c r="I40"/>
  <c r="M40" s="1"/>
  <c r="I44"/>
  <c r="M44" s="1"/>
  <c r="I48"/>
  <c r="M48" s="1"/>
  <c r="I52"/>
  <c r="M52" s="1"/>
  <c r="I56"/>
  <c r="M56" s="1"/>
  <c r="I60"/>
  <c r="M60" s="1"/>
  <c r="N8"/>
  <c r="N11" i="13"/>
  <c r="I11"/>
  <c r="M11" s="1"/>
  <c r="I21"/>
  <c r="M21" s="1"/>
  <c r="N21"/>
  <c r="N22"/>
  <c r="I22"/>
  <c r="M22" s="1"/>
  <c r="N23"/>
  <c r="I23"/>
  <c r="M23" s="1"/>
  <c r="N24"/>
  <c r="I24"/>
  <c r="M24" s="1"/>
  <c r="I25"/>
  <c r="M25" s="1"/>
  <c r="N25"/>
  <c r="N26"/>
  <c r="I26"/>
  <c r="M26" s="1"/>
  <c r="N27"/>
  <c r="I27"/>
  <c r="M27" s="1"/>
  <c r="N28"/>
  <c r="I28"/>
  <c r="M28" s="1"/>
  <c r="I29"/>
  <c r="M29" s="1"/>
  <c r="N29"/>
  <c r="N30"/>
  <c r="I30"/>
  <c r="M30" s="1"/>
  <c r="N31"/>
  <c r="I31"/>
  <c r="M31" s="1"/>
  <c r="N32"/>
  <c r="I32"/>
  <c r="M32" s="1"/>
  <c r="I33"/>
  <c r="M33" s="1"/>
  <c r="N33"/>
  <c r="N34"/>
  <c r="I34"/>
  <c r="M34" s="1"/>
  <c r="N35"/>
  <c r="I35"/>
  <c r="M35" s="1"/>
  <c r="N36"/>
  <c r="I36"/>
  <c r="M36" s="1"/>
  <c r="I37"/>
  <c r="M37" s="1"/>
  <c r="N37"/>
  <c r="N38"/>
  <c r="I38"/>
  <c r="M38" s="1"/>
  <c r="N39"/>
  <c r="I39"/>
  <c r="M39" s="1"/>
  <c r="N40"/>
  <c r="I40"/>
  <c r="M40" s="1"/>
  <c r="I42"/>
  <c r="M42" s="1"/>
  <c r="N42"/>
  <c r="N43"/>
  <c r="I43"/>
  <c r="M43" s="1"/>
  <c r="N44"/>
  <c r="I44"/>
  <c r="M44" s="1"/>
  <c r="J50"/>
  <c r="N8"/>
  <c r="I8"/>
  <c r="M8" s="1"/>
  <c r="I9"/>
  <c r="M9" s="1"/>
  <c r="N9"/>
  <c r="N20"/>
  <c r="I20"/>
  <c r="M20" s="1"/>
  <c r="N41"/>
  <c r="I41"/>
  <c r="M41" s="1"/>
  <c r="I17"/>
  <c r="M17" s="1"/>
  <c r="N17"/>
  <c r="N18"/>
  <c r="I18"/>
  <c r="M18" s="1"/>
  <c r="N19"/>
  <c r="I19"/>
  <c r="M19" s="1"/>
  <c r="I46"/>
  <c r="M46" s="1"/>
  <c r="N46"/>
  <c r="N47"/>
  <c r="I47"/>
  <c r="M47" s="1"/>
  <c r="N48"/>
  <c r="I48"/>
  <c r="M48" s="1"/>
  <c r="N12"/>
  <c r="I12"/>
  <c r="M12" s="1"/>
  <c r="I13"/>
  <c r="M13" s="1"/>
  <c r="N13"/>
  <c r="N14"/>
  <c r="I14"/>
  <c r="M14" s="1"/>
  <c r="N15"/>
  <c r="I15"/>
  <c r="M15" s="1"/>
  <c r="N16"/>
  <c r="I16"/>
  <c r="M16" s="1"/>
  <c r="N45"/>
  <c r="I45"/>
  <c r="M45" s="1"/>
  <c r="O8"/>
  <c r="O50" s="1"/>
  <c r="I10"/>
  <c r="M10" s="1"/>
  <c r="G50"/>
  <c r="J8" i="14"/>
  <c r="J55" s="1"/>
  <c r="H55" s="1"/>
  <c r="H8"/>
  <c r="L8" s="1"/>
  <c r="O8"/>
  <c r="O55" s="1"/>
  <c r="H9"/>
  <c r="L9" s="1"/>
  <c r="H10"/>
  <c r="L10" s="1"/>
  <c r="H11"/>
  <c r="L11" s="1"/>
  <c r="H12"/>
  <c r="L12" s="1"/>
  <c r="H13"/>
  <c r="L13" s="1"/>
  <c r="H14"/>
  <c r="L14" s="1"/>
  <c r="H15"/>
  <c r="L15" s="1"/>
  <c r="H16"/>
  <c r="L16" s="1"/>
  <c r="H17"/>
  <c r="L17" s="1"/>
  <c r="H18"/>
  <c r="L18" s="1"/>
  <c r="H19"/>
  <c r="L19" s="1"/>
  <c r="H20"/>
  <c r="L20" s="1"/>
  <c r="H21"/>
  <c r="L21" s="1"/>
  <c r="H22"/>
  <c r="L22" s="1"/>
  <c r="H23"/>
  <c r="L23" s="1"/>
  <c r="H24"/>
  <c r="L24" s="1"/>
  <c r="H25"/>
  <c r="L25" s="1"/>
  <c r="H26"/>
  <c r="L26" s="1"/>
  <c r="H27"/>
  <c r="L27" s="1"/>
  <c r="H28"/>
  <c r="L28" s="1"/>
  <c r="H29"/>
  <c r="L29" s="1"/>
  <c r="H30"/>
  <c r="L30" s="1"/>
  <c r="H31"/>
  <c r="L31" s="1"/>
  <c r="H32"/>
  <c r="L32" s="1"/>
  <c r="H33"/>
  <c r="L33" s="1"/>
  <c r="H34"/>
  <c r="L34" s="1"/>
  <c r="H35"/>
  <c r="L35" s="1"/>
  <c r="H36"/>
  <c r="L36" s="1"/>
  <c r="H37"/>
  <c r="L37" s="1"/>
  <c r="H38"/>
  <c r="L38" s="1"/>
  <c r="H39"/>
  <c r="L39" s="1"/>
  <c r="H40"/>
  <c r="L40" s="1"/>
  <c r="H41"/>
  <c r="L41" s="1"/>
  <c r="H42"/>
  <c r="L42" s="1"/>
  <c r="H43"/>
  <c r="L43" s="1"/>
  <c r="H44"/>
  <c r="L44" s="1"/>
  <c r="H45"/>
  <c r="L45" s="1"/>
  <c r="H46"/>
  <c r="L46" s="1"/>
  <c r="H47"/>
  <c r="L47" s="1"/>
  <c r="H48"/>
  <c r="L48" s="1"/>
  <c r="H49"/>
  <c r="L49" s="1"/>
  <c r="H50"/>
  <c r="L50" s="1"/>
  <c r="H51"/>
  <c r="L51" s="1"/>
  <c r="H52"/>
  <c r="L52" s="1"/>
  <c r="H53"/>
  <c r="L53" s="1"/>
  <c r="H54"/>
  <c r="L54" s="1"/>
  <c r="N8"/>
  <c r="N55" s="1"/>
  <c r="N11" i="15"/>
  <c r="I11"/>
  <c r="M11" s="1"/>
  <c r="N15"/>
  <c r="I15"/>
  <c r="M15" s="1"/>
  <c r="I24"/>
  <c r="M24" s="1"/>
  <c r="N24"/>
  <c r="I12"/>
  <c r="M12" s="1"/>
  <c r="N12"/>
  <c r="N19"/>
  <c r="I19"/>
  <c r="M19" s="1"/>
  <c r="I28"/>
  <c r="M28" s="1"/>
  <c r="N28"/>
  <c r="N10"/>
  <c r="I10"/>
  <c r="M10" s="1"/>
  <c r="M30" s="1"/>
  <c r="I16"/>
  <c r="M16" s="1"/>
  <c r="N16"/>
  <c r="N23"/>
  <c r="I23"/>
  <c r="M23" s="1"/>
  <c r="I20"/>
  <c r="M20" s="1"/>
  <c r="N20"/>
  <c r="N27"/>
  <c r="I27"/>
  <c r="M27" s="1"/>
  <c r="N8"/>
  <c r="N30" s="1"/>
  <c r="I9"/>
  <c r="M9" s="1"/>
  <c r="I13"/>
  <c r="M13" s="1"/>
  <c r="I17"/>
  <c r="M17" s="1"/>
  <c r="I21"/>
  <c r="M21" s="1"/>
  <c r="I25"/>
  <c r="M25" s="1"/>
  <c r="I29"/>
  <c r="M29" s="1"/>
  <c r="I14"/>
  <c r="M14" s="1"/>
  <c r="I18"/>
  <c r="M18" s="1"/>
  <c r="I22"/>
  <c r="M22" s="1"/>
  <c r="I26"/>
  <c r="M26" s="1"/>
  <c r="N16" i="16"/>
  <c r="I8"/>
  <c r="M8" s="1"/>
  <c r="M16" s="1"/>
  <c r="O8"/>
  <c r="O16" s="1"/>
  <c r="I9"/>
  <c r="M9" s="1"/>
  <c r="I10"/>
  <c r="M10" s="1"/>
  <c r="M29" i="17"/>
  <c r="L8"/>
  <c r="L9"/>
  <c r="P9" s="1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N29"/>
  <c r="H29"/>
  <c r="G29" s="1"/>
  <c r="AB28" i="18"/>
  <c r="AR28"/>
  <c r="BH28"/>
  <c r="CB28"/>
  <c r="P9"/>
  <c r="P13"/>
  <c r="S13" s="1"/>
  <c r="P17"/>
  <c r="P18"/>
  <c r="S18" s="1"/>
  <c r="P19"/>
  <c r="P20"/>
  <c r="S20" s="1"/>
  <c r="P21"/>
  <c r="P22"/>
  <c r="S22" s="1"/>
  <c r="I26"/>
  <c r="N26" s="1"/>
  <c r="P26"/>
  <c r="P27"/>
  <c r="S9"/>
  <c r="S17"/>
  <c r="S19"/>
  <c r="S21"/>
  <c r="R28"/>
  <c r="AJ28"/>
  <c r="AZ28"/>
  <c r="BT28"/>
  <c r="CJ28"/>
  <c r="P11"/>
  <c r="P28" s="1"/>
  <c r="P15"/>
  <c r="S15" s="1"/>
  <c r="I24"/>
  <c r="N24" s="1"/>
  <c r="P24"/>
  <c r="S24" s="1"/>
  <c r="DN28"/>
  <c r="S11"/>
  <c r="S26"/>
  <c r="DM28"/>
  <c r="O28"/>
  <c r="S8"/>
  <c r="S12"/>
  <c r="S16"/>
  <c r="S25"/>
  <c r="S10"/>
  <c r="S14"/>
  <c r="S23"/>
  <c r="I21"/>
  <c r="N21" s="1"/>
  <c r="I22"/>
  <c r="N22" s="1"/>
  <c r="Q28"/>
  <c r="I8"/>
  <c r="I9"/>
  <c r="N9" s="1"/>
  <c r="I10"/>
  <c r="N10" s="1"/>
  <c r="I11"/>
  <c r="N11" s="1"/>
  <c r="I12"/>
  <c r="N12" s="1"/>
  <c r="I13"/>
  <c r="N13" s="1"/>
  <c r="I14"/>
  <c r="N14" s="1"/>
  <c r="I15"/>
  <c r="N15" s="1"/>
  <c r="I16"/>
  <c r="N16" s="1"/>
  <c r="I17"/>
  <c r="N17" s="1"/>
  <c r="K28"/>
  <c r="L12" i="19"/>
  <c r="P8"/>
  <c r="K12"/>
  <c r="P11"/>
  <c r="P9"/>
  <c r="M12"/>
  <c r="P10"/>
  <c r="H12"/>
  <c r="G12" s="1"/>
  <c r="G9"/>
  <c r="K9" s="1"/>
  <c r="G11"/>
  <c r="K11" s="1"/>
  <c r="N79" i="11" l="1"/>
  <c r="M8"/>
  <c r="M79" s="1"/>
  <c r="I79"/>
  <c r="O61" i="12"/>
  <c r="N61"/>
  <c r="M8"/>
  <c r="M61" s="1"/>
  <c r="I61"/>
  <c r="I50" i="13"/>
  <c r="N50"/>
  <c r="M50"/>
  <c r="L55" i="14"/>
  <c r="L29" i="17"/>
  <c r="P8"/>
  <c r="P29" s="1"/>
  <c r="S28" i="18"/>
  <c r="I28"/>
  <c r="N8"/>
  <c r="N28" s="1"/>
  <c r="P12" i="19"/>
</calcChain>
</file>

<file path=xl/sharedStrings.xml><?xml version="1.0" encoding="utf-8"?>
<sst xmlns="http://schemas.openxmlformats.org/spreadsheetml/2006/main" count="24452" uniqueCount="7218">
  <si>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</si>
  <si>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</si>
  <si>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</si>
  <si>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</si>
  <si>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</si>
  <si>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</si>
  <si>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</si>
  <si>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</si>
  <si>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</si>
  <si>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</si>
  <si>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</si>
  <si>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</si>
  <si>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</si>
  <si>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</si>
  <si>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</si>
  <si>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</si>
  <si>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</si>
  <si>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</si>
  <si>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</si>
  <si>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</si>
  <si>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</si>
  <si>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</si>
  <si>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</si>
  <si>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</si>
  <si>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</si>
  <si>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</si>
  <si>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</si>
  <si>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</si>
  <si>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Jh ft;kmrj vyh @ uokc vyh</t>
  </si>
  <si>
    <t>vkVks lfoZl lsUVj</t>
  </si>
  <si>
    <t>Nagaur</t>
  </si>
  <si>
    <t>padukalan</t>
  </si>
  <si>
    <t>Medta</t>
  </si>
  <si>
    <t>Muslim</t>
  </si>
  <si>
    <t>Male</t>
  </si>
  <si>
    <t>13/05/2011</t>
  </si>
  <si>
    <t xml:space="preserve">lnhd eks- @ ckcw [kka </t>
  </si>
  <si>
    <t>esgcwc vyh @ fy;kdr dqjs'kh</t>
  </si>
  <si>
    <t>d'khnk Vsyfjax</t>
  </si>
  <si>
    <t>Q;kt [kka @ uktw [kka</t>
  </si>
  <si>
    <t>Didwana</t>
  </si>
  <si>
    <t>bejku [kka @ bfy;kl [kka</t>
  </si>
  <si>
    <t>Ms;jh HkSal</t>
  </si>
  <si>
    <t>Jaswant garh</t>
  </si>
  <si>
    <t>Ladnu</t>
  </si>
  <si>
    <t xml:space="preserve">v- j'khn @ Hkqjs[kka iBkku </t>
  </si>
  <si>
    <t>vehjnhu @ jghe c{k eqlyeku</t>
  </si>
  <si>
    <t>Panchodi</t>
  </si>
  <si>
    <t>Khiunsar</t>
  </si>
  <si>
    <t>xQkj @ eks- lQh ykSgkj</t>
  </si>
  <si>
    <t>lq[k eks- @ beke [kka</t>
  </si>
  <si>
    <t>Dhadhasani</t>
  </si>
  <si>
    <t>Ghanthiyan</t>
  </si>
  <si>
    <t>gqlSUk [kka @ vryh [kka</t>
  </si>
  <si>
    <t xml:space="preserve">fj;kt vgen @ vCnqy gehn </t>
  </si>
  <si>
    <t>aalniya was</t>
  </si>
  <si>
    <t>Degana</t>
  </si>
  <si>
    <t>tgk¡xhj @ dchj eks- dqjs'kh</t>
  </si>
  <si>
    <t>Hkou fuekZ.k lkexzh</t>
  </si>
  <si>
    <t>gSnj vyh @ bUlkQ vyh</t>
  </si>
  <si>
    <t xml:space="preserve">v.knkjke @ lq.Mkjke </t>
  </si>
  <si>
    <t>Soneli</t>
  </si>
  <si>
    <t>jayal</t>
  </si>
  <si>
    <t>vnjeku @ vuoj gqlSu dlkbZ</t>
  </si>
  <si>
    <t>eks- lyhe @ 'kCchj eks-</t>
  </si>
  <si>
    <t>rS;c eks- @ rkt eksgEen]</t>
  </si>
  <si>
    <t>Riyanbadi</t>
  </si>
  <si>
    <t>tjkj gqlSu @ Qjhn eks-</t>
  </si>
  <si>
    <t>yqdeku [kka @ Hkao: [kkau</t>
  </si>
  <si>
    <t>JhuJhanda</t>
  </si>
  <si>
    <t>Thirod</t>
  </si>
  <si>
    <t>ljkt [kka @ Hkao: [kka</t>
  </si>
  <si>
    <t>dkyq [kka @ guhQ [kka</t>
  </si>
  <si>
    <t>tCckj eks- @ xQkj [kka</t>
  </si>
  <si>
    <t>ealwj vyh @ gchc vgen dlkbZ</t>
  </si>
  <si>
    <t>lkftn gqlSu @ vkfcn gqlSu ykSgkj</t>
  </si>
  <si>
    <t>ebZuqnhu @ lQh eks- dlkbZ</t>
  </si>
  <si>
    <t>Dah</t>
  </si>
  <si>
    <t>Jayal</t>
  </si>
  <si>
    <t>bekeqnhu @ jgeku [kka eqlyeku</t>
  </si>
  <si>
    <t>eks- vyh @ eks- dkle</t>
  </si>
  <si>
    <t>:[klkuk @ vCnqy gehn</t>
  </si>
  <si>
    <t>Loharpura</t>
  </si>
  <si>
    <t>vuoj gqlSu @ v- jgeku</t>
  </si>
  <si>
    <t>Bahmila</t>
  </si>
  <si>
    <t>rCclqe @ el:j [kku</t>
  </si>
  <si>
    <t>c'khj [kka @ vtht [kka</t>
  </si>
  <si>
    <t>bUlkQ @ ihjc{k eqlyeku</t>
  </si>
  <si>
    <t>jQhd eks- @ guhQ eks-</t>
  </si>
  <si>
    <t>Runh</t>
  </si>
  <si>
    <t>eksbZuqnhu @ lQh eks-</t>
  </si>
  <si>
    <t>eqUlQ vyh @ eks- ;qqlqQ eqlyeku</t>
  </si>
  <si>
    <t>eks- ;qquql @ eqLrkd vgen</t>
  </si>
  <si>
    <t>Khatu</t>
  </si>
  <si>
    <t>kCchj eks- @ eks- gqlSu ykSgkj</t>
  </si>
  <si>
    <t xml:space="preserve">ijost vkye @ tkfcj gqlSu </t>
  </si>
  <si>
    <t>esgjcku @ lQh [kka eqlyeku</t>
  </si>
  <si>
    <t>fnynkj gqlSu @ c'khj eks- eqlyeku</t>
  </si>
  <si>
    <t>eks- 'kks,c @ v- xQwj rsyh</t>
  </si>
  <si>
    <t>vCnqy jTtkd @ Qrsg eksgEen</t>
  </si>
  <si>
    <t>mithdi</t>
  </si>
  <si>
    <t>navan</t>
  </si>
  <si>
    <t>dkyq [kka @ teky [kka eqlyeku</t>
  </si>
  <si>
    <t xml:space="preserve">mLeku @ yky eksgEen rsyh </t>
  </si>
  <si>
    <t>bZlkQ @ bZLekbZy rsyh</t>
  </si>
  <si>
    <t xml:space="preserve">eks- Qfj;kn @ jetku rsyh </t>
  </si>
  <si>
    <t>fj;kt @ :Lre eqlyeku</t>
  </si>
  <si>
    <t>jghe c{k @ eks- c{k eqlyeku</t>
  </si>
  <si>
    <t xml:space="preserve">lkchj gqlSu @ eks- gqqlSu </t>
  </si>
  <si>
    <t>,glku vyh @ vtht [kka</t>
  </si>
  <si>
    <t>Serani abad</t>
  </si>
  <si>
    <t xml:space="preserve">eqckjd gqlSu @ yky eks- </t>
  </si>
  <si>
    <t>lyhe @ lnhd [kka Nhaik</t>
  </si>
  <si>
    <t>Mundiyad</t>
  </si>
  <si>
    <t>jQhd @ dknj [kka Nhaik</t>
  </si>
  <si>
    <t>oyh eks- @ 'kkSdhu [kka rsyh</t>
  </si>
  <si>
    <t>lQnj vyh @ [kq'khZn vgen</t>
  </si>
  <si>
    <t>eks- tqusn @ eks- teky eqlyeku</t>
  </si>
  <si>
    <t>Dahdahsani</t>
  </si>
  <si>
    <t>gqlSu [kka @ vryh [kka eqlyeku</t>
  </si>
  <si>
    <t>cqanqq [kka @ eqerkt [kka eqlyeku</t>
  </si>
  <si>
    <t>Peer Bhalakh</t>
  </si>
  <si>
    <t>vCnqy lyke @ dekyqnhu flikgh</t>
  </si>
  <si>
    <t>futkeqnhu @ dknj [kka elqyeku</t>
  </si>
  <si>
    <t>Bichlabas</t>
  </si>
  <si>
    <t>eqdj vyh @ ekSle [kka eqlyeku</t>
  </si>
  <si>
    <t>kdhyk ckuksa @ 'kkSdr vyh ykSgkj</t>
  </si>
  <si>
    <t>c'khj eks- @ jgeku [kkaa eqlyeku</t>
  </si>
  <si>
    <t>Dhadhasni</t>
  </si>
  <si>
    <t>tkfdj gqlSu @ vykc{k ykSgkj</t>
  </si>
  <si>
    <t>eks- vuoj @ eks- dkle eqlyeku</t>
  </si>
  <si>
    <t>NksVw eks- @ beke [kka eqlyeku</t>
  </si>
  <si>
    <t>vCnqy vtht @ eks- jQhd eqlyeku</t>
  </si>
  <si>
    <t>fulkj vgen @ eks- bczkfge eqlyeku</t>
  </si>
  <si>
    <t>lks;c @ vkflQ gqlSu eqlyeku</t>
  </si>
  <si>
    <t>eks0 vt:íhu HkkVh</t>
  </si>
  <si>
    <t xml:space="preserve"> 'kSf{kd _.k </t>
  </si>
  <si>
    <t>vQhd vgen</t>
  </si>
  <si>
    <t>tkosn vyh HkkVh</t>
  </si>
  <si>
    <t>fnynkj [kku</t>
  </si>
  <si>
    <t>eks0 bejku</t>
  </si>
  <si>
    <t>vYrkQ [kka</t>
  </si>
  <si>
    <t>vgen jtk</t>
  </si>
  <si>
    <t xml:space="preserve">tfey vgen </t>
  </si>
  <si>
    <t>f'k{kk _.k I</t>
  </si>
  <si>
    <t>Nagore</t>
  </si>
  <si>
    <t>23/09/2011</t>
  </si>
  <si>
    <t>vQty vgen</t>
  </si>
  <si>
    <t>f'k{kk _.k IV</t>
  </si>
  <si>
    <t>04.08.2011</t>
  </si>
  <si>
    <t>,001382</t>
  </si>
  <si>
    <t>vlxj vyh</t>
  </si>
  <si>
    <t>,002428</t>
  </si>
  <si>
    <t>Jh pkan eks0@v0 jgeku /kksch</t>
  </si>
  <si>
    <t>f}rh; fdLr</t>
  </si>
  <si>
    <t>ukxkSj</t>
  </si>
  <si>
    <t>14/11/2011</t>
  </si>
  <si>
    <t>Jh bZj'kkn vyh@'kdhy vgen</t>
  </si>
  <si>
    <t>Jhefr tqcsnk ckuks@tkdhj gqlSu Nhaik</t>
  </si>
  <si>
    <t>Female</t>
  </si>
  <si>
    <t>ft;kmrj vyh@uokc vyh dqjs'kh</t>
  </si>
  <si>
    <t>lnhd eksgEen@ckcw [kka eqlyeku</t>
  </si>
  <si>
    <t>esgcwc vyh@fy;kdr dqjs'kh</t>
  </si>
  <si>
    <t>NAGAUR</t>
  </si>
  <si>
    <t>Q;kt [kka@ uktw [kka iBku</t>
  </si>
  <si>
    <t>bejku [kka@bfy;kl [kka</t>
  </si>
  <si>
    <t>v- j'khn@Hkwjs[kka iBku</t>
  </si>
  <si>
    <t>vehjnhu@jghec{k</t>
  </si>
  <si>
    <t>xQkj@eks- lQh ykSgkj</t>
  </si>
  <si>
    <t>lq[k eksa@beke [kka eqlyeku</t>
  </si>
  <si>
    <t>fj;kt vgen@vCnqy gehn eqlyeku</t>
  </si>
  <si>
    <t>tgkaxhj@dchj eksgEen dqjs'kh</t>
  </si>
  <si>
    <t>gSnj vyh@bUlkQ vyh eqlyeku</t>
  </si>
  <si>
    <t>v.knkjke@lq.Mkjke eqlyeku</t>
  </si>
  <si>
    <t>vnjeku@vuoj gqlSu dlkbZ</t>
  </si>
  <si>
    <t>eksgEen lyhe@'kCchj eksgEen eqlyeku</t>
  </si>
  <si>
    <t>rS;Ck eksgEen@rkt eksgEen eqlyeku</t>
  </si>
  <si>
    <t>tjkj gqlSu@Qjhn eksgEen eqlyeku</t>
  </si>
  <si>
    <t>yqdeku [kka@Hko: [kka eqlyeku</t>
  </si>
  <si>
    <t>ljkt [kka@Hko: [kka eqlyeku</t>
  </si>
  <si>
    <t>dkyq [kka@guhQ [kka</t>
  </si>
  <si>
    <t>tCckj eksgEen@xQkj [kka</t>
  </si>
  <si>
    <t>eUlqj vyh@gchc vgen dlkbZ</t>
  </si>
  <si>
    <t>lkftn gqlSu@vkfcn gqlSu ykSgkj</t>
  </si>
  <si>
    <t>ebZuqnhu@lQh eksgEen dlkbZ</t>
  </si>
  <si>
    <t>bZekeqnhu@jgeku [kka eqlyeku</t>
  </si>
  <si>
    <t>eks0 vyh@eks0 dkle eqlyeku</t>
  </si>
  <si>
    <t>:[klkuk@vCnqy gehn</t>
  </si>
  <si>
    <t>vuoj gqlSu@v- jgeku</t>
  </si>
  <si>
    <t>rCclqe@el:j [kka</t>
  </si>
  <si>
    <t>c'khj [kk@vtht [kka</t>
  </si>
  <si>
    <t>bZUlkQ@ihj Ck{k</t>
  </si>
  <si>
    <t>jQhd eks0@guhQ eksgEen</t>
  </si>
  <si>
    <t>eqUlQ vy@eks0 ;qlwQ eqlyeku</t>
  </si>
  <si>
    <t>eks0 ;quwl@eqLrkd vgen</t>
  </si>
  <si>
    <t>kCchj eksgEen@eks0 gqlSu ykSgkj</t>
  </si>
  <si>
    <t>ijost vkye@tkfcj gqlSu</t>
  </si>
  <si>
    <t>esgjcku@lQh [kka eqlyeku</t>
  </si>
  <si>
    <t>fnynkj gqlSu@c'khj eks0 eqlyeku</t>
  </si>
  <si>
    <t>eks0 'kks,sc@v- xQwj rsyh</t>
  </si>
  <si>
    <t>vCnqy jTtkd@Qrsg eksgEen efugkj</t>
  </si>
  <si>
    <t>dkyw [kka@teky [kka eqlyeku</t>
  </si>
  <si>
    <t>mLeku@yky eksgEen rsyh</t>
  </si>
  <si>
    <t>bZUlkQ@bZLekbZy rsyh</t>
  </si>
  <si>
    <t>eksgEen Qjh;kn@jetku rssyh</t>
  </si>
  <si>
    <t>fj;kt@:Lre eqlyeku</t>
  </si>
  <si>
    <t>jghe c{k@eks- c{k eqlyeku</t>
  </si>
  <si>
    <t>lkchj gqlSu@eks- gqlSu</t>
  </si>
  <si>
    <t>,glku vyh@vtht [kka</t>
  </si>
  <si>
    <t>eqckjd gqlSu@yky eksgEen</t>
  </si>
  <si>
    <t>lyhe@lnhd [kka Nhik</t>
  </si>
  <si>
    <t>jQhd@dknj [kka Nhik</t>
  </si>
  <si>
    <t>oyh eks- @'kkSfdu [kka rsyh</t>
  </si>
  <si>
    <t>lQnj vyh@[kq'khZn vgen</t>
  </si>
  <si>
    <t>eks- tqusn@eks- teky eqlyeku</t>
  </si>
  <si>
    <t>lq[k eks-@beke [kka eqlyeku</t>
  </si>
  <si>
    <t>gqlSu [kka@vryh [kka eqlyeku</t>
  </si>
  <si>
    <t>cqanq [kka@eqerkt [kka eqlyeku</t>
  </si>
  <si>
    <t>vCnqy lyke@dekyqnhu flikgh</t>
  </si>
  <si>
    <t>futkeqnhu@dknj [kka eqlyeku</t>
  </si>
  <si>
    <t>eqdj vyh@ekSle [kka eqlyeku</t>
  </si>
  <si>
    <t>kdhyk ckuks@'kkSdr vyh yqgkj</t>
  </si>
  <si>
    <t>c'khj eksgEen@jgeku [kka eqlyeku</t>
  </si>
  <si>
    <t>tkfdj gqlSu@vykc{k ykSgkj</t>
  </si>
  <si>
    <t>eksgEen vuoj@eksgEen dkle eqlyeku</t>
  </si>
  <si>
    <t>NksVq eksgEen@beke [kka eqlyeku</t>
  </si>
  <si>
    <t>vCnqy vtht@eksgEen jQhd eqlyeku</t>
  </si>
  <si>
    <t>fulkj vgen@eks- bZczkfge eqlyeku</t>
  </si>
  <si>
    <t>lks;c@vkflQ gqlSu eqlyeku</t>
  </si>
  <si>
    <t>Jh eksgEen Qjku@u'khj vgen</t>
  </si>
  <si>
    <t>tujr LVksj</t>
  </si>
  <si>
    <t>21/11/2011</t>
  </si>
  <si>
    <t>487593, 487606</t>
  </si>
  <si>
    <t>Jh x;;wj vgen@jqQhd vgen</t>
  </si>
  <si>
    <t>dEI;wVj lsUVj</t>
  </si>
  <si>
    <t>487594, 487607</t>
  </si>
  <si>
    <t>Jh cqUnq dqjs'kh@eksgEen bZLekbZy</t>
  </si>
  <si>
    <t>fdjk.kk LVksj</t>
  </si>
  <si>
    <t>487595, 487608</t>
  </si>
  <si>
    <t>Jh eks0 lyhe@jbZ'k vgen</t>
  </si>
  <si>
    <t>ekcZy gS.Mh dzkQV</t>
  </si>
  <si>
    <t>487596, 487609</t>
  </si>
  <si>
    <t>Jh uqj vkye@EkqLrkd vgen</t>
  </si>
  <si>
    <t>487597, 487610</t>
  </si>
  <si>
    <t>Jh fulkj vgen@xqykc eksgEen</t>
  </si>
  <si>
    <t>nqdku fdjk.kk</t>
  </si>
  <si>
    <t>487598, 487611</t>
  </si>
  <si>
    <t>Jh eksgEen ;quwl@gkth eksgEen</t>
  </si>
  <si>
    <t>487599, 487612</t>
  </si>
  <si>
    <t>Jh cqjgku vgen@vehj eksgEen</t>
  </si>
  <si>
    <t>487600, 487613</t>
  </si>
  <si>
    <t>Jh eqLdku vgen@gkth eks0 lyhe</t>
  </si>
  <si>
    <t>487601, 487614</t>
  </si>
  <si>
    <t>Jh Qjgku eksgEen@eks0 v;;qc</t>
  </si>
  <si>
    <t>jsfMesM xkjesUV@diMk O;olk;</t>
  </si>
  <si>
    <t>487602, 487615</t>
  </si>
  <si>
    <t>Jh vCnqy gQht@vCnqy vtht</t>
  </si>
  <si>
    <t>487603, 487616</t>
  </si>
  <si>
    <t>Jh eksgEEkn bZdcky@vCnqy lyke</t>
  </si>
  <si>
    <t>487604, 487617</t>
  </si>
  <si>
    <t>Jh eks0 vcjkj@vYykg c{k</t>
  </si>
  <si>
    <t>487605, 487618</t>
  </si>
  <si>
    <t>Jh uokc vyh@jks'ku vyh</t>
  </si>
  <si>
    <t>487619,  487634</t>
  </si>
  <si>
    <t>Jh eks0 mej@vgen</t>
  </si>
  <si>
    <t>487620, 487635</t>
  </si>
  <si>
    <t>Jh eksgEen lyhe@vCnqy djhe</t>
  </si>
  <si>
    <t>487621, 487636</t>
  </si>
  <si>
    <t>Jh pkWan eksgEen@tgqj eksgEen</t>
  </si>
  <si>
    <t>487622, 487637</t>
  </si>
  <si>
    <t>Jh eksgEen ;qlwQ@eksgEen bZLekbZy</t>
  </si>
  <si>
    <t>jsfMesM xkjesUV</t>
  </si>
  <si>
    <t>487623, 487638</t>
  </si>
  <si>
    <t>Jh vuoj vgen@eksgEen bZLekbZy</t>
  </si>
  <si>
    <t>487624, 487639</t>
  </si>
  <si>
    <t>Jh gehn@uch cD'k</t>
  </si>
  <si>
    <t>487625, 487640</t>
  </si>
  <si>
    <t>Jhefr uwjtgkWa csxe@'kkfdj gqlSu</t>
  </si>
  <si>
    <t>487626, 487641</t>
  </si>
  <si>
    <t>Jh eksgEEkn fQ;kn@eksgEen xqykc</t>
  </si>
  <si>
    <t>487627, 487642</t>
  </si>
  <si>
    <t>Jh eksgEen vkjhQ@Lo0 eqUuk</t>
  </si>
  <si>
    <t>487628, 487643</t>
  </si>
  <si>
    <t>Jh bZLykeqnhe@othj eksgEen</t>
  </si>
  <si>
    <t>487629, 487644</t>
  </si>
  <si>
    <t>Jh eks0 jQhd@vehj eksgEen</t>
  </si>
  <si>
    <t>487630, 487645</t>
  </si>
  <si>
    <t>Jh eksglhu [kkWa@vCnqy oghn</t>
  </si>
  <si>
    <t>487631, 487646</t>
  </si>
  <si>
    <t>Jh eks0 lqyseku@Lo0 gQhtqnhu</t>
  </si>
  <si>
    <t>487632, 487647</t>
  </si>
  <si>
    <t>Jh eks0 bZdcky@yqdeku vyh</t>
  </si>
  <si>
    <t>487633, 487648</t>
  </si>
  <si>
    <t>Jh olhe fQjkst@eksgEen Qjhn</t>
  </si>
  <si>
    <t>esfMdy 'kksi</t>
  </si>
  <si>
    <t>487649, 487664</t>
  </si>
  <si>
    <t>Jh eksgEen v;kt@egewn vyh</t>
  </si>
  <si>
    <t>487650, 487665</t>
  </si>
  <si>
    <t>Jh ubZe vgen@Q;kn vgen</t>
  </si>
  <si>
    <t>487651, 487666</t>
  </si>
  <si>
    <t>Jh v[kykc vgen@tykeqnhu</t>
  </si>
  <si>
    <t>487652, 487667</t>
  </si>
  <si>
    <t>Jhefr tk;nk@gkde vyh</t>
  </si>
  <si>
    <t>jsfMesM xkjesUV ,oa flykbZ</t>
  </si>
  <si>
    <t>487653, 487668</t>
  </si>
  <si>
    <t>Jh eks0 vlye@gkth 'ks[k jetku</t>
  </si>
  <si>
    <t>487654, 487669</t>
  </si>
  <si>
    <t>Jh vCnqy gehn@Lo0 vCnqy ethn</t>
  </si>
  <si>
    <t>487655, 487670</t>
  </si>
  <si>
    <t>Jh vCnqy [kkyhn@eks0 v;;wc</t>
  </si>
  <si>
    <t>gSf.MdzkQV vkbZVel</t>
  </si>
  <si>
    <t>487656, 487671</t>
  </si>
  <si>
    <t>Jh vCnqy xQkj@eks0 guhQ</t>
  </si>
  <si>
    <t>487657, 487672</t>
  </si>
  <si>
    <t xml:space="preserve"> Jh tkfdj gqlSu@eksgEen jetku</t>
  </si>
  <si>
    <t>487658, 487673</t>
  </si>
  <si>
    <t>Jh vQty vyh@vlxj vyh</t>
  </si>
  <si>
    <t>487659, 487674</t>
  </si>
  <si>
    <t>Jh eUtqj vgen@eks0 bczkfge</t>
  </si>
  <si>
    <t>487660, 487675</t>
  </si>
  <si>
    <t>Jhefr 'kkfgnk ckuks@'kkfgn</t>
  </si>
  <si>
    <t>487661, 487676</t>
  </si>
  <si>
    <t>Jhefr jger@they vgen</t>
  </si>
  <si>
    <t>487662, 487677</t>
  </si>
  <si>
    <t>Jh vCnqy gehn@jlwy c['k</t>
  </si>
  <si>
    <t>487663, 487678</t>
  </si>
  <si>
    <t>Jh 'kehe@vtht [kkWa</t>
  </si>
  <si>
    <t>jsfMesM ,oa diMk O;Oklk;</t>
  </si>
  <si>
    <t>487679, 487690</t>
  </si>
  <si>
    <t>Qk:[k vgen@gkth vCnqy [kkfyd</t>
  </si>
  <si>
    <t>487680, 487691</t>
  </si>
  <si>
    <t>ljnkj tksxsUnzflag@ihzre flag</t>
  </si>
  <si>
    <t>fQYVj IykWV</t>
  </si>
  <si>
    <t>Sikh</t>
  </si>
  <si>
    <t>487681, 487692</t>
  </si>
  <si>
    <t>Qjhu vgen@vYykg c{k</t>
  </si>
  <si>
    <t>487682, 487693</t>
  </si>
  <si>
    <t>Jh tghj vgen@xqyke vgen [k=h</t>
  </si>
  <si>
    <t>487683, 487694</t>
  </si>
  <si>
    <t>eks0 glhc@gkth vgen vyh</t>
  </si>
  <si>
    <t>487684, 487695</t>
  </si>
  <si>
    <t>ek0 lyhe@vCnqy ethn fllksfn;k</t>
  </si>
  <si>
    <t>487685, 487696</t>
  </si>
  <si>
    <t>lgtkn vgen@eqq[r;kj vgen</t>
  </si>
  <si>
    <t>487686, 487697</t>
  </si>
  <si>
    <t>tkosn vyh@eks0 bZLekbZy</t>
  </si>
  <si>
    <t>487687, 487698</t>
  </si>
  <si>
    <t>jfQd vgen@vCnqy lRrkj</t>
  </si>
  <si>
    <t>487688, 487699</t>
  </si>
  <si>
    <t>lghn vgen@vCnqy vtht</t>
  </si>
  <si>
    <t>487689, 487700</t>
  </si>
  <si>
    <t>Jh eksgEen vtg:nhu HkkVh@vdcj vyh HkkVh</t>
  </si>
  <si>
    <t>f}fr; jkf'k</t>
  </si>
  <si>
    <t>25/11/2011</t>
  </si>
  <si>
    <t>Jh vQhQ vgen@vCnqy d;;qe</t>
  </si>
  <si>
    <t>Jh tkosn vyh HkkVh@vCnqy ltkd HkkVh</t>
  </si>
  <si>
    <t>eks0 bejku@Jh yky eksgEen</t>
  </si>
  <si>
    <t>Jh eksgEen mej njkt@Jh yky eksgEEkn lqfQ;k</t>
  </si>
  <si>
    <t>30/12/2011</t>
  </si>
  <si>
    <t>JAVED KHAN/MOHAMMED BHAT</t>
  </si>
  <si>
    <t>B.TECH 
MECHANICAL</t>
  </si>
  <si>
    <t>KUCHAMAN 
CITY</t>
  </si>
  <si>
    <t>_</t>
  </si>
  <si>
    <t>KUCHAMAN
 CITY</t>
  </si>
  <si>
    <t>EDUCATION 
LOAN</t>
  </si>
  <si>
    <t>29.3.12</t>
  </si>
  <si>
    <t>ASHIQUE HUSSAIN/ABID HUSSAIN</t>
  </si>
  <si>
    <t>B.TECH 
ELECTRONICS</t>
  </si>
  <si>
    <t>AFSHA KHAN/MOHAMMED 
SALEEM</t>
  </si>
  <si>
    <t>MOHAMMED ARIF/RASHEED AHMED</t>
  </si>
  <si>
    <t>B.A.M.S</t>
  </si>
  <si>
    <t>SHERANI 
ABAD</t>
  </si>
  <si>
    <t>SHERANI
ABAD</t>
  </si>
  <si>
    <t>ABDUL RAZZAQ/LAL MOHAMMED</t>
  </si>
  <si>
    <t>B.TECH</t>
  </si>
  <si>
    <t>WASEEM AKRAM/MUNSHI KHAN</t>
  </si>
  <si>
    <t>KHUNKHUNA</t>
  </si>
  <si>
    <t>RAMJAN ALI/YAKUB KHAN</t>
  </si>
  <si>
    <t>MOHAMMED HAMEED 
AHMED/MOHAMMED 
MOBEEN</t>
  </si>
  <si>
    <t>RINYABADI</t>
  </si>
  <si>
    <t>eks0 mejnjkt</t>
  </si>
  <si>
    <t>mi;ksfxrk izek.k&amp;i= 2012&amp;13</t>
  </si>
  <si>
    <t>D.D./Cheq No.</t>
  </si>
  <si>
    <t>CHAND MOHAMMED S/O ABDUL REHMAN</t>
  </si>
  <si>
    <t>DAIRY 
UDHYOG</t>
  </si>
  <si>
    <t>MUNDWA</t>
  </si>
  <si>
    <t>TERM LOAN</t>
  </si>
  <si>
    <t>MUSLIM</t>
  </si>
  <si>
    <t>MALE</t>
  </si>
  <si>
    <t>14.4.2012</t>
  </si>
  <si>
    <t xml:space="preserve">IRSHAD ALI </t>
  </si>
  <si>
    <t>CLOTH 
STORE</t>
  </si>
  <si>
    <t>JUBAIDA BANO D/O
ZAKIR HUSSAIN</t>
  </si>
  <si>
    <t>IRON UDHY.</t>
  </si>
  <si>
    <t>FEMALE</t>
  </si>
  <si>
    <t>TIPU SULTAN/HAJI ISMAIL 
CHEEPA</t>
  </si>
  <si>
    <t>Education Loan</t>
  </si>
  <si>
    <t>ALAAY</t>
  </si>
  <si>
    <t>B.SC. NURSING</t>
  </si>
  <si>
    <t xml:space="preserve">
16.7.2012</t>
  </si>
  <si>
    <t>MOHD. RIZWAN/MUSHTAQ AHMED</t>
  </si>
  <si>
    <t>BASNI</t>
  </si>
  <si>
    <t>B.HM.S</t>
  </si>
  <si>
    <t xml:space="preserve">
24.7.2012</t>
  </si>
  <si>
    <t>MOHD. USMAN/MOHAMMED 
SALEEM</t>
  </si>
  <si>
    <t xml:space="preserve">
5.9.2012</t>
  </si>
  <si>
    <t>SADDAM HUSSAIN/GHULAM HUSSAIN</t>
  </si>
  <si>
    <t>PARBATSAR</t>
  </si>
  <si>
    <t>-</t>
  </si>
  <si>
    <t>M.C.A</t>
  </si>
  <si>
    <t>AMJAT KHAN/CHOTU KHAN</t>
  </si>
  <si>
    <t>KUCHERA</t>
  </si>
  <si>
    <t>B.SC. 
NURSING</t>
  </si>
  <si>
    <t xml:space="preserve">
26.7.2012</t>
  </si>
  <si>
    <t>SIKANDER ALI/MAHBOOB</t>
  </si>
  <si>
    <t>DEH</t>
  </si>
  <si>
    <t>DIPLOMA IN 
CIVIL ENGINEERING</t>
  </si>
  <si>
    <t xml:space="preserve">
16.8.2012</t>
  </si>
  <si>
    <t>ABDUL KADIR/ABDUL REHMAN</t>
  </si>
  <si>
    <t>MOHAMMED ALI/CHOTU KHAN</t>
  </si>
  <si>
    <t>BAHADUR/SULEMAN KHAN</t>
  </si>
  <si>
    <t>BAWALOO</t>
  </si>
  <si>
    <t xml:space="preserve">ABID HUSSAIN </t>
  </si>
  <si>
    <t>GUL HASAN</t>
  </si>
  <si>
    <t>LOHARPURA NAGAUR</t>
  </si>
  <si>
    <t>URBAN</t>
  </si>
  <si>
    <t>29.10.2012</t>
  </si>
  <si>
    <t>ABDUL KHALID</t>
  </si>
  <si>
    <t>ABDUL SATTAR</t>
  </si>
  <si>
    <t>KUMHARWADA NAGAUR</t>
  </si>
  <si>
    <t>MAINUDDIN</t>
  </si>
  <si>
    <t>RAMJAN TELI</t>
  </si>
  <si>
    <t>TELI LOHARON KA MOHALLA B ROAD NAGAUR</t>
  </si>
  <si>
    <t>SADIK HUSSAIN</t>
  </si>
  <si>
    <t>MOHD. HUSSAIN</t>
  </si>
  <si>
    <t>MAHI GATE NAGAUR</t>
  </si>
  <si>
    <t>CLOTH UDHY.</t>
  </si>
  <si>
    <t>ABDUL SHAKOOR</t>
  </si>
  <si>
    <t xml:space="preserve"> ABDUL GAFFAR TELI</t>
  </si>
  <si>
    <t>TELIYON KA MOHALLA BORAWAR</t>
  </si>
  <si>
    <t>FURNITURE 
UDHY.</t>
  </si>
  <si>
    <t>DHANNI</t>
  </si>
  <si>
    <t>ANARDEEN</t>
  </si>
  <si>
    <t>VILLAGE GWALOO</t>
  </si>
  <si>
    <t>RURAL</t>
  </si>
  <si>
    <t>FARUKH</t>
  </si>
  <si>
    <t>SAMSUDDIN</t>
  </si>
  <si>
    <t xml:space="preserve">JAVED HUSSAIN </t>
  </si>
  <si>
    <t>ABDUL RASEED</t>
  </si>
  <si>
    <t>SILAWATON KA MOHALLA NAGAUR</t>
  </si>
  <si>
    <t>COMPUTER 
PARTS</t>
  </si>
  <si>
    <t>ADUL GAFOOR</t>
  </si>
  <si>
    <t>MANJOOR ALI</t>
  </si>
  <si>
    <t>NAKAASH GATE NAGAUR</t>
  </si>
  <si>
    <t>GENERAL 
STORE</t>
  </si>
  <si>
    <t>MOHD SHAREEF</t>
  </si>
  <si>
    <t>MOHD. ALI</t>
  </si>
  <si>
    <t>MOHD. ASHRAF</t>
  </si>
  <si>
    <t>MOHD. AYYUB</t>
  </si>
  <si>
    <t>JAKIR HUSSAIN</t>
  </si>
  <si>
    <t>ALLAHBUX</t>
  </si>
  <si>
    <t>LADAWATON KA MOHALLA NAGAUR</t>
  </si>
  <si>
    <t>HAMEEDA</t>
  </si>
  <si>
    <t>MOHD. ISMAIL</t>
  </si>
  <si>
    <t>31.10.2012</t>
  </si>
  <si>
    <t>MUNSAF ALI</t>
  </si>
  <si>
    <t xml:space="preserve"> GHULAM HUSSAIN</t>
  </si>
  <si>
    <t>ABDUL HAMEED</t>
  </si>
  <si>
    <t>ABDUL MAJEED TELI</t>
  </si>
  <si>
    <t>FISH MARKET NAGAUR</t>
  </si>
  <si>
    <t>BASERO BIBI</t>
  </si>
  <si>
    <t>IMAMUDEEN</t>
  </si>
  <si>
    <t>KILE KI DHAL NAGAUR</t>
  </si>
  <si>
    <t>ANISHA</t>
  </si>
  <si>
    <t>MUNNA KHAN</t>
  </si>
  <si>
    <t>B ROAD NAGAUR</t>
  </si>
  <si>
    <t>INSAF ALI</t>
  </si>
  <si>
    <t>NISAR AHMED</t>
  </si>
  <si>
    <t>ABID HUSSAIN</t>
  </si>
  <si>
    <t>ABDUL HAKEEM</t>
  </si>
  <si>
    <t>WASHING 
MACHINE</t>
  </si>
  <si>
    <t>MOHD. ASLAM</t>
  </si>
  <si>
    <t>MOHD. HANEEF</t>
  </si>
  <si>
    <t>02.11.2012</t>
  </si>
  <si>
    <t>ASHFAK HUSSAIN</t>
  </si>
  <si>
    <t>MOHD. IQBAL</t>
  </si>
  <si>
    <t>05.11.2012</t>
  </si>
  <si>
    <t>SIRAJUDDIN</t>
  </si>
  <si>
    <t>SABIR AHMED</t>
  </si>
  <si>
    <t>MOHD. ARIF</t>
  </si>
  <si>
    <t>ABDUL REHMAN</t>
  </si>
  <si>
    <t>HAND TOOLS</t>
  </si>
  <si>
    <t>RAFEEK KHAN</t>
  </si>
  <si>
    <t>MURAD KHAN</t>
  </si>
  <si>
    <t>LAXMI TARA SINEMA NAGAUR</t>
  </si>
  <si>
    <t>MILK DAIRY</t>
  </si>
  <si>
    <t>MANJUR ALI</t>
  </si>
  <si>
    <t>NABI BUX</t>
  </si>
  <si>
    <t>GOVT STADIUM NAGAUR</t>
  </si>
  <si>
    <t>ANIMAL 
HUSBANDRY</t>
  </si>
  <si>
    <t>RUKHSANA</t>
  </si>
  <si>
    <t>ZAKIR HUSSAIN</t>
  </si>
  <si>
    <t>KARPURA NAGAUR</t>
  </si>
  <si>
    <t>ROSHAN</t>
  </si>
  <si>
    <t>LIYAKAT ALI</t>
  </si>
  <si>
    <t>AJMERI GATE NAGAUR</t>
  </si>
  <si>
    <t>HANEEF</t>
  </si>
  <si>
    <t>ANWAR TELI</t>
  </si>
  <si>
    <t>POKHANDI KE PAAS MUNDWA</t>
  </si>
  <si>
    <t>PIPE FITTING</t>
  </si>
  <si>
    <t>ANWAR</t>
  </si>
  <si>
    <t>HAUDEEN</t>
  </si>
  <si>
    <t>USMAN KHAN</t>
  </si>
  <si>
    <t>VILLAGE SOMANA</t>
  </si>
  <si>
    <t>JAMALUDDIN</t>
  </si>
  <si>
    <t>MANGU KHAN</t>
  </si>
  <si>
    <t>ABDUL KALAM KHAN</t>
  </si>
  <si>
    <t>KAREEM BUX</t>
  </si>
  <si>
    <t>MAKSOOD KHAN</t>
  </si>
  <si>
    <t>STEEL JOB WORK</t>
  </si>
  <si>
    <t>NEK MOHAMMED</t>
  </si>
  <si>
    <t>SHOKAT ALI</t>
  </si>
  <si>
    <t>GUDA BHAGWANDAS</t>
  </si>
  <si>
    <t>ARIF KHAN</t>
  </si>
  <si>
    <t>KUMHARI GATE NAGAUR</t>
  </si>
  <si>
    <t>COMPUTER 
CYBER</t>
  </si>
  <si>
    <t>PATHAN CHOWK MUNDWA</t>
  </si>
  <si>
    <t>USMAN</t>
  </si>
  <si>
    <t>SIKANDER</t>
  </si>
  <si>
    <t>SAYAR KHAN</t>
  </si>
  <si>
    <t>VILLAGE REN</t>
  </si>
  <si>
    <t>CLOTH STO
RE</t>
  </si>
  <si>
    <t>MOHD. IMRAN</t>
  </si>
  <si>
    <t>MOHD. SALEEM</t>
  </si>
  <si>
    <t>SATTAR KHAN</t>
  </si>
  <si>
    <t>VILLAGE NETARIYA</t>
  </si>
  <si>
    <t>STEEL JOB 
WORK</t>
  </si>
  <si>
    <t>SUVA MOHAMMED</t>
  </si>
  <si>
    <t>NOORA KHAN</t>
  </si>
  <si>
    <t>SALEEM</t>
  </si>
  <si>
    <t>BABU KHAN</t>
  </si>
  <si>
    <t>SHOKEEN KHAN</t>
  </si>
  <si>
    <t>GANNI KHAN</t>
  </si>
  <si>
    <t>AZEEM MOHAMMED</t>
  </si>
  <si>
    <t>IBRAHIM</t>
  </si>
  <si>
    <t xml:space="preserve">JAMAAL KHAN </t>
  </si>
  <si>
    <t>VILLAGE PANCH DOLIYA</t>
  </si>
  <si>
    <t>FLOOR MILL</t>
  </si>
  <si>
    <t>ASGAR KHAN</t>
  </si>
  <si>
    <t>SARWAR KHAN</t>
  </si>
  <si>
    <t>KAYAMKHANIYON KA MOHALLA KUCHERA</t>
  </si>
  <si>
    <t>AGRICULTU
RE PARTS</t>
  </si>
  <si>
    <t>08.11.2012</t>
  </si>
  <si>
    <t>AZAM ALI KHAN</t>
  </si>
  <si>
    <t>VILLAGE MAHIDAND KHURD</t>
  </si>
  <si>
    <t>JAFARUDDIN</t>
  </si>
  <si>
    <t xml:space="preserve"> GHULAB KHAN</t>
  </si>
  <si>
    <t>VILLAGE DEH</t>
  </si>
  <si>
    <t>CHOTU DEEN</t>
  </si>
  <si>
    <t>RAFIKAN</t>
  </si>
  <si>
    <t>ALLADEEN</t>
  </si>
  <si>
    <t>NEHARU COLONY NAGAUR</t>
  </si>
  <si>
    <t>MOHD. AZAHARUDEEN</t>
  </si>
  <si>
    <t>KHUDA BUX</t>
  </si>
  <si>
    <t>RAJU KHAN</t>
  </si>
  <si>
    <t>DEEN MOHD. KHAN</t>
  </si>
  <si>
    <t>SHAHARIYA BAAS LADNUN</t>
  </si>
  <si>
    <t>SADINA BANO</t>
  </si>
  <si>
    <t>BABU LAAL</t>
  </si>
  <si>
    <t>VILLAGE NIMBARI THE. MAKRANA</t>
  </si>
  <si>
    <t>DHANNU</t>
  </si>
  <si>
    <t>BANDAJI</t>
  </si>
  <si>
    <t>BARDANA
STORE</t>
  </si>
  <si>
    <t>SABIR</t>
  </si>
  <si>
    <t>MOHD. RAFIK</t>
  </si>
  <si>
    <t>BETALA NIWAS NAGAUR</t>
  </si>
  <si>
    <t>PRINTING 
PRESS</t>
  </si>
  <si>
    <t>MOHD. FARUK</t>
  </si>
  <si>
    <t>HASNAAT AHMED</t>
  </si>
  <si>
    <t>BADI MASJID KE SAAMNE BASNI</t>
  </si>
  <si>
    <t>MASALA 
UDHY.</t>
  </si>
  <si>
    <t>SALHUDDIN</t>
  </si>
  <si>
    <t>MOHD. KASIM</t>
  </si>
  <si>
    <t>MOHD. SAMEER</t>
  </si>
  <si>
    <t>AKBAR KHAN</t>
  </si>
  <si>
    <t>SIPAHIYON KA MOHALLA MERTA CITY</t>
  </si>
  <si>
    <t>SHOES 
STORE</t>
  </si>
  <si>
    <t>SATTARDEEN</t>
  </si>
  <si>
    <t>UMERDEEN</t>
  </si>
  <si>
    <t>VILLAGE MADPURA</t>
  </si>
  <si>
    <t>DAIRY UDHY.</t>
  </si>
  <si>
    <t>IQBAL</t>
  </si>
  <si>
    <t>PEER BUX</t>
  </si>
  <si>
    <t>VILLAGE PANCHORI</t>
  </si>
  <si>
    <t>MUNEER</t>
  </si>
  <si>
    <t>PEERBUX</t>
  </si>
  <si>
    <t>VILLAGE NIMBOLA</t>
  </si>
  <si>
    <t>WELDING 
WORK</t>
  </si>
  <si>
    <t>RAJU</t>
  </si>
  <si>
    <t>HAMEED</t>
  </si>
  <si>
    <t>ISLAMPURA NAGAUR</t>
  </si>
  <si>
    <t>MARIYAM</t>
  </si>
  <si>
    <t>GHULAM HUSSAIN</t>
  </si>
  <si>
    <t>MANIHARI
STORE</t>
  </si>
  <si>
    <t>MOHD. HASAN</t>
  </si>
  <si>
    <t>FAKEER MOHD.</t>
  </si>
  <si>
    <t>KIDWAI COLONY NAGAUR</t>
  </si>
  <si>
    <t>TANZEEM AHMED</t>
  </si>
  <si>
    <t>MAQBOOL AHMED</t>
  </si>
  <si>
    <t>PEERBALAKH NAGAUR</t>
  </si>
  <si>
    <t>RASHEED AHMED</t>
  </si>
  <si>
    <t>SHABBIR AHMED</t>
  </si>
  <si>
    <t>KHARADIWADA NAGAUR</t>
  </si>
  <si>
    <t>READYMADE
CLOTHE STORE</t>
  </si>
  <si>
    <t>SOHAN KHAN</t>
  </si>
  <si>
    <t>CHANWATA KALAN</t>
  </si>
  <si>
    <t>MOHD. MUMTAK</t>
  </si>
  <si>
    <t>MOHD. AZHAR</t>
  </si>
  <si>
    <t>MOHD. KASAM</t>
  </si>
  <si>
    <t>NEAR MUSTAFA RAZA SCHOOL KUMHARI</t>
  </si>
  <si>
    <t>AJEET SHYA</t>
  </si>
  <si>
    <t>SULEMAN SHYA</t>
  </si>
  <si>
    <t>VILLAGE HARSOR</t>
  </si>
  <si>
    <t>PHOTO 
COPIER</t>
  </si>
  <si>
    <t>PARSHA</t>
  </si>
  <si>
    <t>SARDAR KHAN</t>
  </si>
  <si>
    <t>NEAR VETRINERY HOSPITAL MUNDWA</t>
  </si>
  <si>
    <t>KAMRUDEEN</t>
  </si>
  <si>
    <t>MOHD. RAMZAN</t>
  </si>
  <si>
    <t>RAHEEMBUX</t>
  </si>
  <si>
    <t>SIKANDER ALI</t>
  </si>
  <si>
    <t>MOHD. AMEEN</t>
  </si>
  <si>
    <t>CROCKERY
UDHY.</t>
  </si>
  <si>
    <t>NASIR HUSSAIN</t>
  </si>
  <si>
    <t>RAHEEM BUX</t>
  </si>
  <si>
    <t>RUSTAM ALI</t>
  </si>
  <si>
    <t>AMIRUDDIN</t>
  </si>
  <si>
    <t>LOHARON KA BAAS MUNDWA</t>
  </si>
  <si>
    <t>MOHSIN RAZA</t>
  </si>
  <si>
    <t>RIYAZ HUSSAIN</t>
  </si>
  <si>
    <t>JUMA MASJID NAGAUR</t>
  </si>
  <si>
    <t>ELECTRIC ITEMS</t>
  </si>
  <si>
    <t>ROSHAN ALI</t>
  </si>
  <si>
    <t>ALLAHNOOR</t>
  </si>
  <si>
    <t>VILLAGE ROAL</t>
  </si>
  <si>
    <t>JAINULAABEDEEN</t>
  </si>
  <si>
    <t>MAJOR KAREEM NAGAR NAGAUR</t>
  </si>
  <si>
    <t>MOHD. WAHEED</t>
  </si>
  <si>
    <t>BYPASS, MERTA ROAD</t>
  </si>
  <si>
    <t>26.11.2012</t>
  </si>
  <si>
    <t>NAINI</t>
  </si>
  <si>
    <t>SHAHNAWAAZ</t>
  </si>
  <si>
    <t>ABDUL GANI</t>
  </si>
  <si>
    <t>VYAPARIYON KA MOHALLA MERTA CITY</t>
  </si>
  <si>
    <t>MOHD. SHAREEF</t>
  </si>
  <si>
    <t>ABDUL KAREEM</t>
  </si>
  <si>
    <t>DARA MOHALLA NAGAUR</t>
  </si>
  <si>
    <t>CYCLE REPAIRING</t>
  </si>
  <si>
    <t>SAMITA BANO</t>
  </si>
  <si>
    <t>SEWING CENTER</t>
  </si>
  <si>
    <t>BANNE KHAN</t>
  </si>
  <si>
    <t>COMPUTER CAFÉ</t>
  </si>
  <si>
    <t>AIMU KHAN</t>
  </si>
  <si>
    <t>GHUMAN KHAN</t>
  </si>
  <si>
    <t>NANU KHAN</t>
  </si>
  <si>
    <t>VILLAGE NOSAR POST BHADALIYA</t>
  </si>
  <si>
    <t>27.11.2012</t>
  </si>
  <si>
    <t>REHAMATULLAH</t>
  </si>
  <si>
    <t>POST RAIN</t>
  </si>
  <si>
    <t>CLOTHE STORE</t>
  </si>
  <si>
    <t>27.12.2012</t>
  </si>
  <si>
    <t>ABDUL SALEEM</t>
  </si>
  <si>
    <t>ABDUL GAFFAR</t>
  </si>
  <si>
    <t>WOOD POASIS WORK</t>
  </si>
  <si>
    <t>31.12.2012</t>
  </si>
  <si>
    <t>MAHBOOB KHAN</t>
  </si>
  <si>
    <t>ISLAMUDDIN</t>
  </si>
  <si>
    <t>MOHD. LUKMAN</t>
  </si>
  <si>
    <t>RAAV DUDA MARG MERTA CITY</t>
  </si>
  <si>
    <t>SILVER ORNAMENT</t>
  </si>
  <si>
    <t>FAREED MOHD.</t>
  </si>
  <si>
    <t>IBRAHIM KHAN</t>
  </si>
  <si>
    <t>POST PADUKALAN</t>
  </si>
  <si>
    <t>OIL EXPELOR</t>
  </si>
  <si>
    <t>1,00,000</t>
  </si>
  <si>
    <t>OLD POWER HOUSE LOHARPURA MAKRANA</t>
  </si>
  <si>
    <t>MANWAR KHAN</t>
  </si>
  <si>
    <t>BAJEED KHAN</t>
  </si>
  <si>
    <t>POST MAHIDAND KHURD VIA RAIN</t>
  </si>
  <si>
    <t>RAHEEM BUX GORI</t>
  </si>
  <si>
    <t>ABDUL GAFOOR</t>
  </si>
  <si>
    <t>VYAPARIYON KA MOHALLA NAGAUR</t>
  </si>
  <si>
    <t>RUKIYA BANO</t>
  </si>
  <si>
    <t>NIZAMUDDIN</t>
  </si>
  <si>
    <t>SHERANI ABAD DEEDWANA</t>
  </si>
  <si>
    <t>POST GWALOO</t>
  </si>
  <si>
    <t>KANIZA BANO</t>
  </si>
  <si>
    <t>MOHD. SADEEK</t>
  </si>
  <si>
    <t>IKRAMUDDIN</t>
  </si>
  <si>
    <t xml:space="preserve">GANI MOHD. </t>
  </si>
  <si>
    <t>JANWARUDEEN</t>
  </si>
  <si>
    <t>POST KURDAYA THE. MERTA CITY</t>
  </si>
  <si>
    <t>IMRAN ALI</t>
  </si>
  <si>
    <t>HAKEEM TELI</t>
  </si>
  <si>
    <t>PANCHO KI GALI MUNDWA</t>
  </si>
  <si>
    <t>SARAJUDEEN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</si>
  <si>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</si>
  <si>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</si>
  <si>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</si>
  <si>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</si>
  <si>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</si>
  <si>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</si>
  <si>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</si>
  <si>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</si>
  <si>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</si>
  <si>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</si>
  <si>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</si>
  <si>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</si>
  <si>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</si>
  <si>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</si>
  <si>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</si>
  <si>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</si>
  <si>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ALTAF KHAN</t>
  </si>
  <si>
    <t>KAYAMKHANI 
NAGAR JHAGARWAS</t>
  </si>
  <si>
    <t>BALDEVRAM MIRDHA 
INSTITUTE OF TECHNOLOGY SITAPURA JAIPUR</t>
  </si>
  <si>
    <t>RAJASTHAN 
TECHNICAL 
UNIVERSITY KOTA</t>
  </si>
  <si>
    <t>IV YEAR</t>
  </si>
  <si>
    <t>19/09/2012</t>
  </si>
  <si>
    <t>II</t>
  </si>
  <si>
    <t>JAVED KHAN</t>
  </si>
  <si>
    <t>MOHAMMED 
SADIK BHAT</t>
  </si>
  <si>
    <t xml:space="preserve">BHATON KA BAAS KHARIYA ROAD KUCHAMAN CITY </t>
  </si>
  <si>
    <t>MAHARISHI ARVIND COLLEGE OF ENGINEERING&amp; RESEARCH CENTER JAIPUR</t>
  </si>
  <si>
    <t>30/1/2012</t>
  </si>
  <si>
    <t>RAMJAN ALI</t>
  </si>
  <si>
    <t>YAKUB KHAN</t>
  </si>
  <si>
    <t>SIPAHIYON KI DHANI KHUNKHUNA</t>
  </si>
  <si>
    <t>ALFALAH SCHOOL OF ENGINEERING &amp; TECHNOLOGY FAREEDABAD</t>
  </si>
  <si>
    <t>M.D UNIVERSITY ROHTAK</t>
  </si>
  <si>
    <t>27/12/11</t>
  </si>
  <si>
    <t>30/3/2012</t>
  </si>
  <si>
    <t>ASHIQUE 
HUSSAIN</t>
  </si>
  <si>
    <t>JAIPUR ENGINEERING COLLEGE JAIPUR</t>
  </si>
  <si>
    <t>RAJASTHAN TECHNICAL UNIVERSITY KOTA</t>
  </si>
  <si>
    <t>13/1/12</t>
  </si>
  <si>
    <t>MOHAMMED 
ARIF</t>
  </si>
  <si>
    <t>SHERANI ABAD TEHSIL DIDWANA</t>
  </si>
  <si>
    <t>AYURVED COLLEGE JODHPUR</t>
  </si>
  <si>
    <t>RAJPUTANA UNANI MEDICAL COLLEGE JAIPUR</t>
  </si>
  <si>
    <t>17/2/12</t>
  </si>
  <si>
    <t>14/1/2013</t>
  </si>
  <si>
    <t>ABDUL RAZZAQ</t>
  </si>
  <si>
    <t>LAL MOHAMMED</t>
  </si>
  <si>
    <t>B.TECH ENGINEERING COLLEGE BIKANER</t>
  </si>
  <si>
    <t>MOHAMMED 
HAMEED AHMED</t>
  </si>
  <si>
    <t>MOHAMMED MOBEEN</t>
  </si>
  <si>
    <t>ENGINEERING COLLEGE OF KOTA</t>
  </si>
  <si>
    <t>NAWAZ 
SHEKH</t>
  </si>
  <si>
    <t>INDIRA COLONY NAGAUR</t>
  </si>
  <si>
    <t>JAIPUR PHYSIOTHERAPY COLLEGE &amp; HOSPITAL JAIPUR</t>
  </si>
  <si>
    <t>RAJASTHAN UNIVERSITY OF HEALTH &amp; SCIENCE JAIPUR</t>
  </si>
  <si>
    <t>BPT</t>
  </si>
  <si>
    <t>V YEARS</t>
  </si>
  <si>
    <t>18/11/08</t>
  </si>
  <si>
    <t xml:space="preserve">II </t>
  </si>
  <si>
    <t>AFEEF 
AHMED</t>
  </si>
  <si>
    <t>ABDUL QAYYOOM</t>
  </si>
  <si>
    <t>MOMINPURA MAKRANA</t>
  </si>
  <si>
    <t>SHAHNAJ INSTITUTE OF NURSING JAIPUR</t>
  </si>
  <si>
    <t>RAJASTHAN NURSING COUNCIL JAIPUR</t>
  </si>
  <si>
    <t>GNM</t>
  </si>
  <si>
    <t>III YEAR</t>
  </si>
  <si>
    <t>25/04/11</t>
  </si>
  <si>
    <t>III</t>
  </si>
  <si>
    <t>K. AFSHA 
KHAN</t>
  </si>
  <si>
    <t>MOHD. SALEEM KHAN</t>
  </si>
  <si>
    <t>KHAN MOHALLA KUCHAMAN CITY</t>
  </si>
  <si>
    <t>F</t>
  </si>
  <si>
    <t>APEX INSTITUTE OF ENGINEERING &amp; TECHNOLOGY</t>
  </si>
  <si>
    <t>MOHD. 
SIRAJ</t>
  </si>
  <si>
    <t>MANDAL JAMAAT KHANA PHOOLPURA BASNI</t>
  </si>
  <si>
    <t>MALVIYA NATIONAL INSTITUTE OF TECHNOLOGY JAIPUR</t>
  </si>
  <si>
    <t>B.E</t>
  </si>
  <si>
    <t>15/1/10</t>
  </si>
  <si>
    <t>31/10/12</t>
  </si>
  <si>
    <t>DILDAR 
KHAN</t>
  </si>
  <si>
    <t>SUBAN KHAN</t>
  </si>
  <si>
    <t>HARSOR THE. DEGANA</t>
  </si>
  <si>
    <t>R.R. COLLEGE OF NURSING AJMER</t>
  </si>
  <si>
    <t>B.SC NURSING</t>
  </si>
  <si>
    <t>20/5/11</t>
  </si>
  <si>
    <t>23/11/12</t>
  </si>
  <si>
    <t>WASEEM 
BARI</t>
  </si>
  <si>
    <t>NEAR NURANI KHARI MASJID TELIWADA NAGAUR</t>
  </si>
  <si>
    <t>C.A.M POLYTECHNIC COLLEGE MERTA CITY</t>
  </si>
  <si>
    <t>AICTE NEW DELHI AND BTER</t>
  </si>
  <si>
    <t>DIPLOMA 
IN CIVIL</t>
  </si>
  <si>
    <t>III YEARS</t>
  </si>
  <si>
    <t>26/11/12</t>
  </si>
  <si>
    <t>SAMIULLAH</t>
  </si>
  <si>
    <t>FAKHRUDDIN</t>
  </si>
  <si>
    <t>MERTA ROAD</t>
  </si>
  <si>
    <t>NATIONAL EDUCATION INSTITUTE OF NURSING MAKRANA</t>
  </si>
  <si>
    <t>INDIAN NURSING COUNCIL NEW DELHI</t>
  </si>
  <si>
    <t>G.N.M</t>
  </si>
  <si>
    <t>3½ 
YEARS</t>
  </si>
  <si>
    <t>28/12/12</t>
  </si>
  <si>
    <t>MOHD. ASIF</t>
  </si>
  <si>
    <t>MOHD. FAROOQ</t>
  </si>
  <si>
    <t>JAIMAL COLONY BEHIND MUNCIPAL CORPORATION MERTA CITY</t>
  </si>
  <si>
    <t>MAI KHADIJA BSC NURSING COLLEGE JODHPUR</t>
  </si>
  <si>
    <t>B.SC 
NURSING</t>
  </si>
  <si>
    <t>IV 
YEARS</t>
  </si>
  <si>
    <t>MUSHTAK ALI</t>
  </si>
  <si>
    <t>NATHU KHAN</t>
  </si>
  <si>
    <t>VIL. THANU POST GHIRROD</t>
  </si>
  <si>
    <t>SHREE BALAJI COLLEGE OF ENGINEERING &amp; TECHNOLOGY JAIPUR</t>
  </si>
  <si>
    <t>SUFIYAN</t>
  </si>
  <si>
    <t>BAJARWADA NAGAUR</t>
  </si>
  <si>
    <t>RAJIV SCHOOL OF NURSING CHITRADURGA</t>
  </si>
  <si>
    <t>JAVED JAFFAR</t>
  </si>
  <si>
    <t>ABDUL HAFEEZ SISODIYA</t>
  </si>
  <si>
    <t>KAYTA MOHALLA MAKRANA</t>
  </si>
  <si>
    <t>MANAGEMENT ACADEMY &amp; RESEARCH CENTER BANGALORE</t>
  </si>
  <si>
    <t>BHARATHIAR UNIVERSITY COIMBATORE</t>
  </si>
  <si>
    <t>M.B.A</t>
  </si>
  <si>
    <t>2 YEARS</t>
  </si>
  <si>
    <t>AHMED RAZA KHAN</t>
  </si>
  <si>
    <t>AYYUB KHAN</t>
  </si>
  <si>
    <t>VIL. BHINIYAD POST KASARI THE. JAYAL</t>
  </si>
  <si>
    <t>BHAGWAT UNIVERSITY AJMER</t>
  </si>
  <si>
    <t>SADEEK 
KHAN</t>
  </si>
  <si>
    <t>BHOLU KHAN</t>
  </si>
  <si>
    <t>VILLAGE CHAWRA NAGAR POST BARNEL</t>
  </si>
  <si>
    <t>BHARAT INSTITUTE OF POLYTECHNIC &amp; SCIENCES JAIPUR</t>
  </si>
  <si>
    <t>POLYTE
CHNIC</t>
  </si>
  <si>
    <t>GULAB NABI</t>
  </si>
  <si>
    <t>KHURSHEED AHMED</t>
  </si>
  <si>
    <t>GORIYON KA MOHALLA MERTA CITY</t>
  </si>
  <si>
    <t>SUBODH INSTITUTE OF MANAGEMENT &amp; CAREER INDUSTRIES JAIPUR</t>
  </si>
  <si>
    <t>PUNJAB TECHNICAL UNIVERSITY JALANDAR</t>
  </si>
  <si>
    <t>MBA</t>
  </si>
  <si>
    <t>II YEARS</t>
  </si>
  <si>
    <t>SHER MOHAMMED</t>
  </si>
  <si>
    <t>MAJEED KHAN</t>
  </si>
  <si>
    <t>SHERANI ABAD</t>
  </si>
  <si>
    <t>JECRC UNIVERSITY JAIPUR</t>
  </si>
  <si>
    <t>A.I.C.T.E NEW DELHI</t>
  </si>
  <si>
    <t>IV YEARS</t>
  </si>
  <si>
    <t>IMRAN KHAN</t>
  </si>
  <si>
    <t>KHAN MOHAMMED</t>
  </si>
  <si>
    <t>CHANWTA KALAN</t>
  </si>
  <si>
    <t>AICTE NEW DELHI</t>
  </si>
  <si>
    <t>HUSSAINA BANO</t>
  </si>
  <si>
    <t>MERTA CITY</t>
  </si>
  <si>
    <t>21/1/2013</t>
  </si>
  <si>
    <t>FIROZ KHAN</t>
  </si>
  <si>
    <t>DIPLOMA IN 
ELEC. ENGI.</t>
  </si>
  <si>
    <t>RIYAZ AHMED</t>
  </si>
  <si>
    <t>VILL. ALNIYAWAS THE. DEGANA</t>
  </si>
  <si>
    <t>MARUDHAR ENGINEERING COLLEGE BIKANER</t>
  </si>
  <si>
    <t>ABDUL JABBAR</t>
  </si>
  <si>
    <t>ABDUL QAYOOM</t>
  </si>
  <si>
    <t>VILL. BHINIYAD POST KASARI</t>
  </si>
  <si>
    <t>BHAGWANT UNIVERSITY AJMER</t>
  </si>
  <si>
    <t>GOVT. OF RAJASTHAN &amp; UGC</t>
  </si>
  <si>
    <t>LUKMAN QURESHI</t>
  </si>
  <si>
    <t>SADEEK MOHD.</t>
  </si>
  <si>
    <t>MAA KARNI PASHUDHAN SAHAYAK COLLEGE BIKANER</t>
  </si>
  <si>
    <t>RAJ. AGRICULTURE UNIVERSITY BIKANER</t>
  </si>
  <si>
    <t>DIPLOMA IN 
VATERINERY</t>
  </si>
  <si>
    <t>IRSHAD KHAN</t>
  </si>
  <si>
    <t>KAYAMKHANI NAGAR GORERI CHAHA</t>
  </si>
  <si>
    <t>MUJAFFAR HUSSAIN</t>
  </si>
  <si>
    <t>NOOR MOHAMMED</t>
  </si>
  <si>
    <t>ARYA COLLEGE OF ENGINEERING &amp; INFORMATION TECHNOLOGY JAIPUR</t>
  </si>
  <si>
    <t>AKRAM KHAN</t>
  </si>
  <si>
    <t>HIMMAT KHAN</t>
  </si>
  <si>
    <t>JHAGARWAS DEGANA</t>
  </si>
  <si>
    <t>VILL. HARSOR THE. DEGANA</t>
  </si>
  <si>
    <t>MEWAR UNIVERSITY CHITTORGARH</t>
  </si>
  <si>
    <t>UGC NEW DELHI</t>
  </si>
  <si>
    <t>MOHD. MUSTAFA</t>
  </si>
  <si>
    <t>KAMRUDDIN</t>
  </si>
  <si>
    <t>POORNIMA GROUP OF COLLEGES JAIPUR</t>
  </si>
  <si>
    <t>MAKSOOD 
KHAN 
KHOKHAR</t>
  </si>
  <si>
    <t>KAYAMKHANI NAGAR JHAGARWAS</t>
  </si>
  <si>
    <t>BALDEVRAM MIRDHA INSTITUTE OF TECHNOLOGY SITAPURA JAIPUR</t>
  </si>
  <si>
    <t>18/02/2013</t>
  </si>
  <si>
    <t>JAVED ALI</t>
  </si>
  <si>
    <t>ABDUL RAZZAK</t>
  </si>
  <si>
    <t>NIMBHI JODHA LADNUN</t>
  </si>
  <si>
    <t>SHREE BALAJI NURSING INSTITUTE SUJANGARH</t>
  </si>
  <si>
    <t xml:space="preserve"> 3½YEAR</t>
  </si>
  <si>
    <t>20/05/11</t>
  </si>
  <si>
    <t>19/02/2013</t>
  </si>
  <si>
    <t>AZHARUDDIN</t>
  </si>
  <si>
    <t>AKBAR ALI</t>
  </si>
  <si>
    <t>MOHD. 
USMAN</t>
  </si>
  <si>
    <t>HUSSAIN WALE KUMHARI ROAD BASNI</t>
  </si>
  <si>
    <t>SUFIYA COLLEGE OF NURSING NAGAUR</t>
  </si>
  <si>
    <t>BSC. NU
RSING</t>
  </si>
  <si>
    <t>18/02/13</t>
  </si>
  <si>
    <t>WASEEM AKRAM</t>
  </si>
  <si>
    <t>MUNSHI KHAN</t>
  </si>
  <si>
    <t>KHUNKHUNA DIDWANA</t>
  </si>
  <si>
    <t>BROWN HILLS COLLEGE OF ENGINEERING &amp; TECHNOLOGY DHAUJ FAREEDABAD</t>
  </si>
  <si>
    <t>AIICTE NEW DELHI</t>
  </si>
  <si>
    <t>29/03/12</t>
  </si>
  <si>
    <t>ISHTIYAK 
AHMED</t>
  </si>
  <si>
    <t>MUKHTYAR 
AHMED</t>
  </si>
  <si>
    <t>NAKAAS GATE
NAGAUR</t>
  </si>
  <si>
    <t>SUFIYA COLLEGE OF NURSING</t>
  </si>
  <si>
    <t>RAJASTHAN 
UNIVERSITY OF HEATLH SCIENCE</t>
  </si>
  <si>
    <t>BBSC 
NURSING</t>
  </si>
  <si>
    <t>I</t>
  </si>
  <si>
    <t>WASEEM 
AKRAM</t>
  </si>
  <si>
    <t>MOHAMMED 
SALEEM</t>
  </si>
  <si>
    <t>NAVI PATTI JAVA BAAS LADNUN</t>
  </si>
  <si>
    <t>MANDA INSTITUTE OF TECHNOLOGY RAISAR BIKANER</t>
  </si>
  <si>
    <t>B.E.</t>
  </si>
  <si>
    <t>MOHAMMED SADEEK</t>
  </si>
  <si>
    <t>NOORPURA COLONY MAKRANA</t>
  </si>
  <si>
    <t>ARYA COLLEGE OF TECHNOLOGY AJMER</t>
  </si>
  <si>
    <t>MCA</t>
  </si>
  <si>
    <t>25/4/2013</t>
  </si>
  <si>
    <t>DAUD ALI</t>
  </si>
  <si>
    <t>IQBAL KHAN</t>
  </si>
  <si>
    <t>HOD KA DARWAZA KUCHAMAN CITY</t>
  </si>
  <si>
    <t>MAHATMA GANDHI MEDICAL COLLEGE &amp; HOSPITAL JAIPUR</t>
  </si>
  <si>
    <t>MAHATMA UNIVERSITY OF MEDICAL SCIENCE &amp; TECHNOLOGY JAIPUR</t>
  </si>
  <si>
    <t>BDS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</si>
  <si>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</si>
  <si>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</si>
  <si>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</si>
  <si>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</si>
  <si>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</si>
  <si>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</si>
  <si>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</si>
  <si>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Samiullan</t>
  </si>
  <si>
    <t>Fakhruddin</t>
  </si>
  <si>
    <t>Merta Road The- Merta City</t>
  </si>
  <si>
    <t>ALL INDIA NURSING COUNCIL</t>
  </si>
  <si>
    <t>G.N.M.</t>
  </si>
  <si>
    <t>3.5 YEARS</t>
  </si>
  <si>
    <t>11.2.13</t>
  </si>
  <si>
    <t>17.9.13</t>
  </si>
  <si>
    <t>ii</t>
  </si>
  <si>
    <t>LUKEMAN QURESHI</t>
  </si>
  <si>
    <t>SADDIK MOHAMMED</t>
  </si>
  <si>
    <t>VILL. ALNIYAVAS THE. DEGANA</t>
  </si>
  <si>
    <t>MAA KARNI PASHUDHAN SAHAYAK PRASHIKSAN COLLEGE BIKANER</t>
  </si>
  <si>
    <t>DIPLOMA IN VATERINERY</t>
  </si>
  <si>
    <t>MAKRANA</t>
  </si>
  <si>
    <t>BHARATHIPAR UNIVERSITY COIMBATORE</t>
  </si>
  <si>
    <t>B. Tech.</t>
  </si>
  <si>
    <t>4 years</t>
  </si>
  <si>
    <t>BAHADUR</t>
  </si>
  <si>
    <t>SULEMAN KHAN</t>
  </si>
  <si>
    <t>GOVT. POLITECHNIC COLLEGE AJMER</t>
  </si>
  <si>
    <t>DIP. IN CIVIL</t>
  </si>
  <si>
    <t>3 YEARS</t>
  </si>
  <si>
    <t>28.3.12</t>
  </si>
  <si>
    <t xml:space="preserve">TIPU SULTAN </t>
  </si>
  <si>
    <t>HAJI ISMAIL</t>
  </si>
  <si>
    <t>VILL. ALAI NAGAUR</t>
  </si>
  <si>
    <t>SUFIYA COLLEGE OF NURSING NAGARU</t>
  </si>
  <si>
    <t>RAJASTHAN UNIVERSITY OF HEALTH SCIENCE JAIPUR</t>
  </si>
  <si>
    <t>B.Sc nursing</t>
  </si>
  <si>
    <t>13.1.12</t>
  </si>
  <si>
    <t>ABDUL KADIR</t>
  </si>
  <si>
    <t>VILL. BASNI NAGAUR</t>
  </si>
  <si>
    <t>S.L.B.S. ENGINEERING COLLEGE JODHPUR</t>
  </si>
  <si>
    <t>RAJASTHAN TCHNICAL UNIVERSITY KOTA</t>
  </si>
  <si>
    <t>SADDAM HUSSAIN</t>
  </si>
  <si>
    <t>WARD NO. 11 SIPAHIYON KA MOHALLA PARBATSAR</t>
  </si>
  <si>
    <t>SEKHAWATI INSTITUTE OF TECHNOLOGY SIKAR</t>
  </si>
  <si>
    <t>RAJASTHA TECHNICAL UNIVERSITY KOTA</t>
  </si>
  <si>
    <t>3.2.12</t>
  </si>
  <si>
    <t>AMJAT KHAN</t>
  </si>
  <si>
    <t>CHOTU KHAN</t>
  </si>
  <si>
    <t>VILL. KUCHERA</t>
  </si>
  <si>
    <t>MOHAMMED SADDIK BHAT</t>
  </si>
  <si>
    <t>MAHRSHI ARVIND ENGINEERING COLLEGE JAIPUR</t>
  </si>
  <si>
    <t>30.1.12</t>
  </si>
  <si>
    <t>iii</t>
  </si>
  <si>
    <t>ABDUL MANNAN</t>
  </si>
  <si>
    <t>MOHAMMED SALEEM</t>
  </si>
  <si>
    <t>JAGJI KA KHERA BORAWAR</t>
  </si>
  <si>
    <t>LAGANSHAH MEMORIAL NURSING COLLEGE MAKRANA</t>
  </si>
  <si>
    <t>B.Sc NURSING</t>
  </si>
  <si>
    <t>3.9.13</t>
  </si>
  <si>
    <t>18.9.13</t>
  </si>
  <si>
    <t>AMJAD ALI GESAWAT</t>
  </si>
  <si>
    <t>ABDUL MAJEED GESAWAT</t>
  </si>
  <si>
    <t>GULZARPURA MASJID MAKARANA</t>
  </si>
  <si>
    <t>VISVESVARYA NATIONAL INSTITUTE OF TECHNOLOGY NAGPUR</t>
  </si>
  <si>
    <t>UGC &amp; AICTE</t>
  </si>
  <si>
    <t>ABDUL SAMI</t>
  </si>
  <si>
    <t>ABDUL RASHEED</t>
  </si>
  <si>
    <t>HAPIJON KIHAVELI DODIPEER KI DARGAH NAGAUR</t>
  </si>
  <si>
    <t>SUFIYA COLEGE OF NURSING NAGPUR</t>
  </si>
  <si>
    <t>9.10.13</t>
  </si>
  <si>
    <t>WASIM AKRAM</t>
  </si>
  <si>
    <t>VILLAGE KHUNKHUNA TEHSIL DEEDWANA</t>
  </si>
  <si>
    <t>BROWN HILLS COLLEGE OF ENGINEERING &amp; TECHNOLOGY DHAUJ</t>
  </si>
  <si>
    <t>27-12-2011</t>
  </si>
  <si>
    <t>10.2.14</t>
  </si>
  <si>
    <t>iv</t>
  </si>
  <si>
    <t>WASIM BARI</t>
  </si>
  <si>
    <t>NEAR NURANIKHARI MASJID TELIWADA NAGAUR</t>
  </si>
  <si>
    <t>POLYT
ECHNIC</t>
  </si>
  <si>
    <t>10.10.12</t>
  </si>
  <si>
    <t>11.2.14</t>
  </si>
  <si>
    <t>SHABBIR 
AHMED</t>
  </si>
  <si>
    <t>MOHAMMED SADDIK</t>
  </si>
  <si>
    <t>ARYAN COLLEGE OF TECHNOLOGY AJMER</t>
  </si>
  <si>
    <t>2.11.13</t>
  </si>
  <si>
    <t>VILLAGE HARSOR TEHSIL DEGANA</t>
  </si>
  <si>
    <t>RUHS JAIPUR</t>
  </si>
  <si>
    <t>20.05.2011</t>
  </si>
  <si>
    <t>MOHAMMED 
MUSTAFA</t>
  </si>
  <si>
    <t>VILLAGE SHERANI ABAD</t>
  </si>
  <si>
    <t>POORNIMA COLLEGE OF ENGINEERING JAIPUR</t>
  </si>
  <si>
    <t>BHATIYON KA BAAS MERTA CITY</t>
  </si>
  <si>
    <t>MAI KHADIJA B.SC NURSING COLLEGE JODHPUR</t>
  </si>
  <si>
    <t>BSC. NURSING</t>
  </si>
  <si>
    <t>20-11-2012</t>
  </si>
  <si>
    <t>15/01/14</t>
  </si>
  <si>
    <t>MOHAMMED ALI</t>
  </si>
  <si>
    <t>CHOTI KHAN</t>
  </si>
  <si>
    <t>VILLAGE DEH TEHSIL JAYAL</t>
  </si>
  <si>
    <t xml:space="preserve">POLYTECHNIC </t>
  </si>
  <si>
    <t>28/03/12</t>
  </si>
  <si>
    <t>MOHAMMED HUSSAIN</t>
  </si>
  <si>
    <t>ISMAIL DEEN</t>
  </si>
  <si>
    <t>NAJMIYA MOHALLA SHERANI ABAD</t>
  </si>
  <si>
    <t>APEX GROUP OF INSTITUTE JAIPUR</t>
  </si>
  <si>
    <t>19/11/2013</t>
  </si>
  <si>
    <t>SALEEM KHAN</t>
  </si>
  <si>
    <t>VILLAGE JILIYA TEHSIL KUCHAMAN CITY</t>
  </si>
  <si>
    <t>MARUDHAR COLLEGE OF NURSING KUCHAMAN CITY</t>
  </si>
  <si>
    <t>VILLAGE SHERANI ABAD TEHSIL DEEDWANA</t>
  </si>
  <si>
    <t>AICTE NEE DELHI</t>
  </si>
  <si>
    <t>20/11/2012</t>
  </si>
  <si>
    <t>VILLAGE MARWAR MUNDWA</t>
  </si>
  <si>
    <t>SLBS POLYTECHNIC COLLEGE JODHPUR</t>
  </si>
  <si>
    <t>ABDUL KAYYOOM</t>
  </si>
  <si>
    <t>VILLAGE BHINIYAD TEHSIL JAYAL</t>
  </si>
  <si>
    <t>UGC &amp; GOVT. OF RAJASTHAN</t>
  </si>
  <si>
    <t>DIPLOMA IN CIVIL</t>
  </si>
  <si>
    <t>15/1/2014</t>
  </si>
  <si>
    <t>MOHAMMED RIZWAN</t>
  </si>
  <si>
    <t>MUSHTAQ AHMED</t>
  </si>
  <si>
    <t>BEHIND GOVT. HOSPITAL BASNI</t>
  </si>
  <si>
    <t>M.N HOMEOPATHIC MEDICAL COLLEGE &amp; RES. CENTER BIKANER</t>
  </si>
  <si>
    <t>R.A.U. JODHPUR</t>
  </si>
  <si>
    <t>B.H.M.S</t>
  </si>
  <si>
    <t>IV ½
YEARS</t>
  </si>
  <si>
    <t>30/12/13</t>
  </si>
  <si>
    <t>MLV GOVERNMENT TEXTILE &amp; ENGINEERING COLLEGE BHILWARA</t>
  </si>
  <si>
    <t>IV
YEARS</t>
  </si>
  <si>
    <t>KAYAMKHANI NAGAR DEGANA</t>
  </si>
  <si>
    <t>SARTAJ KHAN</t>
  </si>
  <si>
    <t>AYYUB ALI KHAN</t>
  </si>
  <si>
    <t>KAYAMKHANIYON KA BAS KUCHERA</t>
  </si>
  <si>
    <t>15/1/14</t>
  </si>
  <si>
    <t>SIKANDAR ALI</t>
  </si>
  <si>
    <t>MAHBOOB</t>
  </si>
  <si>
    <t>17/2/2012</t>
  </si>
  <si>
    <t>MOHSIN KHOKHAR</t>
  </si>
  <si>
    <t>HAJI MOHD. RAFIQUE</t>
  </si>
  <si>
    <t>INSIDE KUMHARI GATE NAGAUR</t>
  </si>
  <si>
    <t>JODHPUR NATIONAL UNIVERSITY JODHPUR</t>
  </si>
  <si>
    <t>U.G.C</t>
  </si>
  <si>
    <t>MUKARAB KHAN</t>
  </si>
  <si>
    <t>SAWAI KHAN</t>
  </si>
  <si>
    <t>VILLAGE CHANWATA KALAN TEHSIL JAYAL</t>
  </si>
  <si>
    <t>III 
YEARS</t>
  </si>
  <si>
    <t>24/1/2014</t>
  </si>
  <si>
    <t>SADDIK KHAN</t>
  </si>
  <si>
    <t>VILLAGE CHAWARA NAGAR POST BARNEL TEHSIL JAYAL</t>
  </si>
  <si>
    <t>BHARAT INSTITUTE OF POLYTECHNIC AJMER ROAD JAIPUR</t>
  </si>
  <si>
    <t>RAFEEK</t>
  </si>
  <si>
    <t>RUSTAM</t>
  </si>
  <si>
    <t>450 NEW AREA COLONY TOSINA</t>
  </si>
  <si>
    <t xml:space="preserve">GLOBAL GROUP OF INSTITUTIONS MANAGEMENT &amp; COMMERCE INSTITUTE OF GLOBAL SYNERGY GLOBAL BUSINESS SCHOOL GLOBAL HOUSE LOHAGAL PANCHSHEEL ROAD AJMER </t>
  </si>
  <si>
    <t>II YEASRS</t>
  </si>
  <si>
    <t>MEWAR UNIVERSITY CHITTORGAH</t>
  </si>
  <si>
    <t>YAKOOB ALI</t>
  </si>
  <si>
    <t>ISMAIL KHAN</t>
  </si>
  <si>
    <t>VILLAGE BARNEL TEHSIL JAYAL</t>
  </si>
  <si>
    <t>YAGYAVALKYA INSTITUTE OF TECHNOLOGY JAPUR</t>
  </si>
  <si>
    <t>13/11/2013</t>
  </si>
  <si>
    <t>GULAM NABI</t>
  </si>
  <si>
    <t>SUBODH INSTITUTE OF MANAGEMENT &amp; CAREER STUDIES JAIPUR</t>
  </si>
  <si>
    <t>II YEAR</t>
  </si>
  <si>
    <t>24/10/14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</si>
  <si>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</si>
  <si>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</si>
  <si>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 xml:space="preserve">fnukad </t>
  </si>
  <si>
    <t>Annuxure - C</t>
  </si>
  <si>
    <t>SCA Name :</t>
  </si>
  <si>
    <t>YASMIN BANO</t>
  </si>
  <si>
    <t>MOHAMMED SHAREEF</t>
  </si>
  <si>
    <t>CLOTH STORE</t>
  </si>
  <si>
    <t>26-12-2013</t>
  </si>
  <si>
    <t>NAZIYA BANO</t>
  </si>
  <si>
    <t>MOHAMMAD SALEEM</t>
  </si>
  <si>
    <t>NAKAAS GATE NAGAUR</t>
  </si>
  <si>
    <t>SHABBIR HUSSAIN</t>
  </si>
  <si>
    <t>MOHAMMED NAIM</t>
  </si>
  <si>
    <t>JARIBAN BANO</t>
  </si>
  <si>
    <t>SAMSHER KHAN KAYAMKHANI</t>
  </si>
  <si>
    <t>VILLAGE CHUNTISARA</t>
  </si>
  <si>
    <t>DAIRY UDHYOG</t>
  </si>
  <si>
    <t>SURAIYYA</t>
  </si>
  <si>
    <t>SHAKIR HUSSAIN</t>
  </si>
  <si>
    <t>IRON STORE</t>
  </si>
  <si>
    <t>ABID KHAN</t>
  </si>
  <si>
    <t>GENERAL STORE</t>
  </si>
  <si>
    <t>MOHAMMED RAFEEK</t>
  </si>
  <si>
    <t>YOUSUF ALI</t>
  </si>
  <si>
    <t>VILLAGE TARNAU</t>
  </si>
  <si>
    <t>MOHAMMED SAJID</t>
  </si>
  <si>
    <t>PEEPLI GALI NAGAUR</t>
  </si>
  <si>
    <t>MOHAMMED JAHID</t>
  </si>
  <si>
    <t>JAMEEL AHMED</t>
  </si>
  <si>
    <t>MOHAMMED SHAHID</t>
  </si>
  <si>
    <t>MOHAMMED IBRAHIM</t>
  </si>
  <si>
    <t>TELIWADA NAGAUR</t>
  </si>
  <si>
    <t>FIROZE KHAN</t>
  </si>
  <si>
    <t>MOHAMMED SHABBIR</t>
  </si>
  <si>
    <t>MOHAMMED NAZEER</t>
  </si>
  <si>
    <t>MOHAMMED IRFAN</t>
  </si>
  <si>
    <t>MOHAMMED RAMZAN</t>
  </si>
  <si>
    <t>ELECTRIC STORE</t>
  </si>
  <si>
    <t>JABIR HUSSAIN</t>
  </si>
  <si>
    <t>AHMED HUSSAIN</t>
  </si>
  <si>
    <t>MOHAMMED ISMAIL</t>
  </si>
  <si>
    <t>MUKHTYAR AHMED</t>
  </si>
  <si>
    <t>KABEER AHMED</t>
  </si>
  <si>
    <t>ASIF KHAN KHEENCHI</t>
  </si>
  <si>
    <t>NAZU KHAN</t>
  </si>
  <si>
    <t>AUTOMOBILE</t>
  </si>
  <si>
    <t>ABRAR AHMED</t>
  </si>
  <si>
    <t>NABI BAX</t>
  </si>
  <si>
    <t>SABIR HUSSAIN</t>
  </si>
  <si>
    <t>MOHAMMED NASIR</t>
  </si>
  <si>
    <t>SHABBIR MOHAMMED</t>
  </si>
  <si>
    <t>MOHAMMED SHOKAT</t>
  </si>
  <si>
    <t>MOHAMMED YOUSUF</t>
  </si>
  <si>
    <t>ABDUL SATTAR CHOUDHARY</t>
  </si>
  <si>
    <t>ABDUL AZEEZ</t>
  </si>
  <si>
    <t>JULE KHAN</t>
  </si>
  <si>
    <t>JAVED</t>
  </si>
  <si>
    <t>ALLAHDEEN</t>
  </si>
  <si>
    <t>MARWAR MUNDWA</t>
  </si>
  <si>
    <t>MOHAMMED AYYUB</t>
  </si>
  <si>
    <t>MANGILAAL</t>
  </si>
  <si>
    <t>SHEHARI LOHARON KA MOHALLA NAGAUR</t>
  </si>
  <si>
    <t>30-12-2013</t>
  </si>
  <si>
    <t>ABDUL GANNI</t>
  </si>
  <si>
    <t>VILLAGE PAALIYAAS</t>
  </si>
  <si>
    <t>WELDING WORKS</t>
  </si>
  <si>
    <t>MOHAMMED AMEEN</t>
  </si>
  <si>
    <t>AJEEMUDDIN</t>
  </si>
  <si>
    <t>VISHNU SAGAR MERTACITY</t>
  </si>
  <si>
    <t>ASIF KHAN</t>
  </si>
  <si>
    <t>AHSAAN KHAN</t>
  </si>
  <si>
    <t>CYBER CAFÉ</t>
  </si>
  <si>
    <t>PARVEZ KHAN</t>
  </si>
  <si>
    <t>MOINUDDIN MOYAL</t>
  </si>
  <si>
    <t>SHOES STORE</t>
  </si>
  <si>
    <t>AHASAN KHAN</t>
  </si>
  <si>
    <t>AMEERUDDIN</t>
  </si>
  <si>
    <t>VILLAGE PADUKALAN</t>
  </si>
  <si>
    <t>ASLAM KHAN</t>
  </si>
  <si>
    <t>ASGAR SYA</t>
  </si>
  <si>
    <t>VILLAGE ARNIYALA</t>
  </si>
  <si>
    <t>GHAZALA PARVEEN</t>
  </si>
  <si>
    <t>YUNUS KHAN</t>
  </si>
  <si>
    <t>DEEN MOHAMMED</t>
  </si>
  <si>
    <t>MOHAMMED YOUNUS</t>
  </si>
  <si>
    <t>NAVED</t>
  </si>
  <si>
    <t xml:space="preserve">MANFOOL </t>
  </si>
  <si>
    <t>SULAIMAN KHAN</t>
  </si>
  <si>
    <t xml:space="preserve">VILLAGE BUGARDA </t>
  </si>
  <si>
    <t>RAJIYA BANO</t>
  </si>
  <si>
    <t>MOHAMMED ASLAM</t>
  </si>
  <si>
    <t xml:space="preserve">NIYAAZ MOHAMMED </t>
  </si>
  <si>
    <t>WAFAAT SHAH</t>
  </si>
  <si>
    <t>MOHAMMED SIKANDAR</t>
  </si>
  <si>
    <t>SALOON SHOP</t>
  </si>
  <si>
    <t>ABDUL KAYYUM RANGREZ</t>
  </si>
  <si>
    <t>MOHD. SHAFI RANGREZ</t>
  </si>
  <si>
    <t>WARD NO. 34 MOMINPURA MATABHAR ROAD MAKRANA</t>
  </si>
  <si>
    <t>SAMUNDRA KHAN</t>
  </si>
  <si>
    <t>MADARSE KE PAAS DHANI VILLAGE CHUNTISARA</t>
  </si>
  <si>
    <t>ASIF BANO</t>
  </si>
  <si>
    <t>WASEEM BARI</t>
  </si>
  <si>
    <t>NEAR BABU KOTHADI TELIWADA NAGAUR</t>
  </si>
  <si>
    <t>FIRDOSH BANO</t>
  </si>
  <si>
    <t>GULZARSHAH</t>
  </si>
  <si>
    <t>IRON WORKS</t>
  </si>
  <si>
    <t>HAZARA</t>
  </si>
  <si>
    <t>MANFOOL KHAN</t>
  </si>
  <si>
    <t>VILLAGE BUGARDA TEHSIL JAYAL</t>
  </si>
  <si>
    <t>SARAAZ KHAN</t>
  </si>
  <si>
    <t>BHANWARU KHAN</t>
  </si>
  <si>
    <t>VILLAGE JHUJHANDDA</t>
  </si>
  <si>
    <t>VILLAGE KUCHERA</t>
  </si>
  <si>
    <t>USMAN SHAH</t>
  </si>
  <si>
    <t>KUCHAMAN CITY</t>
  </si>
  <si>
    <t>MEDICAL STORE</t>
  </si>
  <si>
    <t>ABDUL LATEEF</t>
  </si>
  <si>
    <t>MOHAMMAD HABEEB</t>
  </si>
  <si>
    <t>RAMZAN BAX</t>
  </si>
  <si>
    <t>SAHADAT ALI</t>
  </si>
  <si>
    <t>ZEENAT BANO</t>
  </si>
  <si>
    <t>SHAKEEL AHMED</t>
  </si>
  <si>
    <t>PAPPU KHAN</t>
  </si>
  <si>
    <t>FARUK</t>
  </si>
  <si>
    <t>SADDIK</t>
  </si>
  <si>
    <t>ZAFAR</t>
  </si>
  <si>
    <t>ABDUL WAHID</t>
  </si>
  <si>
    <t>ANWAR SHAHZAD</t>
  </si>
  <si>
    <t>RAFEEUDDIN</t>
  </si>
  <si>
    <t>MOHAMMED ARIF</t>
  </si>
  <si>
    <t>MOHAMMED SHOAIB</t>
  </si>
  <si>
    <t>AKHTAR ALI KHAN</t>
  </si>
  <si>
    <t>YAKOOB KHAN</t>
  </si>
  <si>
    <t>KADRI COLONY MERTA CITY</t>
  </si>
  <si>
    <t>ZEENATUNISHA</t>
  </si>
  <si>
    <t>NAGINA</t>
  </si>
  <si>
    <t>MOHAMMED HUSSAN</t>
  </si>
  <si>
    <t>MOHAMMED MOOSA</t>
  </si>
  <si>
    <t>ZAFAR KHAN</t>
  </si>
  <si>
    <t>NOOR KHAN</t>
  </si>
  <si>
    <t>VILLAGE MADPARAS</t>
  </si>
  <si>
    <t xml:space="preserve">AGRICULTURE </t>
  </si>
  <si>
    <t>ASIF</t>
  </si>
  <si>
    <t>MOHAMMED ALEEM</t>
  </si>
  <si>
    <t>BASHEER AHMED</t>
  </si>
  <si>
    <t>ABDULLAH BHATTI</t>
  </si>
  <si>
    <t>TANVEER AHMED</t>
  </si>
  <si>
    <t>KAMRUZAMA</t>
  </si>
  <si>
    <t>MOHAMMADPURA NAGAUR</t>
  </si>
  <si>
    <t>CHAND MOHAMMED</t>
  </si>
  <si>
    <t>ABDUL KAYYUM</t>
  </si>
  <si>
    <t>FAKEER MOHAMMED</t>
  </si>
  <si>
    <t>RAMPOLE NAGAUR</t>
  </si>
  <si>
    <t>ARIF</t>
  </si>
  <si>
    <t>ANWAR ALI</t>
  </si>
  <si>
    <t>RAZZAK KHAN</t>
  </si>
  <si>
    <t>MOHAMMED ASIF</t>
  </si>
  <si>
    <t>MOHAMMED SHAFI</t>
  </si>
  <si>
    <t>YASMIN</t>
  </si>
  <si>
    <t>MAHBOOB ALI</t>
  </si>
  <si>
    <t>MOHAMMED LUKMAN</t>
  </si>
  <si>
    <t>MUJIBURREHMAN</t>
  </si>
  <si>
    <t>MOINUDDIN</t>
  </si>
  <si>
    <t>FARZANA</t>
  </si>
  <si>
    <t>MOHAMMED AHSRAF</t>
  </si>
  <si>
    <t>RIZWANA PARVEEN</t>
  </si>
  <si>
    <t>MOHAMMED IMRAN</t>
  </si>
  <si>
    <t>RIYAZUL HASAN</t>
  </si>
  <si>
    <t>ABUBAKAR</t>
  </si>
  <si>
    <t>SANJIDA BANO</t>
  </si>
  <si>
    <t>BASHEER KHAN</t>
  </si>
  <si>
    <t>VILLAGE PANDU KHAN</t>
  </si>
  <si>
    <t>RIYAZUDDIN</t>
  </si>
  <si>
    <t>JEWELLERY SHOP</t>
  </si>
  <si>
    <t>NAIM RAZA</t>
  </si>
  <si>
    <t>MOHAMMED ASHFAK</t>
  </si>
  <si>
    <t>ANARUDDIN</t>
  </si>
  <si>
    <t>RENI GATE MERTA CITY</t>
  </si>
  <si>
    <t>AUTO ELECTRICIC</t>
  </si>
  <si>
    <t>HAFIZ NAZMUDDIN</t>
  </si>
  <si>
    <t>HAJI MOHAMMED FARUK</t>
  </si>
  <si>
    <t>OLD POWER HOUSE NAGAUR</t>
  </si>
  <si>
    <t>SABRA BANO</t>
  </si>
  <si>
    <t>JAHID HUSSAIN</t>
  </si>
  <si>
    <t>24-01-2014</t>
  </si>
  <si>
    <t>RAJUDEEN</t>
  </si>
  <si>
    <t>VILLAGE ROLE</t>
  </si>
  <si>
    <t>MOHD. ALAUDDIN</t>
  </si>
  <si>
    <t>ABDUL GAFOOR ANSARI</t>
  </si>
  <si>
    <t>HOSIERY ITEM</t>
  </si>
  <si>
    <t>JAVED AKHTAR</t>
  </si>
  <si>
    <t>MOHD. SHAFI</t>
  </si>
  <si>
    <t>WOOD POSIS</t>
  </si>
  <si>
    <t>GHULAM JILANI</t>
  </si>
  <si>
    <t>LAAL MOHAMMED</t>
  </si>
  <si>
    <t>NAYADARWAJA NAGAUR</t>
  </si>
  <si>
    <t>MOHD. NAZEER</t>
  </si>
  <si>
    <t>MOHD. USMAN</t>
  </si>
  <si>
    <t>MOHD. NADEEM</t>
  </si>
  <si>
    <t>A ROAD NAGAUR</t>
  </si>
  <si>
    <t>TELI LOHARON KA MOHALLA NAGAUR</t>
  </si>
  <si>
    <t>MOHD. AFZAL</t>
  </si>
  <si>
    <t>MOHAMMED FAROOQ</t>
  </si>
  <si>
    <t>DELHI GATE NAGAUR</t>
  </si>
  <si>
    <t>ZAHEER ABBAS</t>
  </si>
  <si>
    <t>TIGARI BAAZAR NAGAUR</t>
  </si>
  <si>
    <t>FANCY STORE</t>
  </si>
  <si>
    <t>ALI HUSSAIN</t>
  </si>
  <si>
    <t>MOHD. AARIF</t>
  </si>
  <si>
    <t>GAYASUDDIN</t>
  </si>
  <si>
    <t>PREM KHAN</t>
  </si>
  <si>
    <t>NAZMA BANO</t>
  </si>
  <si>
    <t>SHARAFAT HUSSAIN</t>
  </si>
  <si>
    <t>PHED COLONY NAGAUR</t>
  </si>
  <si>
    <t>ABDUL RAB</t>
  </si>
  <si>
    <t>ABDUL RAUF</t>
  </si>
  <si>
    <t>PIPALI GALI NAGAUR</t>
  </si>
  <si>
    <t>SHAMIM</t>
  </si>
  <si>
    <t>MOHD USMAN</t>
  </si>
  <si>
    <t>DHOBIYON KA MOHALLA NAGAUR</t>
  </si>
  <si>
    <t>ANWAR HUSSAIN</t>
  </si>
  <si>
    <t>ABDUL AARIF</t>
  </si>
  <si>
    <t>ABDUL KARIM</t>
  </si>
  <si>
    <t>GANDHI CHOWK NAGAUR</t>
  </si>
  <si>
    <t>WALI MOHAMMED</t>
  </si>
  <si>
    <t>MOHD. SARDAR</t>
  </si>
  <si>
    <t>PANCHORI</t>
  </si>
  <si>
    <t>SAGEER HUSSAIN</t>
  </si>
  <si>
    <t>ABDUL LATIF</t>
  </si>
  <si>
    <t>NASEEM</t>
  </si>
  <si>
    <t>UBAIDULLAH HAIDARI</t>
  </si>
  <si>
    <t>ABUL HASAN</t>
  </si>
  <si>
    <t>MEHARDEEN</t>
  </si>
  <si>
    <t>MOHD. AHSAN</t>
  </si>
  <si>
    <t>HATI POLE NAGAUR</t>
  </si>
  <si>
    <t>HAIR SALOON</t>
  </si>
  <si>
    <t>DARGAH BADEPEER SAAHAB NAGAUR</t>
  </si>
  <si>
    <t>NADEEM</t>
  </si>
  <si>
    <t>MOHAMMED HABEEB</t>
  </si>
  <si>
    <t>MOHD. IBRAHIM</t>
  </si>
  <si>
    <t>MOHD. HUSSAIN BHATI</t>
  </si>
  <si>
    <t>GHOSIWADA NAGAUR</t>
  </si>
  <si>
    <t>MUMTAJ</t>
  </si>
  <si>
    <t>MOHD. RAFEEK</t>
  </si>
  <si>
    <t>GUL MOHD.</t>
  </si>
  <si>
    <t>ABDI HUSSAIN</t>
  </si>
  <si>
    <t>MOHD. TAUFIK</t>
  </si>
  <si>
    <t>MOHD. HABEEB</t>
  </si>
  <si>
    <t>SHAUKAT ALI</t>
  </si>
  <si>
    <t>GHULAMUDDIN</t>
  </si>
  <si>
    <t>SATTAR</t>
  </si>
  <si>
    <t>RAZZAQ</t>
  </si>
  <si>
    <t>STEEL FURNITURE</t>
  </si>
  <si>
    <t>MOHD. ABRAR</t>
  </si>
  <si>
    <t>SARFUDDIN</t>
  </si>
  <si>
    <t>BACCHA KHADA NAGAUR</t>
  </si>
  <si>
    <t>HUSSAIN</t>
  </si>
  <si>
    <t>SHAKOOR KHAN</t>
  </si>
  <si>
    <t>FAIZU KHAN</t>
  </si>
  <si>
    <t>VILLAGE SARANWAS</t>
  </si>
  <si>
    <t>IDRISH</t>
  </si>
  <si>
    <t>BUNDU</t>
  </si>
  <si>
    <t>DEH ROAD NAGAUR</t>
  </si>
  <si>
    <t>MOHAMMED</t>
  </si>
  <si>
    <t>INSAF KHAN</t>
  </si>
  <si>
    <t>KHILIYON KI POLE NAGAUR</t>
  </si>
  <si>
    <t>ABDUL RAJEET</t>
  </si>
  <si>
    <t>MOHD. BUNDU</t>
  </si>
  <si>
    <t>SHEHZAD ALI</t>
  </si>
  <si>
    <t>PHAKIRON KA MOHALLA NAGAUR</t>
  </si>
  <si>
    <t>MOHD. SULEMAN</t>
  </si>
  <si>
    <t>JAFAR AALAM</t>
  </si>
  <si>
    <t>MOHD. JAMAAL</t>
  </si>
  <si>
    <t>NAIMUDDIN</t>
  </si>
  <si>
    <t>NASIRUDDIN</t>
  </si>
  <si>
    <t>TIGARI BAZAR NAGAUR</t>
  </si>
  <si>
    <t>AAKUB ALI</t>
  </si>
  <si>
    <t>ABDUL GANI KHAN</t>
  </si>
  <si>
    <t>BALUDEEN</t>
  </si>
  <si>
    <t>GANI MOHD.</t>
  </si>
  <si>
    <t>VILLAGE KURADAYA</t>
  </si>
  <si>
    <t>CATTLE FEED</t>
  </si>
  <si>
    <t>SETHI TELI</t>
  </si>
  <si>
    <t>RUKAN ALI</t>
  </si>
  <si>
    <t>WAHIDUDDIN</t>
  </si>
  <si>
    <t>LOHARON KA BAS JAYAL</t>
  </si>
  <si>
    <t>AMARDEEN</t>
  </si>
  <si>
    <t>SHAKUR KHAN</t>
  </si>
  <si>
    <t>SHAFI MOHAMMED</t>
  </si>
  <si>
    <t>KAMA</t>
  </si>
  <si>
    <t>MOHD. HARRON</t>
  </si>
  <si>
    <t>STEEL FURNIT
URE</t>
  </si>
  <si>
    <t>MOHD. IRFAN</t>
  </si>
  <si>
    <t>SAMIUDDIN</t>
  </si>
  <si>
    <t>KAJI CHOWK NAGAUR</t>
  </si>
  <si>
    <t>MUSTAK ALI</t>
  </si>
  <si>
    <t>MOHD. IKBAL</t>
  </si>
  <si>
    <t>VILLAGE JAYAL</t>
  </si>
  <si>
    <t>SULTANA BANO</t>
  </si>
  <si>
    <t>JAFFAR KHAN</t>
  </si>
  <si>
    <t>ALI KHAN</t>
  </si>
  <si>
    <t>RAHIM KHAN</t>
  </si>
  <si>
    <t>CATTLE FARM</t>
  </si>
  <si>
    <t>RAMJAN KHAN</t>
  </si>
  <si>
    <t>FIRDOSE BANO</t>
  </si>
  <si>
    <t>ABDUL MAJEED</t>
  </si>
  <si>
    <t>JAFRUDDIN</t>
  </si>
  <si>
    <t>SHOE STORE</t>
  </si>
  <si>
    <t>LOHARON KA MOHALLA ROLE</t>
  </si>
  <si>
    <t>MEHARUNISHA</t>
  </si>
  <si>
    <t>MOHD. ILIYAS</t>
  </si>
  <si>
    <t>NASEEM BANO</t>
  </si>
  <si>
    <t>MANGU LOHAR</t>
  </si>
  <si>
    <t>SULAIMAN</t>
  </si>
  <si>
    <t>VILLAGE JANANA</t>
  </si>
  <si>
    <t>SHAKURDEEN</t>
  </si>
  <si>
    <t>BHANWARUDEEN</t>
  </si>
  <si>
    <t>YAKUB TELI</t>
  </si>
  <si>
    <t>SAHABUDDIN</t>
  </si>
  <si>
    <t>SHAHID HUSSAIN</t>
  </si>
  <si>
    <t>ABDUL ALEEM</t>
  </si>
  <si>
    <t>HUSSAIN KHAN</t>
  </si>
  <si>
    <t>AMIRDEEN</t>
  </si>
  <si>
    <t>SHEEL GAANV</t>
  </si>
  <si>
    <t>RANJHEWALON KA MOHALLA NAGAUR</t>
  </si>
  <si>
    <t>ABDUL LATIF SIDDIQUI</t>
  </si>
  <si>
    <t>MOHAMMED RAMJAN</t>
  </si>
  <si>
    <t>RASEED MOHAMMED TELI</t>
  </si>
  <si>
    <t>KAMRUDDIN TELI</t>
  </si>
  <si>
    <t>TELIYON KA MOHALLA RINYABADI</t>
  </si>
  <si>
    <t>GHULAB KHAN</t>
  </si>
  <si>
    <t>POKHANDI KE PAAS MARWAR MUNDWA</t>
  </si>
  <si>
    <t>ALAUDDIN</t>
  </si>
  <si>
    <t>AZEEZ</t>
  </si>
  <si>
    <t>SARDAR</t>
  </si>
  <si>
    <t>PYAR MOHAMMED</t>
  </si>
  <si>
    <t>RAUF AHMED</t>
  </si>
  <si>
    <t>PEER BALAKH NAGAUR</t>
  </si>
  <si>
    <t>AFRAZ AHMED</t>
  </si>
  <si>
    <t>SALAHUDDIN</t>
  </si>
  <si>
    <t>SAIDUDDIN</t>
  </si>
  <si>
    <t>AMJAD HUSSAIN</t>
  </si>
  <si>
    <t>JAMEELA BANU</t>
  </si>
  <si>
    <t>HAAKAM ALI KHAN</t>
  </si>
  <si>
    <t>MOHAMMED AZEEZ</t>
  </si>
  <si>
    <t xml:space="preserve">NOOR MOHAMMED </t>
  </si>
  <si>
    <t>NAYAPURA MUNDWA</t>
  </si>
  <si>
    <t>MURAD BUX</t>
  </si>
  <si>
    <t>PEER MOHAMMED</t>
  </si>
  <si>
    <t>VILLAGE KURADA</t>
  </si>
  <si>
    <t>HAJI JAHOOR MOHAMMED</t>
  </si>
  <si>
    <t>AUTO PARTS</t>
  </si>
  <si>
    <t>AABID AHMED</t>
  </si>
  <si>
    <t>VILLAGE AALNIYAWAS</t>
  </si>
  <si>
    <t>CATTLE PURCHASE</t>
  </si>
  <si>
    <t>VAKEEL ALI</t>
  </si>
  <si>
    <t>LOHARON KA BAS MUNDWA</t>
  </si>
  <si>
    <t>ABDUL SALAAM</t>
  </si>
  <si>
    <t>ABDUL HAQ</t>
  </si>
  <si>
    <t>CHAMANPURA MAKRANA</t>
  </si>
  <si>
    <t>HANDICRAFT</t>
  </si>
  <si>
    <t>MOHAMMED AASIF</t>
  </si>
  <si>
    <t>VILLAGE KUMHARI</t>
  </si>
  <si>
    <t>MOBILE REPAIRING</t>
  </si>
  <si>
    <t>INDIRA</t>
  </si>
  <si>
    <t>QAYYUM</t>
  </si>
  <si>
    <t>KHATUN</t>
  </si>
  <si>
    <t>IKBAL ALI</t>
  </si>
  <si>
    <t>JAMAAL KHAN</t>
  </si>
  <si>
    <t>OIL MEAL</t>
  </si>
  <si>
    <t>REHMAN ALI</t>
  </si>
  <si>
    <t>HASAN KHAN</t>
  </si>
  <si>
    <t>DARAAF MOHAMMED</t>
  </si>
  <si>
    <t>MUSTAK</t>
  </si>
  <si>
    <t>GAFFAR GHOSI</t>
  </si>
  <si>
    <t>OLD PATROL PUMP MUNDWA</t>
  </si>
  <si>
    <t>HAMEEDA BANO</t>
  </si>
  <si>
    <t>NEAR JAMA MASJID NAGAUR</t>
  </si>
  <si>
    <t>SIKANDAR</t>
  </si>
  <si>
    <t>POKHANDI KA RAASTA MARWAR MUNDWA</t>
  </si>
  <si>
    <t>TABASSUM</t>
  </si>
  <si>
    <t>UMER KHAN</t>
  </si>
  <si>
    <t>INSIDE AJMERI GATE NAGAUR</t>
  </si>
  <si>
    <t>FAREEDA</t>
  </si>
  <si>
    <t>ISLAM KHAN</t>
  </si>
  <si>
    <t>BUDHA KHAN</t>
  </si>
  <si>
    <t>SAGEER AHMED</t>
  </si>
  <si>
    <t>MOHAMMED HAYAAT</t>
  </si>
  <si>
    <t>NEAR ANJUMAN SCHOOL MAKRANA</t>
  </si>
  <si>
    <t>AKHTAR HUSSAIN</t>
  </si>
  <si>
    <t>MOHD SADDIK</t>
  </si>
  <si>
    <t>MUJTAB</t>
  </si>
  <si>
    <t>VILLAGE SANKHWAS</t>
  </si>
  <si>
    <t>MOHAMMED RAFIQ</t>
  </si>
  <si>
    <t>HABEEB</t>
  </si>
  <si>
    <t>VILLAGE KHAJWANA</t>
  </si>
  <si>
    <t>ISRAR AHMED</t>
  </si>
  <si>
    <t>REHMAN TAAKLI</t>
  </si>
  <si>
    <t>SHAMIM BANO</t>
  </si>
  <si>
    <t>MOHAMMED RASHEED</t>
  </si>
  <si>
    <t>DRIL MACHINE</t>
  </si>
  <si>
    <t>MOHAMMED HASAN</t>
  </si>
  <si>
    <t>HANDTOOLS</t>
  </si>
  <si>
    <t>RAHIS AHMED</t>
  </si>
  <si>
    <t>MOHD. RASHEED</t>
  </si>
  <si>
    <t>MOHD. UMER</t>
  </si>
  <si>
    <t>MOHD. ABBAS</t>
  </si>
  <si>
    <t>SHAHZAD ALI</t>
  </si>
  <si>
    <t>NEAR POKHANDI MARWAR MUNDWA</t>
  </si>
  <si>
    <t>SAMREEN</t>
  </si>
  <si>
    <t>MOHD. RAFEEQ</t>
  </si>
  <si>
    <t>HAFIJO KI HAVELI TELI LOHARON KA MOHALLA NAGAUR</t>
  </si>
  <si>
    <t>JUBEDA</t>
  </si>
  <si>
    <t>PINJARON KA MOHALLA NAGAUR</t>
  </si>
  <si>
    <t>MAQBOOL KHAN</t>
  </si>
  <si>
    <t>MOHAMMEDPURA NAGAUR</t>
  </si>
  <si>
    <t>CHAMAN</t>
  </si>
  <si>
    <t>PAPPU</t>
  </si>
  <si>
    <t>MOHAMMED BUX</t>
  </si>
  <si>
    <t>RAMZAN SHAH</t>
  </si>
  <si>
    <t>IKBAL</t>
  </si>
  <si>
    <t>DHANADEEN</t>
  </si>
  <si>
    <t>VILLAGE MANDAL</t>
  </si>
  <si>
    <t>TRACTOR TROLY</t>
  </si>
  <si>
    <t>FAROOK MOHD.</t>
  </si>
  <si>
    <t>KHATION KA BAAS MUNDWA</t>
  </si>
  <si>
    <t>MOHD. SADIK</t>
  </si>
  <si>
    <t>JAVED HUSSAIN</t>
  </si>
  <si>
    <t>ABDULLAH JI</t>
  </si>
  <si>
    <t>MOHAMMED ANWAR</t>
  </si>
  <si>
    <t>DARGAH ROAD KUMHARI</t>
  </si>
  <si>
    <t>COMPUTER SHOP</t>
  </si>
  <si>
    <t>ISMAIL</t>
  </si>
  <si>
    <t>FRUIT SHOP</t>
  </si>
  <si>
    <t>ISHAK ALI</t>
  </si>
  <si>
    <t>BAARDANA STORE</t>
  </si>
  <si>
    <t>MUSHTAK AHMED</t>
  </si>
  <si>
    <t>BHIKUDDIN</t>
  </si>
  <si>
    <t>AASIN KHAN</t>
  </si>
  <si>
    <t>MUSA KHAN</t>
  </si>
  <si>
    <t>ISLAM</t>
  </si>
  <si>
    <t>CHOTU</t>
  </si>
  <si>
    <t>TELI MOHALLA VILLAGE ROLE</t>
  </si>
  <si>
    <t>MOHD. MUJAKKIR</t>
  </si>
  <si>
    <t>MOHD. SABIR</t>
  </si>
  <si>
    <t>NASREEN</t>
  </si>
  <si>
    <t>ABRAAR HUSSAIN</t>
  </si>
  <si>
    <t>MUSTAK KHAN</t>
  </si>
  <si>
    <t>IMAMNOOR KI DARGAH NAGAUR</t>
  </si>
  <si>
    <t>17/2/2014</t>
  </si>
  <si>
    <t>PAREENA BANO</t>
  </si>
  <si>
    <t>ALI ASGAR ANSARI</t>
  </si>
  <si>
    <t>ABDUL KHALEEL ANSARI</t>
  </si>
  <si>
    <t>YASEEN GOURI</t>
  </si>
  <si>
    <t xml:space="preserve">MAHBOOB </t>
  </si>
  <si>
    <t>MOHD. YOUSUF</t>
  </si>
  <si>
    <t>HABIBURREHMAN</t>
  </si>
  <si>
    <t>CIVIL LINE MERTA CITY</t>
  </si>
  <si>
    <t>DYEING WORKS</t>
  </si>
  <si>
    <t>MOHD. AZEEZ</t>
  </si>
  <si>
    <t>PATHANO KA BAAS NAGAUR</t>
  </si>
  <si>
    <t>SHARAFAT ALI</t>
  </si>
  <si>
    <t>MOHD. SAEED</t>
  </si>
  <si>
    <t>BOOK BINDING</t>
  </si>
  <si>
    <t>AMEENA</t>
  </si>
  <si>
    <t>PATHANO KA BAS NAGAUR</t>
  </si>
  <si>
    <t>MOHD. JAVED KHAN</t>
  </si>
  <si>
    <t>SIKANDAR KHAN</t>
  </si>
  <si>
    <t>MOHD. JAFAR</t>
  </si>
  <si>
    <t>CARPENT WORKS</t>
  </si>
  <si>
    <t>RUKHSAR</t>
  </si>
  <si>
    <t>SHABEENA BANO</t>
  </si>
  <si>
    <t>REHMAN SHAH</t>
  </si>
  <si>
    <t>MOHD. JAMEEL</t>
  </si>
  <si>
    <t>BABU</t>
  </si>
  <si>
    <t>ABDULLAHJI</t>
  </si>
  <si>
    <t>FORT ROAD NAGAUR</t>
  </si>
  <si>
    <t>RASHEED</t>
  </si>
  <si>
    <t>MANGILAL</t>
  </si>
  <si>
    <t>BHATIPURA KUCHERA</t>
  </si>
  <si>
    <t>NAZMUDEEN</t>
  </si>
  <si>
    <t>INAYATULLAH</t>
  </si>
  <si>
    <t>RASOOL KHAN</t>
  </si>
  <si>
    <t>FAREED KHAN</t>
  </si>
  <si>
    <t>RATHORI KUVA NAGAUR</t>
  </si>
  <si>
    <t>SABI HUSSAIN</t>
  </si>
  <si>
    <t>DARABAS NAGAUR</t>
  </si>
  <si>
    <t>LORIPURA POHARPURA NAGAUR</t>
  </si>
  <si>
    <t>CHOTI BANO</t>
  </si>
  <si>
    <t>SHEHNAZ</t>
  </si>
  <si>
    <t>ASLAM BEGUM</t>
  </si>
  <si>
    <t>NAGORI FALSA MARWAR MUNDWA</t>
  </si>
  <si>
    <t>BAKHTAWARI</t>
  </si>
  <si>
    <t>BHANWARU</t>
  </si>
  <si>
    <t>MOHAMMED AMIN</t>
  </si>
  <si>
    <t>MOHAMMED SHABIR</t>
  </si>
  <si>
    <t>AHMED ALI BABA KI DARGAH NAGAUR</t>
  </si>
  <si>
    <t>TEA STALL</t>
  </si>
  <si>
    <t>RASHEEDA</t>
  </si>
  <si>
    <t>BHARTIYON KA MATH NAGAUR</t>
  </si>
  <si>
    <t>GHULAM SARWAR</t>
  </si>
  <si>
    <t>MOHAMMED HANEEF</t>
  </si>
  <si>
    <t>RAFEEQ</t>
  </si>
  <si>
    <t>FATMA BEGUM</t>
  </si>
  <si>
    <t>BACHCHA KHADA NAGAUR</t>
  </si>
  <si>
    <t>MOHAMMED BUNDU</t>
  </si>
  <si>
    <t>VILLAGE PAAYALI</t>
  </si>
  <si>
    <t>AMEEN KHAN KAYAMKHANI</t>
  </si>
  <si>
    <t>ALLAHDIN KHAN</t>
  </si>
  <si>
    <t>KHAJU KHAN</t>
  </si>
  <si>
    <t>VILLAGE JHUJHANDA</t>
  </si>
  <si>
    <t>EAD MOHAMMED</t>
  </si>
  <si>
    <t>ASHIK HUSSAIN</t>
  </si>
  <si>
    <t>KAREEM KHAN</t>
  </si>
  <si>
    <t>SHAHNAZ</t>
  </si>
  <si>
    <t>VILLAGE ROON</t>
  </si>
  <si>
    <t>TAZU KHAN</t>
  </si>
  <si>
    <t>AHMED KHAN</t>
  </si>
  <si>
    <t>VILLAGE DHADHASANI</t>
  </si>
  <si>
    <t>ABDUL WAKEEL</t>
  </si>
  <si>
    <t>SILAWATON KA MOHALLA MERTA CITY</t>
  </si>
  <si>
    <t>MARBEL STORE</t>
  </si>
  <si>
    <t>NAHIDA PARVEEN</t>
  </si>
  <si>
    <t>KIFAYAT HUSSAIN</t>
  </si>
  <si>
    <t>KANGARWADA SAMAS TAALAB NAGAUR</t>
  </si>
  <si>
    <t>BABLU KHAN</t>
  </si>
  <si>
    <t>JHOOMER KHAN</t>
  </si>
  <si>
    <t>VILLAGE SINOD</t>
  </si>
  <si>
    <t>MANBHARI</t>
  </si>
  <si>
    <t>RASEED</t>
  </si>
  <si>
    <t>AAFTAB AALAM</t>
  </si>
  <si>
    <t>ANWER RIYAZ</t>
  </si>
  <si>
    <t>MOHAMMED SHAKEEL</t>
  </si>
  <si>
    <t>NAINI BANO</t>
  </si>
  <si>
    <t>MOHD. SALAAM</t>
  </si>
  <si>
    <t>LOHARON KI PAL ROLE</t>
  </si>
  <si>
    <t>25/2/2014</t>
  </si>
  <si>
    <t>FAREEDA BEGAM</t>
  </si>
  <si>
    <t>RAJESH KHAN</t>
  </si>
  <si>
    <t>AAZAM KHAN</t>
  </si>
  <si>
    <t>VILLAGE MAIDAND KHURD</t>
  </si>
  <si>
    <t>28/2/2014</t>
  </si>
  <si>
    <t>SHAKEELA BANO</t>
  </si>
  <si>
    <t xml:space="preserve">VILLAGE NETARIYA </t>
  </si>
  <si>
    <t>ANWAR KHAN</t>
  </si>
  <si>
    <t>AST ALI KHAN</t>
  </si>
  <si>
    <t>ZAREENA BANO</t>
  </si>
  <si>
    <t>BUS STAND PADUKALAN</t>
  </si>
  <si>
    <t>MUNNI</t>
  </si>
  <si>
    <t>PEER KI DARGAH MAKRANA</t>
  </si>
  <si>
    <t>ABDUL MAJEED KHATRI</t>
  </si>
  <si>
    <t>MANJUR AHMED</t>
  </si>
  <si>
    <t>MOHAMMEDIYA MASJID MAKRANA</t>
  </si>
  <si>
    <t>MOHAMMED MAZID</t>
  </si>
  <si>
    <t>GHULAM RASOOL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</si>
  <si>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</si>
  <si>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>Annexure - A</t>
  </si>
  <si>
    <t>(Amount in Rupees)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</si>
  <si>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</si>
  <si>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</si>
  <si>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</si>
  <si>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Shabbir Khan</t>
  </si>
  <si>
    <t>Hakam Ali Khan</t>
  </si>
  <si>
    <t>Railway Station ke Pass, New K.K. Colony, Didwana, Nagaur</t>
  </si>
  <si>
    <t>Mahindra Jeep Thar</t>
  </si>
  <si>
    <t>15.7.14</t>
  </si>
  <si>
    <t>25.7.14</t>
  </si>
  <si>
    <t xml:space="preserve">Mehbub </t>
  </si>
  <si>
    <t>Aludn</t>
  </si>
  <si>
    <t>Mohalla Teliyan Village Role The. Jayal</t>
  </si>
  <si>
    <t>Iron Work</t>
  </si>
  <si>
    <t>16.3.15</t>
  </si>
  <si>
    <t>23.3.15</t>
  </si>
  <si>
    <t>50216907502</t>
  </si>
  <si>
    <t>280970017902</t>
  </si>
  <si>
    <t>Salim</t>
  </si>
  <si>
    <t>Allanur Teli</t>
  </si>
  <si>
    <t>ROLE CHAURAHE KE PAAS VILLAGE ROLE</t>
  </si>
  <si>
    <t>672601414722</t>
  </si>
  <si>
    <t>625950884172</t>
  </si>
  <si>
    <t>Chand Mohamed</t>
  </si>
  <si>
    <t xml:space="preserve">Allanur </t>
  </si>
  <si>
    <t>VYAPARIYON KA MOHALLA NAGAURI FALSA MARWAR MUNDWA</t>
  </si>
  <si>
    <t>General Store</t>
  </si>
  <si>
    <t>50264262442</t>
  </si>
  <si>
    <t>770066807985</t>
  </si>
  <si>
    <t xml:space="preserve">Arif </t>
  </si>
  <si>
    <t>Babu Kha</t>
  </si>
  <si>
    <t>1942010062912</t>
  </si>
  <si>
    <t>283662643495</t>
  </si>
  <si>
    <t xml:space="preserve">Imran </t>
  </si>
  <si>
    <t>Ikramudin</t>
  </si>
  <si>
    <t>Toys Store</t>
  </si>
  <si>
    <t>1989924408</t>
  </si>
  <si>
    <t>500581928564</t>
  </si>
  <si>
    <t>Alaudin</t>
  </si>
  <si>
    <t>Teliyon Ka Mohalla Shayarpura Village Role</t>
  </si>
  <si>
    <t>134900101004737</t>
  </si>
  <si>
    <t>368672123232</t>
  </si>
  <si>
    <t>Abdul</t>
  </si>
  <si>
    <t>Kalu</t>
  </si>
  <si>
    <t>Sheri Gali Marwar Mundwa</t>
  </si>
  <si>
    <t>Dairy Farm</t>
  </si>
  <si>
    <t>61012235492</t>
  </si>
  <si>
    <t>547376478293</t>
  </si>
  <si>
    <t>Mo. Salim</t>
  </si>
  <si>
    <t>Anwar Ali</t>
  </si>
  <si>
    <t>Bhargav Mohalla Marwar Mundwa</t>
  </si>
  <si>
    <t>Material Work</t>
  </si>
  <si>
    <t>51062003103</t>
  </si>
  <si>
    <t>601136940231</t>
  </si>
  <si>
    <t>Altaf</t>
  </si>
  <si>
    <t>Mustak</t>
  </si>
  <si>
    <t>Sadawaton Ka Mohalla Marwar Mundwa</t>
  </si>
  <si>
    <t>51701502941</t>
  </si>
  <si>
    <t>658912908750</t>
  </si>
  <si>
    <t>Azharudin</t>
  </si>
  <si>
    <t>Sattar</t>
  </si>
  <si>
    <t>Mukam Post Tarnau Tehsil Jayal</t>
  </si>
  <si>
    <t>742579043326</t>
  </si>
  <si>
    <t xml:space="preserve">Mo. Arif </t>
  </si>
  <si>
    <t>Khudabaksh</t>
  </si>
  <si>
    <t>132 KVSGSS KE SAMNE KUCHERA</t>
  </si>
  <si>
    <t>51110517774</t>
  </si>
  <si>
    <t>436394264239</t>
  </si>
  <si>
    <t>Rafik</t>
  </si>
  <si>
    <t>Shokin</t>
  </si>
  <si>
    <t>Chauhan General Store Madina Colony Marwar Mundwa</t>
  </si>
  <si>
    <t>61037441382</t>
  </si>
  <si>
    <t>484397027491</t>
  </si>
  <si>
    <t>Hakim</t>
  </si>
  <si>
    <t>Noor Mohammed</t>
  </si>
  <si>
    <t>Foolfagar Teli Mohalla Village Role Tehsil Jayal</t>
  </si>
  <si>
    <t>672601500331</t>
  </si>
  <si>
    <t>738640866395</t>
  </si>
  <si>
    <t xml:space="preserve">Mahboob </t>
  </si>
  <si>
    <t>Allanur</t>
  </si>
  <si>
    <t>Teliyon Ka mMohalla Village Role Tehsil Jayal</t>
  </si>
  <si>
    <t>592402010004928</t>
  </si>
  <si>
    <t>419770152791</t>
  </si>
  <si>
    <t>Seema Bano</t>
  </si>
  <si>
    <t>Mo. Imran</t>
  </si>
  <si>
    <t>Masjid ke Paas Chamanpura Makrana</t>
  </si>
  <si>
    <t>Steel Works</t>
  </si>
  <si>
    <t>17462191022740</t>
  </si>
  <si>
    <t>521782524199</t>
  </si>
  <si>
    <t>Irshad Ali</t>
  </si>
  <si>
    <t>Shokat Ali</t>
  </si>
  <si>
    <t>Do Masjid Ke paas Eadgaah Road Makrana</t>
  </si>
  <si>
    <t>Electric Works</t>
  </si>
  <si>
    <t>30164678500</t>
  </si>
  <si>
    <t>968527722567</t>
  </si>
  <si>
    <t>Shaid Moinudin</t>
  </si>
  <si>
    <t>Shaid Mujfar</t>
  </si>
  <si>
    <t>Sadar Bazaar Madina Chowk Makrana</t>
  </si>
  <si>
    <t>17462191008058</t>
  </si>
  <si>
    <t>804866458228</t>
  </si>
  <si>
    <t>Irfan Ahmad</t>
  </si>
  <si>
    <t>Abdul Samad</t>
  </si>
  <si>
    <t xml:space="preserve">Near Goal Building Amanpura Makrana </t>
  </si>
  <si>
    <t>Cloth Store</t>
  </si>
  <si>
    <t>83019607097</t>
  </si>
  <si>
    <t>815843410669</t>
  </si>
  <si>
    <t>Mo. Hayat</t>
  </si>
  <si>
    <t>Mo. Shafi</t>
  </si>
  <si>
    <t>Near Jama masjid Eadgaah Road Makrana</t>
  </si>
  <si>
    <t>83019607075</t>
  </si>
  <si>
    <t>285298191629</t>
  </si>
  <si>
    <t>Shaid Jakiya Fatma</t>
  </si>
  <si>
    <t>Shaid Nasim Ahamad</t>
  </si>
  <si>
    <t>83019492620</t>
  </si>
  <si>
    <t>365073928147</t>
  </si>
  <si>
    <t>Naushad Ali</t>
  </si>
  <si>
    <t>Mohammed</t>
  </si>
  <si>
    <t>83019607053</t>
  </si>
  <si>
    <t>765447951298</t>
  </si>
  <si>
    <t>Abdul Aziz</t>
  </si>
  <si>
    <t>Near Citizen Primery School Amanpura Makrana</t>
  </si>
  <si>
    <t>83019607086</t>
  </si>
  <si>
    <t>502662896069</t>
  </si>
  <si>
    <t>Khurshid Ahamad</t>
  </si>
  <si>
    <t>Mo. Hanif</t>
  </si>
  <si>
    <t>Near Goadabaas Masjid Amanpura Makrana</t>
  </si>
  <si>
    <t>671601458337</t>
  </si>
  <si>
    <t>604335863394</t>
  </si>
  <si>
    <t>Inshad Ahmad</t>
  </si>
  <si>
    <t>Amanpura Nadi Chowk Makrana</t>
  </si>
  <si>
    <t>Auto Rapairing Works</t>
  </si>
  <si>
    <t>83019607064</t>
  </si>
  <si>
    <t>874726103817</t>
  </si>
  <si>
    <t>Najda Begam</t>
  </si>
  <si>
    <t>31 Madina Masjid Ki Gali Se Main Road Makrana</t>
  </si>
  <si>
    <t>17462282000731</t>
  </si>
  <si>
    <t>472005655742</t>
  </si>
  <si>
    <t>Mo. Aslam</t>
  </si>
  <si>
    <t>Chhotu Mohammed</t>
  </si>
  <si>
    <t>Teli Chhipon Ka Baas Farrod Jayal</t>
  </si>
  <si>
    <t>61206939690</t>
  </si>
  <si>
    <t>861348341437</t>
  </si>
  <si>
    <t>Mo. Rajjak</t>
  </si>
  <si>
    <t>Samsudeen</t>
  </si>
  <si>
    <t>Sabji Mandi Ward No. 6 Kuchera</t>
  </si>
  <si>
    <t>Shoes Store</t>
  </si>
  <si>
    <t>1942010063036</t>
  </si>
  <si>
    <t>629812246057</t>
  </si>
  <si>
    <t>Papudeen</t>
  </si>
  <si>
    <t>Shakur Mohammed</t>
  </si>
  <si>
    <t>Village Gagura Tehsil Merta City</t>
  </si>
  <si>
    <t>Computor Worls</t>
  </si>
  <si>
    <t>61124740429</t>
  </si>
  <si>
    <t>402410255731</t>
  </si>
  <si>
    <t>SadikMohammed</t>
  </si>
  <si>
    <t>Munnir Ahmad</t>
  </si>
  <si>
    <t>Sadar Baazar Badi Khatu Jayal</t>
  </si>
  <si>
    <t>50264500114</t>
  </si>
  <si>
    <t>586898073855</t>
  </si>
  <si>
    <t>Suresh Kumar</t>
  </si>
  <si>
    <t>Champa Lal</t>
  </si>
  <si>
    <t>Village Ren Tehsil Merta City</t>
  </si>
  <si>
    <t>Jain</t>
  </si>
  <si>
    <t>Gas Repairing Works</t>
  </si>
  <si>
    <t>31361054193</t>
  </si>
  <si>
    <t>235151334136</t>
  </si>
  <si>
    <t>Asiya Sultana</t>
  </si>
  <si>
    <t>Munirdeen</t>
  </si>
  <si>
    <t>Teliyon Ka Mohalla Village Role</t>
  </si>
  <si>
    <t>Faincy Store</t>
  </si>
  <si>
    <t>61237671283</t>
  </si>
  <si>
    <t>683644136151</t>
  </si>
  <si>
    <t>Ishak Kha</t>
  </si>
  <si>
    <t>Asin Kha</t>
  </si>
  <si>
    <t>Village Netariya Tehsil Merta City</t>
  </si>
  <si>
    <t>27180110011430</t>
  </si>
  <si>
    <t>754140442989</t>
  </si>
  <si>
    <t>Babu</t>
  </si>
  <si>
    <t>Vali Mohammed</t>
  </si>
  <si>
    <t>Sadawaton Ka Baas Marwar Mundwa</t>
  </si>
  <si>
    <t>61121899335</t>
  </si>
  <si>
    <t>875516536679</t>
  </si>
  <si>
    <t>Insaf</t>
  </si>
  <si>
    <t>Banji Kha</t>
  </si>
  <si>
    <t>Post Rajod Via Ren Tehsil Merta Cioty</t>
  </si>
  <si>
    <t>6340110022887</t>
  </si>
  <si>
    <t>493396548514</t>
  </si>
  <si>
    <t>Shaukin Kha</t>
  </si>
  <si>
    <t>Ganda Kha</t>
  </si>
  <si>
    <t>3378101003161</t>
  </si>
  <si>
    <t>488654811325</t>
  </si>
  <si>
    <t>Amin Deen</t>
  </si>
  <si>
    <t>Ismail Kha</t>
  </si>
  <si>
    <t>Village Deh Tehsil Jayal</t>
  </si>
  <si>
    <t>50175299869</t>
  </si>
  <si>
    <t>716893099953</t>
  </si>
  <si>
    <t>Saradeen Kha</t>
  </si>
  <si>
    <t>Asu Kha</t>
  </si>
  <si>
    <t>Village Basni Sumer Rinyabadi</t>
  </si>
  <si>
    <t>34076241005</t>
  </si>
  <si>
    <t>805441346934</t>
  </si>
  <si>
    <t xml:space="preserve">Banu </t>
  </si>
  <si>
    <t>Mo. Yakub Kha</t>
  </si>
  <si>
    <t>Teliyon ka Mohalla Village Roon Tehsil Mundwa</t>
  </si>
  <si>
    <t>33580100010049</t>
  </si>
  <si>
    <t>417729607712</t>
  </si>
  <si>
    <t>Ibrahim</t>
  </si>
  <si>
    <t>Nagauri Falsa Marwar Mundwa</t>
  </si>
  <si>
    <t>MSB 61036029151</t>
  </si>
  <si>
    <t>601850058016</t>
  </si>
  <si>
    <t>Siknder</t>
  </si>
  <si>
    <t>Farukh Mohammed</t>
  </si>
  <si>
    <t>Chhipon Ka Mohalla Village Ren Tehsil Merta City</t>
  </si>
  <si>
    <t>33585426562</t>
  </si>
  <si>
    <t>215705644081</t>
  </si>
  <si>
    <t>Jannat</t>
  </si>
  <si>
    <t>Kaludin</t>
  </si>
  <si>
    <t>Near Bus Stand Teliyon Ka Mohalla Village Somana</t>
  </si>
  <si>
    <t>Manihari Works</t>
  </si>
  <si>
    <t>51106923599</t>
  </si>
  <si>
    <t>623509774030</t>
  </si>
  <si>
    <t>Usman Gani</t>
  </si>
  <si>
    <t>Teliyon Ka Mohalla Marwar Mundwa</t>
  </si>
  <si>
    <t>61002373817</t>
  </si>
  <si>
    <t>939215996425</t>
  </si>
  <si>
    <t>Nasim</t>
  </si>
  <si>
    <t>Sultan</t>
  </si>
  <si>
    <t>Village Somana Tehsil Jayal</t>
  </si>
  <si>
    <t>51108945090</t>
  </si>
  <si>
    <t>528819560717</t>
  </si>
  <si>
    <t>Saddam Hussain</t>
  </si>
  <si>
    <t>Sattar Kha</t>
  </si>
  <si>
    <t>51108945103</t>
  </si>
  <si>
    <t>575964280047</t>
  </si>
  <si>
    <t xml:space="preserve">Vali Mohammed </t>
  </si>
  <si>
    <t>Ajim</t>
  </si>
  <si>
    <t>Village Post Maulasar Tehsil Didwana</t>
  </si>
  <si>
    <t>Computer Works</t>
  </si>
  <si>
    <t>30089197455</t>
  </si>
  <si>
    <t>294754633776</t>
  </si>
  <si>
    <t>Ikbal</t>
  </si>
  <si>
    <t>Alisher</t>
  </si>
  <si>
    <t>Teliyon Ka Mohalla Village Post Tarnau</t>
  </si>
  <si>
    <t>11325054344</t>
  </si>
  <si>
    <t>814116077989</t>
  </si>
  <si>
    <t>Bundu</t>
  </si>
  <si>
    <t>Loharon Ka Mohalla Marwar Mundwa</t>
  </si>
  <si>
    <t>3368480769</t>
  </si>
  <si>
    <t>253690166247</t>
  </si>
  <si>
    <t>Kali</t>
  </si>
  <si>
    <t>Rajputon ka Bas Village Somana</t>
  </si>
  <si>
    <t>50218144478</t>
  </si>
  <si>
    <t>347035315886</t>
  </si>
  <si>
    <t>Sajid Ali</t>
  </si>
  <si>
    <t>Asgar Ali</t>
  </si>
  <si>
    <t>Kajiyon Ka Mohalla Uparlapura Village Role</t>
  </si>
  <si>
    <t>31150612319</t>
  </si>
  <si>
    <t>811811540012</t>
  </si>
  <si>
    <t>Manjur Ali</t>
  </si>
  <si>
    <t>Murad Ali</t>
  </si>
  <si>
    <t>Teliyon ka Mohalla Foolpura Village Role</t>
  </si>
  <si>
    <t>50217942252</t>
  </si>
  <si>
    <t>540854904431</t>
  </si>
  <si>
    <t>Mo. Ikbal</t>
  </si>
  <si>
    <t>Sayar Kha</t>
  </si>
  <si>
    <t>Nayapura Mohalla Sheri Gali Marwar Mundwa</t>
  </si>
  <si>
    <t>Kabadi Ka Works</t>
  </si>
  <si>
    <t>1989921214</t>
  </si>
  <si>
    <t>585514551416</t>
  </si>
  <si>
    <t>Yusuf</t>
  </si>
  <si>
    <t>Chand Mohammed</t>
  </si>
  <si>
    <t>50264261925</t>
  </si>
  <si>
    <t>993795333514</t>
  </si>
  <si>
    <t>Gulam Sarwar</t>
  </si>
  <si>
    <t>Sikandar Ali</t>
  </si>
  <si>
    <t>100 no. Railway Gate Ke Paas Shubhas Nagar Merta City</t>
  </si>
  <si>
    <t>61092489204</t>
  </si>
  <si>
    <t>236660660641</t>
  </si>
  <si>
    <t>Farukh</t>
  </si>
  <si>
    <t>Sabir</t>
  </si>
  <si>
    <t>Vyapariyon ka Mohalla Nagauri Falsa Marwar Mundwa</t>
  </si>
  <si>
    <t>3368043558</t>
  </si>
  <si>
    <t>897697258848</t>
  </si>
  <si>
    <t>Ajij</t>
  </si>
  <si>
    <t>Gani</t>
  </si>
  <si>
    <t>Nayapura Mohalla Ward No. 19 Marwar Mundwa</t>
  </si>
  <si>
    <t>1108104000020910</t>
  </si>
  <si>
    <t>803810815004</t>
  </si>
  <si>
    <t>Nisar Ali</t>
  </si>
  <si>
    <t>Gulab Kha</t>
  </si>
  <si>
    <t>Meghwalon Ka mohalla Village Deh</t>
  </si>
  <si>
    <t>33030880450</t>
  </si>
  <si>
    <t>689221878006</t>
  </si>
  <si>
    <t xml:space="preserve">Ishak </t>
  </si>
  <si>
    <t>Bhanvru Kha</t>
  </si>
  <si>
    <t>Cycle Repairing</t>
  </si>
  <si>
    <t>50217353958</t>
  </si>
  <si>
    <t>500720023532</t>
  </si>
  <si>
    <t>Genda Kha</t>
  </si>
  <si>
    <t>Near Hospital Ward No. 6 Village Netariya</t>
  </si>
  <si>
    <t>3378101003163</t>
  </si>
  <si>
    <t>583703809799</t>
  </si>
  <si>
    <t>Shahina</t>
  </si>
  <si>
    <t>Abdul Mazid</t>
  </si>
  <si>
    <t>Near Mohammadiya Masjid Makrana</t>
  </si>
  <si>
    <t>61221372973</t>
  </si>
  <si>
    <t>623399717070</t>
  </si>
  <si>
    <t>Gulshan</t>
  </si>
  <si>
    <t>Faruk Mohammed</t>
  </si>
  <si>
    <t>Chhipon Ka mOhalla Village Ren Tehsil Mertacity</t>
  </si>
  <si>
    <t>6340110051979</t>
  </si>
  <si>
    <t>307489078209</t>
  </si>
  <si>
    <t>Sadrudeen</t>
  </si>
  <si>
    <t>Abdul Rahman</t>
  </si>
  <si>
    <t>Ramsiya Baba gachchipura Makrana</t>
  </si>
  <si>
    <t>Photo State</t>
  </si>
  <si>
    <t>51101979069</t>
  </si>
  <si>
    <t>260728324892</t>
  </si>
  <si>
    <t>Usman Khan</t>
  </si>
  <si>
    <t>Gayru Ke Poton Ka Mohalla Village Kurdaya</t>
  </si>
  <si>
    <t>61231000649</t>
  </si>
  <si>
    <t>645900502202</t>
  </si>
  <si>
    <t>Parveena Bano</t>
  </si>
  <si>
    <t>Hakim Kha</t>
  </si>
  <si>
    <t>Villagae Jhujhanda Tehsil Mundwa</t>
  </si>
  <si>
    <t>50263736719</t>
  </si>
  <si>
    <t>886498672047</t>
  </si>
  <si>
    <t>Shamina Begum</t>
  </si>
  <si>
    <t>Sirajudin</t>
  </si>
  <si>
    <t>61251034494</t>
  </si>
  <si>
    <t>267221741630</t>
  </si>
  <si>
    <t>Shabudeen</t>
  </si>
  <si>
    <t>Bardana Works</t>
  </si>
  <si>
    <t>671801435055</t>
  </si>
  <si>
    <t>337758145182</t>
  </si>
  <si>
    <t>Imran Khan</t>
  </si>
  <si>
    <t>Mehboob</t>
  </si>
  <si>
    <t>Village Choti Beri Tehsil Didwana</t>
  </si>
  <si>
    <t>14210110003602</t>
  </si>
  <si>
    <t>833334069691</t>
  </si>
  <si>
    <t>Rashida Bano</t>
  </si>
  <si>
    <t>Amirudeen</t>
  </si>
  <si>
    <t>Raikon Ki Dhani Padukalan Tehsil Rinyabadi</t>
  </si>
  <si>
    <t>83010615381</t>
  </si>
  <si>
    <t>438899782049</t>
  </si>
  <si>
    <t>Barkati</t>
  </si>
  <si>
    <t>Sabudeen</t>
  </si>
  <si>
    <t>Village Chui Post Chuva Tehsil Degana</t>
  </si>
  <si>
    <t>Cattle Farm</t>
  </si>
  <si>
    <t>51049313327</t>
  </si>
  <si>
    <t>697562556173</t>
  </si>
  <si>
    <t>Honis</t>
  </si>
  <si>
    <t>Sattar Teli</t>
  </si>
  <si>
    <t>Sheri Gali Ward No. 13 Marwar Mundwa</t>
  </si>
  <si>
    <t>3369018565</t>
  </si>
  <si>
    <t>705857513364</t>
  </si>
  <si>
    <t>Rafik Ali</t>
  </si>
  <si>
    <t>Amirdeen</t>
  </si>
  <si>
    <t>Nayapura Mohalla Marwar Mundwa</t>
  </si>
  <si>
    <t>3214662949</t>
  </si>
  <si>
    <t>980362591936</t>
  </si>
  <si>
    <t>Shakur</t>
  </si>
  <si>
    <t>Khaju Kha</t>
  </si>
  <si>
    <t>Punjabi Baba Ki Pyau Ke Paas Marwar Mundwa</t>
  </si>
  <si>
    <t>Fruit Vegitables Works</t>
  </si>
  <si>
    <t>3368330371</t>
  </si>
  <si>
    <t>913727258895</t>
  </si>
  <si>
    <t>Arfan</t>
  </si>
  <si>
    <t>Sadik Kha</t>
  </si>
  <si>
    <t>Jaton Ka Baas Village Gawardi</t>
  </si>
  <si>
    <t>50266268816</t>
  </si>
  <si>
    <t>733525118349</t>
  </si>
  <si>
    <t>Gulamdeen</t>
  </si>
  <si>
    <t>Pnachon ki Gali Marwar Mundwa</t>
  </si>
  <si>
    <t>50266171573</t>
  </si>
  <si>
    <t>705437757842</t>
  </si>
  <si>
    <t>Umar Farukh</t>
  </si>
  <si>
    <t>Mo. Asif</t>
  </si>
  <si>
    <t>Momino Ka Mohalla Merta city</t>
  </si>
  <si>
    <t>Meet shop Works</t>
  </si>
  <si>
    <t>33580100005165</t>
  </si>
  <si>
    <t>826360903067</t>
  </si>
  <si>
    <t>Julphikar Ali</t>
  </si>
  <si>
    <t>51101983940</t>
  </si>
  <si>
    <t>348300312686</t>
  </si>
  <si>
    <t>Aaib Ali</t>
  </si>
  <si>
    <t>Chhotu Ali</t>
  </si>
  <si>
    <t>Village Bodawa Tehsil Jayal</t>
  </si>
  <si>
    <t>50220814575</t>
  </si>
  <si>
    <t>851221357642</t>
  </si>
  <si>
    <t>Puse Kha</t>
  </si>
  <si>
    <t>Teliyon ka Baas Village Roon</t>
  </si>
  <si>
    <t>1909010010210</t>
  </si>
  <si>
    <t>599551446947</t>
  </si>
  <si>
    <t>Muktyar Shah</t>
  </si>
  <si>
    <t>Roshan Shah</t>
  </si>
  <si>
    <t>Kumharon ka Mohalla Village Padukalan</t>
  </si>
  <si>
    <t>11320046371</t>
  </si>
  <si>
    <t>957901408221</t>
  </si>
  <si>
    <t>Nasir</t>
  </si>
  <si>
    <t>83009221650</t>
  </si>
  <si>
    <t>250056703193</t>
  </si>
  <si>
    <t>Ajij Mohammed</t>
  </si>
  <si>
    <t>Habib Mohammed</t>
  </si>
  <si>
    <t>Sindhi colony Padukalan Rinyabadi</t>
  </si>
  <si>
    <t>83010683656</t>
  </si>
  <si>
    <t>256761652246</t>
  </si>
  <si>
    <t>Sher Mohammed</t>
  </si>
  <si>
    <t>50264439502</t>
  </si>
  <si>
    <t>978721243649</t>
  </si>
  <si>
    <t xml:space="preserve">Jayda </t>
  </si>
  <si>
    <t>Faruk</t>
  </si>
  <si>
    <t>Village tarnau Tehsil Jayal</t>
  </si>
  <si>
    <t>83011525724</t>
  </si>
  <si>
    <t>909979163582</t>
  </si>
  <si>
    <t>Kalu Mohammed</t>
  </si>
  <si>
    <t>Fatu Kha</t>
  </si>
  <si>
    <t>Koriya Makara road tehsil Rinya badi</t>
  </si>
  <si>
    <t>11320000867</t>
  </si>
  <si>
    <t>985948328076</t>
  </si>
  <si>
    <t>Hasan Ali</t>
  </si>
  <si>
    <t>Abdul Jabbar</t>
  </si>
  <si>
    <t>Khatiyon ka Mohalla Merta City</t>
  </si>
  <si>
    <t>27180110004258</t>
  </si>
  <si>
    <t>660353807587</t>
  </si>
  <si>
    <t>Javed Mohammed</t>
  </si>
  <si>
    <t>Jikru Mohammed</t>
  </si>
  <si>
    <t>Vyapariyon Ka Mohalla Merta Road nagaur</t>
  </si>
  <si>
    <t>51105537141</t>
  </si>
  <si>
    <t>657749063827</t>
  </si>
  <si>
    <t>Mo. Sadik</t>
  </si>
  <si>
    <t>Mo. Sabir</t>
  </si>
  <si>
    <t>51109084582</t>
  </si>
  <si>
    <t>984409778305</t>
  </si>
  <si>
    <t>Nijamudeen</t>
  </si>
  <si>
    <t>Najmiya Mohalla Sherani Abad</t>
  </si>
  <si>
    <t>Work Shop</t>
  </si>
  <si>
    <t>27170110024904</t>
  </si>
  <si>
    <t>750670131007</t>
  </si>
  <si>
    <t>Farjana</t>
  </si>
  <si>
    <t>Munshi Kha</t>
  </si>
  <si>
    <t>Village Bugarda Tehsil jayal</t>
  </si>
  <si>
    <t>61251290878</t>
  </si>
  <si>
    <t>749017130526</t>
  </si>
  <si>
    <t>Jarina</t>
  </si>
  <si>
    <t>Anwar Kha</t>
  </si>
  <si>
    <t>61251298302</t>
  </si>
  <si>
    <t>905442916573</t>
  </si>
  <si>
    <t>Hakeem</t>
  </si>
  <si>
    <t>Rajak</t>
  </si>
  <si>
    <t>Village Marwar Mundwa</t>
  </si>
  <si>
    <t>3373643242</t>
  </si>
  <si>
    <t>806839537022</t>
  </si>
  <si>
    <t>Amin Kha</t>
  </si>
  <si>
    <t>Moti Kha</t>
  </si>
  <si>
    <t>Village Maidund Tehsil Merta</t>
  </si>
  <si>
    <t>61236908805</t>
  </si>
  <si>
    <t>562210940539</t>
  </si>
  <si>
    <t>Aslam Kha</t>
  </si>
  <si>
    <t>Taj Kha</t>
  </si>
  <si>
    <t>3378101003478</t>
  </si>
  <si>
    <t>695736693515</t>
  </si>
  <si>
    <t xml:space="preserve">Farid </t>
  </si>
  <si>
    <t>Karim</t>
  </si>
  <si>
    <t>Village Gachchipura Tehsil Makrana</t>
  </si>
  <si>
    <t>51105277964</t>
  </si>
  <si>
    <t>347901991925</t>
  </si>
  <si>
    <t>Shabana</t>
  </si>
  <si>
    <t>Sharifdin</t>
  </si>
  <si>
    <t>Sadon Ka Mohalla Village Falki Tehsil Merta City</t>
  </si>
  <si>
    <t>61199074764</t>
  </si>
  <si>
    <t>550143053193</t>
  </si>
  <si>
    <t>Nathudeen</t>
  </si>
  <si>
    <t>Phool Kha</t>
  </si>
  <si>
    <t xml:space="preserve">Village Falki Post Mugarda Tehsil Merta </t>
  </si>
  <si>
    <t>61252956859</t>
  </si>
  <si>
    <t>576933240434</t>
  </si>
  <si>
    <t>Taj Mohammed</t>
  </si>
  <si>
    <t>Shakur Kha</t>
  </si>
  <si>
    <t>Daroga Bas Village Falki tehsil Merta City</t>
  </si>
  <si>
    <t>61230580607</t>
  </si>
  <si>
    <t>638197475859</t>
  </si>
  <si>
    <t>Suleman Kha</t>
  </si>
  <si>
    <t>33326504426</t>
  </si>
  <si>
    <t>254343926136</t>
  </si>
  <si>
    <t>Mo. Rafik Kha</t>
  </si>
  <si>
    <t>babu Kha</t>
  </si>
  <si>
    <t>Village Kadal Ward No. 28 Marwar Mundwa</t>
  </si>
  <si>
    <t>61139850672</t>
  </si>
  <si>
    <t>988548376012</t>
  </si>
  <si>
    <t>Sakir Hussain</t>
  </si>
  <si>
    <t>Jafar Hussain</t>
  </si>
  <si>
    <t>Vyapariyon ka Mohalla ward no. 17 Merta City</t>
  </si>
  <si>
    <t>Machinery Works</t>
  </si>
  <si>
    <t>134900101004779</t>
  </si>
  <si>
    <t>399367742114</t>
  </si>
  <si>
    <t>Khema Kha</t>
  </si>
  <si>
    <t xml:space="preserve">Near Hospital Ward No. 4 Village Netariya </t>
  </si>
  <si>
    <t>04970100008029</t>
  </si>
  <si>
    <t>276810677487</t>
  </si>
  <si>
    <t>Najmunisha</t>
  </si>
  <si>
    <t>Mo. Ramjan</t>
  </si>
  <si>
    <t>Choti Masjid Ke Samne Loharpura Nagaur</t>
  </si>
  <si>
    <t>1108104000012440</t>
  </si>
  <si>
    <t>617370085132</t>
  </si>
  <si>
    <t>Rukshana</t>
  </si>
  <si>
    <t>Loharon ka Mohalla Kumahrwada Nagaur</t>
  </si>
  <si>
    <t>1942010044129</t>
  </si>
  <si>
    <t>626965607487</t>
  </si>
  <si>
    <t>Noorjaha</t>
  </si>
  <si>
    <t>Shabbir</t>
  </si>
  <si>
    <t>Dhalwalon ka Mohalla Loharpura Nagaur</t>
  </si>
  <si>
    <t>1942010043333</t>
  </si>
  <si>
    <t>544917135622</t>
  </si>
  <si>
    <t>Abdul Majid</t>
  </si>
  <si>
    <t>Silawaton Ka Bas Dara Bas Ward No. 18 Nagaur</t>
  </si>
  <si>
    <t>134900101001390</t>
  </si>
  <si>
    <t>958866359461</t>
  </si>
  <si>
    <t>Mo. Fayaj</t>
  </si>
  <si>
    <t>Mirasiyon Ki Gali Bajarwada Nagaur</t>
  </si>
  <si>
    <t>Band master Works</t>
  </si>
  <si>
    <t>50216328672</t>
  </si>
  <si>
    <t>404217472573</t>
  </si>
  <si>
    <t>Abdul latif</t>
  </si>
  <si>
    <t>Near Nakshbandon Ki Masjid Nagaur</t>
  </si>
  <si>
    <t>595993508002</t>
  </si>
  <si>
    <t>Mo. Akram</t>
  </si>
  <si>
    <t>Mo. Ayub</t>
  </si>
  <si>
    <t>Loharon Ka Baas Kumharwada Nagaur</t>
  </si>
  <si>
    <t>3368673137</t>
  </si>
  <si>
    <t>559496222116</t>
  </si>
  <si>
    <t>Mukhtiyar</t>
  </si>
  <si>
    <t>Ali Mohammed</t>
  </si>
  <si>
    <t>Bichla Baas B Road Nagaur</t>
  </si>
  <si>
    <t>1942010011422</t>
  </si>
  <si>
    <t>475311939125</t>
  </si>
  <si>
    <t>Near Ahmed Ali Baba Ki Dargah Nagaur</t>
  </si>
  <si>
    <t>33333418914</t>
  </si>
  <si>
    <t>687732861984</t>
  </si>
  <si>
    <t>Abdul Salam</t>
  </si>
  <si>
    <t>Inside Kumhari Darwaja Karpura Mohalla Nagaur</t>
  </si>
  <si>
    <t>04650100004077</t>
  </si>
  <si>
    <t>406493492093</t>
  </si>
  <si>
    <t>Ajmat Khan</t>
  </si>
  <si>
    <t>Yasin Khan</t>
  </si>
  <si>
    <t>44330100002835</t>
  </si>
  <si>
    <t>295536932477</t>
  </si>
  <si>
    <t>Gulsher kha</t>
  </si>
  <si>
    <t>Gafur kha</t>
  </si>
  <si>
    <t>Musalmano Ki Dhaniya Nagaur</t>
  </si>
  <si>
    <t>61063512036</t>
  </si>
  <si>
    <t>248508318253</t>
  </si>
  <si>
    <t>Samina</t>
  </si>
  <si>
    <t>Mohbin Kha</t>
  </si>
  <si>
    <t>Musalmano Ka Baas Village Jhujhanda</t>
  </si>
  <si>
    <t>53870100002855</t>
  </si>
  <si>
    <t>933534833315</t>
  </si>
  <si>
    <t>Jainul Abedin</t>
  </si>
  <si>
    <t>Mo. Hussain</t>
  </si>
  <si>
    <t>Near Mahi Gate Loharpura Nagaur</t>
  </si>
  <si>
    <t>32046610325</t>
  </si>
  <si>
    <t>600141067690</t>
  </si>
  <si>
    <t>Nasim Bano</t>
  </si>
  <si>
    <t>Mo. Usman</t>
  </si>
  <si>
    <t>Mirasiyon Ka Mohalla Bajarwada Nagaur</t>
  </si>
  <si>
    <t>100009926872</t>
  </si>
  <si>
    <t>547394708617</t>
  </si>
  <si>
    <t>Abdul Rajjak</t>
  </si>
  <si>
    <t>Abdul Gafar</t>
  </si>
  <si>
    <t>Churigaron Ka Mohalla Nagaur</t>
  </si>
  <si>
    <t>10280100002074</t>
  </si>
  <si>
    <t>679152513982</t>
  </si>
  <si>
    <t>Irfan</t>
  </si>
  <si>
    <t>Mo. Faruk</t>
  </si>
  <si>
    <t>Badali Road Bachcha Khada Nagaur</t>
  </si>
  <si>
    <t>1942010043607</t>
  </si>
  <si>
    <t>474443263405</t>
  </si>
  <si>
    <t>Vahid</t>
  </si>
  <si>
    <t>Major Kareemnagar Colony Loharpura Nagaur</t>
  </si>
  <si>
    <t>50226216343</t>
  </si>
  <si>
    <t>942718478300</t>
  </si>
  <si>
    <t>Nilofar</t>
  </si>
  <si>
    <t>Abdul Salim</t>
  </si>
  <si>
    <t>Near Babu Kothadi School Teliwada Nagaur</t>
  </si>
  <si>
    <t>50221920729</t>
  </si>
  <si>
    <t>684416611696</t>
  </si>
  <si>
    <t xml:space="preserve">Shafika </t>
  </si>
  <si>
    <t>Sharafat</t>
  </si>
  <si>
    <t>Ranjhewalon ka Mohalla Loharpura Nagaur</t>
  </si>
  <si>
    <t>50198353219</t>
  </si>
  <si>
    <t>343957221307</t>
  </si>
  <si>
    <t>Salma</t>
  </si>
  <si>
    <t>Sikander</t>
  </si>
  <si>
    <t>Delhi darwaja Bachcha Khada Nagaur</t>
  </si>
  <si>
    <t>50226199096</t>
  </si>
  <si>
    <t>807799621020</t>
  </si>
  <si>
    <t>Saida</t>
  </si>
  <si>
    <t>Juma</t>
  </si>
  <si>
    <t>Near Imamnoor ki Dargah Delhi Dawaja Nagaur</t>
  </si>
  <si>
    <t>10280100015267</t>
  </si>
  <si>
    <t>704681529229</t>
  </si>
  <si>
    <t>Jakir Hussain</t>
  </si>
  <si>
    <t>Abdul Latif</t>
  </si>
  <si>
    <t>Near Choti Masjid Loharpura Nagaur</t>
  </si>
  <si>
    <t>1942010044448</t>
  </si>
  <si>
    <t>816350067751</t>
  </si>
  <si>
    <t>Vasim Ali</t>
  </si>
  <si>
    <t>Neharu Colony ward No. 32 Loharpura Nagaur</t>
  </si>
  <si>
    <t>671801429658</t>
  </si>
  <si>
    <t>699349316690</t>
  </si>
  <si>
    <t>Mo. Akbar</t>
  </si>
  <si>
    <t>Mo. Hasan</t>
  </si>
  <si>
    <t>Takaliyon Ka Mohalla Loharpura Nagaur</t>
  </si>
  <si>
    <t>04650100008670</t>
  </si>
  <si>
    <t>739978033214</t>
  </si>
  <si>
    <t>Kamrunisha</t>
  </si>
  <si>
    <t>Abdul Sattar</t>
  </si>
  <si>
    <t>Badli Road Bachca Khada Nagaur</t>
  </si>
  <si>
    <t>6615000100008020</t>
  </si>
  <si>
    <t>517428205999</t>
  </si>
  <si>
    <t>Mo. Ahsan</t>
  </si>
  <si>
    <t>Darkhano Ka Mohalla Loharpura Nagaur</t>
  </si>
  <si>
    <t>61170381508</t>
  </si>
  <si>
    <t>718520441096</t>
  </si>
  <si>
    <t>Mo. Sadik Ali</t>
  </si>
  <si>
    <t>Mo. Ali</t>
  </si>
  <si>
    <t>Kharaadiwada Sadarbazaar Nagaur</t>
  </si>
  <si>
    <t>Wood Shope Works</t>
  </si>
  <si>
    <t>20371000005058</t>
  </si>
  <si>
    <t>608532412612</t>
  </si>
  <si>
    <t>Fakir Mohammed</t>
  </si>
  <si>
    <t>Vyaparioyn Ka Mohalla Gandhi Chowk Nagaur</t>
  </si>
  <si>
    <t>50223613354</t>
  </si>
  <si>
    <t>628584422201</t>
  </si>
  <si>
    <t>Mo. Kasam</t>
  </si>
  <si>
    <t>Near Kabristan Masjid Loharpura Nagaur</t>
  </si>
  <si>
    <t>1942010025461</t>
  </si>
  <si>
    <t>383336501574</t>
  </si>
  <si>
    <t>Sharifan</t>
  </si>
  <si>
    <t>Mo. Nasir</t>
  </si>
  <si>
    <t>Top Chowk Hospital Ke Peeche Loharpura Nagaur</t>
  </si>
  <si>
    <t>50205336549</t>
  </si>
  <si>
    <t>961407737200</t>
  </si>
  <si>
    <t xml:space="preserve">Jamila </t>
  </si>
  <si>
    <t>Shakil Ahamed</t>
  </si>
  <si>
    <t>Near Meethi Masjid Teliwada Nagaur</t>
  </si>
  <si>
    <t>Beauty parlor</t>
  </si>
  <si>
    <t>6615000100022410</t>
  </si>
  <si>
    <t>362538953082</t>
  </si>
  <si>
    <t>mo Salim</t>
  </si>
  <si>
    <t>Mainudin</t>
  </si>
  <si>
    <t>Lohiyon ka Chowk kharaadiwada Nagaur</t>
  </si>
  <si>
    <t>18122121003292</t>
  </si>
  <si>
    <t>480392812285</t>
  </si>
  <si>
    <t>Ast Ali</t>
  </si>
  <si>
    <t>Amrud Kha</t>
  </si>
  <si>
    <t>Near Panchayat Samiti Loharpura Nagaur</t>
  </si>
  <si>
    <t>134900101001923</t>
  </si>
  <si>
    <t>909681654847</t>
  </si>
  <si>
    <t>Shamsher Khan</t>
  </si>
  <si>
    <t>Babu Khan</t>
  </si>
  <si>
    <t>Villagae Dudi Waas Post Tausar Nagaur</t>
  </si>
  <si>
    <t>59019226726</t>
  </si>
  <si>
    <t>921627270130</t>
  </si>
  <si>
    <t>Mujiburahman</t>
  </si>
  <si>
    <t>Dhaal Ke Upar Loharpura nagaur</t>
  </si>
  <si>
    <t>50216329541</t>
  </si>
  <si>
    <t>378048568383</t>
  </si>
  <si>
    <t>Mangu Kha</t>
  </si>
  <si>
    <t>Inside Ajmeri Gate Karpura Nagaur</t>
  </si>
  <si>
    <t>Flour Mills</t>
  </si>
  <si>
    <t>20246559979</t>
  </si>
  <si>
    <t>467002109330</t>
  </si>
  <si>
    <t>Abdul Gafur</t>
  </si>
  <si>
    <t>Choti Masjid Ke Saamne Loharpura Nagaur</t>
  </si>
  <si>
    <t>59019237670</t>
  </si>
  <si>
    <t>743324648083</t>
  </si>
  <si>
    <t>Chandni</t>
  </si>
  <si>
    <t>Mo. Farin</t>
  </si>
  <si>
    <t>Silawaton Ka Baas Ward no. 28 Nagaur</t>
  </si>
  <si>
    <t>0209-S36806-010</t>
  </si>
  <si>
    <t>331531164263</t>
  </si>
  <si>
    <t>Mansur Ahmad</t>
  </si>
  <si>
    <t>Khurshid Ahmad</t>
  </si>
  <si>
    <t>Behind top Chowk Hospital loharpura Nagaur</t>
  </si>
  <si>
    <t>50163631620</t>
  </si>
  <si>
    <t>401565257143</t>
  </si>
  <si>
    <t>Gulshan Bano</t>
  </si>
  <si>
    <t>Mo Shabbir</t>
  </si>
  <si>
    <t>Kidwai Colony Loharpura Nagaur</t>
  </si>
  <si>
    <t>Colthe Designing Works</t>
  </si>
  <si>
    <t>1942010044509</t>
  </si>
  <si>
    <t>675613173121</t>
  </si>
  <si>
    <t>Loharon Ka Mohalla Kumharwada Nagaur</t>
  </si>
  <si>
    <t>1942010017037</t>
  </si>
  <si>
    <t>305776841343</t>
  </si>
  <si>
    <t>Mausam Ali</t>
  </si>
  <si>
    <t>Ranjhe walon ka Mohalla Loharpura Nagaur</t>
  </si>
  <si>
    <t>1942010021146</t>
  </si>
  <si>
    <t>686359231543</t>
  </si>
  <si>
    <t>Ghosh Mohammed</t>
  </si>
  <si>
    <t>Abdul gafur</t>
  </si>
  <si>
    <t>134900101004817</t>
  </si>
  <si>
    <t>909706916637</t>
  </si>
  <si>
    <t>Hasina Bano</t>
  </si>
  <si>
    <t>Khiljiyon ki Pole Nagaur</t>
  </si>
  <si>
    <t>4650110035757</t>
  </si>
  <si>
    <t>444879619760</t>
  </si>
  <si>
    <t>Abdul Karim</t>
  </si>
  <si>
    <t>Top Chowk Hosptal Ke Peeche Loharpura Nagaur</t>
  </si>
  <si>
    <t>59019237591</t>
  </si>
  <si>
    <t>501063952926</t>
  </si>
  <si>
    <t>Amanullaha</t>
  </si>
  <si>
    <t>Jahrudin</t>
  </si>
  <si>
    <t>Sadar Bazaar Village Kumhari Nagaur</t>
  </si>
  <si>
    <t>27160110006375</t>
  </si>
  <si>
    <t>566193047690</t>
  </si>
  <si>
    <t>Mo. Soyab</t>
  </si>
  <si>
    <t>Gulam Hussain</t>
  </si>
  <si>
    <t>33039176986</t>
  </si>
  <si>
    <t>645397662030</t>
  </si>
  <si>
    <t>Mo Ramjan</t>
  </si>
  <si>
    <t>Kifayat Hussain</t>
  </si>
  <si>
    <t>Madarsa Gosiya Ke Paas Loharpura Nagaur</t>
  </si>
  <si>
    <t>1942010043403</t>
  </si>
  <si>
    <t>287118133562</t>
  </si>
  <si>
    <t>Anar Khan</t>
  </si>
  <si>
    <t>Akram Khan</t>
  </si>
  <si>
    <t>Inside Kumhari Darwaja Karpura Nagaur</t>
  </si>
  <si>
    <t>20198118972</t>
  </si>
  <si>
    <t>319759708624</t>
  </si>
  <si>
    <t>Mo. Hussain Khan</t>
  </si>
  <si>
    <t>Fayaj Khan</t>
  </si>
  <si>
    <t>20198118983</t>
  </si>
  <si>
    <t>315808414335</t>
  </si>
  <si>
    <t>Dildar Hussain</t>
  </si>
  <si>
    <t>Abrar Hussain</t>
  </si>
  <si>
    <t>Madarsa Gosiya ke Paas Loharpura Nagaur</t>
  </si>
  <si>
    <t>50216371300</t>
  </si>
  <si>
    <t>654817711477</t>
  </si>
  <si>
    <t>Sharafat Hussain</t>
  </si>
  <si>
    <t>Mo Hasan</t>
  </si>
  <si>
    <t>Takaliyon ka Mohalla Loharpura Nagaur</t>
  </si>
  <si>
    <t>671801420761</t>
  </si>
  <si>
    <t>602771864831</t>
  </si>
  <si>
    <t>Liyakat Ali</t>
  </si>
  <si>
    <t>Pinjaron Ka Mohalla Purani Dhanmandi Nagaur</t>
  </si>
  <si>
    <t>10971023790</t>
  </si>
  <si>
    <t>513117266096</t>
  </si>
  <si>
    <t>Mo. Suleman</t>
  </si>
  <si>
    <t>Nyaron Ka Mohalla Delhi Gtae Nagaur</t>
  </si>
  <si>
    <t>50216328898</t>
  </si>
  <si>
    <t>681508665067</t>
  </si>
  <si>
    <t>Sharafat Ali</t>
  </si>
  <si>
    <t>Bassi Mohalla Ajmeri Gate Nagaur</t>
  </si>
  <si>
    <t>04650110030387</t>
  </si>
  <si>
    <t>902376421277</t>
  </si>
  <si>
    <t xml:space="preserve">Umardin </t>
  </si>
  <si>
    <t>Abdul Shakur</t>
  </si>
  <si>
    <t>Near Imam noor Ki dargah delhi Gate Nagaur</t>
  </si>
  <si>
    <t>Mobile Shop</t>
  </si>
  <si>
    <t>84152200008323</t>
  </si>
  <si>
    <t>813680068812</t>
  </si>
  <si>
    <t>Dule Kha</t>
  </si>
  <si>
    <t>Raajputon ka Baas Jaswantpura Makrana</t>
  </si>
  <si>
    <t>04480110034842</t>
  </si>
  <si>
    <t>385871064001</t>
  </si>
  <si>
    <t>Dilawar</t>
  </si>
  <si>
    <t>Masit Kha</t>
  </si>
  <si>
    <t>Dara Baas Ward No. 28 Nagaur</t>
  </si>
  <si>
    <t>20198119294</t>
  </si>
  <si>
    <t>886800985908</t>
  </si>
  <si>
    <t xml:space="preserve">Abdul Salim </t>
  </si>
  <si>
    <t>Nabi Baksh</t>
  </si>
  <si>
    <t>Teliwada Nagaur</t>
  </si>
  <si>
    <t>1942010044174</t>
  </si>
  <si>
    <t>501786211691</t>
  </si>
  <si>
    <t>Shahbaj Hussain</t>
  </si>
  <si>
    <t>Mukhtyar Ahamed</t>
  </si>
  <si>
    <t>Bassi walon Ka Mohalla Loharpura Nagaur</t>
  </si>
  <si>
    <t>50155241404</t>
  </si>
  <si>
    <t>441197240600</t>
  </si>
  <si>
    <t>Liyakat ali</t>
  </si>
  <si>
    <t>Bassi mohalla karpuar nagaur</t>
  </si>
  <si>
    <t>04650110035924</t>
  </si>
  <si>
    <t>943335266507</t>
  </si>
  <si>
    <t>Akbar Kha</t>
  </si>
  <si>
    <t>Fakru Kha</t>
  </si>
  <si>
    <t>Kile Ki Dhal Patahano Ka bas Nagaur</t>
  </si>
  <si>
    <t>1942010027991</t>
  </si>
  <si>
    <t>472952223510</t>
  </si>
  <si>
    <t>Chhotu Kha</t>
  </si>
  <si>
    <t>Ajim Kha</t>
  </si>
  <si>
    <t>Village Kurada Tehsil Parbatsar</t>
  </si>
  <si>
    <t>4483211038665</t>
  </si>
  <si>
    <t>358320764072</t>
  </si>
  <si>
    <t>Mohasin ali</t>
  </si>
  <si>
    <t>Shaukat Ali</t>
  </si>
  <si>
    <t>Mahi Gate Ke Andar Dinesh Factory Ke Paas Nagaur</t>
  </si>
  <si>
    <t>61095533841</t>
  </si>
  <si>
    <t>914039285816</t>
  </si>
  <si>
    <t>Firdos Bano</t>
  </si>
  <si>
    <t>Sarafat Hussain</t>
  </si>
  <si>
    <t>Ladawaton Ka Mohalla Loharpura Nagaur</t>
  </si>
  <si>
    <t>59019237625</t>
  </si>
  <si>
    <t>811970942249</t>
  </si>
  <si>
    <t>RukShana</t>
  </si>
  <si>
    <t>Mo. Shabbir</t>
  </si>
  <si>
    <t>Madarse Ka Paas Loharpura Nagaur</t>
  </si>
  <si>
    <t>2083130518</t>
  </si>
  <si>
    <t>260200687013</t>
  </si>
  <si>
    <t>Rashid Ahamad</t>
  </si>
  <si>
    <t>Rahim Baksh</t>
  </si>
  <si>
    <t>33/A Kidwai Colony Loharpura Nagaur</t>
  </si>
  <si>
    <t>2083134669</t>
  </si>
  <si>
    <t>396930879383</t>
  </si>
  <si>
    <t>Mehbub</t>
  </si>
  <si>
    <t>Gorano Goriyaon Ki Dhaniya Village Saranwas Tehsil Nagaur</t>
  </si>
  <si>
    <t>50218134447</t>
  </si>
  <si>
    <t>858182123994</t>
  </si>
  <si>
    <t xml:space="preserve">Fatma </t>
  </si>
  <si>
    <t>Abdul Kayum</t>
  </si>
  <si>
    <t>Silawaton ka mohalla Ward 28 Nagaur</t>
  </si>
  <si>
    <t>134900101005316</t>
  </si>
  <si>
    <t>573594193402</t>
  </si>
  <si>
    <t>Imamudin</t>
  </si>
  <si>
    <t>Mo. Yasin</t>
  </si>
  <si>
    <t>Dargah Sufi Saahab Jhalara Ke Paas Nagaur</t>
  </si>
  <si>
    <t>1942010045447</t>
  </si>
  <si>
    <t>563994821144</t>
  </si>
  <si>
    <t>Shakil Ahmad</t>
  </si>
  <si>
    <t>Nakaash Gate Nagaur</t>
  </si>
  <si>
    <t>6615000100022180</t>
  </si>
  <si>
    <t>960803052271</t>
  </si>
  <si>
    <t>Habiburahaman</t>
  </si>
  <si>
    <t>Islampura Delhi Darwaja Nagaur</t>
  </si>
  <si>
    <t>1942010064503</t>
  </si>
  <si>
    <t>955094455669</t>
  </si>
  <si>
    <t>Afsana</t>
  </si>
  <si>
    <t>Sadik Ali</t>
  </si>
  <si>
    <t>Upar ka Chowk loharpura Nagaur</t>
  </si>
  <si>
    <t>671801440219</t>
  </si>
  <si>
    <t>535490202755</t>
  </si>
  <si>
    <t>Sakhawat Hussain</t>
  </si>
  <si>
    <t>Mustak Ahmad</t>
  </si>
  <si>
    <t>61154152828</t>
  </si>
  <si>
    <t>981880643982</t>
  </si>
  <si>
    <t>Rajiya Bagum</t>
  </si>
  <si>
    <t>kidwai Colony loharpura Nagaur</t>
  </si>
  <si>
    <t>10280100009757</t>
  </si>
  <si>
    <t>332653003640</t>
  </si>
  <si>
    <t>Gulam Nabi</t>
  </si>
  <si>
    <t>darjiwada Azad Chowk Nagaur</t>
  </si>
  <si>
    <t>6615000100011690</t>
  </si>
  <si>
    <t>375071040263</t>
  </si>
  <si>
    <t>Lalita Devi</t>
  </si>
  <si>
    <t>Shiv Kumar</t>
  </si>
  <si>
    <t>Gujratiyon ki Pol Nagaur</t>
  </si>
  <si>
    <t>1108104000043630</t>
  </si>
  <si>
    <t>569714138775</t>
  </si>
  <si>
    <t>Hanif</t>
  </si>
  <si>
    <t>Mo. Moosa</t>
  </si>
  <si>
    <t>Near old Power House Nagaur</t>
  </si>
  <si>
    <t>671801430777</t>
  </si>
  <si>
    <t>627825035559</t>
  </si>
  <si>
    <t>Hamalon Ka Mohalla Nakaas Gate Nagaur</t>
  </si>
  <si>
    <t>51108795257</t>
  </si>
  <si>
    <t>222985430375</t>
  </si>
  <si>
    <t>Khai Gali kumharwada Nagaur</t>
  </si>
  <si>
    <t>10280100015397</t>
  </si>
  <si>
    <t>710905031140</t>
  </si>
  <si>
    <t>Murad Kha</t>
  </si>
  <si>
    <t>Villagae Dukosi Nagaur</t>
  </si>
  <si>
    <t>1942010044086</t>
  </si>
  <si>
    <t>801244745426</t>
  </si>
  <si>
    <t>Abdul Ajij</t>
  </si>
  <si>
    <t>Thatheron Ka Mohalla Nakaas Gate Nagaur</t>
  </si>
  <si>
    <t>1942010023959</t>
  </si>
  <si>
    <t>694119225999</t>
  </si>
  <si>
    <t>Rais Ahmad</t>
  </si>
  <si>
    <t>Phakrudin</t>
  </si>
  <si>
    <t>Lohiyon Ka Chowk Kharaadi wada nagaur</t>
  </si>
  <si>
    <t>592402010004604</t>
  </si>
  <si>
    <t>995085812490</t>
  </si>
  <si>
    <t>Rosan Bano</t>
  </si>
  <si>
    <t xml:space="preserve"> Mo. Rafik</t>
  </si>
  <si>
    <t>Loharipura Loharpura Nagaur</t>
  </si>
  <si>
    <t>32049006237</t>
  </si>
  <si>
    <t>586418547621</t>
  </si>
  <si>
    <t>Raisan</t>
  </si>
  <si>
    <t>Bassiwalon Ka Mohalla Loharpura Nagaur</t>
  </si>
  <si>
    <t>31623903039</t>
  </si>
  <si>
    <t>913225351427</t>
  </si>
  <si>
    <t xml:space="preserve">Siraj </t>
  </si>
  <si>
    <t>Alla Baksh</t>
  </si>
  <si>
    <t>Old Nayak Basti Delhi Gate Nagaur</t>
  </si>
  <si>
    <t>134900101004129</t>
  </si>
  <si>
    <t>738164879766</t>
  </si>
  <si>
    <t>Habib Kha</t>
  </si>
  <si>
    <t>Taju Kha</t>
  </si>
  <si>
    <t>Madrse ke Paas Chuntisara Nagaur</t>
  </si>
  <si>
    <t>3365057676</t>
  </si>
  <si>
    <t>310213860258</t>
  </si>
  <si>
    <t>Nai Dhobiyon Ka Mojhalla Delhi Gate Nagaur</t>
  </si>
  <si>
    <t>746110110001550</t>
  </si>
  <si>
    <t>878950282226</t>
  </si>
  <si>
    <t>Mansur Ali</t>
  </si>
  <si>
    <t>Akhtar Hussain</t>
  </si>
  <si>
    <t>10280100012272</t>
  </si>
  <si>
    <t>480919000758</t>
  </si>
  <si>
    <t>Mo. Farukh</t>
  </si>
  <si>
    <t>Mo Hanif</t>
  </si>
  <si>
    <t>Nai Dhobiyon Ka Mohalla Gandhi Chowk Nagaur</t>
  </si>
  <si>
    <t>Light Decoration</t>
  </si>
  <si>
    <t>20246560598</t>
  </si>
  <si>
    <t>486655697406</t>
  </si>
  <si>
    <t>Abdul Kadar</t>
  </si>
  <si>
    <t>Major Kareem nagar Colony Loharpura Nagaur</t>
  </si>
  <si>
    <t>671801500221</t>
  </si>
  <si>
    <t>612877774426</t>
  </si>
  <si>
    <t xml:space="preserve">Himanshu </t>
  </si>
  <si>
    <t>Dheeraj Kumar</t>
  </si>
  <si>
    <t>Machchiyon Ka Chowk Nagaur</t>
  </si>
  <si>
    <t>51101986408</t>
  </si>
  <si>
    <t>201142844609</t>
  </si>
  <si>
    <t>Khalid</t>
  </si>
  <si>
    <t>Bassiwalon ka Mohalla Loharpura Nagaur</t>
  </si>
  <si>
    <t>51101983543</t>
  </si>
  <si>
    <t>815081749363</t>
  </si>
  <si>
    <t>Mo. Khalid Hussain</t>
  </si>
  <si>
    <t>Jumma Mohammed</t>
  </si>
  <si>
    <t>Village Padukalan Tehsil Rinyabadi</t>
  </si>
  <si>
    <t>Cyber Café</t>
  </si>
  <si>
    <t>61160354995</t>
  </si>
  <si>
    <t>366855880979</t>
  </si>
  <si>
    <t>Khatun bano</t>
  </si>
  <si>
    <t>sadik Mohammed</t>
  </si>
  <si>
    <t>Near Badi Masjid Village Rinya badi</t>
  </si>
  <si>
    <t>61172964816</t>
  </si>
  <si>
    <t>614595856769</t>
  </si>
  <si>
    <t>Sayna Bano</t>
  </si>
  <si>
    <t>Farid Khan</t>
  </si>
  <si>
    <t>Manihari &amp; General Store</t>
  </si>
  <si>
    <t>3378101004042</t>
  </si>
  <si>
    <t>781674602224</t>
  </si>
  <si>
    <t>Rakesh</t>
  </si>
  <si>
    <t>Anop Chand</t>
  </si>
  <si>
    <t>Sethiwada Bholaseth Ki Hotel Nagaur</t>
  </si>
  <si>
    <t>20198120640</t>
  </si>
  <si>
    <t>346057122661</t>
  </si>
  <si>
    <t>Mo. Rafik</t>
  </si>
  <si>
    <t>Goshala Ke Peeche Islampura Nagaur</t>
  </si>
  <si>
    <t>61016747291</t>
  </si>
  <si>
    <t>542745734966</t>
  </si>
  <si>
    <t>Noordin</t>
  </si>
  <si>
    <t>Maslaudin</t>
  </si>
  <si>
    <t>Mohalla Peer Balakh Nagaur</t>
  </si>
  <si>
    <t>Naksha Navees Works</t>
  </si>
  <si>
    <t>100009962108</t>
  </si>
  <si>
    <t>701852318176</t>
  </si>
  <si>
    <t>Resma Bano</t>
  </si>
  <si>
    <t>Sadakat Ali</t>
  </si>
  <si>
    <t>Shehari Loharon Ka Mohalla Niwar Gali Nagaur</t>
  </si>
  <si>
    <t>1942010065007</t>
  </si>
  <si>
    <t>458378271952</t>
  </si>
  <si>
    <t>Farida</t>
  </si>
  <si>
    <t>Muknder</t>
  </si>
  <si>
    <t>Pinajron ka Mohalla Dhanmandi Nagaur</t>
  </si>
  <si>
    <t>1942010064682</t>
  </si>
  <si>
    <t>957077494040</t>
  </si>
  <si>
    <t>Naimudin</t>
  </si>
  <si>
    <t>Abdul Gani</t>
  </si>
  <si>
    <t>Khan Market Ke Andar Gandhi Chowk Nagaur</t>
  </si>
  <si>
    <t>20198119828</t>
  </si>
  <si>
    <t>862841507010</t>
  </si>
  <si>
    <t>Mo. Javed</t>
  </si>
  <si>
    <t>Vyapariyon ka Mohalla Nakaas Gate Nagaur</t>
  </si>
  <si>
    <t>134900101003623</t>
  </si>
  <si>
    <t>330946289750</t>
  </si>
  <si>
    <t>Sadik Mohammed</t>
  </si>
  <si>
    <t>Usman</t>
  </si>
  <si>
    <t>Raja Nagar Village Role</t>
  </si>
  <si>
    <t>672601421539</t>
  </si>
  <si>
    <t>759374927586</t>
  </si>
  <si>
    <t xml:space="preserve">Saida </t>
  </si>
  <si>
    <t>Babu khan</t>
  </si>
  <si>
    <t>Loharon Ka Baas Dhahdhasani Nagaur</t>
  </si>
  <si>
    <t>33580100010686</t>
  </si>
  <si>
    <t>39008129127</t>
  </si>
  <si>
    <t>MuMtaj Bano</t>
  </si>
  <si>
    <t>Ajeet Mohammed</t>
  </si>
  <si>
    <t>33580100010683</t>
  </si>
  <si>
    <t>633957508873</t>
  </si>
  <si>
    <t>Shahadat</t>
  </si>
  <si>
    <t>Ramjan</t>
  </si>
  <si>
    <t>1942010044846</t>
  </si>
  <si>
    <t>251477541238</t>
  </si>
  <si>
    <t>Barkat Ali</t>
  </si>
  <si>
    <t>Roshan</t>
  </si>
  <si>
    <t>phulphagar mohhala ,Rol Nagaur</t>
  </si>
  <si>
    <t>25.3.15</t>
  </si>
  <si>
    <t>31.3.15</t>
  </si>
  <si>
    <t>672601026331</t>
  </si>
  <si>
    <t>727283847906</t>
  </si>
  <si>
    <t>Soniya Bano</t>
  </si>
  <si>
    <t>Rafik Khan</t>
  </si>
  <si>
    <t>Ward No 15 Jai Mala Nagar Merta Nagaur</t>
  </si>
  <si>
    <t>3378101004122</t>
  </si>
  <si>
    <t>347576226262</t>
  </si>
  <si>
    <t>Mainuddin</t>
  </si>
  <si>
    <t>Nagauri Palsa Marwar Mundwa Nagaur</t>
  </si>
  <si>
    <t>Poultry Farm</t>
  </si>
  <si>
    <t>61120903502</t>
  </si>
  <si>
    <t>956192869422</t>
  </si>
  <si>
    <t>Khursheed Alam</t>
  </si>
  <si>
    <t>Hakim Teli</t>
  </si>
  <si>
    <t>Pancho Ki Gali Marwar Mundwa Nagaur</t>
  </si>
  <si>
    <t>Material Works</t>
  </si>
  <si>
    <t>11325500312</t>
  </si>
  <si>
    <t>837500725122</t>
  </si>
  <si>
    <t>Hina Bano</t>
  </si>
  <si>
    <t>Imran Dhobi</t>
  </si>
  <si>
    <t>Plot No. 33 Sahida Dargah Ke Samne Marwar Mundwa</t>
  </si>
  <si>
    <t>3337299461</t>
  </si>
  <si>
    <t>637253147748</t>
  </si>
  <si>
    <t>Naya Darwaja Ghosiwada Nagaur</t>
  </si>
  <si>
    <t>1942010022899</t>
  </si>
  <si>
    <t>432460216447</t>
  </si>
  <si>
    <t>Sarataj</t>
  </si>
  <si>
    <t>Silawato Ka Mohalla Nagaur</t>
  </si>
  <si>
    <t>Beauty Parlour</t>
  </si>
  <si>
    <t>134900101001072</t>
  </si>
  <si>
    <t>551058319665</t>
  </si>
  <si>
    <t>Yakub Ali</t>
  </si>
  <si>
    <t>Gulab Khan</t>
  </si>
  <si>
    <t>Taarnau The- Jayal Dist.- Nagaur</t>
  </si>
  <si>
    <t>83010493858</t>
  </si>
  <si>
    <t>875034398584</t>
  </si>
  <si>
    <t>Shahin Nisha</t>
  </si>
  <si>
    <t>Isarar Ahmad</t>
  </si>
  <si>
    <t>197 Takliyo Ka Mohalla Nagaur</t>
  </si>
  <si>
    <t>1942010044466</t>
  </si>
  <si>
    <t>657454365804</t>
  </si>
  <si>
    <t>Aasan</t>
  </si>
  <si>
    <t>Jhopdo Walo Ka Mohalla Ward No. 18 Marwar Mundwa Nagaur</t>
  </si>
  <si>
    <t>Iron Works</t>
  </si>
  <si>
    <t>61169461783</t>
  </si>
  <si>
    <t>369475763088</t>
  </si>
  <si>
    <t>Vishal Jain</t>
  </si>
  <si>
    <t>Santosh Kumar Jain</t>
  </si>
  <si>
    <t>Ramdevji Ki Pol ke Samne Nagaur</t>
  </si>
  <si>
    <t>JAIN</t>
  </si>
  <si>
    <t>Mobile Works</t>
  </si>
  <si>
    <t>10280100008769</t>
  </si>
  <si>
    <t>615382645530</t>
  </si>
  <si>
    <t>Gaffar Ali</t>
  </si>
  <si>
    <t>Ajam Ali</t>
  </si>
  <si>
    <t>Saiyo ka Mohalla Kundal Merta Nagaur</t>
  </si>
  <si>
    <t>04970100007873</t>
  </si>
  <si>
    <t>762313910051</t>
  </si>
  <si>
    <t>Shayma Bano</t>
  </si>
  <si>
    <t>Faran Ahmed</t>
  </si>
  <si>
    <t>Aman Pura Nadi Chowk Ke Pass Makrana Dist.- Nagaur</t>
  </si>
  <si>
    <t>83019498305</t>
  </si>
  <si>
    <t>319748486743</t>
  </si>
  <si>
    <t>Riyaz Ahmad</t>
  </si>
  <si>
    <t>Water Works Ke Pas Makrana Dist.- Nagaur</t>
  </si>
  <si>
    <t>83019652926</t>
  </si>
  <si>
    <t>934747229130</t>
  </si>
  <si>
    <t>Mumtaj Banu</t>
  </si>
  <si>
    <t>Arab</t>
  </si>
  <si>
    <t>Pathar Ka Chowk Marwar Mundwa Dist. Nagaur</t>
  </si>
  <si>
    <t>3367830749</t>
  </si>
  <si>
    <t>380985928302</t>
  </si>
  <si>
    <t>Mumtaj</t>
  </si>
  <si>
    <t>Vali Mohammad</t>
  </si>
  <si>
    <t>Post- Somra Deh. Dist. Nagaur</t>
  </si>
  <si>
    <t>134900101002267</t>
  </si>
  <si>
    <t>860877585936</t>
  </si>
  <si>
    <t>Parvej Khan</t>
  </si>
  <si>
    <t>Ayub Khan</t>
  </si>
  <si>
    <t>Mutha Nadi Sangam Vihar Colony Merta Dist. Nagaur</t>
  </si>
  <si>
    <t>04970110010631</t>
  </si>
  <si>
    <t>943235866156</t>
  </si>
  <si>
    <t>Chhotu Khan</t>
  </si>
  <si>
    <t>Sadar Bajar Ke Pas Deh The.- Jayal Dist.- Nagaur</t>
  </si>
  <si>
    <t>61037192707</t>
  </si>
  <si>
    <t>829367406357</t>
  </si>
  <si>
    <t>Abdul Razzaq</t>
  </si>
  <si>
    <t>Makabul Ahmad</t>
  </si>
  <si>
    <t>Samta Bhawan Ke Pass Mahi Darwaja Nagaur</t>
  </si>
  <si>
    <t>30277631878</t>
  </si>
  <si>
    <t>829324944038</t>
  </si>
  <si>
    <t>Tipu Sultan</t>
  </si>
  <si>
    <t>Jakir Husain Khan</t>
  </si>
  <si>
    <t>386, Harijan Basti Badi Kua Nagaur</t>
  </si>
  <si>
    <t>Computer Work</t>
  </si>
  <si>
    <t>04650110019146</t>
  </si>
  <si>
    <t>317385991894</t>
  </si>
  <si>
    <t>Munir Khan</t>
  </si>
  <si>
    <t>Chokidaro Ka Bas Netadiya The. Merta City Dist.- Nagaur</t>
  </si>
  <si>
    <t>27180110003473</t>
  </si>
  <si>
    <t>285681030419</t>
  </si>
  <si>
    <t>Razia Begam</t>
  </si>
  <si>
    <t>Mohammad Jumme</t>
  </si>
  <si>
    <t>59019278639</t>
  </si>
  <si>
    <t>825202853318</t>
  </si>
  <si>
    <t>Parina</t>
  </si>
  <si>
    <t>Mohammed Rasid</t>
  </si>
  <si>
    <t>Teli Loharo Ka Mohalla Nagaur</t>
  </si>
  <si>
    <t>1942010043962</t>
  </si>
  <si>
    <t>303768531887</t>
  </si>
  <si>
    <t>Noushaba Parvin</t>
  </si>
  <si>
    <t>Naushad Hussain</t>
  </si>
  <si>
    <t>Bada Mohalla Ward No 28 Nagaur</t>
  </si>
  <si>
    <t>134900101004771</t>
  </si>
  <si>
    <t>780177247561</t>
  </si>
  <si>
    <t>Nasrin Bano</t>
  </si>
  <si>
    <t>Mohammed Asif</t>
  </si>
  <si>
    <t>Ranjo Walo Ka Mohalla Nagaur</t>
  </si>
  <si>
    <t>1942010044624</t>
  </si>
  <si>
    <t>414504666898</t>
  </si>
  <si>
    <t>Raziya Bano</t>
  </si>
  <si>
    <t>Khilji Ki Pol Nagaur</t>
  </si>
  <si>
    <t>1942010044493</t>
  </si>
  <si>
    <t>888591599005</t>
  </si>
  <si>
    <t>khairunnisha</t>
  </si>
  <si>
    <t>Khurshid Ahmed</t>
  </si>
  <si>
    <t>Badi Masjid Ke Piche Basni Behlim Dist. Nagaur</t>
  </si>
  <si>
    <t>07210100004815</t>
  </si>
  <si>
    <t>773250812121</t>
  </si>
  <si>
    <t>Mohammed Aslam Ansari</t>
  </si>
  <si>
    <t>Janual Abdeen</t>
  </si>
  <si>
    <t>Ward No. 21 Pir Ballakh Nagaur</t>
  </si>
  <si>
    <t>Fruit Works</t>
  </si>
  <si>
    <t>1108104000009270</t>
  </si>
  <si>
    <t>903488503851</t>
  </si>
  <si>
    <t>Mo. Aamin</t>
  </si>
  <si>
    <t>Kumarwara Nagaur</t>
  </si>
  <si>
    <t>1942010065423</t>
  </si>
  <si>
    <t>577437674259</t>
  </si>
  <si>
    <t>Aarif</t>
  </si>
  <si>
    <t>Ravala Ka Bas Gram Bhakrod Dist. Nagaur</t>
  </si>
  <si>
    <t>61088332509</t>
  </si>
  <si>
    <t>258517800404</t>
  </si>
  <si>
    <t>Abdul Gaffar</t>
  </si>
  <si>
    <t>Vyapariyo Ka Mohalla Merta city Dist.- Nagaur</t>
  </si>
  <si>
    <t>00000003226617493</t>
  </si>
  <si>
    <t>298495324646</t>
  </si>
  <si>
    <t>Mohammed Asaraf</t>
  </si>
  <si>
    <t>Mohammed Yusuf</t>
  </si>
  <si>
    <t>Darkano Ka Mohalla Old Dispensery Ke Pas Loharpura Nagaur</t>
  </si>
  <si>
    <t>671801431835</t>
  </si>
  <si>
    <t>649828276342</t>
  </si>
  <si>
    <t>Salim kha</t>
  </si>
  <si>
    <t xml:space="preserve"> Mangu Kha</t>
  </si>
  <si>
    <t>PostJiliya The.- Nawa Dist. Nagaur</t>
  </si>
  <si>
    <t>3254688212</t>
  </si>
  <si>
    <t>994659478354</t>
  </si>
  <si>
    <t>Sammad</t>
  </si>
  <si>
    <t>Mehabub Khan</t>
  </si>
  <si>
    <t>ward no 9 Mukhy Chowk Ladoli Nagaur</t>
  </si>
  <si>
    <t>04480110038918</t>
  </si>
  <si>
    <t>957889316963</t>
  </si>
  <si>
    <t>Lalit Kumar Surana</t>
  </si>
  <si>
    <t>Babu Lal Surana</t>
  </si>
  <si>
    <t>VPO Deh The. Jayal Dist. Nagaur</t>
  </si>
  <si>
    <t>61243786808</t>
  </si>
  <si>
    <t>848128283093</t>
  </si>
  <si>
    <t xml:space="preserve">Ameer Alam </t>
  </si>
  <si>
    <t>Noor Alam</t>
  </si>
  <si>
    <t>Peerbalakh Ward No. 21 Nagaur</t>
  </si>
  <si>
    <t>2083123147</t>
  </si>
  <si>
    <t>305195569070</t>
  </si>
  <si>
    <t>Allauddin</t>
  </si>
  <si>
    <t>Badarudin</t>
  </si>
  <si>
    <t>Mochi Mohalla Peerbalakh Nagaur</t>
  </si>
  <si>
    <t>Auto Repairing</t>
  </si>
  <si>
    <t>1108104000017350</t>
  </si>
  <si>
    <t>580037659316</t>
  </si>
  <si>
    <t>Mo. Nadim</t>
  </si>
  <si>
    <t>Mo. Adib</t>
  </si>
  <si>
    <t>161 Ghosiwada Ki Gali Nagaur</t>
  </si>
  <si>
    <t>671801500321</t>
  </si>
  <si>
    <t>723043023269</t>
  </si>
  <si>
    <t>Mo Ateek</t>
  </si>
  <si>
    <t>Ghosiwada Nakas Gate Nagaur</t>
  </si>
  <si>
    <t>1942010044882</t>
  </si>
  <si>
    <t>411134000700</t>
  </si>
  <si>
    <t>Gram Chui Post Chuwa The.- Degana Dist. Nagaur</t>
  </si>
  <si>
    <t>3368615029</t>
  </si>
  <si>
    <t>207053913272</t>
  </si>
  <si>
    <t>Shakil Ahmed</t>
  </si>
  <si>
    <t>Hamalo Ka Mohalla Nakas gate Nagaur</t>
  </si>
  <si>
    <t>6615000100028410</t>
  </si>
  <si>
    <t>491702432297</t>
  </si>
  <si>
    <t xml:space="preserve">Mo. Raphik </t>
  </si>
  <si>
    <t>Mo. Roshan</t>
  </si>
  <si>
    <t>Nakas Gate Nagaur</t>
  </si>
  <si>
    <t>1942010065043</t>
  </si>
  <si>
    <t>271312529016</t>
  </si>
  <si>
    <t>Habibur Rahmann</t>
  </si>
  <si>
    <t>07210100003340</t>
  </si>
  <si>
    <t>950629836961</t>
  </si>
  <si>
    <t>Sarfuddin</t>
  </si>
  <si>
    <t>Bade peer Ki Dargah Ke Pas Nagaur</t>
  </si>
  <si>
    <t>10971058633</t>
  </si>
  <si>
    <t>426412718498</t>
  </si>
  <si>
    <t xml:space="preserve">Munir  </t>
  </si>
  <si>
    <t>Vaypariyo Ka Mohalla Nagaur</t>
  </si>
  <si>
    <t>50225283785</t>
  </si>
  <si>
    <t>611461532566</t>
  </si>
  <si>
    <t xml:space="preserve">Mohammed Salim </t>
  </si>
  <si>
    <t>50266159352</t>
  </si>
  <si>
    <t>695728153136</t>
  </si>
  <si>
    <t>Abdul Hakim</t>
  </si>
  <si>
    <t>Yusuph Ali</t>
  </si>
  <si>
    <t>Phakiron Ka Mohalla Nagaur</t>
  </si>
  <si>
    <t>746110110001564</t>
  </si>
  <si>
    <t>736175013024</t>
  </si>
  <si>
    <t>Mohammed Ramjan</t>
  </si>
  <si>
    <t>Mohammed Faruk</t>
  </si>
  <si>
    <t>50215291335</t>
  </si>
  <si>
    <t>891862102770</t>
  </si>
  <si>
    <t>Goshala Market Ke Piche Islampura Nagaur</t>
  </si>
  <si>
    <t>134900101000201</t>
  </si>
  <si>
    <t>318094828567</t>
  </si>
  <si>
    <t>Mo. Sakir</t>
  </si>
  <si>
    <t>Saphi Mo.</t>
  </si>
  <si>
    <t>Delhi Darwaja Ke Bahar Nagaur</t>
  </si>
  <si>
    <t>134900101001040</t>
  </si>
  <si>
    <t>542292889985</t>
  </si>
  <si>
    <t>Fayaz Mo.</t>
  </si>
  <si>
    <t>Islampura Delhi darwaje Ke Anden Nagaur</t>
  </si>
  <si>
    <t>50217045003</t>
  </si>
  <si>
    <t>377522472538</t>
  </si>
  <si>
    <t>Rukhsana</t>
  </si>
  <si>
    <t>Khuda Baksh</t>
  </si>
  <si>
    <t>33 Bhatiyo Ka Chowk Nagaur</t>
  </si>
  <si>
    <t>04650100008908</t>
  </si>
  <si>
    <t>803559641722</t>
  </si>
  <si>
    <t>Salisa Begum</t>
  </si>
  <si>
    <t>Zakir Hussain</t>
  </si>
  <si>
    <t>Bhatiyo Ka Mohalla Loharpura Nagaur</t>
  </si>
  <si>
    <t>2083129478</t>
  </si>
  <si>
    <t>437224475712</t>
  </si>
  <si>
    <t>Shahjad Bano</t>
  </si>
  <si>
    <t>Mahi Gate Ke Bahar takli Mohalla Nagaur</t>
  </si>
  <si>
    <t>50272530376</t>
  </si>
  <si>
    <t>688143849399</t>
  </si>
  <si>
    <t>Mohammed Irfan</t>
  </si>
  <si>
    <t>Dharkhano ka Mohalla Nagaur</t>
  </si>
  <si>
    <t>50272529713</t>
  </si>
  <si>
    <t>871092575705</t>
  </si>
  <si>
    <t>Mussa Chhipa</t>
  </si>
  <si>
    <t>Puran Bijli Ghar nakas Gate nagaur</t>
  </si>
  <si>
    <t>134900101002299</t>
  </si>
  <si>
    <t>667759111511</t>
  </si>
  <si>
    <t>Mohammed irshad</t>
  </si>
  <si>
    <t>Rahim Bux</t>
  </si>
  <si>
    <t>Darkhano ka mohalla loharpura</t>
  </si>
  <si>
    <t>914010007911667</t>
  </si>
  <si>
    <t>813794362094</t>
  </si>
  <si>
    <t>Khalil Ahmad</t>
  </si>
  <si>
    <t>192 Bajaravada Nagaur</t>
  </si>
  <si>
    <t>50164723894</t>
  </si>
  <si>
    <t>767017871584</t>
  </si>
  <si>
    <t>Abarar Ahmad</t>
  </si>
  <si>
    <t>Mo. Ismil</t>
  </si>
  <si>
    <t>Kumar wada nagaur</t>
  </si>
  <si>
    <t>100029842723</t>
  </si>
  <si>
    <t>547302656913</t>
  </si>
  <si>
    <t>Shabbir Husain</t>
  </si>
  <si>
    <t>Ghulam Husain</t>
  </si>
  <si>
    <t>Loharpura nagaur</t>
  </si>
  <si>
    <t>50221988870</t>
  </si>
  <si>
    <t>898859830200</t>
  </si>
  <si>
    <t>Mohd. Imran Shekh</t>
  </si>
  <si>
    <t>Gulam Husain Shekh</t>
  </si>
  <si>
    <t>Dedhli Darwaja B Road teli Loharon ka Mohalla Nagaur</t>
  </si>
  <si>
    <t>50256131778</t>
  </si>
  <si>
    <t>444148724261</t>
  </si>
  <si>
    <t xml:space="preserve">Sufiya Parveen </t>
  </si>
  <si>
    <t>Bathyo ka Mohalla Lohar Pura nagaur</t>
  </si>
  <si>
    <t>10280100012609</t>
  </si>
  <si>
    <t>652552340227</t>
  </si>
  <si>
    <t xml:space="preserve">Samsaad </t>
  </si>
  <si>
    <t>50220698068</t>
  </si>
  <si>
    <t>257386858517</t>
  </si>
  <si>
    <t>Madina Bano</t>
  </si>
  <si>
    <t>Ilamudin</t>
  </si>
  <si>
    <t>Pani ke tanki ke Pass Bichala Bas Nagaur</t>
  </si>
  <si>
    <t>50220778748</t>
  </si>
  <si>
    <t>979302697514</t>
  </si>
  <si>
    <t>Slaodin</t>
  </si>
  <si>
    <t>Bichla bas Nagaur</t>
  </si>
  <si>
    <t>50223613728</t>
  </si>
  <si>
    <t>527493812266</t>
  </si>
  <si>
    <t>Amna</t>
  </si>
  <si>
    <t>Abdul rashid</t>
  </si>
  <si>
    <t>Hijado Ki Haweli Hamalo Ka Mohalla Nakas Gate Nagaur</t>
  </si>
  <si>
    <t>20246562697</t>
  </si>
  <si>
    <t>213298931481</t>
  </si>
  <si>
    <t>100010034261</t>
  </si>
  <si>
    <t>337011326068</t>
  </si>
  <si>
    <t>Mo. Yusuf</t>
  </si>
  <si>
    <t>59019227141</t>
  </si>
  <si>
    <t>524439935084</t>
  </si>
  <si>
    <t xml:space="preserve">Sakhawat Hussain </t>
  </si>
  <si>
    <t>Mahi darwaja Ke Bahar Loharpura Nagaur</t>
  </si>
  <si>
    <t>432368429794</t>
  </si>
  <si>
    <t>Abdul Muttlib</t>
  </si>
  <si>
    <t xml:space="preserve">Mo. Sikander </t>
  </si>
  <si>
    <t>Basi Mohalla Ajmeri Gate Nagaur</t>
  </si>
  <si>
    <t>Steal Works</t>
  </si>
  <si>
    <t>04650110015322</t>
  </si>
  <si>
    <t>381836880171</t>
  </si>
  <si>
    <t xml:space="preserve">Salim </t>
  </si>
  <si>
    <t>Rashid</t>
  </si>
  <si>
    <t>50220699742</t>
  </si>
  <si>
    <t>258427745037</t>
  </si>
  <si>
    <t>Abdul Rashid</t>
  </si>
  <si>
    <t>Pinjaro Ka Mohalla Nagaur</t>
  </si>
  <si>
    <t>50270575603</t>
  </si>
  <si>
    <t>591453961488</t>
  </si>
  <si>
    <t>Rajjab Ali</t>
  </si>
  <si>
    <t>Mahebub Ali</t>
  </si>
  <si>
    <t>1942010045438</t>
  </si>
  <si>
    <t>591423380729</t>
  </si>
  <si>
    <t>Abdul Mutalib</t>
  </si>
  <si>
    <t>Shamasuddin</t>
  </si>
  <si>
    <t>Ward No. 28 Silawato Ka Mohalla Nagaur</t>
  </si>
  <si>
    <t>50272278677</t>
  </si>
  <si>
    <t>292861430996</t>
  </si>
  <si>
    <t>Jamil Ahamed</t>
  </si>
  <si>
    <t>Shadaruddin</t>
  </si>
  <si>
    <t>Khardiwara Near Sadar Bazar Nagaur</t>
  </si>
  <si>
    <t>Wood Posis</t>
  </si>
  <si>
    <t>3260227229</t>
  </si>
  <si>
    <t>665601845796</t>
  </si>
  <si>
    <t>Mohammed Shaim Ansari</t>
  </si>
  <si>
    <t>Shafiuddin Ansari</t>
  </si>
  <si>
    <t>Book Binding</t>
  </si>
  <si>
    <t>134900101001740</t>
  </si>
  <si>
    <t>742814738789</t>
  </si>
  <si>
    <t>Javed Ali</t>
  </si>
  <si>
    <t>Shahari Loharo ka Mohalla Nagaur</t>
  </si>
  <si>
    <t>1108104000007680</t>
  </si>
  <si>
    <t>298886667761</t>
  </si>
  <si>
    <t xml:space="preserve">Shahjad Ahmad </t>
  </si>
  <si>
    <t>61072885406</t>
  </si>
  <si>
    <t>402020517111</t>
  </si>
  <si>
    <t>Shabir Hussain</t>
  </si>
  <si>
    <t>1942010044253</t>
  </si>
  <si>
    <t>651663921672</t>
  </si>
  <si>
    <t>Munni Bano</t>
  </si>
  <si>
    <t>Amrud Khan</t>
  </si>
  <si>
    <t>Musalmano Ki Dhaniya Chuntisara Dist. Nagaur</t>
  </si>
  <si>
    <t>1942010029476</t>
  </si>
  <si>
    <t>799149577739</t>
  </si>
  <si>
    <t>Rajjak Khan</t>
  </si>
  <si>
    <t>Alladin Khan</t>
  </si>
  <si>
    <t>Vpo Chuntisara Dist. Nagaur</t>
  </si>
  <si>
    <t>50221919769</t>
  </si>
  <si>
    <t>546652283244</t>
  </si>
  <si>
    <t>Irshad Ahmed</t>
  </si>
  <si>
    <t>Mukhtiyar Ahmed</t>
  </si>
  <si>
    <t>Nakas gate Nagaur</t>
  </si>
  <si>
    <t>1942010044457</t>
  </si>
  <si>
    <t>315967072117</t>
  </si>
  <si>
    <t>Khaju Khan</t>
  </si>
  <si>
    <t>Koriyo Ki Dhani Saranwas Dist. Nagaur</t>
  </si>
  <si>
    <t>1942010065575</t>
  </si>
  <si>
    <t>310217466595</t>
  </si>
  <si>
    <t>Chand Mo.</t>
  </si>
  <si>
    <t>Fateh Mohammed</t>
  </si>
  <si>
    <t>Ram Pol Ke Piche Nagaur</t>
  </si>
  <si>
    <t>02000100008490</t>
  </si>
  <si>
    <t>655266967088</t>
  </si>
  <si>
    <t xml:space="preserve">Nazir </t>
  </si>
  <si>
    <t>Ranje Walo Ka Mohalla Nagaur</t>
  </si>
  <si>
    <t>50223611017</t>
  </si>
  <si>
    <t>883671009346</t>
  </si>
  <si>
    <t>Rukhasana Bano</t>
  </si>
  <si>
    <t>Karim Baksh</t>
  </si>
  <si>
    <t>Teliyo Ka Mohalla Loharpura Nagaur</t>
  </si>
  <si>
    <t>50223612204</t>
  </si>
  <si>
    <t>991067708761</t>
  </si>
  <si>
    <t xml:space="preserve">Jahida </t>
  </si>
  <si>
    <t>Takliyo Ki Gali Loharpura Nagaur</t>
  </si>
  <si>
    <t>50218993443</t>
  </si>
  <si>
    <t>241768402135</t>
  </si>
  <si>
    <t>Mo. Bundu</t>
  </si>
  <si>
    <t>1942010043397</t>
  </si>
  <si>
    <t>439300781565</t>
  </si>
  <si>
    <t>Islampura Nagaur</t>
  </si>
  <si>
    <t>50222123224</t>
  </si>
  <si>
    <t>614729036276</t>
  </si>
  <si>
    <t>Kamal Mo.</t>
  </si>
  <si>
    <t>Ajad Chowk Nagaur</t>
  </si>
  <si>
    <t>0911274811</t>
  </si>
  <si>
    <t>452682310661</t>
  </si>
  <si>
    <t>Imran</t>
  </si>
  <si>
    <t>Makasud</t>
  </si>
  <si>
    <t>Khari Masjid Nakas Gate Nagaur</t>
  </si>
  <si>
    <t>671901416863</t>
  </si>
  <si>
    <t>533135176382</t>
  </si>
  <si>
    <t>Sajid</t>
  </si>
  <si>
    <t>61148813061</t>
  </si>
  <si>
    <t>847830869461</t>
  </si>
  <si>
    <t>Shakir</t>
  </si>
  <si>
    <t>Fakrudin</t>
  </si>
  <si>
    <t>Purani Tahsil Ke Peche Gandhi Chowk Nagaur</t>
  </si>
  <si>
    <t>1942010044299</t>
  </si>
  <si>
    <t>775108532513</t>
  </si>
  <si>
    <t>Akhlak Ahmad</t>
  </si>
  <si>
    <t>Dyeing Works</t>
  </si>
  <si>
    <t>6615000100003310</t>
  </si>
  <si>
    <t>922803070794</t>
  </si>
  <si>
    <t>Teliwara Nagaur</t>
  </si>
  <si>
    <t>3383101002267</t>
  </si>
  <si>
    <t>558367411957</t>
  </si>
  <si>
    <t>Sajjid Hussain</t>
  </si>
  <si>
    <t>Moula Baksh</t>
  </si>
  <si>
    <t>Loharpura Nagaur</t>
  </si>
  <si>
    <t>50217220203</t>
  </si>
  <si>
    <t>992788060511</t>
  </si>
  <si>
    <t>Samiran</t>
  </si>
  <si>
    <t>1942010045605</t>
  </si>
  <si>
    <t>639051745716</t>
  </si>
  <si>
    <t xml:space="preserve">Amin Khan </t>
  </si>
  <si>
    <t>Hayat Khan</t>
  </si>
  <si>
    <t>Ajmeri Gate Nagaur</t>
  </si>
  <si>
    <t>50223671779</t>
  </si>
  <si>
    <t>885714514110</t>
  </si>
  <si>
    <t>Mo. Alim</t>
  </si>
  <si>
    <t>1942010043528</t>
  </si>
  <si>
    <t>952445179862</t>
  </si>
  <si>
    <t>Ravindra Kumar</t>
  </si>
  <si>
    <t>Chanchal Mal</t>
  </si>
  <si>
    <t>Gandhi Wadi Nagaur</t>
  </si>
  <si>
    <t>1108104000004180</t>
  </si>
  <si>
    <t>587254048116</t>
  </si>
  <si>
    <t>Shoyab Ahmed</t>
  </si>
  <si>
    <t>Shakeel Ahmed</t>
  </si>
  <si>
    <t>051701504525</t>
  </si>
  <si>
    <t>534557194018</t>
  </si>
  <si>
    <t>Nasir Hussain</t>
  </si>
  <si>
    <t>Jahrul Hussain</t>
  </si>
  <si>
    <t>Karpura Mohalla Kumari Darwaja Nagaur</t>
  </si>
  <si>
    <t>18122121000307</t>
  </si>
  <si>
    <t>727972857726</t>
  </si>
  <si>
    <t>Mohammed Wasim</t>
  </si>
  <si>
    <t>Mohammed Aslam</t>
  </si>
  <si>
    <t>Mahi Darwaja Bharat Takies Ke Pas Nagaur</t>
  </si>
  <si>
    <t>1942010065706</t>
  </si>
  <si>
    <t>394583242916</t>
  </si>
  <si>
    <t>Parveen Bano</t>
  </si>
  <si>
    <t>Jamil Ahmad</t>
  </si>
  <si>
    <t>61230969319</t>
  </si>
  <si>
    <t>520991683101</t>
  </si>
  <si>
    <t>Mohd. Sabeer</t>
  </si>
  <si>
    <t>Wali Mohd.</t>
  </si>
  <si>
    <t>1942010031170</t>
  </si>
  <si>
    <t>921245882789</t>
  </si>
  <si>
    <t>Mohammed Shoeb</t>
  </si>
  <si>
    <t>Jakir Husain</t>
  </si>
  <si>
    <t>50163675294</t>
  </si>
  <si>
    <t>754969739935</t>
  </si>
  <si>
    <t>Sufiyan</t>
  </si>
  <si>
    <t>Nisar Ahmed</t>
  </si>
  <si>
    <t>Sufi Saahab Ki Dargah Ke Paas Bazarwada Nagaur</t>
  </si>
  <si>
    <t>20198112834</t>
  </si>
  <si>
    <t>490316528965</t>
  </si>
  <si>
    <t>Chand Mohammad</t>
  </si>
  <si>
    <t>Ghulam Mohammad</t>
  </si>
  <si>
    <t>347, Tigri Baazar Nagaur</t>
  </si>
  <si>
    <t>Cold Drink Works</t>
  </si>
  <si>
    <t>0002000100008490</t>
  </si>
  <si>
    <t>949816028662</t>
  </si>
  <si>
    <t>Javed Hussain</t>
  </si>
  <si>
    <t>Azad Chowk Darjiyon Ki Gali Nagaur</t>
  </si>
  <si>
    <t>50200001587151</t>
  </si>
  <si>
    <t>789950033805</t>
  </si>
  <si>
    <t>Sultana Bano</t>
  </si>
  <si>
    <t>Badi Masjid Ke Pass Loharpura Nagaur</t>
  </si>
  <si>
    <t>50218527529</t>
  </si>
  <si>
    <t>342804979083</t>
  </si>
  <si>
    <t>Safi Mohammed</t>
  </si>
  <si>
    <t>Lal Khan</t>
  </si>
  <si>
    <t>Ward No. 03 Village Altava</t>
  </si>
  <si>
    <t>61126311873</t>
  </si>
  <si>
    <t>414572861206</t>
  </si>
  <si>
    <t>Firoj Khan</t>
  </si>
  <si>
    <t>3434524930</t>
  </si>
  <si>
    <t>278383987900</t>
  </si>
  <si>
    <t>Acharyon Ka Mohalla Merta City</t>
  </si>
  <si>
    <t>06340100008842</t>
  </si>
  <si>
    <t>832449714033</t>
  </si>
  <si>
    <t>Sheetal Jain</t>
  </si>
  <si>
    <t>Mahaveer Prashad Jain</t>
  </si>
  <si>
    <t>Madiyon Ki Gali Guni Sadan Opp. Chandiwara Nagaur</t>
  </si>
  <si>
    <t>Photo Copiers</t>
  </si>
  <si>
    <t>671801501189</t>
  </si>
  <si>
    <t>581805568811</t>
  </si>
  <si>
    <t>Saddam Husain</t>
  </si>
  <si>
    <t>Choti masjid Ke Paas Loharpura Nagaur</t>
  </si>
  <si>
    <t>50272736560</t>
  </si>
  <si>
    <t>201938724496</t>
  </si>
  <si>
    <t>Ali Hussain</t>
  </si>
  <si>
    <t>Samsu Khan</t>
  </si>
  <si>
    <t>Kidwai Colony Mejar Karim Nagar Nagaur</t>
  </si>
  <si>
    <t>50215766649</t>
  </si>
  <si>
    <t>899323004323</t>
  </si>
  <si>
    <t>Sattar Khan</t>
  </si>
  <si>
    <t>Mangu Khan</t>
  </si>
  <si>
    <t>Madarsa Ke Pass Ki Dhaniya Village Chuntisara</t>
  </si>
  <si>
    <t>50221955708</t>
  </si>
  <si>
    <t>544565753576</t>
  </si>
  <si>
    <t>Mohammed Sharik</t>
  </si>
  <si>
    <t>Kile Ki Dhal Pathano Ka Mohalla Nagaur</t>
  </si>
  <si>
    <t>1108104000007740</t>
  </si>
  <si>
    <t>822267227855</t>
  </si>
  <si>
    <t>Mo. Shafir</t>
  </si>
  <si>
    <t>Ghulam Navi</t>
  </si>
  <si>
    <t>babu kothadi Nagaur</t>
  </si>
  <si>
    <t>1942010044323</t>
  </si>
  <si>
    <t>528520810444</t>
  </si>
  <si>
    <t>Salauddin</t>
  </si>
  <si>
    <t>379 Nai Dhobi Ka Mohalla Nagaur</t>
  </si>
  <si>
    <t>Wheat Works</t>
  </si>
  <si>
    <t>61060648219</t>
  </si>
  <si>
    <t>247362767276</t>
  </si>
  <si>
    <t>Rijwan</t>
  </si>
  <si>
    <t>Jabir</t>
  </si>
  <si>
    <t>04650100010092</t>
  </si>
  <si>
    <t>532636915330</t>
  </si>
  <si>
    <t>Abdul Rehman</t>
  </si>
  <si>
    <t>Nai Dhobi Mohalla Nagaur</t>
  </si>
  <si>
    <t>671801414647</t>
  </si>
  <si>
    <t>655355153529</t>
  </si>
  <si>
    <t>Ishak</t>
  </si>
  <si>
    <t>246 pustkaliy Kile Ki Dhal Nagaur</t>
  </si>
  <si>
    <t>746110110001288</t>
  </si>
  <si>
    <t>634959995759</t>
  </si>
  <si>
    <t>Moinudeen</t>
  </si>
  <si>
    <t xml:space="preserve">Fci Goudowan ke Pas Indira Colony Nagaur </t>
  </si>
  <si>
    <t>1942010043379</t>
  </si>
  <si>
    <t>251058765258</t>
  </si>
  <si>
    <t>Mohammed Akbar</t>
  </si>
  <si>
    <t>Mohammed Ibrahim</t>
  </si>
  <si>
    <t>746110110001283</t>
  </si>
  <si>
    <t>740402305067</t>
  </si>
  <si>
    <t>Abdul Juned</t>
  </si>
  <si>
    <t>jamil Ahmad</t>
  </si>
  <si>
    <t>746110110001285</t>
  </si>
  <si>
    <t>647523917323</t>
  </si>
  <si>
    <t>Nashir Mo.</t>
  </si>
  <si>
    <t>Bashjir Mo.</t>
  </si>
  <si>
    <t>babu kothadi Teliwada Nagaur</t>
  </si>
  <si>
    <t>1942010044545</t>
  </si>
  <si>
    <t>532680913630</t>
  </si>
  <si>
    <t>Taslim</t>
  </si>
  <si>
    <t>Askar Ali</t>
  </si>
  <si>
    <t>Somana The Jayal Dist. Nagaur</t>
  </si>
  <si>
    <t>51111090795</t>
  </si>
  <si>
    <t>492047673325</t>
  </si>
  <si>
    <t>Abdul Hamid</t>
  </si>
  <si>
    <t>Abdul Wahid</t>
  </si>
  <si>
    <t>Bazarwara Nagaur</t>
  </si>
  <si>
    <t>61230441948</t>
  </si>
  <si>
    <t>676728215476</t>
  </si>
  <si>
    <t>Gulam Mohammed</t>
  </si>
  <si>
    <t>20198118111</t>
  </si>
  <si>
    <t>373302743465</t>
  </si>
  <si>
    <t>Sirdar Bano</t>
  </si>
  <si>
    <t>Mustakim</t>
  </si>
  <si>
    <t>134900101001300</t>
  </si>
  <si>
    <t>788401754249</t>
  </si>
  <si>
    <t>VILLAGE SHERANI ABAD TEHSIL DIDWANA</t>
  </si>
  <si>
    <t>ENGINEERING COLLEGE BIKANER</t>
  </si>
  <si>
    <t>27.12.11</t>
  </si>
  <si>
    <t>23.6.14</t>
  </si>
  <si>
    <t xml:space="preserve">SHER MOHAMMED </t>
  </si>
  <si>
    <t>28.12.12</t>
  </si>
  <si>
    <t>VILLAGE KHUNKHUNA TEHSIL DIDWANA</t>
  </si>
  <si>
    <t>ALFALAH SCHOOL OF ENGINEERING &amp; TECHNOLOGY DHAUJ</t>
  </si>
  <si>
    <t>20.6.14</t>
  </si>
  <si>
    <t>Shri Mohammad Aarif</t>
  </si>
  <si>
    <t>Shri. Rasid Ahemad</t>
  </si>
  <si>
    <t>eq-iks- 'ksjkuh vkckn, rg- MhMokuk] ukxkSj</t>
  </si>
  <si>
    <t>Rajasthan Aurved University, Jodhpur</t>
  </si>
  <si>
    <t>B.A.M.S.</t>
  </si>
  <si>
    <t>i</t>
  </si>
  <si>
    <t>Shri Javed Khan</t>
  </si>
  <si>
    <t>Shri. Mohammad Sadik</t>
  </si>
  <si>
    <t>HkkVks dk ckl] [kkfj;k jksM] dqpkeu flVh] ukxkSj</t>
  </si>
  <si>
    <t>Maharishi Arvind College of Engineering and Tech., Jaipur</t>
  </si>
  <si>
    <t>Mohasin Khokhar</t>
  </si>
  <si>
    <t>Shri Hazi Mohammad Rafiq</t>
  </si>
  <si>
    <t>dqEgkjh njoktk] ukxkSj</t>
  </si>
  <si>
    <t>Jodhpur National University, Jodhpur</t>
  </si>
  <si>
    <t>B.Tech.</t>
  </si>
  <si>
    <t>Kumari Afsaa Khan</t>
  </si>
  <si>
    <t>Shri Mohammad Salim Khan</t>
  </si>
  <si>
    <t>dqpkeu flVh] ukxkSj</t>
  </si>
  <si>
    <t>Apex Institute of Engineering  and Tech., Jaipur</t>
  </si>
  <si>
    <t>Shri Shamiulla</t>
  </si>
  <si>
    <t>Shri Faqruddin</t>
  </si>
  <si>
    <t>O;kikfj;ksa dk eksgYyk] esMrk jksM</t>
  </si>
  <si>
    <t>National Education Institute of Nursing,Makrana</t>
  </si>
  <si>
    <t>Shri Insaf Ali</t>
  </si>
  <si>
    <t>Shri Riyaz Ahemad</t>
  </si>
  <si>
    <t>cl LVs.M ds ikl] vkyfu;kokl] rg- MhMokuk] ukxkSj</t>
  </si>
  <si>
    <t>Marudhar Engineering College, Bikaner</t>
  </si>
  <si>
    <t>Saleem Khan</t>
  </si>
  <si>
    <t>M.Post Jiliya, Th.-Kuchaman, Nagaur</t>
  </si>
  <si>
    <t>Basic Bsc. Nursing</t>
  </si>
  <si>
    <t>iv year</t>
  </si>
  <si>
    <t>13.11.13</t>
  </si>
  <si>
    <t>13.11.14</t>
  </si>
  <si>
    <t>Ismile Khan Barnel</t>
  </si>
  <si>
    <t>M. Post Barnel, Th.-Jayal</t>
  </si>
  <si>
    <t>Abdul Mannan</t>
  </si>
  <si>
    <t>Mohd. Saleem</t>
  </si>
  <si>
    <t>Jagji ka Kheda,  Madina Masjid ke Samne, Talab Road, Boravad</t>
  </si>
  <si>
    <t>B.Sc. Nursing</t>
  </si>
  <si>
    <t>Amzad Ali Gesawat</t>
  </si>
  <si>
    <t>Guljarpura Masjid, Makrana</t>
  </si>
  <si>
    <t>MO. Mukarab Khan</t>
  </si>
  <si>
    <t>Ykub Khan</t>
  </si>
  <si>
    <t>M.Post Khunkhuna, Th.- Didvana</t>
  </si>
  <si>
    <t>Shabir Ahmad</t>
  </si>
  <si>
    <t>Mohd. sadique</t>
  </si>
  <si>
    <t>311/11 Noorpura Colony, Noorani Masjid ke Pass, Makrana</t>
  </si>
  <si>
    <t>M.C.A.</t>
  </si>
  <si>
    <t>Abdul Jabar</t>
  </si>
  <si>
    <t>Abdul Kyum</t>
  </si>
  <si>
    <t>Village- Bhiniyad, Post- Kasari, Th.- Jayal, Nagaur</t>
  </si>
  <si>
    <t>Diplima in Civil</t>
  </si>
  <si>
    <t>iii year</t>
  </si>
  <si>
    <t>20.11.12</t>
  </si>
  <si>
    <t>Ahamed Raja Khan</t>
  </si>
  <si>
    <t>Village- Bhiniyad, Post- Kasari,  Via- Badikhatu, Th.- Jayal, Nagaur</t>
  </si>
  <si>
    <t>Mustak Ali</t>
  </si>
  <si>
    <t>Nathu Kha</t>
  </si>
  <si>
    <t>Aavedat Mata Zarina Bano Vill.- Thanu Post Ghirdida Meetha Tehsil- Didwana</t>
  </si>
  <si>
    <t>Shri Balaji College of Engineering Tech. Jaipur</t>
  </si>
  <si>
    <t>RTU, Jaipur</t>
  </si>
  <si>
    <t>B.Tech</t>
  </si>
  <si>
    <t>22.12.14</t>
  </si>
  <si>
    <t>Sartaj Khan</t>
  </si>
  <si>
    <t>Ayub Ali Khan</t>
  </si>
  <si>
    <t>Kayam Khani Mohallah- Kuchera</t>
  </si>
  <si>
    <t xml:space="preserve"> SLBS Polytechnic College, Jodhpur</t>
  </si>
  <si>
    <t>Polytechnic</t>
  </si>
  <si>
    <t>Jodhpur Technical College</t>
  </si>
  <si>
    <t>Mohmmed Usman</t>
  </si>
  <si>
    <t>Mohmmed Saleem</t>
  </si>
  <si>
    <t>Husain wale Kumhari Road, Village- Basni, Nagaur</t>
  </si>
  <si>
    <t>R.U.H.S JAIPUR</t>
  </si>
  <si>
    <t>61112063903</t>
  </si>
  <si>
    <t>446810786080</t>
  </si>
  <si>
    <t>Abdul Sami Gauri</t>
  </si>
  <si>
    <t>Abdul Rashid,</t>
  </si>
  <si>
    <t>Hafizon ki Haweli, Near Dodi Dargah, Nagaur</t>
  </si>
  <si>
    <t>61104458506</t>
  </si>
  <si>
    <t>543125001239</t>
  </si>
  <si>
    <t xml:space="preserve">Kamru Deen Sufiya, </t>
  </si>
  <si>
    <t>Mohalla, Village Sherani, ABAD, Post Chhotikhatu, Nanaur</t>
  </si>
  <si>
    <t>31244061249</t>
  </si>
  <si>
    <t>924738455239</t>
  </si>
  <si>
    <t>Mohd. Hussain</t>
  </si>
  <si>
    <t>Ismiledeen</t>
  </si>
  <si>
    <t xml:space="preserve"> Nazmiya Mohalla Sherni Aabad</t>
  </si>
  <si>
    <t>31766644592</t>
  </si>
  <si>
    <t>380207519654</t>
  </si>
  <si>
    <t>Ishtiyak Ahmed</t>
  </si>
  <si>
    <t>Mukhtyar Ahmed</t>
  </si>
  <si>
    <t>Sufiya Maszid, Nagar</t>
  </si>
  <si>
    <t>134900101000477</t>
  </si>
  <si>
    <t>787555351134</t>
  </si>
  <si>
    <t>Mohammed Hamid Ahmad</t>
  </si>
  <si>
    <t>Mohammed Mobin</t>
  </si>
  <si>
    <t>Village-Riyabadi, Nagaur</t>
  </si>
  <si>
    <t>61055184499</t>
  </si>
  <si>
    <t>248182829109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</si>
  <si>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</si>
  <si>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</si>
  <si>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Choti Bano</t>
  </si>
  <si>
    <t>Jumma Mohammad</t>
  </si>
  <si>
    <t>Village Padukalan The. Merta</t>
  </si>
  <si>
    <t>Oil Expelor</t>
  </si>
  <si>
    <t>17.3.15</t>
  </si>
  <si>
    <t>11.5.15</t>
  </si>
  <si>
    <t>11320040696</t>
  </si>
  <si>
    <t>764608359988</t>
  </si>
  <si>
    <t>Pathar chowk Marwar, Mundawa</t>
  </si>
  <si>
    <t>4.5.15</t>
  </si>
  <si>
    <t>1942010023269</t>
  </si>
  <si>
    <t>945522675827</t>
  </si>
  <si>
    <t>Rustam</t>
  </si>
  <si>
    <t>450, New Area Colony, Toshina</t>
  </si>
  <si>
    <t>1942010028857</t>
  </si>
  <si>
    <t>775252399058</t>
  </si>
  <si>
    <t>Dildar Khan</t>
  </si>
  <si>
    <t>Suban Khan</t>
  </si>
  <si>
    <t>Vill-Harsor</t>
  </si>
  <si>
    <t>20072670450</t>
  </si>
  <si>
    <t>262323138510</t>
  </si>
  <si>
    <t>Mohd. Must fa</t>
  </si>
  <si>
    <t>Kamrudin</t>
  </si>
  <si>
    <t>Sufiya Mohalla, Sherni Aabadi</t>
  </si>
  <si>
    <t>20.11.13</t>
  </si>
  <si>
    <t>32358362070</t>
  </si>
  <si>
    <t>460797933145</t>
  </si>
  <si>
    <t>Teepu Sultan</t>
  </si>
  <si>
    <t>Hazi Ismile Chippa</t>
  </si>
  <si>
    <t>Vill. Alay, The. &amp; distt-Nagaur</t>
  </si>
  <si>
    <t>61134399701</t>
  </si>
  <si>
    <t>713868815362</t>
  </si>
  <si>
    <t>Ahmed Raza</t>
  </si>
  <si>
    <t>Mandal Mohalla Bansi Behlima Dist-Nagaur</t>
  </si>
  <si>
    <t>Survodya School of Nursing, Nagaur</t>
  </si>
  <si>
    <t>RUHS Jaipur</t>
  </si>
  <si>
    <t>G.N.M. Nursing</t>
  </si>
  <si>
    <t>3 Years</t>
  </si>
  <si>
    <t>29.5.15</t>
  </si>
  <si>
    <t>17.8.15</t>
  </si>
  <si>
    <t>51105981870</t>
  </si>
  <si>
    <t>797937043147</t>
  </si>
  <si>
    <t>Jala Khan</t>
  </si>
  <si>
    <t>Vill. Sherni Abad, The.-Didwana Dist-Nagaur</t>
  </si>
  <si>
    <t>Kotilaya Institute of Technology &amp; Engineering Jaipur</t>
  </si>
  <si>
    <t>RTU College</t>
  </si>
  <si>
    <t>4 Years</t>
  </si>
  <si>
    <t>27170110023785</t>
  </si>
  <si>
    <t>977435850659</t>
  </si>
  <si>
    <t>Mohammad Usman</t>
  </si>
  <si>
    <t>27170110019627</t>
  </si>
  <si>
    <t>878911543254</t>
  </si>
  <si>
    <t>Javed Khan</t>
  </si>
  <si>
    <t>Bashir Khan</t>
  </si>
  <si>
    <t>VPOP Chhawta Kalan The. Jayal Dist-Nagaur</t>
  </si>
  <si>
    <t>Jaipur Engineering College</t>
  </si>
  <si>
    <t>429475197877</t>
  </si>
  <si>
    <t>Mohd. Nazim</t>
  </si>
  <si>
    <t>Mohammed Ali</t>
  </si>
  <si>
    <t>Naya Mohalla Bansi Dist-Nagaur</t>
  </si>
  <si>
    <t>Meharshi Arvind Institute of Pharmacy Jaipur</t>
  </si>
  <si>
    <t>RU Jaipur</t>
  </si>
  <si>
    <t>B. Pharma</t>
  </si>
  <si>
    <t>10.9.15</t>
  </si>
  <si>
    <t>33209238296</t>
  </si>
  <si>
    <t>442029213004</t>
  </si>
  <si>
    <t>504366197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</si>
  <si>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</si>
  <si>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</si>
  <si>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</si>
  <si>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</si>
  <si>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</si>
  <si>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</si>
  <si>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</si>
  <si>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</si>
  <si>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</si>
  <si>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</si>
  <si>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</si>
  <si>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</si>
  <si>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</si>
  <si>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</si>
  <si>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</si>
  <si>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</si>
  <si>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</si>
  <si>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</si>
  <si>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</si>
  <si>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</si>
  <si>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</si>
  <si>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</si>
  <si>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</si>
  <si>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</si>
  <si>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</si>
  <si>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</si>
  <si>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</si>
  <si>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</si>
  <si>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</si>
  <si>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</si>
  <si>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</si>
  <si>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</si>
  <si>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</si>
  <si>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</si>
  <si>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</si>
  <si>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</si>
  <si>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</si>
  <si>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</si>
  <si>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</si>
  <si>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</si>
  <si>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</si>
  <si>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ukxksj ¼2002&amp;03½</t>
  </si>
  <si>
    <t xml:space="preserve"> </t>
  </si>
  <si>
    <t xml:space="preserve">Jh eksgEen mLeku@ Jh gkth x¶Qkj </t>
  </si>
  <si>
    <t xml:space="preserve">fdjkuk LVksaj </t>
  </si>
  <si>
    <t>9383-84                  (17-04-2002)</t>
  </si>
  <si>
    <t>17/7/02</t>
  </si>
  <si>
    <t>7/7/03</t>
  </si>
  <si>
    <t>23/10/03</t>
  </si>
  <si>
    <t>11/12/03</t>
  </si>
  <si>
    <t>17/3/04</t>
  </si>
  <si>
    <t>11/06/04</t>
  </si>
  <si>
    <t>10/9/04</t>
  </si>
  <si>
    <t>Jh eksgEen 'kQh@ Jh x¶Qkj vgen eaMys</t>
  </si>
  <si>
    <t>tujy LVksj</t>
  </si>
  <si>
    <t>9382                     ( 17/9/02)</t>
  </si>
  <si>
    <t>17/12/02</t>
  </si>
  <si>
    <t>15/7/03</t>
  </si>
  <si>
    <t>31/7/03</t>
  </si>
  <si>
    <t>17/10/03</t>
  </si>
  <si>
    <t>11-12-03</t>
  </si>
  <si>
    <t>17-03-04</t>
  </si>
  <si>
    <t>11-06-04</t>
  </si>
  <si>
    <t>10-09-04</t>
  </si>
  <si>
    <t>18-03-05</t>
  </si>
  <si>
    <t>01-07-05</t>
  </si>
  <si>
    <t>28-12-05</t>
  </si>
  <si>
    <t>02-01-06</t>
  </si>
  <si>
    <t>10-05-06</t>
  </si>
  <si>
    <t>Jh eksgEen uklhj@ Jh vCnqy xuh</t>
  </si>
  <si>
    <t>eksVj ikVZ</t>
  </si>
  <si>
    <t>9389                     (25-9-2002)</t>
  </si>
  <si>
    <t>25/12/02</t>
  </si>
  <si>
    <t>15/1/03</t>
  </si>
  <si>
    <t>Jh eksgEen v;~;wc @ Jh vgen xuh</t>
  </si>
  <si>
    <t>9388                     (25-9-2002)</t>
  </si>
  <si>
    <t>24/1/04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</si>
  <si>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</si>
  <si>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</si>
  <si>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</si>
  <si>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</si>
  <si>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</si>
  <si>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</si>
  <si>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</si>
  <si>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</si>
  <si>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</si>
  <si>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</si>
  <si>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</si>
  <si>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</si>
  <si>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</si>
  <si>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</si>
  <si>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</si>
  <si>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</si>
  <si>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</si>
  <si>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</si>
  <si>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</si>
  <si>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</si>
  <si>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</si>
  <si>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</si>
  <si>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</si>
  <si>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</si>
  <si>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</si>
  <si>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</si>
  <si>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ukxksj¼2003&amp;04½</t>
  </si>
  <si>
    <t>Jh 'kkfnd vyh@Jh eksgEen vyh</t>
  </si>
  <si>
    <t>ykSgkj iqjk] ukxkSj</t>
  </si>
  <si>
    <t>ih-ch-lh- V~;wc cukus dh e'khu</t>
  </si>
  <si>
    <t>971721                 (10-02-2004)</t>
  </si>
  <si>
    <t>May.04</t>
  </si>
  <si>
    <t>28/10/04</t>
  </si>
  <si>
    <t>10/12/04</t>
  </si>
  <si>
    <t>5/04/05</t>
  </si>
  <si>
    <t>17-07-05</t>
  </si>
  <si>
    <t>22-10-05</t>
  </si>
  <si>
    <t>01-03-06</t>
  </si>
  <si>
    <t>15-01-08</t>
  </si>
  <si>
    <t>Jh jQhd [kkWa@Jh Hko: [kkWa</t>
  </si>
  <si>
    <t>xkWao xksftyo] ukxkSj</t>
  </si>
  <si>
    <t>iV~Vh dkryk</t>
  </si>
  <si>
    <t>971727                 (28-02-2004)</t>
  </si>
  <si>
    <t>07-06-06</t>
  </si>
  <si>
    <t>06-08-07</t>
  </si>
  <si>
    <t>05-11-07</t>
  </si>
  <si>
    <t xml:space="preserve">Jh tkfdj gqlSu@Jh vCnwy jTtkd </t>
  </si>
  <si>
    <t>f'ko ckMh] cynso /keZ'kkyk ds ikl] ukxkSj</t>
  </si>
  <si>
    <t>lkbZfdy nqdku</t>
  </si>
  <si>
    <t>971732                 (10-02-2004)</t>
  </si>
  <si>
    <t>06-11-06</t>
  </si>
  <si>
    <t>19-03-08</t>
  </si>
  <si>
    <t xml:space="preserve">Jh [kyhy vgen@Jh vCnwy xuh </t>
  </si>
  <si>
    <t>[ksjkMhokMk] ukxkSj</t>
  </si>
  <si>
    <t>pwMh dh O;olk;</t>
  </si>
  <si>
    <t>971734                 (05-03-2004)</t>
  </si>
  <si>
    <t>Jun. 04</t>
  </si>
  <si>
    <t>21/08/04</t>
  </si>
  <si>
    <t>08-03-06</t>
  </si>
  <si>
    <t>07-07-06</t>
  </si>
  <si>
    <t>11-12-07</t>
  </si>
  <si>
    <t>13-05-2010</t>
  </si>
  <si>
    <t>Jh eksgEen guhQW@Jh 'kkSdr vyh</t>
  </si>
  <si>
    <t>xko cklhu] rg- ukxkSj</t>
  </si>
  <si>
    <t xml:space="preserve">Vs.V gkÅl </t>
  </si>
  <si>
    <t>971739-40                 (05-03-2004)</t>
  </si>
  <si>
    <t>17/01/05</t>
  </si>
  <si>
    <t>16-08-05</t>
  </si>
  <si>
    <t>13-02-05</t>
  </si>
  <si>
    <t>22-04-06</t>
  </si>
  <si>
    <t>10-10-06</t>
  </si>
  <si>
    <t>15-12-06</t>
  </si>
  <si>
    <t>Jh eksgEen 'kjhQ@Jh jetku [kkWa flikbZ</t>
  </si>
  <si>
    <t>fdjkuk@tujy LVksj</t>
  </si>
  <si>
    <t>971726                 (28-02-2004)</t>
  </si>
  <si>
    <t>08-09-06</t>
  </si>
  <si>
    <t>Jh eqckjd vyh@Jh eksgEen jetku</t>
  </si>
  <si>
    <t xml:space="preserve">gs.M VwYl </t>
  </si>
  <si>
    <t>971736                 (05-03-2004)</t>
  </si>
  <si>
    <t>18-02-08</t>
  </si>
  <si>
    <t>Jh bLykeqíhu@Jh lykmíhu valkjh</t>
  </si>
  <si>
    <t>cktkj okMk] ukxkSj</t>
  </si>
  <si>
    <t>gs.M Øk¶V</t>
  </si>
  <si>
    <t>971723                 (10-02-2004)</t>
  </si>
  <si>
    <t>Jh eksgEen tkosn@Jh eksgEen ;wlqQ</t>
  </si>
  <si>
    <t>fulkj xyh] ukxkSj</t>
  </si>
  <si>
    <t>tkyh QkVd</t>
  </si>
  <si>
    <t>608525                 (16-03-2004)</t>
  </si>
  <si>
    <t>5/4/05</t>
  </si>
  <si>
    <t>15-10-07</t>
  </si>
  <si>
    <t>Jh dqrqnqíhu @Jh ;kj eksgEen</t>
  </si>
  <si>
    <t>cktkjokM+k] ukxkSj</t>
  </si>
  <si>
    <t>lqukjh MkbZ;ksa dk dk;Z</t>
  </si>
  <si>
    <t>971724                 (10-02-2004)</t>
  </si>
  <si>
    <t>Jherh tScqfUulk @Jh eq[kR;kj vgen</t>
  </si>
  <si>
    <t>dlhnkdkjh e'khu</t>
  </si>
  <si>
    <t>608504                 (09-03-2004)</t>
  </si>
  <si>
    <t>Jh eksgEen 'kQh@Jh vYyk csyh</t>
  </si>
  <si>
    <t>eksfgu njoktk] ukxkSj</t>
  </si>
  <si>
    <t>608524                 (10-03-2004)</t>
  </si>
  <si>
    <t>18-08-06</t>
  </si>
  <si>
    <t>Jh eksgEen bczkfge@Jh lÙkkj ukbZ</t>
  </si>
  <si>
    <t>clh ekSgYyk] vtesjh xsV] ukxkSj</t>
  </si>
  <si>
    <t>ukbZz dh nqdku</t>
  </si>
  <si>
    <t>608503                 (09-03-2004)</t>
  </si>
  <si>
    <t>24/06/04</t>
  </si>
  <si>
    <t>20/10/04</t>
  </si>
  <si>
    <t>08-02-06</t>
  </si>
  <si>
    <t>12-01-07</t>
  </si>
  <si>
    <t>10-10-07</t>
  </si>
  <si>
    <t>23-04-08</t>
  </si>
  <si>
    <t>25-07-08</t>
  </si>
  <si>
    <t>30-04-09</t>
  </si>
  <si>
    <t>Jh tkfdj gqlSu@Jh v-jTtkd eksgEen</t>
  </si>
  <si>
    <t>[ktokuk jksM+] pqxha uka- ua- 3 ds ikl] eqMok]ukxkSj</t>
  </si>
  <si>
    <t>fdjk.kk nqdku</t>
  </si>
  <si>
    <t>971732                 (01-03-2004)</t>
  </si>
  <si>
    <t>Jh bZ'kkd eksgEen @Jh vthe [kkWa</t>
  </si>
  <si>
    <t>xzk- jkuh fe=kk flVh] ukxkSj</t>
  </si>
  <si>
    <t>Vk;j V~;wc iqjkuk</t>
  </si>
  <si>
    <t>971731                 (01-03-2004)</t>
  </si>
  <si>
    <t>Jh eks0 'kjhQ @eks0 bczzkfge</t>
  </si>
  <si>
    <t>rsyhokM+k] ukxkSj</t>
  </si>
  <si>
    <t>gSUM VwYl</t>
  </si>
  <si>
    <t>971737                 (05-03-2004)</t>
  </si>
  <si>
    <t>6/05/05</t>
  </si>
  <si>
    <t>Jh eksgEen 'kjhQ@Jh eksgEen vyh</t>
  </si>
  <si>
    <t>ekgh njoktk] ukxkSj</t>
  </si>
  <si>
    <t>Jh eksfcu vgen@Jh eksgEen egeqn dqjs'kh</t>
  </si>
  <si>
    <t>xzk- vfu;kokl] Msxkuk] ukxkSj</t>
  </si>
  <si>
    <t>fdjkuk LVksj</t>
  </si>
  <si>
    <t>971725                 (28-02-2004)</t>
  </si>
  <si>
    <t>24/2/05</t>
  </si>
  <si>
    <t>Jherh jlhnk csxe@Jh eksgEen eqLrkd</t>
  </si>
  <si>
    <t>cktkjikMk] ukxkSj</t>
  </si>
  <si>
    <t>971735                 (03-05-2004)</t>
  </si>
  <si>
    <t>Aug.04</t>
  </si>
  <si>
    <t>31-07-09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</si>
  <si>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</si>
  <si>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</si>
  <si>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</si>
  <si>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</si>
  <si>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</si>
  <si>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ukxksj¼2004&amp;05½</t>
  </si>
  <si>
    <t>Jh fj;kt vgen@ eq[rkj vgen</t>
  </si>
  <si>
    <t>flikbZ;ksa dk ekSgYyk esMrk flVh] ukxkSj</t>
  </si>
  <si>
    <t>fdjk.kk ,.M tujy LVksj</t>
  </si>
  <si>
    <t>608516                 (09-03-2004)</t>
  </si>
  <si>
    <t>28-10-04</t>
  </si>
  <si>
    <t>05-11-08</t>
  </si>
  <si>
    <t>Jherh utek@ iRuh Jh xqqyke eksgEen</t>
  </si>
  <si>
    <t>xzk- dqEgkjh ok;k ckluh] ukxkSj</t>
  </si>
  <si>
    <t>HkSl Ms;jh</t>
  </si>
  <si>
    <t>672601                 (01-07-2004)</t>
  </si>
  <si>
    <t>Oct.04</t>
  </si>
  <si>
    <t>Jh eks0 vkfjQ @  eks0 'kQh</t>
  </si>
  <si>
    <t>Qqyiqjk ckluh] [kjknhokMk] ukxkSj</t>
  </si>
  <si>
    <t>vkVk pDdh</t>
  </si>
  <si>
    <t>608544                 (04-06-2004)</t>
  </si>
  <si>
    <t>Nov.04</t>
  </si>
  <si>
    <t>Jherh vuh'kk ckuks@  iRuh Jh Qk:[k vgen</t>
  </si>
  <si>
    <t>dqEgkjokM+k fuokj xyh] ukxkSj</t>
  </si>
  <si>
    <t>diM+k O;olk;</t>
  </si>
  <si>
    <t>808540                 (27-05-2004)</t>
  </si>
  <si>
    <t>Jh de:íhu @ Jh gqlSu cDl ykSgkj</t>
  </si>
  <si>
    <t>eq-iks- tkoyk] ukxkSj</t>
  </si>
  <si>
    <t>608574                 (30-06-2004)</t>
  </si>
  <si>
    <t>30-09-04</t>
  </si>
  <si>
    <t>Jh bLyke [kkW@Jh NksVw [kkWa</t>
  </si>
  <si>
    <t>&gt;w&gt;.Mk iks- dM+yw] ukxkSj</t>
  </si>
  <si>
    <t>608537-38                 (24-05-2004)</t>
  </si>
  <si>
    <t>28-10-09</t>
  </si>
  <si>
    <t>Jh bekeqíhu @ Jh eksgEen ;klhu tqykgk</t>
  </si>
  <si>
    <t>cktjokM+k] fxukuh rkykc ds lkeus] ukxkSj</t>
  </si>
  <si>
    <t>lqukjh VwYl</t>
  </si>
  <si>
    <t>608539                 (27-05-2004)</t>
  </si>
  <si>
    <t>21-07-2010</t>
  </si>
  <si>
    <t>28-10-2010</t>
  </si>
  <si>
    <t>Jh b'kkd vyh@Jh jetku rsyh</t>
  </si>
  <si>
    <t>eq-iks- tkoyk] rg- ijcrlj] ukxkSj</t>
  </si>
  <si>
    <t>?kk.kk pDdh</t>
  </si>
  <si>
    <t>678573                 (30-06-2004)</t>
  </si>
  <si>
    <t>Sep.04</t>
  </si>
  <si>
    <t>19-03-07</t>
  </si>
  <si>
    <t>Jh eksbZuqíhu @ Jh Qd:íhu xkSjh</t>
  </si>
  <si>
    <t>pqM+h?kjksa dk ekSgYyk] uxkSj</t>
  </si>
  <si>
    <t xml:space="preserve">gS.M VwYl </t>
  </si>
  <si>
    <t>608542                 (31-05-2004)</t>
  </si>
  <si>
    <t>09-03-06</t>
  </si>
  <si>
    <t>Jh ljQjkt @gwlSu ykSgkj</t>
  </si>
  <si>
    <t>ykSgkjiqjk] ukxkSj</t>
  </si>
  <si>
    <t>673130                 (21-07-2004)</t>
  </si>
  <si>
    <t>Jherh vkeuk@Jh eksgEen bdcky</t>
  </si>
  <si>
    <t>cktjokM+k]  ukxkSj</t>
  </si>
  <si>
    <t>608559          (22-06-2004)</t>
  </si>
  <si>
    <t>13-03-07</t>
  </si>
  <si>
    <t>Jh 'kjkQr gwlSu@uch oDl</t>
  </si>
  <si>
    <t>ynkorksa dk ekSgYyk] ukxkSj</t>
  </si>
  <si>
    <t>672605                 (03-07-2004)</t>
  </si>
  <si>
    <t>Jh esgjnhu [kku@ vehjnhu rsyh</t>
  </si>
  <si>
    <t>ykSgkjksa dk ekSgYyk fnYyh njoktk] ukxkSj</t>
  </si>
  <si>
    <t>1116429/      21-03-05</t>
  </si>
  <si>
    <t>21-06-05</t>
  </si>
  <si>
    <t>13-07-05</t>
  </si>
  <si>
    <t>Jh gkde ¼gkle½ [kkWa@ dk;e [kkWa</t>
  </si>
  <si>
    <t>eq- NkoVk dyk] iks- NkoVk [kqnZ] ukxkSj</t>
  </si>
  <si>
    <t xml:space="preserve">1116478/      21-03-05 </t>
  </si>
  <si>
    <t>21-07-05</t>
  </si>
  <si>
    <t>13-12-05</t>
  </si>
  <si>
    <t>Jh vkfjQ@ eqerkt</t>
  </si>
  <si>
    <t>LVs'ku jksM+] ek- ew.Mkok] ukxkSj</t>
  </si>
  <si>
    <t>Vk;j iapj dk;Z</t>
  </si>
  <si>
    <t>1311109/      13-04-05</t>
  </si>
  <si>
    <t>Jh eatwj@ vuoj vyh</t>
  </si>
  <si>
    <t>O;kikfj;ksa dk ekSgYyk] ukxkSj</t>
  </si>
  <si>
    <t>osfYMax dk;Z o ysFk e'khu</t>
  </si>
  <si>
    <t>1116468/      11-03-05</t>
  </si>
  <si>
    <t>11-07-05</t>
  </si>
  <si>
    <t>Jh vCnqy jtkd@ Qrsg eksgEen</t>
  </si>
  <si>
    <t>fo- fHk.M+h rg- ukxa] ukxkSj</t>
  </si>
  <si>
    <t>1116469/      11-03-05 1311108/      13-04-05</t>
  </si>
  <si>
    <t>03-02-09</t>
  </si>
  <si>
    <t xml:space="preserve">Jherh 'kgukt ijohu@ iRuh eksbZuqíhu </t>
  </si>
  <si>
    <t>udk'k xsV] vktkn pkSd] ukxkSj</t>
  </si>
  <si>
    <t>1311111/      13-04-05</t>
  </si>
  <si>
    <t>Jh ckcw [kkWa@ gdhe [kkWa rsyh</t>
  </si>
  <si>
    <t>fu- xq&lt;+k Hkxoku nkl rg- [khaolj] ukxkSj</t>
  </si>
  <si>
    <t>1311110/      13-04-05</t>
  </si>
  <si>
    <t>14-11-05</t>
  </si>
  <si>
    <t>Jh eksgEen vkfjQ@Jh [kqnk cDl</t>
  </si>
  <si>
    <t>ekgh njoktk] ykSgkjiqjk] ukxkSj</t>
  </si>
  <si>
    <t>608541                 (27-05-2004)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</si>
  <si>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</si>
  <si>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</si>
  <si>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</si>
  <si>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</si>
  <si>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</si>
  <si>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</si>
  <si>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ukxksj¼2005&amp;06½</t>
  </si>
  <si>
    <t xml:space="preserve">Jherh pUnk iRuh@ bdcky [kkWa </t>
  </si>
  <si>
    <t>dk;e[kkuh] cPpk [kkMk] ukxkSj</t>
  </si>
  <si>
    <t xml:space="preserve">1311141/      20-07-05  </t>
  </si>
  <si>
    <t>20-10-05</t>
  </si>
  <si>
    <t>Jh xqyke uch@ vCnqy lÙkkj /kksch</t>
  </si>
  <si>
    <t>u;k njoktk] /kkslh ikM+k] ukxkSj</t>
  </si>
  <si>
    <t>1311937/      26-10-05</t>
  </si>
  <si>
    <t>26-01-06</t>
  </si>
  <si>
    <t>Jh vCnqy lyhe@ uch d{k rsyh</t>
  </si>
  <si>
    <t>rsyhikMk] ckcqdksjMh] uxj] ukxkSj</t>
  </si>
  <si>
    <t>ÅV xkM+h</t>
  </si>
  <si>
    <t>1311977/        27-11-05</t>
  </si>
  <si>
    <t>27-02-06</t>
  </si>
  <si>
    <t>Jhs Qjkt@ ekSgEen bZdcky</t>
  </si>
  <si>
    <t>lkbZdy fjis;j</t>
  </si>
  <si>
    <t>1337017/           01-02-06</t>
  </si>
  <si>
    <t>01-05-06</t>
  </si>
  <si>
    <t>Jherh tk;nk@ tkfdj gqlSu ykSgkj</t>
  </si>
  <si>
    <t>fu- ykSgkjiqjk] ukxkSj</t>
  </si>
  <si>
    <t>d'khnk dkjh</t>
  </si>
  <si>
    <t>1337011-12-13/ 13-01-06      1337026/          29-03-06</t>
  </si>
  <si>
    <t>13-03-06</t>
  </si>
  <si>
    <t>Jh 'ks[k bZekeqnhu @ bc:nhu dyky</t>
  </si>
  <si>
    <t>fu- ';kex&lt;+] rg- ukokWa] ukxkSj</t>
  </si>
  <si>
    <t>1337034- 1337417/         29-03-06</t>
  </si>
  <si>
    <t>29-06-06</t>
  </si>
  <si>
    <t>Jherh tSrwu csxe@ futke [kkWa ns'kokyh</t>
  </si>
  <si>
    <t>fu- [kqu[kquk] r- MhMokuk] ukxkSj</t>
  </si>
  <si>
    <t>yqgkjh dk;Z</t>
  </si>
  <si>
    <t>137426/       02-03-06      1337602/      17-05-06</t>
  </si>
  <si>
    <t>02-06-06</t>
  </si>
  <si>
    <t>UR.</t>
  </si>
  <si>
    <t>Ru</t>
  </si>
  <si>
    <t>ukxksj¼2006&amp;07½</t>
  </si>
  <si>
    <t>Jh bLekby@ djhe cD'k</t>
  </si>
  <si>
    <t>eq-iks- feBMh]rg- ukokWa] ukxkSj</t>
  </si>
  <si>
    <t>LVhy Qsfczds'ku</t>
  </si>
  <si>
    <t xml:space="preserve">1337428- 29/ 02-05-06 </t>
  </si>
  <si>
    <t>02-08-06</t>
  </si>
  <si>
    <t>Jh esgcwc [kkWa@ ve:n [kkWa</t>
  </si>
  <si>
    <t>vtesjh xsV] ukxkSj</t>
  </si>
  <si>
    <t>lqukjh vkStkj dh nqdku</t>
  </si>
  <si>
    <t>1337614/       23-05-06        1337620/         26-05-06</t>
  </si>
  <si>
    <t>23-08-06</t>
  </si>
  <si>
    <t>22-02-07</t>
  </si>
  <si>
    <t>Jh ekS- 'kkdhj [kkWa@ eaxrw [kkWa dk;e[kkuh</t>
  </si>
  <si>
    <t>iBkuksa dk ckl] fdyks dh &lt;ky] ukxkSj</t>
  </si>
  <si>
    <t xml:space="preserve">1337617/       26-05-06        </t>
  </si>
  <si>
    <t>26-08-06</t>
  </si>
  <si>
    <t>Jh ekS- te'ksn@ ekS- 'kCchj tqykgk</t>
  </si>
  <si>
    <t>fu- cktjokM+k] ukxkSj</t>
  </si>
  <si>
    <t>lqukjh dk;Z</t>
  </si>
  <si>
    <t>1337432/        03-05-06       135765/       17-05-06</t>
  </si>
  <si>
    <t>03-08-06</t>
  </si>
  <si>
    <t>Jh ekSgEen vyh@ xqyke gqlSu</t>
  </si>
  <si>
    <t>fu- dqEgkjh rg- ukxkSj</t>
  </si>
  <si>
    <t>1337435/      04-05-06</t>
  </si>
  <si>
    <t>04-08-06</t>
  </si>
  <si>
    <t>Jh lnhd@ ckcw [kkWa</t>
  </si>
  <si>
    <t>fu- fdyk dh &lt;ky] iBkuksa  dk ckl] ukxkSj</t>
  </si>
  <si>
    <t>Ms;jh ¼HkSal½</t>
  </si>
  <si>
    <t>1337433/     03-05-06</t>
  </si>
  <si>
    <t>Jherh eqUuh csxe@ ekaxw [kkWa ns'kokyh</t>
  </si>
  <si>
    <t>fu- [kqu[kquk] rg- MhMokuk] ukxkSj</t>
  </si>
  <si>
    <t>1337427/     02-05-06     1337604/      17-05-06</t>
  </si>
  <si>
    <t>Jh ekS- bdcky@ xqyke gqlSu dk;e[kkuh</t>
  </si>
  <si>
    <t>fu- ch- jksM+] fupyk ckl] ukxkSj</t>
  </si>
  <si>
    <t>1337434/     04-05-06     1337450/     15-05-06</t>
  </si>
  <si>
    <t xml:space="preserve">Jh ekS- vdcj@ bZ'kk v'kjQ  </t>
  </si>
  <si>
    <t>uxj ckluh] ukxkSj</t>
  </si>
  <si>
    <t>1337631/ 02-06-06</t>
  </si>
  <si>
    <t>02-09-06</t>
  </si>
  <si>
    <t xml:space="preserve">Jh lnhd@ ckcq HkkbZ cMHkwtk </t>
  </si>
  <si>
    <t>frxjh cktkj] ukxkSj</t>
  </si>
  <si>
    <t>vkWVks fjis;j ikVZ~l</t>
  </si>
  <si>
    <t>1337937/   30-06-06      137941/      04-07-06</t>
  </si>
  <si>
    <t>30-09-06</t>
  </si>
  <si>
    <t>Jh ekS- lyhe@ fy;kdr gqlSu tqykgk</t>
  </si>
  <si>
    <t>cktj okM+k] ukxkSj</t>
  </si>
  <si>
    <t>1337638/   09-06-06        1337906/      19-06-06</t>
  </si>
  <si>
    <t>09-09-06</t>
  </si>
  <si>
    <t>Jh ekS- bdcky@ elhn [kkWa dk;e[kkuh</t>
  </si>
  <si>
    <t>?kM+ksa dk ekSgYyk] ukxkSj</t>
  </si>
  <si>
    <t>1337621/   26-05-06</t>
  </si>
  <si>
    <t>Jherh eqUuh csxe@ iRuh vCnqy j'khn dlkbZ</t>
  </si>
  <si>
    <t>O;kikfj;ksa dk ekSgYyk udk'k xsV] ukxkSj</t>
  </si>
  <si>
    <t xml:space="preserve">1337639/   09-06-06      1337901-02/19-09-06   </t>
  </si>
  <si>
    <t>Jh cqUnq [kkWa@ xqykc [kkWa dk;e[kkuh</t>
  </si>
  <si>
    <t>dqEgkjh njoktk ds vUnj] ukxkSj</t>
  </si>
  <si>
    <t>1337916/  22-06-06      1337924/      28-06-06</t>
  </si>
  <si>
    <t>22-09-06</t>
  </si>
  <si>
    <t>Jh ekS- jQhd @ fj;kt gqlSu sdk;e[kkuh</t>
  </si>
  <si>
    <t>nM+k ekSgYyk] ukxkSj</t>
  </si>
  <si>
    <t>Hkou fuekZ.k dk;Z</t>
  </si>
  <si>
    <t xml:space="preserve">1225667/        20-07-06            </t>
  </si>
  <si>
    <t>20-10-06</t>
  </si>
  <si>
    <t xml:space="preserve">Jherh glhuk@ jQhd dk;e[kkuh]  </t>
  </si>
  <si>
    <t>dqEgkjh ]flikfg;ksa dh xyh] ukxkSj</t>
  </si>
  <si>
    <t xml:space="preserve">1338068/             05-08-06               </t>
  </si>
  <si>
    <t>05-11-06</t>
  </si>
  <si>
    <t>Jherh uljhu@ vcjkj vgen</t>
  </si>
  <si>
    <t>cktj okM+ dk pkSd] ukxkSj</t>
  </si>
  <si>
    <t>vkHkw"k.k dh nqdku</t>
  </si>
  <si>
    <t xml:space="preserve">1338067/             05-08-06               </t>
  </si>
  <si>
    <t xml:space="preserve">Jh ckcw@ vCnqy xQqj </t>
  </si>
  <si>
    <t>iBkj pkSd] ek- ew.Mok] ukxkSj</t>
  </si>
  <si>
    <t xml:space="preserve">1338055/             29-07-06               </t>
  </si>
  <si>
    <t>29-10-06</t>
  </si>
  <si>
    <t xml:space="preserve">Jh vyh gsnj@ vCnqy [kyhy cktjokM+k] </t>
  </si>
  <si>
    <t>VsUV gkÅl</t>
  </si>
  <si>
    <t>1338084-5-6/ 11-09-06</t>
  </si>
  <si>
    <t>11-12-06</t>
  </si>
  <si>
    <t>Jherh mfdyk@ esUnq [kkWa] dk;e[kkuh</t>
  </si>
  <si>
    <t>fu- mdkslh] ukxkSj</t>
  </si>
  <si>
    <t>Ms;jh ¼HkSl½</t>
  </si>
  <si>
    <t>1225668/       20-07-06         1338053/          29-07-06</t>
  </si>
  <si>
    <t>Jh eks- ;quql@ eks- ;qlqQ</t>
  </si>
  <si>
    <t>vktkn pkSad ukxkSj</t>
  </si>
  <si>
    <t>jaxkbZ dk;Z</t>
  </si>
  <si>
    <t>1338071/        26-08-06        1338088/        11-09-06</t>
  </si>
  <si>
    <t>26-11-06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</si>
  <si>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</si>
  <si>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</si>
  <si>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</si>
  <si>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</si>
  <si>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</si>
  <si>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</si>
  <si>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</si>
  <si>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ukxksj¼2007&amp;08½</t>
  </si>
  <si>
    <t>Jh mLeku [kkWa@ teku [kkWa fejklh</t>
  </si>
  <si>
    <t>ew.Mok] ukxkSj</t>
  </si>
  <si>
    <t>472678/    23-07-07     472680/    27-07-07</t>
  </si>
  <si>
    <t>23-10-07</t>
  </si>
  <si>
    <t xml:space="preserve">Jh bYewnhu@ Qd:nhu </t>
  </si>
  <si>
    <t>,l-Vh-Mh-@ ih-lh-vks-</t>
  </si>
  <si>
    <t>472677/    23-07-07     472679/    27-07-07</t>
  </si>
  <si>
    <t>Jh vlxj vyh@ eksgEen glu</t>
  </si>
  <si>
    <t>nok[kkuksa dk ekSgYyk] ykSgkjiqjk] ukxkSj</t>
  </si>
  <si>
    <t>'kSf{kd _.k ¼ch-;q-,e-,l½</t>
  </si>
  <si>
    <t>1312049/   29-03-07</t>
  </si>
  <si>
    <t>Jh vCnqy oghn@ vCnqy x¶Qkj eqYrkuh</t>
  </si>
  <si>
    <t>VSaV gkÅl</t>
  </si>
  <si>
    <t>1312039-40/ 29-03-07               472651 &amp;53/ 30-03-07            472652/  29-03-07</t>
  </si>
  <si>
    <t>29-06-07</t>
  </si>
  <si>
    <t>Jh eksgEen ;klhu@ eksgEen guhQ feL=kh</t>
  </si>
  <si>
    <t>eksgYyk dknjiqjk] ukxkSj</t>
  </si>
  <si>
    <t>1312042-43/ 29-03-27                472673/      20-04-07</t>
  </si>
  <si>
    <t>Jh eksgEen jQhd@ gkth elhn [kkWa dk;e[kkuh</t>
  </si>
  <si>
    <t>dqEgkjh xsV] ukxkSj</t>
  </si>
  <si>
    <t>1312028/ 26-03-07      1312091/  09-04-07</t>
  </si>
  <si>
    <t>26-06-07</t>
  </si>
  <si>
    <t>Jh jQhd@ Hkao: [kka dk;e[kkuh</t>
  </si>
  <si>
    <t>fu- lkj.kokl] ukxkSj</t>
  </si>
  <si>
    <t>ÅV NdM+k</t>
  </si>
  <si>
    <t>1312032/  26-03-07</t>
  </si>
  <si>
    <t>Jh lS;n lj'kkn@ bdcky  eksgEen</t>
  </si>
  <si>
    <t>rsyh frxjh cktkj] ukxkSj</t>
  </si>
  <si>
    <t>472665/  11-04-07    1312034/   26-03-07</t>
  </si>
  <si>
    <t>11-07-07</t>
  </si>
  <si>
    <t>Jh vCnqy yrhQ@ clhj vgen fNik</t>
  </si>
  <si>
    <t>udk'k xsV] ukxkSj</t>
  </si>
  <si>
    <t>1312035/  26-03-07    472653/   30-03-07</t>
  </si>
  <si>
    <t>Jh Qqyh@ Qdhj eksgEen</t>
  </si>
  <si>
    <t>fejklh eq.Mok] ukxkSj</t>
  </si>
  <si>
    <t>cS.M cktk</t>
  </si>
  <si>
    <t>472669/ 17-04-07    1312036/ 26-03-07</t>
  </si>
  <si>
    <t>17-07-07</t>
  </si>
  <si>
    <t>Jh vk;'kk@ fQ;kt eksgEen</t>
  </si>
  <si>
    <t>eq.Mok] ukxkSj</t>
  </si>
  <si>
    <t>Ms;jh ¼xk;½</t>
  </si>
  <si>
    <t>1312033/  28-03-07  472070/  17-04-07</t>
  </si>
  <si>
    <t>28-06-07</t>
  </si>
  <si>
    <t>Jh valkj eksgEen mQZ valkj vyh@ eks- 'kkg Qdhj ¼egewn [kkWa½</t>
  </si>
  <si>
    <t>fu- esM+rk jksM+] ukxkSj</t>
  </si>
  <si>
    <t>1312031/ 26-03-07    472674/   30-04-07</t>
  </si>
  <si>
    <t xml:space="preserve">Jh eksgEen lyhe@ vdcj Nhik </t>
  </si>
  <si>
    <t>fu- QjM+ksn] ukxkSj</t>
  </si>
  <si>
    <t>1312029/  26-03-07</t>
  </si>
  <si>
    <t>Jh uthj vkye@ tQj vkye</t>
  </si>
  <si>
    <t>jsfMesaM xkjesaV</t>
  </si>
  <si>
    <t>1312030/  26-03-07    1312093/   09-04-07</t>
  </si>
  <si>
    <t>Jh eksgEen vkjhQ@ eksgEen lyhe tqykgk</t>
  </si>
  <si>
    <t>[kkncht nqdku</t>
  </si>
  <si>
    <t>1313587/ 16-05-07   472668/   17-04-07</t>
  </si>
  <si>
    <t>16-08-07</t>
  </si>
  <si>
    <t>Jh tqYQhdkj@ bekec{k cktjokM+k</t>
  </si>
  <si>
    <t>vkWaVks fjis;j ikVZl</t>
  </si>
  <si>
    <t>1313589/  16-05-07    472666/  11-04-07</t>
  </si>
  <si>
    <t>Jh tCckj vyh xkSjh@ eksgEen vyh rsyh</t>
  </si>
  <si>
    <t>fdys dh &lt;ky] ukxkSj</t>
  </si>
  <si>
    <t>fctyh dk lkeku</t>
  </si>
  <si>
    <t>472667/  11-04-07    472672/  20-04-07</t>
  </si>
  <si>
    <t>Jh eksgEen Qk:d@ eksgEen guhQ /kksch</t>
  </si>
  <si>
    <t>/kksch;ksa dk ekSgYyk] vtesjh xsV jksM+] ukxksj</t>
  </si>
  <si>
    <t>vkHkw"k.k nqdku</t>
  </si>
  <si>
    <t>1312027/  26-03-07   1312090/  03-04-07</t>
  </si>
  <si>
    <t>Jh vCnqy oghn@ vCnqy gkQht ykSgkj</t>
  </si>
  <si>
    <t>fdnokbZ dkWayksuh] ykSgkjiqjk] ukxkSj</t>
  </si>
  <si>
    <t>feBkbZ dh nqdku</t>
  </si>
  <si>
    <t>472675/  14-05-07    472677/   16-05-07</t>
  </si>
  <si>
    <t>14-08-07</t>
  </si>
  <si>
    <t>Jh vCnqy gehn@ eks[kenhu ykSgkj</t>
  </si>
  <si>
    <t>flikbZ;ksa dk ekSgYyk] ukxkSj</t>
  </si>
  <si>
    <t>1313588/  16-05-07   1313191/   29-05-07</t>
  </si>
  <si>
    <t>Jh eksgEen dkle@ eks- vtht ykSgkj</t>
  </si>
  <si>
    <t>ykSgkjiqjk ukxkSj</t>
  </si>
  <si>
    <t>27121-22/   10-12-07</t>
  </si>
  <si>
    <t>10-03-08</t>
  </si>
  <si>
    <t>Jh ulheqnhu@ ul:nhu</t>
  </si>
  <si>
    <t>flikfg;ksadk ekSgYyk] fnYyh xsV] ukxkSj</t>
  </si>
  <si>
    <t>472696/    13-11-06      636721/     13-12-07</t>
  </si>
  <si>
    <t>13-03-08</t>
  </si>
  <si>
    <t>Jh eksgEen jTtkd@ cn:nhu /kksch</t>
  </si>
  <si>
    <t>27120/    10-12-07     637624/    15-12-07</t>
  </si>
  <si>
    <t>15-03-08</t>
  </si>
  <si>
    <t>Jh eksgEen vkjhQ@ eksgEen vyh rsyh</t>
  </si>
  <si>
    <t>rsyhokM+k] ukxksj</t>
  </si>
  <si>
    <t>Vsyfjax ,oa d'khnkdkjh</t>
  </si>
  <si>
    <t>637610/     05-12-07    637620/   10-12-07</t>
  </si>
  <si>
    <t>Jh vCnqy jÅQ@ eks- lyke</t>
  </si>
  <si>
    <t>[kkn cht nqdku</t>
  </si>
  <si>
    <t>27101/    01-12-07    637617/   10-12-07</t>
  </si>
  <si>
    <t>Jh eksgEen ljkQr@ eksgEen gqlSu ?kkslh</t>
  </si>
  <si>
    <t>637612/  05-12-07   637625/     19-12-07</t>
  </si>
  <si>
    <t>Jh eksgEen lÙkkj@ eksgEen gkth ?kkslh</t>
  </si>
  <si>
    <t>472699/     13-11-07</t>
  </si>
  <si>
    <t>13-02-08</t>
  </si>
  <si>
    <t>Jherh ljkst ckuksa@ vCnqy xQkj rsyh</t>
  </si>
  <si>
    <t>27111/    01-12-07     472698/    13-11-07</t>
  </si>
  <si>
    <t>01-03-08</t>
  </si>
  <si>
    <t>Jh tqEek@ oyh eksgEen /kksch</t>
  </si>
  <si>
    <t>cSa.M cktk</t>
  </si>
  <si>
    <t>626835/   03-11-07    27117/    01-12-07</t>
  </si>
  <si>
    <t>Jh vCnqy jTtkd@ vCnqy gehn flykoV</t>
  </si>
  <si>
    <t>vgeniqjk ckluh] ukxkSj</t>
  </si>
  <si>
    <t>472697/  13-11-07     27118/     01-12-07</t>
  </si>
  <si>
    <t>Jh eksgEen bejku@ guhQ eqlyeku</t>
  </si>
  <si>
    <t>637611/   05-12-07    637616/    10-12-07</t>
  </si>
  <si>
    <t xml:space="preserve">Jh lyhe [kkWa@ jfQd flykoV </t>
  </si>
  <si>
    <t>[ktokuk] ukxkSj</t>
  </si>
  <si>
    <t>df'knkdkjh] Vsyfjax</t>
  </si>
  <si>
    <t>27102/    01-12-07</t>
  </si>
  <si>
    <t xml:space="preserve">Jh [kq'kuwn bdcky@ bdcky eksgEen </t>
  </si>
  <si>
    <t>QksVksxzkQh</t>
  </si>
  <si>
    <t>27110/    01-12-07    637619/   10-12-07</t>
  </si>
  <si>
    <t>Jh 'kkgkcqnhu@ ler [kkWa</t>
  </si>
  <si>
    <t>fu- nsgyh xsV ds ckgj] [kkWa] lkgcksa dk ekSgYyk] ukxkSj</t>
  </si>
  <si>
    <t>LVhy Qsczhds'ku</t>
  </si>
  <si>
    <t>472691/   26-10-07   1320320/   19-12-07</t>
  </si>
  <si>
    <t>Jh dywnhu@ ekaxw [kkWa</t>
  </si>
  <si>
    <t>eq-iks- lkse.k ok;k Msg] ukxkSj</t>
  </si>
  <si>
    <t>472687/   26-10-07    472750/   03-11-07</t>
  </si>
  <si>
    <t>03-02-08</t>
  </si>
  <si>
    <t>Jh uthj gqlSu@ eksgEen eqlk</t>
  </si>
  <si>
    <t>fu- ekgh njoktk] ukxkSj</t>
  </si>
  <si>
    <t>QksVks dkWaih;j</t>
  </si>
  <si>
    <t>472695/   26-10-07   1320317/  19-12-07</t>
  </si>
  <si>
    <t xml:space="preserve">Jh 'kksdr vyh mQZ Hkwjth@ futkeqnhu </t>
  </si>
  <si>
    <t>nMk ekSgYyk] tkek efLtn ds ikl] ukxkSj</t>
  </si>
  <si>
    <t>27119/    13-11-07    637602/    13-11-07</t>
  </si>
  <si>
    <t>Jh eksgEen ;qlwQ@ eksgEen c{k</t>
  </si>
  <si>
    <t>ynkorksa dk ekSgYyk] ykSgkjiqjk] ukxkSj</t>
  </si>
  <si>
    <t>foM;ksa xzkQh</t>
  </si>
  <si>
    <t>472692/    26-10-07   27104/    13-11-07</t>
  </si>
  <si>
    <t>Jh NksVw [kkWa@ pkUn [kkWa</t>
  </si>
  <si>
    <t>eq-iks- &gt;q&gt;.Mk ok;k eq.Mok] ukxkSj</t>
  </si>
  <si>
    <t>472694/  03-11-07    1320319/   19-12-07</t>
  </si>
  <si>
    <t>Jh bnq [kkWz@ vkfcn [kkWa</t>
  </si>
  <si>
    <t>gfjtu cLrh] ukxkSj</t>
  </si>
  <si>
    <t>xsV~l ,oa xzhy Qsczhds'ku</t>
  </si>
  <si>
    <t>472693/    03-11-07     1320318/    19-12-07</t>
  </si>
  <si>
    <t>Jh esgcwc [kkWa@ rktq [kkWa</t>
  </si>
  <si>
    <t>fu- fnYyh njoktk] ukxkSj</t>
  </si>
  <si>
    <t>vkWaVks fjD'kk fMty</t>
  </si>
  <si>
    <t>626833/   03-11-07    27106/    01-12-07</t>
  </si>
  <si>
    <t>Jh fldUnj@ dkyq [kkWa</t>
  </si>
  <si>
    <t>fu- Hknoklh rg- ukxkSj</t>
  </si>
  <si>
    <t>dsfj;j vkWaVks</t>
  </si>
  <si>
    <t>626831/    03-11-07    27109/    01-12-07</t>
  </si>
  <si>
    <t>Jh 'kelqnhu@ vyh eksgEen</t>
  </si>
  <si>
    <t>fu- t; Hkkjr Vkdht ds ihNs] ykSgkjiqjk] ukxkSj</t>
  </si>
  <si>
    <t>QksVks dkWaih;j e'khu</t>
  </si>
  <si>
    <t>637622/   03-11-07    27108/    01-12-07</t>
  </si>
  <si>
    <t>Jh ln:nhu@ lelqnhu Nhaik</t>
  </si>
  <si>
    <t>fu- lqQh lkgc dh njxkj ds ikl] ukxkSj</t>
  </si>
  <si>
    <t>626832/   03-11-07    27120/    05-12-07</t>
  </si>
  <si>
    <t>05-03-08</t>
  </si>
  <si>
    <t>Jh fjtoku vgen@ tkfdj gqlSu</t>
  </si>
  <si>
    <t>ckyw th feBkbZ okys ds ikl] udkl xsV] ukxkSj</t>
  </si>
  <si>
    <t>vkbZ-Vh- lsUVj dEI;wVj</t>
  </si>
  <si>
    <t>636723-24/ 11-11-07             1320321/   19-12-07</t>
  </si>
  <si>
    <t>Jh gkfQt uteqnhu@ gkth eks- Qk:d rsyh</t>
  </si>
  <si>
    <t>vkWaVks ikVZl</t>
  </si>
  <si>
    <t>626834/    03-11-07    637603/    13-11-07</t>
  </si>
  <si>
    <t>Jh [krhtqu@ lkgcqnhu tqykgk</t>
  </si>
  <si>
    <t>vkWVks ikVZl</t>
  </si>
  <si>
    <t>472700/    13-11-07     637608/    10-12-07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</si>
  <si>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</si>
  <si>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</si>
  <si>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</si>
  <si>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</si>
  <si>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ukxksj¼2008&amp;09½</t>
  </si>
  <si>
    <t>Jh eks- lyhe [kkWa@ jQhd [kkWa flikgh</t>
  </si>
  <si>
    <t>flykoVksa dk eksgYyk] ukxkSj</t>
  </si>
  <si>
    <t>637640/  22-02-08</t>
  </si>
  <si>
    <t>22-05-08</t>
  </si>
  <si>
    <t>Jh el:n [kkWa@ tgqj [kkWa dk;e[kkuh</t>
  </si>
  <si>
    <t>637641/   22-02-08</t>
  </si>
  <si>
    <t>Jh b'kkd nhu@ teky nhu</t>
  </si>
  <si>
    <t>fu- dqpsjk] ukxkSj</t>
  </si>
  <si>
    <t>27116/   01-12-07</t>
  </si>
  <si>
    <t>Jh vUtqeu@ vdcj [kkWa flykoV</t>
  </si>
  <si>
    <t>flykoVksa dk eksgYyk ukxkSj</t>
  </si>
  <si>
    <t>VkbZfiax laLFkk</t>
  </si>
  <si>
    <t>637639/    22-02-08</t>
  </si>
  <si>
    <t>Jh nhu eksgEen@ [kktw [kkWa dk;e[kkuh</t>
  </si>
  <si>
    <t>vkWaVks fjis;j</t>
  </si>
  <si>
    <t>637635/   11-02-08</t>
  </si>
  <si>
    <t>Jh eqLrkd L;ka@ xQqj L;ka dk;e[kkuh</t>
  </si>
  <si>
    <t>'kkgh efLtn] esMrkflVh] ukxkSj</t>
  </si>
  <si>
    <t>vkWVks ikVZ~l</t>
  </si>
  <si>
    <t>637636/   11-02-08</t>
  </si>
  <si>
    <t>456641/    28-03-07    637633/   29-01-08</t>
  </si>
  <si>
    <t>28-06-07, 29-03-08</t>
  </si>
  <si>
    <t>Jh eksgEen fjtoku@ vCnqy jÅQ  [kjknh</t>
  </si>
  <si>
    <t>[kjknhokM+k lnj cktkj ds ikl] ukxkSjA</t>
  </si>
  <si>
    <t xml:space="preserve">f'k{kk _.k </t>
  </si>
  <si>
    <t>637632/   29-01-08</t>
  </si>
  <si>
    <t>29-03-08</t>
  </si>
  <si>
    <t>Jh ebZuqnhu@ vCnqy len fiatkjk</t>
  </si>
  <si>
    <t>642933/   17-06-08</t>
  </si>
  <si>
    <t>17-09-08</t>
  </si>
  <si>
    <t>Jherh :dlkuk@ vCnqy glu ykSgkj</t>
  </si>
  <si>
    <t>642941/   25-06-08</t>
  </si>
  <si>
    <t>25-09-08</t>
  </si>
  <si>
    <t>Jherh jghlk @ tao:nhu rsyh</t>
  </si>
  <si>
    <t>ns'koky] ukxkSj</t>
  </si>
  <si>
    <t>631357/  10-07-08</t>
  </si>
  <si>
    <t>10/11/08</t>
  </si>
  <si>
    <t>Jherh eqerkt@ dao:nhu rsyh</t>
  </si>
  <si>
    <t>bZuk.kk] ukxkSj</t>
  </si>
  <si>
    <t>631355/   10-07-08</t>
  </si>
  <si>
    <t>10/10/08</t>
  </si>
  <si>
    <t>Jh 'kksdr vyh@ ekaxw [kkWa</t>
  </si>
  <si>
    <t>fu- tkjksMk] ukxkSj</t>
  </si>
  <si>
    <t>631358/    10-07-08</t>
  </si>
  <si>
    <t>Jh 'kdqj [kkWa@ xQqj [kkWa</t>
  </si>
  <si>
    <t>fu- cq&lt;+h] ¼vtqZuiqjk½ ukxkSj</t>
  </si>
  <si>
    <t>642926/    22-05-08</t>
  </si>
  <si>
    <t>22-08-08</t>
  </si>
  <si>
    <t>Jh 'kkdhj @vgen [kkWa flikgh</t>
  </si>
  <si>
    <t>fu- fj;kckMh] ukxkSj</t>
  </si>
  <si>
    <t>642915/    22-05-08</t>
  </si>
  <si>
    <t>Jh v¸;qc @ vuoj ew.Mok</t>
  </si>
  <si>
    <t>642922/   22-05-08</t>
  </si>
  <si>
    <t>Jh eksgEen bjQku@ eksgEen uthj ykSgkj</t>
  </si>
  <si>
    <t xml:space="preserve">[kkn cht </t>
  </si>
  <si>
    <t>642935/  17-06-08</t>
  </si>
  <si>
    <t>Jh lQh eksgEen@ eks-thd:nhu rsyh</t>
  </si>
  <si>
    <t>fu- fj;kckMh] ns'koky] ukxkSj</t>
  </si>
  <si>
    <t>642915/   22-05-08</t>
  </si>
  <si>
    <t>Jh eq[kR;kj vgen@ jghe c{k ykSgkj</t>
  </si>
  <si>
    <t>642913/   22-05-08</t>
  </si>
  <si>
    <t>Jherh jft;k@ cjdr eqlyeku</t>
  </si>
  <si>
    <t>ek- ew.Mok] ukxkSj</t>
  </si>
  <si>
    <t>642910/   22-05-08</t>
  </si>
  <si>
    <t>Jh enhuk@ lQh [kkWa rsyh</t>
  </si>
  <si>
    <t>642924/    22-05-08</t>
  </si>
  <si>
    <t>Jherh vk;'kk ckuks@ eks- vyh xkSjh</t>
  </si>
  <si>
    <t>fdjk.kk ,oa tujy LVksj</t>
  </si>
  <si>
    <t>Jh tkfgn gqlSu@ eks- ;kdqc eqlyeku</t>
  </si>
  <si>
    <t>gs;j dfVax</t>
  </si>
  <si>
    <t>642906/   22-05-08</t>
  </si>
  <si>
    <t>jks'kuh@ mLeku [kkWa rsyh</t>
  </si>
  <si>
    <t>C;wVh ikyZj</t>
  </si>
  <si>
    <t>642907/   22-05-08</t>
  </si>
  <si>
    <t>Jh jlhn [kkWa@ jghe [kkWa eqlyeku</t>
  </si>
  <si>
    <t>lqukjh nqdku</t>
  </si>
  <si>
    <t>642914/   22-05-08</t>
  </si>
  <si>
    <t xml:space="preserve">Jh eksgEen guhQ@ eksgEen bczkfge </t>
  </si>
  <si>
    <t>vefy;k e.My] vgeniqjk] ckluh] ukxkSj</t>
  </si>
  <si>
    <t>642919/   22-05-08</t>
  </si>
  <si>
    <t>Jh fldUnj@ Qd:íhu ckxh</t>
  </si>
  <si>
    <t>fu- dqEgkjh] ukxkSj</t>
  </si>
  <si>
    <t>cS.M ckts dh nqdku</t>
  </si>
  <si>
    <t>642927/   30-05-08</t>
  </si>
  <si>
    <t>30-08-08</t>
  </si>
  <si>
    <t xml:space="preserve">Jh eks- jQhd@ eks- 'kkSdr vyh rsyh] </t>
  </si>
  <si>
    <t>,yksiSfFkd nqdku</t>
  </si>
  <si>
    <t>642923/   22-05-08</t>
  </si>
  <si>
    <t>Jh eks- vyh ftuk@ eks- 'kQh ckxh</t>
  </si>
  <si>
    <t>vkye xyh] ckluh] ukxkSj</t>
  </si>
  <si>
    <t>642934/   17-06-08</t>
  </si>
  <si>
    <t>Jh eks- len@ bZ'kkd eqlyeku</t>
  </si>
  <si>
    <t>O;kikjh fj;ka] ukxkSj</t>
  </si>
  <si>
    <t>vkWVks fjis;j</t>
  </si>
  <si>
    <t>642938/   25-06-08</t>
  </si>
  <si>
    <t>Jh jetku vyh@ vCnqy jghe eqlyeku</t>
  </si>
  <si>
    <t>ckluh] ukxkSj</t>
  </si>
  <si>
    <t>642930/   17-06-08</t>
  </si>
  <si>
    <t>Jh eatqj vyh@ gkth eks- vyh xkSjh</t>
  </si>
  <si>
    <t>fu-dkjiqjk ukxkSj</t>
  </si>
  <si>
    <t>VkbZfiaax dEI;wVj</t>
  </si>
  <si>
    <t>631356/   10-07-08</t>
  </si>
  <si>
    <t>Jh 'kksdr vyh@ teku [kkWa</t>
  </si>
  <si>
    <t>rjukÅ] ukxkSj</t>
  </si>
  <si>
    <t>631357/   10-07-08</t>
  </si>
  <si>
    <t>Jh ekss- gk:u@ 'kelqíhu fclk;rh</t>
  </si>
  <si>
    <t>O;kikfj;ksa dk eksgYyk] ukxkSj</t>
  </si>
  <si>
    <t>642936/  10-07-08</t>
  </si>
  <si>
    <t>Jh oyh eksgEen@ teky [kkWa</t>
  </si>
  <si>
    <t>fu- &gt;q&gt;.Mk] ukxkSj</t>
  </si>
  <si>
    <t>642929/  25-06-08 642940/  25-06-08</t>
  </si>
  <si>
    <t>Jh eksgEen 'kCchj@ eksgEen lQh /kksch</t>
  </si>
  <si>
    <t>ihj cy[k eksgYyk] ukxkSj</t>
  </si>
  <si>
    <t>dkjisUVj ;wfuV</t>
  </si>
  <si>
    <t>642942-43/  25-06-08</t>
  </si>
  <si>
    <t>Jh eksgEen v;qc xkSjh@ vCnqy xQqj xkSjh</t>
  </si>
  <si>
    <t>chpyk ckl] ukxkSj</t>
  </si>
  <si>
    <t>bUVjusV &lt;kck</t>
  </si>
  <si>
    <t>631354-55/  16-12-08</t>
  </si>
  <si>
    <t>16-03-09</t>
  </si>
  <si>
    <t>Jh Qk:[k jgeku@ jgeku [kkWa iBku</t>
  </si>
  <si>
    <t>xzk- &gt;q&gt;.Mk] ukxkSj</t>
  </si>
  <si>
    <t>631357-58/  16-12-08</t>
  </si>
  <si>
    <t>16-03-08</t>
  </si>
  <si>
    <t>Jh uokt 'ks[k@ vCnqy xuh</t>
  </si>
  <si>
    <t>bfUnjk dkWayksuh] ukxksj</t>
  </si>
  <si>
    <t>f'k{kk _.k  fQft;ksa FksfjsihZ½</t>
  </si>
  <si>
    <t>631375/  23-12-08</t>
  </si>
  <si>
    <t>23-03-09</t>
  </si>
  <si>
    <t>Jh unhe [kku@ v;qc [kku</t>
  </si>
  <si>
    <t>vkuUn Hkou ds lkeus] MhMokuk</t>
  </si>
  <si>
    <t>f'k{kk _.k ¼th,u,e uflZx½</t>
  </si>
  <si>
    <t>631376/ 23-12-08</t>
  </si>
  <si>
    <t xml:space="preserve">Jh eksgEen vehu@ uFkw eksgEen </t>
  </si>
  <si>
    <t>fu- 'ksjkuh vkckn ok;k NksVh [kkVw] ukxkSj</t>
  </si>
  <si>
    <t>f'k{kk _.k    ¼ch-bZ- baftfu;fjax½</t>
  </si>
  <si>
    <t>642950/ 02-09-08</t>
  </si>
  <si>
    <t>02-12-08</t>
  </si>
  <si>
    <t>;ksx %&amp;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</si>
  <si>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</si>
  <si>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</si>
  <si>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</si>
  <si>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</si>
  <si>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</si>
  <si>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</si>
  <si>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ukxksj¼2009&amp;10½</t>
  </si>
  <si>
    <t>Jh ln:íhu@ gqlSu c{k</t>
  </si>
  <si>
    <t>crZu nqdku</t>
  </si>
  <si>
    <t>4074/20-05-09           4097/ 29-05-09</t>
  </si>
  <si>
    <t>20-08-09</t>
  </si>
  <si>
    <t xml:space="preserve">Jh vgen gqlSu@ tgqjíhu </t>
  </si>
  <si>
    <t>4072/20-05-09      4081/28-05-09</t>
  </si>
  <si>
    <t>Jh dkyq [kkWa@ bnq [kkWa</t>
  </si>
  <si>
    <t>&gt;q&gt;.Mk] ukxkSj</t>
  </si>
  <si>
    <t>Hkou fuekZ.k lkexh</t>
  </si>
  <si>
    <t>4056/11-05-09    4098/29-08-09</t>
  </si>
  <si>
    <t>11/8/2009</t>
  </si>
  <si>
    <t>Jh cjdr vyh@ Hkao: [kkWa</t>
  </si>
  <si>
    <t>jsfMesM xkjesUVl</t>
  </si>
  <si>
    <t>4071/20-05-09    4082/28-08-09</t>
  </si>
  <si>
    <t>Jh eksgEen bejku@ eksgEen ;klhu ihj cy[k</t>
  </si>
  <si>
    <t>vkHkq"k.k nqdku</t>
  </si>
  <si>
    <t>4054/11-05-09    4099/29-05-09</t>
  </si>
  <si>
    <t>Jh eksgEen yqdeku@ eksgEen mLeku</t>
  </si>
  <si>
    <t>pqMhxjksa dk eksgYyk] ukxkSj</t>
  </si>
  <si>
    <t>4055/11-05-09    5000/29-05-09</t>
  </si>
  <si>
    <t>Jh 'kjkQr gqlSu@ vyheqíhu valkjh</t>
  </si>
  <si>
    <t>twrs pIiy dh nqdku</t>
  </si>
  <si>
    <t>4053/11-05-09    5001/29-05-09</t>
  </si>
  <si>
    <t>Jh oyh eksgEen@ dkyq [kkWa</t>
  </si>
  <si>
    <t>Ms;jh ¼HkSl</t>
  </si>
  <si>
    <t>4066/20-05-09   4084/28-05-09</t>
  </si>
  <si>
    <t>Jh va'kkj vgen@ 'kkSdr vyh</t>
  </si>
  <si>
    <t>xkMsr dqEgkjh] ukxkSj</t>
  </si>
  <si>
    <t>4063/15-05-09    4093/29-05-09</t>
  </si>
  <si>
    <t>15-08-09</t>
  </si>
  <si>
    <t>Jh 'kCchj @ bczkghe yqgkj</t>
  </si>
  <si>
    <t>4067/20-05-09    4083/28-08-09</t>
  </si>
  <si>
    <t>Jh fladnj@ vuoj vyh</t>
  </si>
  <si>
    <t>rjukÅ] ukxSj</t>
  </si>
  <si>
    <t>4062/15-05-09   4094/28-08-09</t>
  </si>
  <si>
    <t>Jherh tjhuk ckuks @ eqerkt vyh rsyh</t>
  </si>
  <si>
    <t>4062/15-05-09   4095/29-05-09</t>
  </si>
  <si>
    <t>eqUuh @ dkyw [kkWa ¼vCnqy dlkbZ½</t>
  </si>
  <si>
    <t>4059/12-05-09    4096/29-08-09</t>
  </si>
  <si>
    <t>Jh pkWan [kkWa@ xqykc [kkWa</t>
  </si>
  <si>
    <t>4057/12-05-09    4097/29-05-09</t>
  </si>
  <si>
    <t>Jh 'kCchj@futkeqqíhu</t>
  </si>
  <si>
    <t>4064/15-05-09    4086/28-05-09</t>
  </si>
  <si>
    <t>leq @ Qk:[k [kkWa</t>
  </si>
  <si>
    <t>4068/20-05-09    4083/28-08-09</t>
  </si>
  <si>
    <t>jger ckuks@ oyh eksgEen</t>
  </si>
  <si>
    <t>d'khnkdkjh ,oa Vsyfjax</t>
  </si>
  <si>
    <t>4075/20-05-09    4088/28-05-09</t>
  </si>
  <si>
    <t>Jh v[rj gqlSu@ vyknhrk ykSgkj</t>
  </si>
  <si>
    <t>4074/20-05-09   4087/28-05-09</t>
  </si>
  <si>
    <t>Jh eksgEen vyh@ lqyseku eqlyeku</t>
  </si>
  <si>
    <t>4076/20-05-09  4089/21-05-09</t>
  </si>
  <si>
    <t>Jh ekssbZuqíhu@ bdcky eksgEen</t>
  </si>
  <si>
    <t>fj;kckMh] ukxkSj</t>
  </si>
  <si>
    <t>4078/21-05-09   4090/29-05-09</t>
  </si>
  <si>
    <t>21-08-09</t>
  </si>
  <si>
    <t>Jh ukflj gqlSu@ tekyqíhu</t>
  </si>
  <si>
    <t>ykSgkjh dk;Z</t>
  </si>
  <si>
    <t>4077/21-05-09    4092/29-05-09</t>
  </si>
  <si>
    <t>Jh eksgEen vdhy@ eksgEen jQhd</t>
  </si>
  <si>
    <t>QksVks xzkQh</t>
  </si>
  <si>
    <t>4085/15-05-09    4092/29-08-09</t>
  </si>
  <si>
    <t xml:space="preserve">Jh gkth vyheqíhu@ gkth eksgEen Qk:d </t>
  </si>
  <si>
    <t>u;k njcktk] ukxkSj</t>
  </si>
  <si>
    <t>4071/20-05-09   4079/28-08-09</t>
  </si>
  <si>
    <t xml:space="preserve">Jh eksgEen líhd@ yqdeku </t>
  </si>
  <si>
    <t>4068/20-05-09    4080/28-05-09</t>
  </si>
  <si>
    <t>Jh vgen gqlSu@ 'kkSdr vyh fiatkjk</t>
  </si>
  <si>
    <t>gqlSu dkWayksuh] ukxkSj</t>
  </si>
  <si>
    <t>vkWVks fjD'kk</t>
  </si>
  <si>
    <t>631383/ 03-11-09  631395/  09-11-09</t>
  </si>
  <si>
    <t>Jh jbZl vgen@ vCnqy xuh ¼vgen xuh½</t>
  </si>
  <si>
    <t>[kjknh okM+k] lnj cktkj ds ikl] ukxkSj</t>
  </si>
  <si>
    <t>dkjiSUVj</t>
  </si>
  <si>
    <t>631384/  03-11-09   659225/   09-11-09</t>
  </si>
  <si>
    <t>Jh eksgEen jetku@ vuoj gqlSu flykoV</t>
  </si>
  <si>
    <t>fu- nM+k cktkj] ukxkSj</t>
  </si>
  <si>
    <t>631380/   03-11-09   659220/  09-11-09</t>
  </si>
  <si>
    <t>Jh esgewn gqlSu@ uch c{k</t>
  </si>
  <si>
    <t>eqLyeku enjls ds ikl] yksgkj iqjk] ukxkSj</t>
  </si>
  <si>
    <t>xsV ,oa fxzy Qsczhds'ku</t>
  </si>
  <si>
    <t>631382/   03-11-09   659222/   09-11-09</t>
  </si>
  <si>
    <t>Jh xksl eksgEen@ vCnqy xuh</t>
  </si>
  <si>
    <t>jkatsokys ykSgkjiqjk] ukxkSj</t>
  </si>
  <si>
    <t>631381/   03-11-09   659221/   09-11-09</t>
  </si>
  <si>
    <t>Jh ekaxh yky@ lelq [kkWa yqgkj</t>
  </si>
  <si>
    <t>fuoklh /kkj.kkokl] ukxkSj</t>
  </si>
  <si>
    <t>631394/  03-11-09  659219/   09-11-09</t>
  </si>
  <si>
    <t>Jh uklhj [kkWa@ guhQ [kkWa</t>
  </si>
  <si>
    <t>4093/  28-10-09  631389/   03-11-09</t>
  </si>
  <si>
    <t>28/01/2010</t>
  </si>
  <si>
    <t>Jh lelqnhu@ ;klhu ?kkslh</t>
  </si>
  <si>
    <t>4076/    28-10-09   28746/   04-12-09</t>
  </si>
  <si>
    <t>28-01-2010</t>
  </si>
  <si>
    <t>Jherh eqUuh csxe@ ulhj [kkWa</t>
  </si>
  <si>
    <t>4099/14-09-09/   431393/  03-11-09</t>
  </si>
  <si>
    <t>14-12-09</t>
  </si>
  <si>
    <t>Jh eksgEen jQhd@ eksgEen ;quql</t>
  </si>
  <si>
    <t>pMok] ukxkSj</t>
  </si>
  <si>
    <t>631395/  03-11-09   659223/   09-11-09</t>
  </si>
  <si>
    <t xml:space="preserve">Jh fny'kkn@ vCnqy xQkj </t>
  </si>
  <si>
    <t>631396/   03-11-09  28743/   04-12-09</t>
  </si>
  <si>
    <t>Jh vkehu@ vkfcn gqlSu</t>
  </si>
  <si>
    <t>631397/  03-11-09  28744/  04-12-09</t>
  </si>
  <si>
    <t>Jh eksgEen glu@ eksgEen ;qlqQ</t>
  </si>
  <si>
    <t>Hkou fuekZ.k</t>
  </si>
  <si>
    <t>659222/ 09-11-09   37505/ 04-12-09</t>
  </si>
  <si>
    <t>Jh ulhe [kkWa@ :Lre [kkWa</t>
  </si>
  <si>
    <t>631392/  03-11-09  28741/   04-12-09</t>
  </si>
  <si>
    <t>Jh bZnfj'k@ NksVw [kkWa</t>
  </si>
  <si>
    <t>fj;kckaMh] ukxkSj</t>
  </si>
  <si>
    <t>4088/       14-09-09  631381/   03-11-09</t>
  </si>
  <si>
    <t>Jh they vgen@ eksgEen ;quql ykSgkj</t>
  </si>
  <si>
    <t>4086/ 14-09-09     631218/  03-11-09</t>
  </si>
  <si>
    <t>Jh eksgEen vehu@ eksgEen gqlSu tqykg</t>
  </si>
  <si>
    <t>4083/ 14-09-09     631385/   03-11-09</t>
  </si>
  <si>
    <t>Jh uklhj gqlSu@ eksgEen bczkfge ykSgkj</t>
  </si>
  <si>
    <t>4084/14-09-09        631377/  26-10-09</t>
  </si>
  <si>
    <t>Jh eksgEen bczkfge@ eksgEen gqlSu</t>
  </si>
  <si>
    <t>fu- ykMuw] ukxkSj</t>
  </si>
  <si>
    <t>4093/14-09-09     631376/   26-10-09</t>
  </si>
  <si>
    <t>Jh bdjkeqnhu@ eksgEen bdcky dk;e[kkuh</t>
  </si>
  <si>
    <t>37501/14-09-09   631374/   06-10-09</t>
  </si>
  <si>
    <t>Jh gchcqjZgeku@ Qk:d vgen</t>
  </si>
  <si>
    <t>fu- fj;kckM+h] ukxkSj</t>
  </si>
  <si>
    <t>4090/ 14-09-09    631387/  03-11-09</t>
  </si>
  <si>
    <t>Jherh fcfYdl ckuks@ tkfdj gqlSu</t>
  </si>
  <si>
    <t>4071/ 14-09-09    631382/  03-11-09</t>
  </si>
  <si>
    <t>Jh eksgEen 'kjhQ@ vCnqy jgeku Nhik</t>
  </si>
  <si>
    <t>gS;j dVhax</t>
  </si>
  <si>
    <t>4087/14-09-09   631384/   03-11-09</t>
  </si>
  <si>
    <t>Jh eksgEen vdcj@ eksgEen glu</t>
  </si>
  <si>
    <t>vkWVksa fjis;j</t>
  </si>
  <si>
    <t>4089/14-09-09    659236/  14-12-09</t>
  </si>
  <si>
    <t>Jh vykc{k@ uqj eksgEen</t>
  </si>
  <si>
    <t>fu- ckluh] ukxkSj</t>
  </si>
  <si>
    <t>28787/  26-10-09  659103/  04-12-09</t>
  </si>
  <si>
    <t>26-01-2010</t>
  </si>
  <si>
    <t>Jh tkdhj gqlSu@ lkfcj gqlSu</t>
  </si>
  <si>
    <t>fu- pMok] ukxkSj</t>
  </si>
  <si>
    <t>659217/  09-11-09  28744/  04-12-09</t>
  </si>
  <si>
    <t>Jh eftn [kkWa@ eqdkjc [kkWa</t>
  </si>
  <si>
    <t>fu- ukxkSj</t>
  </si>
  <si>
    <t>659226/  09-11-09   28746/ 04-12-09</t>
  </si>
  <si>
    <t>Jh vCnqy bjQku@ vCnqy jtkd pkSgku</t>
  </si>
  <si>
    <t>fu- ukok] ukxksj</t>
  </si>
  <si>
    <t>659224/  09-11-09  28745/ 04-12-09</t>
  </si>
  <si>
    <t>Jh vjckt@v[rj gqlSu</t>
  </si>
  <si>
    <t>4091/    14-09-09   659230/  04-12-09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</si>
  <si>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</si>
  <si>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</si>
  <si>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ukxksj¼2010&amp;11½</t>
  </si>
  <si>
    <t>Jherh izse ckuks@ toa:nhu rsyh</t>
  </si>
  <si>
    <t>fj;kackM+h] ukxkSj</t>
  </si>
  <si>
    <t>631346/  10-05-2010      665753/   25-05-2010</t>
  </si>
  <si>
    <t>Jh mLeku@ toa:nhu eqlyeku</t>
  </si>
  <si>
    <t>xzke dqjM+k;k] ukxkSj</t>
  </si>
  <si>
    <t>423518/  12-05-2010 665754/  28-05-2010</t>
  </si>
  <si>
    <t>Jh eksgEen [kyhy@ eks- jetku eqlyeku</t>
  </si>
  <si>
    <t>39720/  19-04-2010    659242/   06-05-2010</t>
  </si>
  <si>
    <t>19-07-2010</t>
  </si>
  <si>
    <t>Jh mLeku@ eks- lnhd flykokV</t>
  </si>
  <si>
    <t>240622/   16-04-2010  39716/  19-04-2010</t>
  </si>
  <si>
    <t>16-07-2010</t>
  </si>
  <si>
    <t>Jh eksgEen bejku@ 'kkSdr vyh fiatkjk</t>
  </si>
  <si>
    <t>39721/  19-04-2010    249946/   21-04-2010</t>
  </si>
  <si>
    <t xml:space="preserve">Jh nkSyr@ lyke </t>
  </si>
  <si>
    <t>659245/  06-05-2010  665751/ 25-05-2010</t>
  </si>
  <si>
    <t>Jh eksgEen tkosn@ eksgEen teky ykSgkj</t>
  </si>
  <si>
    <t>423700/17-05-2010     665757/  25-05-2010</t>
  </si>
  <si>
    <t>17-08-2010</t>
  </si>
  <si>
    <t>Jh tkosn@ eksgEen eqLrdhe dk;e[kkuh</t>
  </si>
  <si>
    <t>659240/  06-05-2010 250244/   20-05-2010</t>
  </si>
  <si>
    <t>Jh lkthn@ lnhd [kkWa xkSjh</t>
  </si>
  <si>
    <t>gS;j dfVad ,oa C;wVh ikyZj</t>
  </si>
  <si>
    <t>240623/  16-04-2010  39717/  19-04-2010</t>
  </si>
  <si>
    <t>16-07-010</t>
  </si>
  <si>
    <t>Jh xuh eksgEen@ tao:nhu rsyh</t>
  </si>
  <si>
    <t>esMrk] dqjM+k;k] ukxkSj</t>
  </si>
  <si>
    <t>423519/  15-05-2010  665755/  25-05-2010</t>
  </si>
  <si>
    <t>15-08-2010</t>
  </si>
  <si>
    <t>Jh 'kkdhj@ vYykg nhrk ykSgkj</t>
  </si>
  <si>
    <t>631344/  10-05-2010  669149/  21-05-2010</t>
  </si>
  <si>
    <t>Jh byekl@ vYykgqnhu  ykSgkj</t>
  </si>
  <si>
    <t>vkWVks ikV~Zl dh nqdku</t>
  </si>
  <si>
    <t>249913/  19-04-2010  249947/  21-04-2010</t>
  </si>
  <si>
    <t>Jh 'kkghn gqlSu@ 'kjkQr gqlSu ykSgkj</t>
  </si>
  <si>
    <t>dEI;wVj tkWac odZ lsUVj</t>
  </si>
  <si>
    <t>240621/  16-04-2010 39718/  19-04-2010</t>
  </si>
  <si>
    <t xml:space="preserve">Jh rkt eksgEen@ vlrvyh dk;e[kkuh </t>
  </si>
  <si>
    <t>659146/  19-05-2010    665756/  25-05-2010</t>
  </si>
  <si>
    <t>19-08-2010</t>
  </si>
  <si>
    <t>Jherh vkcsnk csaxe@ tkchj vyh lS;n</t>
  </si>
  <si>
    <t>ykMuw] ukxkSj</t>
  </si>
  <si>
    <t>665651/  02-06-2010    665762/   08-06-2010</t>
  </si>
  <si>
    <t>Jh eksgEen jlhn@ pkWan eksgEen fiatkjk</t>
  </si>
  <si>
    <t>665773/   07-06-2010  665776/  14-06-2010</t>
  </si>
  <si>
    <t>glhuk@ eksgEen 'kchj eqlyeku</t>
  </si>
  <si>
    <t>665670/  07-06-2010    665675/   14-06-2010</t>
  </si>
  <si>
    <t>Jh Qk:d eksgEen@ vgen eksgEen flykoV</t>
  </si>
  <si>
    <t>665671/   07-06-2010   665677/    02-06-2010</t>
  </si>
  <si>
    <t>Jh vyheqnhu@ guhQ dlkbZ</t>
  </si>
  <si>
    <t>665669/   02-06-2010  665678/  14-06-2010</t>
  </si>
  <si>
    <t>Jh eqLrkd jTtk@ xqykc [kkWa</t>
  </si>
  <si>
    <t>fuoklh 'ksjkuh vkckn] rg- MhMokuk] ftyk ukxkSj</t>
  </si>
  <si>
    <t xml:space="preserve"> 'kSf{kd _.k ch-bZ- ¼bZ-lh-bZ-½ izFke fd'r</t>
  </si>
  <si>
    <t>659241/    06-04-2010</t>
  </si>
  <si>
    <t>Jh eksgEen fljkt @ eksgEen vlye</t>
  </si>
  <si>
    <t>Qqyiqjk] ckluh] ftyk ukxkSj</t>
  </si>
  <si>
    <t xml:space="preserve"> 'kSf{kd _.k ch-Vsd- izFke fd'r</t>
  </si>
  <si>
    <t>240620/      16-04-2010</t>
  </si>
  <si>
    <t xml:space="preserve">Jh vQty vgen @ vCnqy j'khn </t>
  </si>
  <si>
    <t>xq.kkorh jksM+] edjkuk] ftyk ukxkSj</t>
  </si>
  <si>
    <t xml:space="preserve"> 'kSf{kd _.k ch-,l-lh- uflZx izFke fd'r</t>
  </si>
  <si>
    <t>423501/     06-05-2010</t>
  </si>
  <si>
    <t>Jh eksgEen bjQku xkSjh@ eksgEen ;qlqQ</t>
  </si>
  <si>
    <t>fnYyh njoktk ,&amp; jksM+] ukxkSj</t>
  </si>
  <si>
    <t>251589-90/      30-09-2010</t>
  </si>
  <si>
    <t>30-12-2010</t>
  </si>
  <si>
    <t xml:space="preserve">Jh 'kgckt bdcky@ bdcky eksgEen] </t>
  </si>
  <si>
    <t>xsV ,oa fxzy Qsfczds'ku</t>
  </si>
  <si>
    <t>251591 &amp; 95/ 30-09-2010</t>
  </si>
  <si>
    <t xml:space="preserve">Jh eksgEen ;quql yksgkj @ vYyk j[[kk </t>
  </si>
  <si>
    <r>
      <t>dqEgkj njoktk ds ikl] uk;d cLrh] ukxkSj</t>
    </r>
    <r>
      <rPr>
        <b/>
        <sz val="13"/>
        <rFont val="DevLys 010"/>
      </rPr>
      <t xml:space="preserve">  </t>
    </r>
  </si>
  <si>
    <t>251586-87/      30-09-2010</t>
  </si>
  <si>
    <t xml:space="preserve">Jh vejnhu@ gehn [kkWa dk;e[kkuh </t>
  </si>
  <si>
    <t>fu- lkj.k okl] ukxkSj</t>
  </si>
  <si>
    <t xml:space="preserve">VsUV gkÅl </t>
  </si>
  <si>
    <t>251592/     30-09-2010   251597/      13-10-2010</t>
  </si>
  <si>
    <t xml:space="preserve">Jh ljQjkt vgen@ vCnqy x¶Qkj] </t>
  </si>
  <si>
    <r>
      <t>cLlh okyksa dk ekSgYyk] ykSgkj iqjk] ukxkSj</t>
    </r>
    <r>
      <rPr>
        <b/>
        <sz val="13"/>
        <rFont val="DevLys 010"/>
      </rPr>
      <t xml:space="preserve"> </t>
    </r>
  </si>
  <si>
    <t>251588/      30-09-2010    251598/     13-10-2010</t>
  </si>
  <si>
    <t xml:space="preserve">Jh ckcw [kkWa@ ?khlw [kkWa flikbZ]  </t>
  </si>
  <si>
    <t>fj;kokM+h] ukxkSj]</t>
  </si>
  <si>
    <t>251593/      30-09-2010    251594/       30-09-2010</t>
  </si>
  <si>
    <t>Jh eksgEen tkosn@ eksgEen vglku ykSgkj</t>
  </si>
  <si>
    <t>665697/    08-09-2010    251596/      13-10-2010</t>
  </si>
  <si>
    <t>Jh eksgEen ;quql@ tekynhu ckxoku</t>
  </si>
  <si>
    <t>665698/     08-09-2010   251599/     13-10-2010</t>
  </si>
  <si>
    <t>Jh ulhj [kkWa@ djhe [kkWa dk;e[kkuh</t>
  </si>
  <si>
    <t>eksgEeniqjk] ukxkSj</t>
  </si>
  <si>
    <t>665699/     08-09-2010   251600/    13-10-2010</t>
  </si>
  <si>
    <t>Jherh 'ksj ckuks@ jks'ku vyh ?kkslh</t>
  </si>
  <si>
    <t>HkSal ikyu</t>
  </si>
  <si>
    <t>61295/       08-09-2010   648202/     13-10-2010</t>
  </si>
  <si>
    <t>Jh pqdk@ ckcq [kkWa rsyh</t>
  </si>
  <si>
    <t>61296/        08-09-2010    648203/      13-10-2010</t>
  </si>
  <si>
    <t>Jherh Qjhnk@ mejnjkt rsyh</t>
  </si>
  <si>
    <t>61300/        08-09-2010    648204/     13-10-2010</t>
  </si>
  <si>
    <t xml:space="preserve">Jh eksgEen mej@ vgen vyh </t>
  </si>
  <si>
    <t>feuku efLtn ds ikl] edjkuk] ftyk ukxkSj</t>
  </si>
  <si>
    <t>37527/    13-09-2010    175159/    01-12-2010</t>
  </si>
  <si>
    <t>13-12-2010</t>
  </si>
  <si>
    <t xml:space="preserve">Jh 'kCchj vgen@ fu'kkj vgen </t>
  </si>
  <si>
    <t>ckbZl xksnke ds ihNs] pkSgkuksa dk tkc] edjkuk] ftyk ukxkSj</t>
  </si>
  <si>
    <t>648201/   23-08-2010    175160/    01-12-2010</t>
  </si>
  <si>
    <t>23-11-2010</t>
  </si>
  <si>
    <t xml:space="preserve">Jh vyrkQ gqlSu@ vgen gd </t>
  </si>
  <si>
    <t>nks efLtn feB ekdsZV] edjkuk] ftyk ukxkSj</t>
  </si>
  <si>
    <t>ekcZy gs.MhØk¶V</t>
  </si>
  <si>
    <t>251593/   30-07-2010   175158/    01-12-2010</t>
  </si>
  <si>
    <t>30-10-2010</t>
  </si>
  <si>
    <t xml:space="preserve">Jh eksgEen mej@ vljQ </t>
  </si>
  <si>
    <t>lj;kth dh xyh] fVck efLtn okMZ ua- 24] edjkuk] ftyk ukxkSj</t>
  </si>
  <si>
    <t>685696/   19-07-2010   175150/   01-12-2010</t>
  </si>
  <si>
    <t>19-10-2010</t>
  </si>
  <si>
    <t>Jh eksgEen ;wuwl@ eksgEen mej</t>
  </si>
  <si>
    <t>25592/  30-09-2010    648282/   25-10-2010</t>
  </si>
  <si>
    <t xml:space="preserve">Jh lyhe eksgEen xksjh@ ckcq vgen </t>
  </si>
  <si>
    <t>rsyh ekSgYyk] cksjkoM+] rg- edjkuk] ftyk ukxkSj</t>
  </si>
  <si>
    <t>fdjk.kk@ tujy LVksj</t>
  </si>
  <si>
    <t>61300/   19-07-2010    37526/   08-09-2010</t>
  </si>
  <si>
    <t xml:space="preserve">Jh eks- vlye [kku@ Lo- Jh vCnqy jgeku  </t>
  </si>
  <si>
    <t>xkSjh dkWEiysDl ds ikl] edjkuk] ftyk ukxkSj</t>
  </si>
  <si>
    <t>665746/   30-06-2010   665700/   19-07-2010</t>
  </si>
  <si>
    <t>30-09-2010</t>
  </si>
  <si>
    <t xml:space="preserve">Jh lykeqnhu@ uUuq [kkWa </t>
  </si>
  <si>
    <t>yxu'kkg gkWLihVy ikuh dh Vadh ds ikl] edjkuk] ftyk ukxkSj</t>
  </si>
  <si>
    <t>665689/   22-06-2010  648216/   01-12-2010</t>
  </si>
  <si>
    <t>22-09-2010</t>
  </si>
  <si>
    <t xml:space="preserve">Jh eq[r;kj vgen@ fulkj vgen fllksfn;k </t>
  </si>
  <si>
    <t>61298/  19-07-2010    665747/    03-08-2010</t>
  </si>
  <si>
    <t xml:space="preserve">Jh gSnj vyh@ bekewnhu </t>
  </si>
  <si>
    <t>ikuh dh Vadh] twljh rg- edjkuk] ftyk ukxkSj</t>
  </si>
  <si>
    <t>659140/  19-05-2010  665765/  31-05-2010</t>
  </si>
  <si>
    <t>Jh bejku vgen@ vgen gehn</t>
  </si>
  <si>
    <t>nks efLtn ehV ekdsZV] edjuk] ftyk ukxkSj</t>
  </si>
  <si>
    <t>39721/  19-04-2010   249914/   21-04-2010</t>
  </si>
  <si>
    <t>Jh vCnqy gehn@ eksgEen vyh</t>
  </si>
  <si>
    <t>eksrh egy gksVy ds ihNs] edjkuk] ftyk ukxkSj</t>
  </si>
  <si>
    <t>631347/  10-05-2010  659247/  12-05-2010</t>
  </si>
  <si>
    <t>Jh ,tkt vgen@ gkle 'kkg</t>
  </si>
  <si>
    <t>ns'kokyh dkWayksuh] edjkuk] ftyk ukxkSj</t>
  </si>
  <si>
    <t>659139/  19-05-2010  665763/  31-05-2010</t>
  </si>
  <si>
    <t>Jh eq[r;kj vgen@ vCnqy lrkj Vkd</t>
  </si>
  <si>
    <t>czkã.kksa dk Vhck] e:/kj Ldwy ds ikl] edjkuk] ftyk ukxkSj</t>
  </si>
  <si>
    <t>39722/  19-04-2010    199476/  21-04-2010</t>
  </si>
  <si>
    <t xml:space="preserve">Jh eksbuqnhu@ vCnqy lrkj </t>
  </si>
  <si>
    <t>eq-iks- bZeke pkSd xksM+k ckl] eaxykuk jksM+] edjkuk] ftyk ukxkSj</t>
  </si>
  <si>
    <t>659145/  19-05-2010  665760/  31-05-2010</t>
  </si>
  <si>
    <t xml:space="preserve">Jh vCnqy dqnql@ eksgEen jQhd </t>
  </si>
  <si>
    <t>veuiqjk ¼ufn ekSgYyk½ edjkuk] ftyk ukxkSj</t>
  </si>
  <si>
    <t>250247/   21-05-2010 659151/   25-05-2010</t>
  </si>
  <si>
    <t>21-08-2010</t>
  </si>
  <si>
    <t>Jh 'kCchj vgen@ tekyqnhu xgyksr</t>
  </si>
  <si>
    <t>xyh  ua- 3] xjhc uokt dkWayksuh] edjkuk] ftyk ukxkSj</t>
  </si>
  <si>
    <t>tujy ,oa fdjk.kk LVksj</t>
  </si>
  <si>
    <t>631348/   10-05-2010  659248/  12-05-2010</t>
  </si>
  <si>
    <t>Jh vCnqy lyke@ vCnqy lrkj xslkor</t>
  </si>
  <si>
    <t>nks efLtn ds ikl] mLrkth dh xyh] edjkuk] ftyk ukxkSj</t>
  </si>
  <si>
    <t>659143/  19-05-2010  250248/  21-05-2010</t>
  </si>
  <si>
    <t>Jh rsgfeuk@ v- lyke</t>
  </si>
  <si>
    <t>flykbZ eSVsfj;y ¼Vsyfjax dk;Z½</t>
  </si>
  <si>
    <t>659144/  19-05-2010  665759/   31-05-2010</t>
  </si>
  <si>
    <t>Jh eks- jQhd@ eks- jetku</t>
  </si>
  <si>
    <t>bZdcky iqjk] uwjkuh enjlk ds ikl] okMZ ua- 27] edjkuk] ftyk ukxkSj</t>
  </si>
  <si>
    <t>Vsyfjax eSVsfj;y ¼Vsyfjax dk;Z½</t>
  </si>
  <si>
    <t>250245/   21-05-2010  665761/   31-05-2010</t>
  </si>
  <si>
    <t>Jh vtht [kkWa@ jgeku [kkWa</t>
  </si>
  <si>
    <t>eq-iks- cwMlw ok;k edjkuk] edjkuk] ftyk ukxkSj</t>
  </si>
  <si>
    <t>63139/   10-05-2010  250250/  21-05-2010</t>
  </si>
  <si>
    <t>Jh eks- bejku@ vCnqy djhe</t>
  </si>
  <si>
    <t>lnj cktkj Vhck] efLtn ds ikl] edjkuk] ftyk ukxkSj</t>
  </si>
  <si>
    <t>gs.Mh Øk¶V</t>
  </si>
  <si>
    <t>665766/   31-05-2010  665652/  02-06-2010</t>
  </si>
  <si>
    <t>30-08-2010</t>
  </si>
  <si>
    <t>Jh vCnqy len @ ?khlk th</t>
  </si>
  <si>
    <t>nks efLtn jksM+] mLrkth dh xyh] edjkuk] ftyk ukxkSj</t>
  </si>
  <si>
    <t>659141/  19-05-2010  250246/  21-05-2010</t>
  </si>
  <si>
    <t>Jh uwj vkye@ fj;klr vyh</t>
  </si>
  <si>
    <t>czkã.kksa dk Vhck] edjkuk] ftyk ukxkSj</t>
  </si>
  <si>
    <t>659244/   06-05-2010  423517/   12-05-2010</t>
  </si>
  <si>
    <t>Jh vQty@ eq[R;kj vgen</t>
  </si>
  <si>
    <t>659243/   06-05-2010  423516/   12-05-2010</t>
  </si>
  <si>
    <t>Jh equoj glu@ dej glu [k=h  ¼DyLVj½</t>
  </si>
  <si>
    <t>pkUn th dk dqvka] edjkuk] ukxkSj</t>
  </si>
  <si>
    <t xml:space="preserve">665680/  14-06-2010    665684/    17-06-2010   </t>
  </si>
  <si>
    <t>14-09-2010</t>
  </si>
  <si>
    <t>Jh bLekby@ lqyseku  ¼DyLVj½</t>
  </si>
  <si>
    <t>eq-iks- cqMlw ok;k edjkuk] ftyk ukxkSj</t>
  </si>
  <si>
    <t>665688/  21-06-2010    665690/    23-06-2010</t>
  </si>
  <si>
    <t>21-09-2010</t>
  </si>
  <si>
    <t>Jh eksgEen jQhd @ dekyqnhu   ¼DyLVj½</t>
  </si>
  <si>
    <t>659147/    19-05-2010   665668/    02-06-2010</t>
  </si>
  <si>
    <t>Jh [kyhy vgen@ uwj eksgEen csgyhe  ¼DyLVj½</t>
  </si>
  <si>
    <t>lqUuh tkek efLtn] edjkuk] ftyk ukxkSj</t>
  </si>
  <si>
    <t>665674/   07-06-2010   665679/    14-06-2010</t>
  </si>
  <si>
    <t>17-9-2010</t>
  </si>
  <si>
    <t>Jh eq[R;kj vgen @?khlk th [kfyQk  ¼DyLVj½</t>
  </si>
  <si>
    <t>lnj cktkj] edjkuk] ftyk ukxkSj</t>
  </si>
  <si>
    <t>ukbZ dh nqdku</t>
  </si>
  <si>
    <t>39727/    19-06-2010     199476/    21-06-2010</t>
  </si>
  <si>
    <t>19-09-2010</t>
  </si>
  <si>
    <t>Jh fQjkst @ vuoj vgen</t>
  </si>
  <si>
    <t>eq-iks- bZeke pkSd] xksM+k ckl] edjkuk] ftyk ukxkSj</t>
  </si>
  <si>
    <t>665741/     30-06-2010   665694/    19-07-2010</t>
  </si>
  <si>
    <t>30/09/2010</t>
  </si>
  <si>
    <t>Jh bj'kkn@ vuoj vgen pkSgku</t>
  </si>
  <si>
    <t>665742/    30-06-2010    665695/     19-07-2010</t>
  </si>
  <si>
    <t>Jh eksgEen fj;kt @ 'ks[k jetku pkSgku</t>
  </si>
  <si>
    <t>dEI;wVj tkWac odZ</t>
  </si>
  <si>
    <t>61299/       19-07-2010   665749/    03-08-2010</t>
  </si>
  <si>
    <t>19/10/2010</t>
  </si>
  <si>
    <t xml:space="preserve">Jh vCnqy oghn@ uwj eksgEen </t>
  </si>
  <si>
    <t>665667/      02-06-2010   665686/    17-06-2010</t>
  </si>
  <si>
    <t xml:space="preserve">Jh eq[r;kj vgen @ bczkfge </t>
  </si>
  <si>
    <t>feukjk efLtn ds ikl] edjkuk] ftyk ukxkSj</t>
  </si>
  <si>
    <t>lCth O;olk;</t>
  </si>
  <si>
    <t>665690/    28-06-2010   665745/    13-07-2010</t>
  </si>
  <si>
    <t>28/09/2010</t>
  </si>
  <si>
    <t>Jh vCnqy oghn@ eksgEen mej xslkor</t>
  </si>
  <si>
    <t>fVck efLtn] lnj cktkj] edjkuk] ftyk ukxkSj</t>
  </si>
  <si>
    <t>665740/     30-06-2010   665693/      19-07-2010</t>
  </si>
  <si>
    <t xml:space="preserve">Jh vlxj vyh@ vCnqy xQwj </t>
  </si>
  <si>
    <t>iks- jkefl;k ok;k] xPNhiqjk] rg- edjkuk ftyk ukxkSj</t>
  </si>
  <si>
    <t>peZ m|ksx</t>
  </si>
  <si>
    <t>61297/      19-07-2010   665748/     03-08-2010</t>
  </si>
  <si>
    <t>Term Loan</t>
  </si>
  <si>
    <t>Insaph Khan</t>
  </si>
  <si>
    <t>Barkat Khan</t>
  </si>
  <si>
    <t>Mohalla Karpura Nagaur</t>
  </si>
  <si>
    <t>Kapde ka Karya</t>
  </si>
  <si>
    <t>30.3.15</t>
  </si>
  <si>
    <t>30.9.15</t>
  </si>
  <si>
    <t>592402010004874</t>
  </si>
  <si>
    <t>413019216785</t>
  </si>
  <si>
    <t>504366261</t>
  </si>
  <si>
    <t>Amin</t>
  </si>
  <si>
    <t>Garib Nawaj Basti Nagaur</t>
  </si>
  <si>
    <t>Kirana Store</t>
  </si>
  <si>
    <t>50218144740</t>
  </si>
  <si>
    <t>995933473205</t>
  </si>
  <si>
    <t>504366260</t>
  </si>
  <si>
    <t>Anju Jain</t>
  </si>
  <si>
    <t>Sanjay Jain</t>
  </si>
  <si>
    <t>Ginani Gali Nagaur</t>
  </si>
  <si>
    <t>1108104000043528</t>
  </si>
  <si>
    <t>513502654186</t>
  </si>
  <si>
    <t>504366223</t>
  </si>
  <si>
    <t>Karpura Mohalla Ajmeri Gate Nagaur</t>
  </si>
  <si>
    <t>20246562234</t>
  </si>
  <si>
    <t>779476704551</t>
  </si>
  <si>
    <t>504366256</t>
  </si>
  <si>
    <t>Raphik</t>
  </si>
  <si>
    <t>Gaphar Khan</t>
  </si>
  <si>
    <t>Ajmeri Gate Ke Ander Nagaur</t>
  </si>
  <si>
    <t>04650110036105</t>
  </si>
  <si>
    <t>734760517453</t>
  </si>
  <si>
    <t>504366257</t>
  </si>
  <si>
    <t>Mehardeen Khan</t>
  </si>
  <si>
    <t>Amu Khan</t>
  </si>
  <si>
    <t>Kumari Gate Nagaur</t>
  </si>
  <si>
    <t>10280100013580</t>
  </si>
  <si>
    <t>679268667725</t>
  </si>
  <si>
    <t>504366381</t>
  </si>
  <si>
    <t>Sarwat Hussain</t>
  </si>
  <si>
    <t>Lohapura Nagaur</t>
  </si>
  <si>
    <t>Lohe ka Karya</t>
  </si>
  <si>
    <t>50272736377</t>
  </si>
  <si>
    <t>784361211391</t>
  </si>
  <si>
    <t>504366404</t>
  </si>
  <si>
    <t>Mohd. Ramjan</t>
  </si>
  <si>
    <t>Ata Mohammed</t>
  </si>
  <si>
    <t>Kajiyon Ka Chowk Nagaur</t>
  </si>
  <si>
    <t>Auto Repair Karya</t>
  </si>
  <si>
    <t>53870100003024</t>
  </si>
  <si>
    <t>220297509362</t>
  </si>
  <si>
    <t>504366521</t>
  </si>
  <si>
    <t>Nafis Ahamad</t>
  </si>
  <si>
    <t>Mohd. Rafiq</t>
  </si>
  <si>
    <t>Delhi Darwaja B Road, Nagaur</t>
  </si>
  <si>
    <t>10280100008406</t>
  </si>
  <si>
    <t>543685608806</t>
  </si>
  <si>
    <t>504366997</t>
  </si>
  <si>
    <t xml:space="preserve">Waseem Bari </t>
  </si>
  <si>
    <t>Mohammed Saleem</t>
  </si>
  <si>
    <t>Teliwada Near Babu Kothadi Nagaur</t>
  </si>
  <si>
    <t>Board of Technical Education, Rajasthan Jodhpur</t>
  </si>
  <si>
    <t xml:space="preserve">C.A.M. Plytechnic University, Medta City </t>
  </si>
  <si>
    <t>Engineering Course</t>
  </si>
  <si>
    <t>28.10.12</t>
  </si>
  <si>
    <t>6.11.15</t>
  </si>
  <si>
    <t>10971035343</t>
  </si>
  <si>
    <t>608260182404</t>
  </si>
  <si>
    <t>504137098</t>
  </si>
  <si>
    <t>RTU Kota</t>
  </si>
  <si>
    <t xml:space="preserve">B.Tech </t>
  </si>
  <si>
    <t>61141630255</t>
  </si>
  <si>
    <t>762621790249</t>
  </si>
  <si>
    <t>504397966</t>
  </si>
  <si>
    <t>Mohammad Iqbal</t>
  </si>
  <si>
    <t>Rashid Mohammad</t>
  </si>
  <si>
    <t>Vi.. Riyabadi Teh-, Dist-Nagaur</t>
  </si>
  <si>
    <t>Indian Institute of Technology Rudki, Utrakhand</t>
  </si>
  <si>
    <t>I.I.T. B.Tech</t>
  </si>
  <si>
    <t>18.11.15</t>
  </si>
  <si>
    <t>13.1.16</t>
  </si>
  <si>
    <t>61204534482</t>
  </si>
  <si>
    <t>827447420219</t>
  </si>
  <si>
    <t>504328311</t>
  </si>
  <si>
    <t>Suhel Ahamad</t>
  </si>
  <si>
    <t>Munnaver Ahamad</t>
  </si>
  <si>
    <t>Sipahiyo Ka Mohalla, Riyabadi, Dist-Nagaur</t>
  </si>
  <si>
    <t>R.R. Nursing College, Ajmer</t>
  </si>
  <si>
    <t>R.U.H.S.</t>
  </si>
  <si>
    <t>B.Sc Nursing</t>
  </si>
  <si>
    <t>61161676912</t>
  </si>
  <si>
    <t>325389183344</t>
  </si>
  <si>
    <t>188746871</t>
  </si>
  <si>
    <t>Jhuma Kha</t>
  </si>
  <si>
    <t>Banda</t>
  </si>
  <si>
    <t>Kumaro ka mohalla Ward No 11 Marwar Mundwa</t>
  </si>
  <si>
    <t>Genaral Store</t>
  </si>
  <si>
    <t>11.3.16</t>
  </si>
  <si>
    <t>22.3.16</t>
  </si>
  <si>
    <t>3367990974</t>
  </si>
  <si>
    <t>910483522194</t>
  </si>
  <si>
    <t>Japan</t>
  </si>
  <si>
    <t>Amir Deen</t>
  </si>
  <si>
    <t>JHUPDO KA Mohalla Marwar Mundwa</t>
  </si>
  <si>
    <t>61121730220</t>
  </si>
  <si>
    <t>413973272502</t>
  </si>
  <si>
    <t>Jayada</t>
  </si>
  <si>
    <t>Raphik Chhipa</t>
  </si>
  <si>
    <t>Khatiko ka Bas Tarnau</t>
  </si>
  <si>
    <t>Cloth</t>
  </si>
  <si>
    <t>83030854085</t>
  </si>
  <si>
    <t>482223868578</t>
  </si>
  <si>
    <t>Mumtaj Khan</t>
  </si>
  <si>
    <t>Ser Khan</t>
  </si>
  <si>
    <t>Vpo Suriyas The Degana Nagaur</t>
  </si>
  <si>
    <t>Seeds</t>
  </si>
  <si>
    <t>61008911295</t>
  </si>
  <si>
    <t>341208354314</t>
  </si>
  <si>
    <t>Bahadur Khan</t>
  </si>
  <si>
    <t>Sher Khan</t>
  </si>
  <si>
    <t>Genral Store</t>
  </si>
  <si>
    <t>05172010018170</t>
  </si>
  <si>
    <t>208154793056</t>
  </si>
  <si>
    <t>Salman Khan</t>
  </si>
  <si>
    <t>Murad Khan</t>
  </si>
  <si>
    <t>Kaymkhani Mohalla Ledi Ladnu</t>
  </si>
  <si>
    <t>Computer Hard Ware</t>
  </si>
  <si>
    <t>51112689969</t>
  </si>
  <si>
    <t>712204400475</t>
  </si>
  <si>
    <t>Rasul Khan</t>
  </si>
  <si>
    <t>Mohamadpura Nagaur</t>
  </si>
  <si>
    <t>50295161286</t>
  </si>
  <si>
    <t>935079034296</t>
  </si>
  <si>
    <t>Mohd Ali</t>
  </si>
  <si>
    <t>Kalu Khan</t>
  </si>
  <si>
    <t>Borwa Nagar Kuchera</t>
  </si>
  <si>
    <t>Walding</t>
  </si>
  <si>
    <t>672601019431</t>
  </si>
  <si>
    <t>988710191938</t>
  </si>
  <si>
    <t>Roshan Khan sabkhani</t>
  </si>
  <si>
    <t>Ajmeri Khan</t>
  </si>
  <si>
    <t>61212566721</t>
  </si>
  <si>
    <t>984607201774</t>
  </si>
  <si>
    <t>Japhar Husain</t>
  </si>
  <si>
    <t>Mohd. Kasam</t>
  </si>
  <si>
    <t>Tope Chowk Loharpura  Nagaur</t>
  </si>
  <si>
    <t>Iran Works</t>
  </si>
  <si>
    <t>592402010002735</t>
  </si>
  <si>
    <t>589077326994</t>
  </si>
  <si>
    <t>Aariph</t>
  </si>
  <si>
    <t>Bhanvaru Khan</t>
  </si>
  <si>
    <t>vpo Jhujhanda the Mundwa Nagaur</t>
  </si>
  <si>
    <t>83018478888</t>
  </si>
  <si>
    <t>575743325173</t>
  </si>
  <si>
    <t>Mohammed Juber</t>
  </si>
  <si>
    <t>Mohammed Jamaal</t>
  </si>
  <si>
    <t>50160784205</t>
  </si>
  <si>
    <t>552621479494</t>
  </si>
  <si>
    <t>Mohammed Arfan</t>
  </si>
  <si>
    <t>Mohammed Iliyas</t>
  </si>
  <si>
    <t>Mangalana Road Ward No 15 Makrana</t>
  </si>
  <si>
    <t>Printing Press</t>
  </si>
  <si>
    <t>61118088810</t>
  </si>
  <si>
    <t>414356397344</t>
  </si>
  <si>
    <t>Arfan ahmad</t>
  </si>
  <si>
    <t>Abdul Majeed</t>
  </si>
  <si>
    <t>Palada Road Usman Nagar Makrana</t>
  </si>
  <si>
    <t>Marble</t>
  </si>
  <si>
    <t>2141101057681</t>
  </si>
  <si>
    <t>867875587429</t>
  </si>
  <si>
    <t>Mafiya Begum Bulkee</t>
  </si>
  <si>
    <t>Mohammed Rafeeq</t>
  </si>
  <si>
    <t>Near Bandya Bera guljarpura Makrana</t>
  </si>
  <si>
    <t>2141101058754</t>
  </si>
  <si>
    <t>544471557890</t>
  </si>
  <si>
    <t>Jabil Mo</t>
  </si>
  <si>
    <t>Kamal Khan</t>
  </si>
  <si>
    <t>Bus Stand Harsor Dist Nagaur</t>
  </si>
  <si>
    <t>sewing Work</t>
  </si>
  <si>
    <t>61254787832</t>
  </si>
  <si>
    <t>969410866036</t>
  </si>
  <si>
    <t>Vpo Padu Kallan The Riyan Bari</t>
  </si>
  <si>
    <t>11320029526</t>
  </si>
  <si>
    <t>306689247252</t>
  </si>
  <si>
    <t>Alam Khan</t>
  </si>
  <si>
    <t>Chhari Khurd Teh Didwana</t>
  </si>
  <si>
    <t>Electic Store</t>
  </si>
  <si>
    <t>366601000003450</t>
  </si>
  <si>
    <t>202602375881</t>
  </si>
  <si>
    <t>Mumtaj khan</t>
  </si>
  <si>
    <t>Hardware</t>
  </si>
  <si>
    <t>61287081841</t>
  </si>
  <si>
    <t>643705430554</t>
  </si>
  <si>
    <t>Mohd Haji</t>
  </si>
  <si>
    <t>Guljar Pura Masjid ke Pass Makrana</t>
  </si>
  <si>
    <t>61219171758</t>
  </si>
  <si>
    <t>868839048074</t>
  </si>
  <si>
    <t>Abdu Vahid</t>
  </si>
  <si>
    <t>Khati Tibba Makrana</t>
  </si>
  <si>
    <t>Redimade Cloth</t>
  </si>
  <si>
    <t>31389771899</t>
  </si>
  <si>
    <t>337355636979</t>
  </si>
  <si>
    <t>Aamir Khan</t>
  </si>
  <si>
    <t>Station Road Ajam Gali Makrana</t>
  </si>
  <si>
    <t>61183309650</t>
  </si>
  <si>
    <t>391894782210</t>
  </si>
  <si>
    <t>Hina</t>
  </si>
  <si>
    <t>mo. Raphik</t>
  </si>
  <si>
    <t>Kumarwada Nagaur</t>
  </si>
  <si>
    <t>1942010066097</t>
  </si>
  <si>
    <t>970343658793</t>
  </si>
  <si>
    <t>Nathu Khan</t>
  </si>
  <si>
    <t>Mundwa</t>
  </si>
  <si>
    <t>61087762533</t>
  </si>
  <si>
    <t>696969055597</t>
  </si>
  <si>
    <t>Mohammed Javed</t>
  </si>
  <si>
    <t>Mohammed Ishaque</t>
  </si>
  <si>
    <t>By Pas Road Ward No14 Makrana</t>
  </si>
  <si>
    <t>2141101064313</t>
  </si>
  <si>
    <t>259517365566</t>
  </si>
  <si>
    <t>Basir Khan</t>
  </si>
  <si>
    <t>Muslamano Ka Mohalla Jhujhnda</t>
  </si>
  <si>
    <t>83017590651</t>
  </si>
  <si>
    <t>504157517952</t>
  </si>
  <si>
    <t>Alphu Khan</t>
  </si>
  <si>
    <t>Vpo Chuntisara</t>
  </si>
  <si>
    <t>3308026644</t>
  </si>
  <si>
    <t>588486293821</t>
  </si>
  <si>
    <t>Julkar Nain</t>
  </si>
  <si>
    <t>Mohd Yunus</t>
  </si>
  <si>
    <t>Matabhar Road Makrana</t>
  </si>
  <si>
    <t>Sunari Work</t>
  </si>
  <si>
    <t>2141101064321</t>
  </si>
  <si>
    <t>969513299515</t>
  </si>
  <si>
    <t>Habiburrehman Gehlot</t>
  </si>
  <si>
    <t>Zulfiqqar Ali</t>
  </si>
  <si>
    <t>Eidgaha Road Gulab Pura Makrana</t>
  </si>
  <si>
    <t>2141101064320</t>
  </si>
  <si>
    <t>397271417108</t>
  </si>
  <si>
    <t>Mo Faruk</t>
  </si>
  <si>
    <t>Mohammed Ayub</t>
  </si>
  <si>
    <t>Gandhi Nagar Didwana</t>
  </si>
  <si>
    <t>Wood Works</t>
  </si>
  <si>
    <t>174801501934</t>
  </si>
  <si>
    <t>591699016052</t>
  </si>
  <si>
    <t>Sazid Ali</t>
  </si>
  <si>
    <t>Iqbal</t>
  </si>
  <si>
    <t>Dugstao Nagaur</t>
  </si>
  <si>
    <t>9821000100048177</t>
  </si>
  <si>
    <t>394230277298</t>
  </si>
  <si>
    <t>Shahadat Husain</t>
  </si>
  <si>
    <t>mo. Hasan</t>
  </si>
  <si>
    <t>50325430852</t>
  </si>
  <si>
    <t>913423850828</t>
  </si>
  <si>
    <t>Mohammed Hasan</t>
  </si>
  <si>
    <t>Chand ji ka kuwa makrana</t>
  </si>
  <si>
    <t>2141101059934</t>
  </si>
  <si>
    <t>551589903459</t>
  </si>
  <si>
    <t>Sayed Khan</t>
  </si>
  <si>
    <t>Ward No 8 Dukosi</t>
  </si>
  <si>
    <t xml:space="preserve">Cement </t>
  </si>
  <si>
    <t>53870100006124</t>
  </si>
  <si>
    <t>572469215983</t>
  </si>
  <si>
    <t>Yakub</t>
  </si>
  <si>
    <t>Sadik</t>
  </si>
  <si>
    <t>Teliyo Ka Bas Roon</t>
  </si>
  <si>
    <t>Building Metarial</t>
  </si>
  <si>
    <t>50325430636</t>
  </si>
  <si>
    <t>784004186986</t>
  </si>
  <si>
    <t>Mohammed Shahin</t>
  </si>
  <si>
    <t>Mohd Iqbal</t>
  </si>
  <si>
    <t>Welding</t>
  </si>
  <si>
    <t>671901415422</t>
  </si>
  <si>
    <t>614140102851</t>
  </si>
  <si>
    <t xml:space="preserve">Fakru </t>
  </si>
  <si>
    <t>Ismail</t>
  </si>
  <si>
    <t>50325431255</t>
  </si>
  <si>
    <t>936551574571</t>
  </si>
  <si>
    <t>Peer Baksh</t>
  </si>
  <si>
    <t>50325430727</t>
  </si>
  <si>
    <t>371099298425</t>
  </si>
  <si>
    <t>Suban</t>
  </si>
  <si>
    <t>Oil Ghana</t>
  </si>
  <si>
    <t>50325430386</t>
  </si>
  <si>
    <t>281924206969</t>
  </si>
  <si>
    <t>Shaukat</t>
  </si>
  <si>
    <t>Munna Teli</t>
  </si>
  <si>
    <t>270210100006579</t>
  </si>
  <si>
    <t>400680219876</t>
  </si>
  <si>
    <t xml:space="preserve">Salman </t>
  </si>
  <si>
    <t>30712504348</t>
  </si>
  <si>
    <t>601475403952</t>
  </si>
  <si>
    <t>Shamsher Khan Kaymkhani</t>
  </si>
  <si>
    <t>Gafur Khan</t>
  </si>
  <si>
    <t>Pashupalan</t>
  </si>
  <si>
    <t>671801700076</t>
  </si>
  <si>
    <t>977593371825</t>
  </si>
  <si>
    <t>Amjad</t>
  </si>
  <si>
    <t>Munshi Khan</t>
  </si>
  <si>
    <t>Vpo Kashnau</t>
  </si>
  <si>
    <t>61286488814</t>
  </si>
  <si>
    <t>463731556677</t>
  </si>
  <si>
    <t>Mohammed Arif</t>
  </si>
  <si>
    <t>Mehaboob ali</t>
  </si>
  <si>
    <t>Gali No 02 Amanpura Makrana</t>
  </si>
  <si>
    <t>17462191007020</t>
  </si>
  <si>
    <t>962122618010</t>
  </si>
  <si>
    <t>Siraj</t>
  </si>
  <si>
    <t>Mo. Kasim</t>
  </si>
  <si>
    <t>Gulzar pur Makrana</t>
  </si>
  <si>
    <t>83019652993</t>
  </si>
  <si>
    <t>574917441163</t>
  </si>
  <si>
    <t>Noor Hasan</t>
  </si>
  <si>
    <t>Guwadn Mohalla Makrana</t>
  </si>
  <si>
    <t>Stationary</t>
  </si>
  <si>
    <t>17462191021590</t>
  </si>
  <si>
    <t>379856584437</t>
  </si>
  <si>
    <t>Dhola Kuwa makrana</t>
  </si>
  <si>
    <t>671601040764</t>
  </si>
  <si>
    <t>691107016261</t>
  </si>
  <si>
    <t>Kalandri Masjid Ke Pas Makrana</t>
  </si>
  <si>
    <t>Auto Parts</t>
  </si>
  <si>
    <t>671601447270</t>
  </si>
  <si>
    <t>903151501366</t>
  </si>
  <si>
    <t>Mohammed Iqubal</t>
  </si>
  <si>
    <t>Amanpura Makrana</t>
  </si>
  <si>
    <t>31021517151</t>
  </si>
  <si>
    <t>777413844233</t>
  </si>
  <si>
    <t>MO Idrish</t>
  </si>
  <si>
    <t xml:space="preserve"> Near Peer Ki Dargah Makrana</t>
  </si>
  <si>
    <t>17462191014660</t>
  </si>
  <si>
    <t>860909482800</t>
  </si>
  <si>
    <t>Faran Ahamed</t>
  </si>
  <si>
    <t>Mehboob Ali</t>
  </si>
  <si>
    <t>17462101033951</t>
  </si>
  <si>
    <t>890283909138</t>
  </si>
  <si>
    <t>Abdul HafiZ</t>
  </si>
  <si>
    <t>Abdul karim</t>
  </si>
  <si>
    <t>Chhatriyo Ke Pas Makrana</t>
  </si>
  <si>
    <t>Plastic Metarial</t>
  </si>
  <si>
    <t xml:space="preserve"> 11132881861</t>
  </si>
  <si>
    <t>371379564295</t>
  </si>
  <si>
    <t>Mohd Sdik</t>
  </si>
  <si>
    <t>Auto parts</t>
  </si>
  <si>
    <t>30643465860</t>
  </si>
  <si>
    <t>979202940412</t>
  </si>
  <si>
    <t>Sayyad Khan</t>
  </si>
  <si>
    <t>Sokat Khan</t>
  </si>
  <si>
    <t>Vpo Dukosi</t>
  </si>
  <si>
    <t>61198857282</t>
  </si>
  <si>
    <t>310644707106</t>
  </si>
  <si>
    <t>Mohemmed Ramzan</t>
  </si>
  <si>
    <t>Mo Salim</t>
  </si>
  <si>
    <t>bandhya Bera Makrana</t>
  </si>
  <si>
    <t>61124491970</t>
  </si>
  <si>
    <t>850144869845</t>
  </si>
  <si>
    <t>Mustak Khan</t>
  </si>
  <si>
    <t xml:space="preserve">Sardarpura Kalan </t>
  </si>
  <si>
    <t>366601000003449</t>
  </si>
  <si>
    <t>751059783138</t>
  </si>
  <si>
    <t>Shafi Mohammed</t>
  </si>
  <si>
    <t>Vpo Bhakrod Nagaur</t>
  </si>
  <si>
    <t>50271029971</t>
  </si>
  <si>
    <t>903407067900</t>
  </si>
  <si>
    <t>Mohammed Gulam</t>
  </si>
  <si>
    <t>Abdul shakur</t>
  </si>
  <si>
    <t>Welding Works</t>
  </si>
  <si>
    <t>50325434063</t>
  </si>
  <si>
    <t>529889931109</t>
  </si>
  <si>
    <t xml:space="preserve">Daulat Khan </t>
  </si>
  <si>
    <t>Bhanwru Khan</t>
  </si>
  <si>
    <t>1942010043944</t>
  </si>
  <si>
    <t>471085109634</t>
  </si>
  <si>
    <t xml:space="preserve">Chand Mohammed </t>
  </si>
  <si>
    <t>Shabudin</t>
  </si>
  <si>
    <t>Bachha Khada Nagaur</t>
  </si>
  <si>
    <t>50270160858</t>
  </si>
  <si>
    <t>435583896488</t>
  </si>
  <si>
    <t>Babu Mohammed</t>
  </si>
  <si>
    <t>746110110002165</t>
  </si>
  <si>
    <t>753295632226</t>
  </si>
  <si>
    <t>Shamshad Bano</t>
  </si>
  <si>
    <t>Munsaf Ali</t>
  </si>
  <si>
    <t>942010066352</t>
  </si>
  <si>
    <t>837598315898</t>
  </si>
  <si>
    <t>Nisar</t>
  </si>
  <si>
    <t>Marwar Mundwa</t>
  </si>
  <si>
    <t>50150082637298</t>
  </si>
  <si>
    <t>256588819652</t>
  </si>
  <si>
    <t>Rimju Khan</t>
  </si>
  <si>
    <t>Shipayon Ka Mohalla Nagaur</t>
  </si>
  <si>
    <t>50325068594</t>
  </si>
  <si>
    <t>310647412366</t>
  </si>
  <si>
    <t>sabir khan</t>
  </si>
  <si>
    <t>Chhoti Chhapari</t>
  </si>
  <si>
    <t>443381100000253</t>
  </si>
  <si>
    <t>205439430772</t>
  </si>
  <si>
    <t>Raish Khan</t>
  </si>
  <si>
    <t>Umed Khan</t>
  </si>
  <si>
    <t>Tent House</t>
  </si>
  <si>
    <t>134900101000956</t>
  </si>
  <si>
    <t>222757174626</t>
  </si>
  <si>
    <t>Rafik Mohammed</t>
  </si>
  <si>
    <t>Vpo- Ren The Merta City</t>
  </si>
  <si>
    <t>Welding And Iron Works</t>
  </si>
  <si>
    <t>06340110010655</t>
  </si>
  <si>
    <t>293068502879</t>
  </si>
  <si>
    <t>Rajiya</t>
  </si>
  <si>
    <t>Kumahari Nagaur</t>
  </si>
  <si>
    <t>Bakri palan</t>
  </si>
  <si>
    <t>27160110014073</t>
  </si>
  <si>
    <t>232547079907</t>
  </si>
  <si>
    <t>A Kayum</t>
  </si>
  <si>
    <t>Aakashwani ke pass jajolai</t>
  </si>
  <si>
    <t>1942010078995</t>
  </si>
  <si>
    <t>652627019196</t>
  </si>
  <si>
    <t>Najamunnisha</t>
  </si>
  <si>
    <t>Mo Umar</t>
  </si>
  <si>
    <t>93 kidavai colony Nagaur</t>
  </si>
  <si>
    <t>4811506355</t>
  </si>
  <si>
    <t>399233484153</t>
  </si>
  <si>
    <t>Ward No 19 Marwar Mundwa</t>
  </si>
  <si>
    <t>1989909842</t>
  </si>
  <si>
    <t>503434449013</t>
  </si>
  <si>
    <t xml:space="preserve">Jhoojhnda </t>
  </si>
  <si>
    <t>83017590628</t>
  </si>
  <si>
    <t>800029771250</t>
  </si>
  <si>
    <t>Jamila Bano</t>
  </si>
  <si>
    <t>Mo Sarif</t>
  </si>
  <si>
    <t>Subhash Colony Didwana</t>
  </si>
  <si>
    <t>3368148971</t>
  </si>
  <si>
    <t>398433175917</t>
  </si>
  <si>
    <t>Sharif Ahamad</t>
  </si>
  <si>
    <t>Sokat Ali</t>
  </si>
  <si>
    <t>355301500518</t>
  </si>
  <si>
    <t>670612074248</t>
  </si>
  <si>
    <t>Sabra</t>
  </si>
  <si>
    <t>Peer ki Dargah Makrana</t>
  </si>
  <si>
    <t>cloth Store</t>
  </si>
  <si>
    <t>12300110072172</t>
  </si>
  <si>
    <t>723087744861</t>
  </si>
  <si>
    <t>Hasina</t>
  </si>
  <si>
    <t>Ikbalpura Makrana</t>
  </si>
  <si>
    <t>12300110072219</t>
  </si>
  <si>
    <t>697116241879</t>
  </si>
  <si>
    <t>Jayada Begam</t>
  </si>
  <si>
    <t>Nijamudin</t>
  </si>
  <si>
    <t>61086773261</t>
  </si>
  <si>
    <t>766842684262</t>
  </si>
  <si>
    <t>Mahanna Gehlot</t>
  </si>
  <si>
    <t>Chamanpura Makrana</t>
  </si>
  <si>
    <t>671601462198</t>
  </si>
  <si>
    <t>553216984433</t>
  </si>
  <si>
    <t>Masjid Road Makrana</t>
  </si>
  <si>
    <t>2141101061938</t>
  </si>
  <si>
    <t>999349160194</t>
  </si>
  <si>
    <t>Mo Harun</t>
  </si>
  <si>
    <t>Subhan</t>
  </si>
  <si>
    <t>Mevliya Bar Makrana</t>
  </si>
  <si>
    <t>2141101064312</t>
  </si>
  <si>
    <t>696578312392</t>
  </si>
  <si>
    <t>Nadeem Ahmed Gesawat</t>
  </si>
  <si>
    <t>Bus Stand  Makrana</t>
  </si>
  <si>
    <t>12300110035665</t>
  </si>
  <si>
    <t>842397345394</t>
  </si>
  <si>
    <t>Mahamud Khan</t>
  </si>
  <si>
    <t>83034256912</t>
  </si>
  <si>
    <t>609660910348</t>
  </si>
  <si>
    <t>Mohammed Hasan Rander</t>
  </si>
  <si>
    <t>Mohd Safi</t>
  </si>
  <si>
    <t>Ward No 22 Makrana</t>
  </si>
  <si>
    <t>671601454889</t>
  </si>
  <si>
    <t>941875549048</t>
  </si>
  <si>
    <t>Javed Ahmed</t>
  </si>
  <si>
    <t>Patrol Pump ke piche Makrana</t>
  </si>
  <si>
    <t>12300110008188</t>
  </si>
  <si>
    <t>529229391100</t>
  </si>
  <si>
    <t>Mo Shakir</t>
  </si>
  <si>
    <t>Mo Shafi</t>
  </si>
  <si>
    <t>Bade Peer Ki Dragah Ke Samne Nagaur</t>
  </si>
  <si>
    <t>50325064838</t>
  </si>
  <si>
    <t>577216460498</t>
  </si>
  <si>
    <t>Abdul  Hamid</t>
  </si>
  <si>
    <t>61127291377</t>
  </si>
  <si>
    <t>750216070191</t>
  </si>
  <si>
    <t xml:space="preserve">Sabra </t>
  </si>
  <si>
    <t>Abdulla</t>
  </si>
  <si>
    <t>Sadar Bajar Makrana</t>
  </si>
  <si>
    <t>Furnishing</t>
  </si>
  <si>
    <t>12300110070857</t>
  </si>
  <si>
    <t>406983300286</t>
  </si>
  <si>
    <t>Firoz Alam</t>
  </si>
  <si>
    <t>214110101064306</t>
  </si>
  <si>
    <t>607966131530</t>
  </si>
  <si>
    <t>2141101064010</t>
  </si>
  <si>
    <t>538273049123</t>
  </si>
  <si>
    <t>Haji Mohammad</t>
  </si>
  <si>
    <t>Nasir Mohammad</t>
  </si>
  <si>
    <t>Vil. Kariya Rawa the Degana</t>
  </si>
  <si>
    <t>61141228884</t>
  </si>
  <si>
    <t>976654421755</t>
  </si>
  <si>
    <t>Sadik Khan</t>
  </si>
  <si>
    <t>Alim Khan</t>
  </si>
  <si>
    <t>Dukosi</t>
  </si>
  <si>
    <t>07213211018865</t>
  </si>
  <si>
    <t>517382514726</t>
  </si>
  <si>
    <t>Mohammed Jamshed</t>
  </si>
  <si>
    <t>Mohammed Shabbir</t>
  </si>
  <si>
    <t>Bajarwada Nagaur</t>
  </si>
  <si>
    <t>20198118188</t>
  </si>
  <si>
    <t>701076613036</t>
  </si>
  <si>
    <t>504372473, 504367468</t>
  </si>
  <si>
    <t>Samir Ahmed</t>
  </si>
  <si>
    <t>Najir Ahmed</t>
  </si>
  <si>
    <t>Mahi Gate Nagaur</t>
  </si>
  <si>
    <t>hand tool</t>
  </si>
  <si>
    <t>61016746956</t>
  </si>
  <si>
    <t>241016939718</t>
  </si>
  <si>
    <t>Jahuradin</t>
  </si>
  <si>
    <t>Gafar Khan</t>
  </si>
  <si>
    <t>Khiwnsar Nagaur</t>
  </si>
  <si>
    <t>18122191017731</t>
  </si>
  <si>
    <t>743988398680</t>
  </si>
  <si>
    <t>Abdul  Gafar</t>
  </si>
  <si>
    <t>50150085024820</t>
  </si>
  <si>
    <t>256478186682</t>
  </si>
  <si>
    <t>Sushil Kumar Betala</t>
  </si>
  <si>
    <t>Khem Chand Betala</t>
  </si>
  <si>
    <t>Lohiyo ka Chok Nagaur</t>
  </si>
  <si>
    <t>jain</t>
  </si>
  <si>
    <t>oil Greas</t>
  </si>
  <si>
    <t>1942010086684</t>
  </si>
  <si>
    <t>898593226141</t>
  </si>
  <si>
    <t>Amit Lalwani</t>
  </si>
  <si>
    <t>Padam Chand Lalwani</t>
  </si>
  <si>
    <t>Bhorawadi Nagaur</t>
  </si>
  <si>
    <t>Sari Gota</t>
  </si>
  <si>
    <t>18122191014174</t>
  </si>
  <si>
    <t>283963736875</t>
  </si>
  <si>
    <t>Jayant Bothra Jain</t>
  </si>
  <si>
    <t>Jethmal Bothra</t>
  </si>
  <si>
    <t>Gold Police</t>
  </si>
  <si>
    <t>61179862614</t>
  </si>
  <si>
    <t>337400339872</t>
  </si>
  <si>
    <t>Pravin Bano</t>
  </si>
  <si>
    <t>Mo Irphan</t>
  </si>
  <si>
    <t>1942010044651</t>
  </si>
  <si>
    <t>494513315431</t>
  </si>
  <si>
    <t>Jaimon Thomas</t>
  </si>
  <si>
    <t>Thomas</t>
  </si>
  <si>
    <t>Govt Hospital tausar Nagaur</t>
  </si>
  <si>
    <t>Christian</t>
  </si>
  <si>
    <t>10280100013023</t>
  </si>
  <si>
    <t>754104918828</t>
  </si>
  <si>
    <t>Prasann Chand</t>
  </si>
  <si>
    <t>Khivraj</t>
  </si>
  <si>
    <t>Harijano Ki Basti Bhawanda</t>
  </si>
  <si>
    <t>61262194479</t>
  </si>
  <si>
    <t>389610693280</t>
  </si>
  <si>
    <t>Nasreen Begum</t>
  </si>
  <si>
    <t>Do Masjid Road Makrana</t>
  </si>
  <si>
    <t>61221466089</t>
  </si>
  <si>
    <t>944882254800</t>
  </si>
  <si>
    <t>Mohammed Malik</t>
  </si>
  <si>
    <t>Banne Khan</t>
  </si>
  <si>
    <t>Murgi Farm</t>
  </si>
  <si>
    <t>11320417565</t>
  </si>
  <si>
    <t>359204382045</t>
  </si>
  <si>
    <t xml:space="preserve">Hamid Khan </t>
  </si>
  <si>
    <t>Nasir Khan</t>
  </si>
  <si>
    <t>Madfras</t>
  </si>
  <si>
    <t>18122191005165</t>
  </si>
  <si>
    <t>419080196338</t>
  </si>
  <si>
    <t>Latif Mo.</t>
  </si>
  <si>
    <t>Bashirudin</t>
  </si>
  <si>
    <t>Hafij Sahab Ki Dargah Merta City</t>
  </si>
  <si>
    <t xml:space="preserve">Fruits </t>
  </si>
  <si>
    <t>3378101002740</t>
  </si>
  <si>
    <t>287356652808</t>
  </si>
  <si>
    <t>Rajak Khan</t>
  </si>
  <si>
    <t>Ward No11 Marwar Mundwa</t>
  </si>
  <si>
    <t>3419969060</t>
  </si>
  <si>
    <t>436543081198</t>
  </si>
  <si>
    <t>Riyaz Khan</t>
  </si>
  <si>
    <t>Vil.Maidand</t>
  </si>
  <si>
    <t>33148596533</t>
  </si>
  <si>
    <t>412727742258</t>
  </si>
  <si>
    <t>Ashif Khan</t>
  </si>
  <si>
    <t>Nawab Khan</t>
  </si>
  <si>
    <t>Vil. Maidand</t>
  </si>
  <si>
    <t>welding</t>
  </si>
  <si>
    <t>914010023989749</t>
  </si>
  <si>
    <t>288316127046</t>
  </si>
  <si>
    <t>Femida</t>
  </si>
  <si>
    <t>Eidgah Marg Makrana</t>
  </si>
  <si>
    <t>83024558325</t>
  </si>
  <si>
    <t>397351536158</t>
  </si>
  <si>
    <t>Jahida</t>
  </si>
  <si>
    <t>83018659194</t>
  </si>
  <si>
    <t>459245656447</t>
  </si>
  <si>
    <t>Ramjana</t>
  </si>
  <si>
    <t>Mohammed said</t>
  </si>
  <si>
    <t>Saveng</t>
  </si>
  <si>
    <t>83024015821</t>
  </si>
  <si>
    <t>302479588511</t>
  </si>
  <si>
    <t>Kamal Chand Surana</t>
  </si>
  <si>
    <t>Janwari Mal</t>
  </si>
  <si>
    <t>Gandhi wari Nagaur</t>
  </si>
  <si>
    <t>6615000100009390</t>
  </si>
  <si>
    <t>895063706104</t>
  </si>
  <si>
    <t>Atau rehaman</t>
  </si>
  <si>
    <t>Hiphajur Rehaman</t>
  </si>
  <si>
    <t>04650110037973</t>
  </si>
  <si>
    <t>201209665765</t>
  </si>
  <si>
    <t>Asgar Alee</t>
  </si>
  <si>
    <t>Abbas Alee</t>
  </si>
  <si>
    <t>Vpo KhunKuuna</t>
  </si>
  <si>
    <t>30714356012</t>
  </si>
  <si>
    <t>319735870258</t>
  </si>
  <si>
    <t>Mohammed Sharif</t>
  </si>
  <si>
    <t>Khunkhuna</t>
  </si>
  <si>
    <t>61238448040</t>
  </si>
  <si>
    <t>210024726761</t>
  </si>
  <si>
    <t>Lodu Khan</t>
  </si>
  <si>
    <t>1910010046136</t>
  </si>
  <si>
    <t>414475780048</t>
  </si>
  <si>
    <t>Pappu Khan</t>
  </si>
  <si>
    <t>61139618277</t>
  </si>
  <si>
    <t>349658376714</t>
  </si>
  <si>
    <t>GulSher Khan</t>
  </si>
  <si>
    <t>Kasam Khan</t>
  </si>
  <si>
    <t>Ward 30 Ladnu</t>
  </si>
  <si>
    <t>6614000100075570</t>
  </si>
  <si>
    <t>334207128040</t>
  </si>
  <si>
    <t>Ranjeet Khan</t>
  </si>
  <si>
    <t>Dhanu khan</t>
  </si>
  <si>
    <t>11261927093</t>
  </si>
  <si>
    <t>891213458609</t>
  </si>
  <si>
    <t>Liyakat Khan</t>
  </si>
  <si>
    <t>Najir khan</t>
  </si>
  <si>
    <t>05770110048849</t>
  </si>
  <si>
    <t>874749418229</t>
  </si>
  <si>
    <t>Manju</t>
  </si>
  <si>
    <t>Sabudin</t>
  </si>
  <si>
    <t>20227237728</t>
  </si>
  <si>
    <t>374337607499</t>
  </si>
  <si>
    <t>Ibrahim Khan</t>
  </si>
  <si>
    <t>30 Kgn Road ladnu</t>
  </si>
  <si>
    <t>Disposal</t>
  </si>
  <si>
    <t>06350110012567</t>
  </si>
  <si>
    <t>519160959726</t>
  </si>
  <si>
    <t>Jarina Bano</t>
  </si>
  <si>
    <t>Ramjan Khan</t>
  </si>
  <si>
    <t>Silai</t>
  </si>
  <si>
    <t>10272191012255</t>
  </si>
  <si>
    <t>341871471859</t>
  </si>
  <si>
    <t>Rajjak Mohammed</t>
  </si>
  <si>
    <t>Ward 10 Ladnu</t>
  </si>
  <si>
    <t>05770110021750</t>
  </si>
  <si>
    <t>792705629291</t>
  </si>
  <si>
    <t>Shabnam</t>
  </si>
  <si>
    <t>Amjad Khan</t>
  </si>
  <si>
    <t>Mohalla karpura Nagaur</t>
  </si>
  <si>
    <t>746110310000083</t>
  </si>
  <si>
    <t>356956101244</t>
  </si>
  <si>
    <t>Genda Khan</t>
  </si>
  <si>
    <t>Teliyo Ka Bas Hilori</t>
  </si>
  <si>
    <t>Seving</t>
  </si>
  <si>
    <t>50326145865</t>
  </si>
  <si>
    <t>234174591305</t>
  </si>
  <si>
    <t>Ahemad</t>
  </si>
  <si>
    <t>Janwaru deen</t>
  </si>
  <si>
    <t>Chhapri Khurd Merta City</t>
  </si>
  <si>
    <t>1132001792</t>
  </si>
  <si>
    <t>552400393191</t>
  </si>
  <si>
    <t>Samasuddin</t>
  </si>
  <si>
    <t xml:space="preserve">Riyan Badi </t>
  </si>
  <si>
    <t>61139220628</t>
  </si>
  <si>
    <t>634889652248</t>
  </si>
  <si>
    <t>Iqbal Khan</t>
  </si>
  <si>
    <t>Fool Khan</t>
  </si>
  <si>
    <t>1910010007160</t>
  </si>
  <si>
    <t>957288906237</t>
  </si>
  <si>
    <t>Asharaf Ali</t>
  </si>
  <si>
    <t>Basni</t>
  </si>
  <si>
    <t>07213211088646</t>
  </si>
  <si>
    <t>670940589345</t>
  </si>
  <si>
    <t>Mohammed pura Nagaur</t>
  </si>
  <si>
    <t>50150068674676</t>
  </si>
  <si>
    <t>506564342024</t>
  </si>
  <si>
    <t>Rekha Bano</t>
  </si>
  <si>
    <t>Yunus Khan</t>
  </si>
  <si>
    <t>Kasnau Jayal</t>
  </si>
  <si>
    <t>61120602709</t>
  </si>
  <si>
    <t>474150464700</t>
  </si>
  <si>
    <t>Mo. Amim</t>
  </si>
  <si>
    <t>Nagauri Falsa Marwar mundwa</t>
  </si>
  <si>
    <t>270210100006311</t>
  </si>
  <si>
    <t>877241537175</t>
  </si>
  <si>
    <t>MO. Hussain</t>
  </si>
  <si>
    <t>2141101060560</t>
  </si>
  <si>
    <t>791353077219</t>
  </si>
  <si>
    <t>Mohd Akram</t>
  </si>
  <si>
    <t>Mohd. Hanif</t>
  </si>
  <si>
    <t>Ward 12 Marwar Mundwa</t>
  </si>
  <si>
    <t>3437996944</t>
  </si>
  <si>
    <t>974354790357</t>
  </si>
  <si>
    <t>Farukh Ali</t>
  </si>
  <si>
    <t>Ward 19 Marwar Mundwa</t>
  </si>
  <si>
    <t>61016741120</t>
  </si>
  <si>
    <t>211142774467</t>
  </si>
  <si>
    <t>Insaf Ali</t>
  </si>
  <si>
    <t>Niwar Gali Nagaur</t>
  </si>
  <si>
    <t>50150084900799</t>
  </si>
  <si>
    <t>584989023924</t>
  </si>
  <si>
    <t>Abdul Sater</t>
  </si>
  <si>
    <t>Md. Hanif Kureshi</t>
  </si>
  <si>
    <t>1989914570</t>
  </si>
  <si>
    <t>760033189233</t>
  </si>
  <si>
    <t>Rajiya Begam</t>
  </si>
  <si>
    <t>Cloth store</t>
  </si>
  <si>
    <t>83026119578</t>
  </si>
  <si>
    <t>554824961811</t>
  </si>
  <si>
    <t xml:space="preserve">Suriyas </t>
  </si>
  <si>
    <t>Dairy</t>
  </si>
  <si>
    <t>08840110057582</t>
  </si>
  <si>
    <t>484352498106</t>
  </si>
  <si>
    <t>Shokat Khan</t>
  </si>
  <si>
    <t>Sardar Khan</t>
  </si>
  <si>
    <t>00000002111086536</t>
  </si>
  <si>
    <t>555964096079</t>
  </si>
  <si>
    <t>Mukarab Khan</t>
  </si>
  <si>
    <t>61209859451</t>
  </si>
  <si>
    <t>304067950462</t>
  </si>
  <si>
    <t xml:space="preserve">Mohd. Shoeb </t>
  </si>
  <si>
    <t>Mohammed faruk</t>
  </si>
  <si>
    <t>Nanha Bajar Merta City</t>
  </si>
  <si>
    <t>Chandi Work</t>
  </si>
  <si>
    <t>306132766970</t>
  </si>
  <si>
    <t>979884204449</t>
  </si>
  <si>
    <t>Dhagla Khan</t>
  </si>
  <si>
    <t>Piru Khan</t>
  </si>
  <si>
    <t>Netriya</t>
  </si>
  <si>
    <t>27180110013397</t>
  </si>
  <si>
    <t>294264950633</t>
  </si>
  <si>
    <t>Munna Khan</t>
  </si>
  <si>
    <t>Peer Khan</t>
  </si>
  <si>
    <t>7354000100007113</t>
  </si>
  <si>
    <t>623876213780</t>
  </si>
  <si>
    <t>Bhakrod</t>
  </si>
  <si>
    <t>50325027182</t>
  </si>
  <si>
    <t>690363001497</t>
  </si>
  <si>
    <t>Achu Bano</t>
  </si>
  <si>
    <t>Manohar Khan</t>
  </si>
  <si>
    <t>Kalwa Chhota Makrana</t>
  </si>
  <si>
    <t>30.3.16</t>
  </si>
  <si>
    <t>31.3.16</t>
  </si>
  <si>
    <t>33871464977</t>
  </si>
  <si>
    <t>644017105804</t>
  </si>
  <si>
    <t>Anwar Khan</t>
  </si>
  <si>
    <t>Hakim khan</t>
  </si>
  <si>
    <t>Kalwa Bada Makrana</t>
  </si>
  <si>
    <t>7367000100010098</t>
  </si>
  <si>
    <t>468129672568</t>
  </si>
  <si>
    <t>Bhairu khan</t>
  </si>
  <si>
    <t>35355890103</t>
  </si>
  <si>
    <t>241175893074</t>
  </si>
  <si>
    <t>Mohd Ismail</t>
  </si>
  <si>
    <t>Mohd Isak</t>
  </si>
  <si>
    <t>Nakash Gate nagaur</t>
  </si>
  <si>
    <t>671801441421</t>
  </si>
  <si>
    <t>676423544814</t>
  </si>
  <si>
    <t>Abdul gafar</t>
  </si>
  <si>
    <t>Niyaro Ka Mohalla Khatripura  Nagaur</t>
  </si>
  <si>
    <t>51022804203</t>
  </si>
  <si>
    <t>883437942957</t>
  </si>
  <si>
    <t>Islam</t>
  </si>
  <si>
    <t xml:space="preserve"> Kadar Khan</t>
  </si>
  <si>
    <t>VPO mundiyad</t>
  </si>
  <si>
    <t>84152200032320</t>
  </si>
  <si>
    <t>991842775954</t>
  </si>
  <si>
    <t>Kadar Khan</t>
  </si>
  <si>
    <t>84152200032316</t>
  </si>
  <si>
    <t>940012458787</t>
  </si>
  <si>
    <t>Farukh Ahmed</t>
  </si>
  <si>
    <t>Abdul Rahim</t>
  </si>
  <si>
    <t>VPO Bhakari</t>
  </si>
  <si>
    <t>05890110021507</t>
  </si>
  <si>
    <t>833671659793</t>
  </si>
  <si>
    <t>Jamaluddin</t>
  </si>
  <si>
    <t>Muhamed Khan</t>
  </si>
  <si>
    <t>VPO Sitawat</t>
  </si>
  <si>
    <t>83031143311</t>
  </si>
  <si>
    <t>330902778218</t>
  </si>
  <si>
    <t>Ilamuddin</t>
  </si>
  <si>
    <t>Ayub</t>
  </si>
  <si>
    <t>05890110003916</t>
  </si>
  <si>
    <t>622735175176</t>
  </si>
  <si>
    <t>Rustam Khan</t>
  </si>
  <si>
    <t>Mustfa Khan</t>
  </si>
  <si>
    <t>Vyapariyo Ka Mohalla Riyan badi</t>
  </si>
  <si>
    <t>61260067441</t>
  </si>
  <si>
    <t>707594828549</t>
  </si>
  <si>
    <t>Mo salim</t>
  </si>
  <si>
    <t>Liyakat</t>
  </si>
  <si>
    <t>11325097093</t>
  </si>
  <si>
    <t>736933610892</t>
  </si>
  <si>
    <t>Rizwan Khan</t>
  </si>
  <si>
    <t>Yasin khan</t>
  </si>
  <si>
    <t>VPO Chhapri Khurd</t>
  </si>
  <si>
    <t>06350110017326</t>
  </si>
  <si>
    <t>659474717649</t>
  </si>
  <si>
    <t>Mohd. Sikandar Khan</t>
  </si>
  <si>
    <t>61203458343</t>
  </si>
  <si>
    <t>819627546265</t>
  </si>
  <si>
    <t>Ast ali Khan</t>
  </si>
  <si>
    <t>K K Colony Didwana</t>
  </si>
  <si>
    <t>06350110011577</t>
  </si>
  <si>
    <t>566945882286</t>
  </si>
  <si>
    <t>Salaudin</t>
  </si>
  <si>
    <t>Mohammed rafiq</t>
  </si>
  <si>
    <t>A Road Bichala bas Nagaur</t>
  </si>
  <si>
    <t>50325560734</t>
  </si>
  <si>
    <t>682775975427</t>
  </si>
  <si>
    <t xml:space="preserve">Roshan </t>
  </si>
  <si>
    <t>Lukman</t>
  </si>
  <si>
    <t>Jhujhnda</t>
  </si>
  <si>
    <t>53870100002891</t>
  </si>
  <si>
    <t>772023226175</t>
  </si>
  <si>
    <t xml:space="preserve">Ayub Khan </t>
  </si>
  <si>
    <t>Drab Khan</t>
  </si>
  <si>
    <t>Siyas post Chuniya</t>
  </si>
  <si>
    <t>61283165396</t>
  </si>
  <si>
    <t>315903232567</t>
  </si>
  <si>
    <t>Farookh Khan</t>
  </si>
  <si>
    <t>Bachnu Khan</t>
  </si>
  <si>
    <t>61159522320</t>
  </si>
  <si>
    <t>595968478411</t>
  </si>
  <si>
    <t>Azaharuddin</t>
  </si>
  <si>
    <t>Shoakin khan</t>
  </si>
  <si>
    <t>61138810823</t>
  </si>
  <si>
    <t>541010250959</t>
  </si>
  <si>
    <t>Sharif Khan</t>
  </si>
  <si>
    <t>Majid Khan</t>
  </si>
  <si>
    <t>61162391584</t>
  </si>
  <si>
    <t>415914358913</t>
  </si>
  <si>
    <t>Shah Nawaz Ali</t>
  </si>
  <si>
    <t>Yasat Ali</t>
  </si>
  <si>
    <t>Peer jado ka Mohalla delhi gate nagaur</t>
  </si>
  <si>
    <t>134900101000318</t>
  </si>
  <si>
    <t>633482196767</t>
  </si>
  <si>
    <t>Ahmad Raza Qadri</t>
  </si>
  <si>
    <t>Molana Gulam Mo.</t>
  </si>
  <si>
    <t>Kazi Chowk merta city</t>
  </si>
  <si>
    <t>50201508956</t>
  </si>
  <si>
    <t>803387492414</t>
  </si>
  <si>
    <t>Mohammed Hanif Raza</t>
  </si>
  <si>
    <t>Mohd. Shafi Raza</t>
  </si>
  <si>
    <t>Nanha Bazar Merta city</t>
  </si>
  <si>
    <t>51054073443</t>
  </si>
  <si>
    <t>662891517979</t>
  </si>
  <si>
    <t>Mohammed Toufeeq</t>
  </si>
  <si>
    <t>Raheem baksh</t>
  </si>
  <si>
    <t>Madrasa Gosiya Loharpura nagaur</t>
  </si>
  <si>
    <t>32430963918</t>
  </si>
  <si>
    <t>471171600410</t>
  </si>
  <si>
    <t>Hussain Khan</t>
  </si>
  <si>
    <t>Shahriya Bas Ladnu</t>
  </si>
  <si>
    <t>28004101120000217</t>
  </si>
  <si>
    <t>315971606963</t>
  </si>
  <si>
    <t xml:space="preserve">Imran Khan </t>
  </si>
  <si>
    <t>Yusuf Khan</t>
  </si>
  <si>
    <t>10272191063523</t>
  </si>
  <si>
    <t>970429288864</t>
  </si>
  <si>
    <t>Mohammad Alim</t>
  </si>
  <si>
    <t>Mamdu Khan</t>
  </si>
  <si>
    <t>Chawada Bada Khunkhuna</t>
  </si>
  <si>
    <t>1910010002691</t>
  </si>
  <si>
    <t>234632121813</t>
  </si>
  <si>
    <t>Nagauri falsa Marwart mundwa</t>
  </si>
  <si>
    <t>50150082637278</t>
  </si>
  <si>
    <t>807821203362</t>
  </si>
  <si>
    <t xml:space="preserve">Sadran Bano </t>
  </si>
  <si>
    <t>Mohammed Hussain</t>
  </si>
  <si>
    <t>Akbari Jama Masjid Ke Samne dara Mohalla nagaur</t>
  </si>
  <si>
    <t>50326112385</t>
  </si>
  <si>
    <t>887681442338</t>
  </si>
  <si>
    <t>Rajiya Bano</t>
  </si>
  <si>
    <t>Sabir Hussain</t>
  </si>
  <si>
    <t>Jama masjid Ke samne nagaur</t>
  </si>
  <si>
    <t>50223675219</t>
  </si>
  <si>
    <t>514620693093</t>
  </si>
  <si>
    <t>Mohd Asif</t>
  </si>
  <si>
    <t>Uparwala Chok Loharpura Nagaur</t>
  </si>
  <si>
    <t>134900101006318</t>
  </si>
  <si>
    <t>466740496837</t>
  </si>
  <si>
    <t>Mo Imran</t>
  </si>
  <si>
    <t>Salem</t>
  </si>
  <si>
    <t>Sufi sahab Ki Dargah Ke Pas nagaur</t>
  </si>
  <si>
    <t>592402010003006</t>
  </si>
  <si>
    <t>675332280432</t>
  </si>
  <si>
    <t>Farukh Mo.</t>
  </si>
  <si>
    <t>Shaukin Mohammed</t>
  </si>
  <si>
    <t>Vpo Mevda The Degana</t>
  </si>
  <si>
    <t>61168059006</t>
  </si>
  <si>
    <t>789908779972</t>
  </si>
  <si>
    <t>Japhar Hussain</t>
  </si>
  <si>
    <t>134900101003282</t>
  </si>
  <si>
    <t>345787602181</t>
  </si>
  <si>
    <t>Mukhatiyar Ahmad</t>
  </si>
  <si>
    <t>50230134188</t>
  </si>
  <si>
    <t>662537697686</t>
  </si>
  <si>
    <t>Shamina Bano</t>
  </si>
  <si>
    <t>Shahjad Ali</t>
  </si>
  <si>
    <t>Delhi Darwaje ke Ander Nagaur</t>
  </si>
  <si>
    <t>1942010044615</t>
  </si>
  <si>
    <t>726559626054</t>
  </si>
  <si>
    <t>Mohd Hussain</t>
  </si>
  <si>
    <t>Jalal Khan</t>
  </si>
  <si>
    <t xml:space="preserve">VPO Bhiniyad </t>
  </si>
  <si>
    <t>61065528872</t>
  </si>
  <si>
    <t>973880923497</t>
  </si>
  <si>
    <t>Ahmad Ali</t>
  </si>
  <si>
    <t>9821000100048803</t>
  </si>
  <si>
    <t>960771855082</t>
  </si>
  <si>
    <t>Mohammed Nisar</t>
  </si>
  <si>
    <t>Takiya Talhati Merta City</t>
  </si>
  <si>
    <t>7354000100007654</t>
  </si>
  <si>
    <t>856293550272</t>
  </si>
  <si>
    <t xml:space="preserve">Majid Khan </t>
  </si>
  <si>
    <t>Umrav Khan</t>
  </si>
  <si>
    <t>Mahi gate Mohamed pura Nagaur</t>
  </si>
  <si>
    <t>134900101004002</t>
  </si>
  <si>
    <t>272718728385</t>
  </si>
  <si>
    <t xml:space="preserve">Rafik </t>
  </si>
  <si>
    <t>Vill Hilodi Post Gawalo</t>
  </si>
  <si>
    <t>50326130642</t>
  </si>
  <si>
    <t>215966080703</t>
  </si>
  <si>
    <t>Ashraf Ali</t>
  </si>
  <si>
    <t>Akhtar Ali</t>
  </si>
  <si>
    <t>Ladwato ka Mohalla Loharpura Nagaur</t>
  </si>
  <si>
    <t>05730100007978</t>
  </si>
  <si>
    <t>857243483997</t>
  </si>
  <si>
    <t>Jahid Hussain</t>
  </si>
  <si>
    <t>Takliyo Ka Mohalla Loharpura nagaur</t>
  </si>
  <si>
    <t>50272529962</t>
  </si>
  <si>
    <t>359941209827</t>
  </si>
  <si>
    <t xml:space="preserve">Amir Khan </t>
  </si>
  <si>
    <t>Satar Md.</t>
  </si>
  <si>
    <t>Sarawagi mohalla Merta City</t>
  </si>
  <si>
    <t>31068364368</t>
  </si>
  <si>
    <t>973261708207</t>
  </si>
  <si>
    <t>hakeem Iftekar</t>
  </si>
  <si>
    <t>50163828720</t>
  </si>
  <si>
    <t>482580136629</t>
  </si>
  <si>
    <t>Asik Ali</t>
  </si>
  <si>
    <t>Masum Ali</t>
  </si>
  <si>
    <t>Ranjewalo Ka Mohalla Nagaur</t>
  </si>
  <si>
    <t>50181758011</t>
  </si>
  <si>
    <t>420155389705</t>
  </si>
  <si>
    <t>Rashid Ali</t>
  </si>
  <si>
    <t>Mo.Rafik</t>
  </si>
  <si>
    <t>50307913987</t>
  </si>
  <si>
    <t>614952342531</t>
  </si>
  <si>
    <t>Subarat Ali</t>
  </si>
  <si>
    <t>Multan Khan</t>
  </si>
  <si>
    <t>Achchhinath ke Mandir Ke Pas Mewada</t>
  </si>
  <si>
    <t>20149412869</t>
  </si>
  <si>
    <t>635819254226</t>
  </si>
  <si>
    <t>Hakim Khan</t>
  </si>
  <si>
    <t>Teliyo Ka Bas Panchdoliya</t>
  </si>
  <si>
    <t>7354000100007627</t>
  </si>
  <si>
    <t>613410455591</t>
  </si>
  <si>
    <t>Akram Ali</t>
  </si>
  <si>
    <t>Sattar Ali</t>
  </si>
  <si>
    <t>Sipahiyo Ka Mohalla Deh The Jayal</t>
  </si>
  <si>
    <t>704101011000342</t>
  </si>
  <si>
    <t>739013578170</t>
  </si>
  <si>
    <t>Jamil Ahmed</t>
  </si>
  <si>
    <t>Babu Kotdi Nagaur</t>
  </si>
  <si>
    <t>592402010005410</t>
  </si>
  <si>
    <t>334024776184</t>
  </si>
  <si>
    <t>Habib Khan</t>
  </si>
  <si>
    <t>Kile Ki Dal Nagaur</t>
  </si>
  <si>
    <t>53870100006079</t>
  </si>
  <si>
    <t>644908495053</t>
  </si>
  <si>
    <t>Rijwana</t>
  </si>
  <si>
    <t>Jama Masjid Ke Pas Dara Mohalla Nagaur</t>
  </si>
  <si>
    <t>20198119646</t>
  </si>
  <si>
    <t>832162976142</t>
  </si>
  <si>
    <t>Ajaz</t>
  </si>
  <si>
    <t>Mo. Ibrahim</t>
  </si>
  <si>
    <t>251 Delhi Gate Nagaur</t>
  </si>
  <si>
    <t>61158233464</t>
  </si>
  <si>
    <t>928624876847</t>
  </si>
  <si>
    <t xml:space="preserve"> Safi Sya</t>
  </si>
  <si>
    <t>Vpo Jawala The Parbatsar</t>
  </si>
  <si>
    <t>28016111100000484</t>
  </si>
  <si>
    <t>499846829899</t>
  </si>
  <si>
    <t>Mainuden</t>
  </si>
  <si>
    <t>Telewara Nagaur</t>
  </si>
  <si>
    <t>1942010043865</t>
  </si>
  <si>
    <t>715146926727</t>
  </si>
  <si>
    <t>Firoj</t>
  </si>
  <si>
    <t>1942010065876</t>
  </si>
  <si>
    <t>554327288948</t>
  </si>
  <si>
    <t>Hedar Ali</t>
  </si>
  <si>
    <t>20289724967</t>
  </si>
  <si>
    <t>744360183272</t>
  </si>
  <si>
    <t>Dara Mohalla Nagaur</t>
  </si>
  <si>
    <t>20198119589</t>
  </si>
  <si>
    <t>593100603818</t>
  </si>
  <si>
    <t>Shariph Khan</t>
  </si>
  <si>
    <t>Vpo Chuntisara The Nagaur</t>
  </si>
  <si>
    <t>10280100020012</t>
  </si>
  <si>
    <t>440129742591</t>
  </si>
  <si>
    <t>Moinuddin</t>
  </si>
  <si>
    <t>ward No 20 Marwar Mundwa</t>
  </si>
  <si>
    <t>270210100006472</t>
  </si>
  <si>
    <t>354037301993</t>
  </si>
  <si>
    <t>Mohammad Nadim</t>
  </si>
  <si>
    <t>Teli Loharo ka Mohalla Nagaur</t>
  </si>
  <si>
    <t>1942010043935</t>
  </si>
  <si>
    <t>748339306091</t>
  </si>
  <si>
    <t>Pharukh</t>
  </si>
  <si>
    <t>136 Bhati petrol Pump Nagaur</t>
  </si>
  <si>
    <t>50150085489704</t>
  </si>
  <si>
    <t>505404530243</t>
  </si>
  <si>
    <t>Nafeesa</t>
  </si>
  <si>
    <t>Zafar Alam</t>
  </si>
  <si>
    <t>Near Ajmeri Gate nagaur</t>
  </si>
  <si>
    <t>3383101003659</t>
  </si>
  <si>
    <t>836447833021</t>
  </si>
  <si>
    <t>Mohammed Rafiq</t>
  </si>
  <si>
    <t xml:space="preserve">Mohammed Hanif </t>
  </si>
  <si>
    <t>Lodipura Nagaur</t>
  </si>
  <si>
    <t>20289721875</t>
  </si>
  <si>
    <t>678032534370</t>
  </si>
  <si>
    <t>Mustaq Ahmad</t>
  </si>
  <si>
    <t>Nenu Khan</t>
  </si>
  <si>
    <t>Vill Madfras Post Chuntisara</t>
  </si>
  <si>
    <t>10971047053</t>
  </si>
  <si>
    <t>380754594453</t>
  </si>
  <si>
    <t>Mo Tamin</t>
  </si>
  <si>
    <t>Samsudien</t>
  </si>
  <si>
    <t>Ajmeri Gate Mohalla Karpur Nagaur</t>
  </si>
  <si>
    <t>134900101001246</t>
  </si>
  <si>
    <t>703200963531</t>
  </si>
  <si>
    <t>Mohammed Javid</t>
  </si>
  <si>
    <t>1942010027885</t>
  </si>
  <si>
    <t>893446112920</t>
  </si>
  <si>
    <t>Zubair Ahmed</t>
  </si>
  <si>
    <t>Mohummed Faoque</t>
  </si>
  <si>
    <t>61167531823</t>
  </si>
  <si>
    <t>541471279576</t>
  </si>
  <si>
    <t>sarif Khan</t>
  </si>
  <si>
    <t>Musalmano Ka Bas Jhujhanda</t>
  </si>
  <si>
    <t>83017590719</t>
  </si>
  <si>
    <t>904548266702</t>
  </si>
  <si>
    <t>Banu</t>
  </si>
  <si>
    <t>Rashid Mo.</t>
  </si>
  <si>
    <t>Silawato ka Bas Riyan Bari</t>
  </si>
  <si>
    <t>7354000100007177</t>
  </si>
  <si>
    <t>629072598612</t>
  </si>
  <si>
    <t>Subanu Din</t>
  </si>
  <si>
    <t>Vill Panchdoliya Kgurd The Merta City</t>
  </si>
  <si>
    <t>7354000100007423</t>
  </si>
  <si>
    <t>721292983650</t>
  </si>
  <si>
    <t>Aarif Khan</t>
  </si>
  <si>
    <t>Behind Laxmi Tara Takies Nagaur</t>
  </si>
  <si>
    <t>61156810990</t>
  </si>
  <si>
    <t>315607538257</t>
  </si>
  <si>
    <t>Raziya begum</t>
  </si>
  <si>
    <t>Abid Hussain</t>
  </si>
  <si>
    <t>50216889162</t>
  </si>
  <si>
    <t>814944489674</t>
  </si>
  <si>
    <t>Babu din</t>
  </si>
  <si>
    <t>61165271457</t>
  </si>
  <si>
    <t>515843916550</t>
  </si>
  <si>
    <t>Taukir Ahmed</t>
  </si>
  <si>
    <t>Mukhtiyar Ahamed</t>
  </si>
  <si>
    <t>Chhoti Masjid Ke Pas Nagaur</t>
  </si>
  <si>
    <t>1942010030612</t>
  </si>
  <si>
    <t>946668100733</t>
  </si>
  <si>
    <t>Rimjan</t>
  </si>
  <si>
    <t>sadawato Ka Mohalla Mundwa</t>
  </si>
  <si>
    <t>3418292657</t>
  </si>
  <si>
    <t>211160917367</t>
  </si>
  <si>
    <t>Shabaj Ali</t>
  </si>
  <si>
    <t>MasumAli</t>
  </si>
  <si>
    <t>50225363014</t>
  </si>
  <si>
    <t>804115959110</t>
  </si>
  <si>
    <t>Mohd Sharif Kukda</t>
  </si>
  <si>
    <t>Mahi darwaja Nagaur</t>
  </si>
  <si>
    <t>0002000100006851</t>
  </si>
  <si>
    <t>936399008547</t>
  </si>
  <si>
    <t>Aamna</t>
  </si>
  <si>
    <t>Allah Baksh</t>
  </si>
  <si>
    <t>VPO Basani</t>
  </si>
  <si>
    <t>07213211012160</t>
  </si>
  <si>
    <t>951658736537</t>
  </si>
  <si>
    <t>Shoukat Ali</t>
  </si>
  <si>
    <t>50327642312</t>
  </si>
  <si>
    <t>391889321612</t>
  </si>
  <si>
    <t>Chand Mohhamed</t>
  </si>
  <si>
    <t>Abdu Sakir</t>
  </si>
  <si>
    <t>61298146503</t>
  </si>
  <si>
    <t>735734614749</t>
  </si>
  <si>
    <t>Haidar Ali</t>
  </si>
  <si>
    <t>Naya Darwaja Nagaur</t>
  </si>
  <si>
    <t>1942010061728</t>
  </si>
  <si>
    <t>330427989767</t>
  </si>
  <si>
    <t>Jainub Begum</t>
  </si>
  <si>
    <t>Shabbir Ahmad Khatri</t>
  </si>
  <si>
    <t>Amanpura Nadi Mela Chok Makrana</t>
  </si>
  <si>
    <t>12300110049242</t>
  </si>
  <si>
    <t>204614196209</t>
  </si>
  <si>
    <t>12300110050781</t>
  </si>
  <si>
    <t>441739188829</t>
  </si>
  <si>
    <t>Saphik Ahmad Sayad</t>
  </si>
  <si>
    <t>3116073057</t>
  </si>
  <si>
    <t>446778736487</t>
  </si>
  <si>
    <t>Dilavar Khan</t>
  </si>
  <si>
    <t>Kumhari Darwaja Nagaur</t>
  </si>
  <si>
    <t>50160002995035</t>
  </si>
  <si>
    <t>756411134783</t>
  </si>
  <si>
    <t>Heidar Ali</t>
  </si>
  <si>
    <t>Saraphudin</t>
  </si>
  <si>
    <t xml:space="preserve">Chokidaro Ka Bas Khinvsar </t>
  </si>
  <si>
    <t>51112924223</t>
  </si>
  <si>
    <t>464991048336</t>
  </si>
  <si>
    <t>Fayyaz Mohd</t>
  </si>
  <si>
    <t>Jeevan Khan</t>
  </si>
  <si>
    <t>Viil Sarnawas</t>
  </si>
  <si>
    <t>134900101004712</t>
  </si>
  <si>
    <t>925315223004</t>
  </si>
  <si>
    <t>Mo Hafij</t>
  </si>
  <si>
    <t>Ambedkr colony Nagaur</t>
  </si>
  <si>
    <t>134900101002377</t>
  </si>
  <si>
    <t>461666681371</t>
  </si>
  <si>
    <t xml:space="preserve">Mussa </t>
  </si>
  <si>
    <t>Gandhi Chok Ke Piche Kuchera Raod Mundwa</t>
  </si>
  <si>
    <t>61167797589</t>
  </si>
  <si>
    <t>964126439687</t>
  </si>
  <si>
    <t>Sherani Abad</t>
  </si>
  <si>
    <t>27170110029398</t>
  </si>
  <si>
    <t>889456031889</t>
  </si>
  <si>
    <t>Reshmuddin</t>
  </si>
  <si>
    <t>Chipo Ka Bas Ren</t>
  </si>
  <si>
    <t>06340110016213</t>
  </si>
  <si>
    <t>514749990661</t>
  </si>
  <si>
    <t>504445562</t>
  </si>
  <si>
    <t>wasid Ali</t>
  </si>
  <si>
    <t>Major Karim Nagar Nagaur</t>
  </si>
  <si>
    <t>50328495932</t>
  </si>
  <si>
    <t>617450955930</t>
  </si>
  <si>
    <t>504372588</t>
  </si>
  <si>
    <t>Jakir Hussan</t>
  </si>
  <si>
    <t>Chand Khan</t>
  </si>
  <si>
    <t>Mu.Po. Sherani Aabadi, Tehsil-Didwana</t>
  </si>
  <si>
    <t>Baldevram Mirdha Institute of Technology Jaipur</t>
  </si>
  <si>
    <t>29.5.13</t>
  </si>
  <si>
    <t>8.2.16</t>
  </si>
  <si>
    <t>27170110026786</t>
  </si>
  <si>
    <t>678717709932</t>
  </si>
  <si>
    <t>504400681</t>
  </si>
  <si>
    <t>Sher Mohammad</t>
  </si>
  <si>
    <t>Majeed Khan</t>
  </si>
  <si>
    <t>Sufiya Mohalla, Vill. Sherani Abad, Nagaur</t>
  </si>
  <si>
    <t>Anand International College of Engineering, Jaipur</t>
  </si>
  <si>
    <t>19.2.16</t>
  </si>
  <si>
    <t>61161186156</t>
  </si>
  <si>
    <t>630950297882</t>
  </si>
  <si>
    <t>504399571  504396959</t>
  </si>
  <si>
    <t>Ayyub Ali Khan</t>
  </si>
  <si>
    <t>Kayamkhani Mohalla Ward No. 8 Kuchera Dist. Nagaur</t>
  </si>
  <si>
    <t>Board of Technical Education Rajasthan</t>
  </si>
  <si>
    <t>14.3.16</t>
  </si>
  <si>
    <t>61016900421</t>
  </si>
  <si>
    <t>457185180759</t>
  </si>
  <si>
    <t>504368986</t>
  </si>
  <si>
    <t>Ishtyak 
Ahmed</t>
  </si>
  <si>
    <t>Mukhtyar 
Ahmed</t>
  </si>
  <si>
    <t>Hamalon Ki Masjid Ke Samne 
Nakaas Gate Nagaur</t>
  </si>
  <si>
    <t>504369868
504369727</t>
  </si>
  <si>
    <t>Haji Ismail</t>
  </si>
  <si>
    <t>Village Post Alai Tehsil &amp; Dist. Nagaur</t>
  </si>
  <si>
    <t>504367946</t>
  </si>
  <si>
    <t>Mo. Mukarab Khan</t>
  </si>
  <si>
    <t>Yakub khan</t>
  </si>
  <si>
    <t>Post Khunkhuna Tehsil Didwana</t>
  </si>
  <si>
    <t>61145106441</t>
  </si>
  <si>
    <t>491548001064</t>
  </si>
  <si>
    <t>504396509</t>
  </si>
  <si>
    <t>Mandal Mohalla Basni Behlima Nagaur</t>
  </si>
  <si>
    <t>Sarvodya School of Nursing, Nagaur</t>
  </si>
  <si>
    <t>10.4.15</t>
  </si>
  <si>
    <t>504366235</t>
  </si>
  <si>
    <t>Mohammed Salim</t>
  </si>
  <si>
    <t>Makrana District nagaur</t>
  </si>
  <si>
    <t>61123636816</t>
  </si>
  <si>
    <t>650915564787</t>
  </si>
  <si>
    <t>504405272
504409720</t>
  </si>
  <si>
    <t xml:space="preserve">
Mustaqu</t>
  </si>
  <si>
    <t>Noor 
Mohammed</t>
  </si>
  <si>
    <t>nayapura Shehari Gali Marwar Mundwa</t>
  </si>
  <si>
    <t>Shri Dariyav Nursing School, Nagaur</t>
  </si>
  <si>
    <t>61016650800</t>
  </si>
  <si>
    <t>910179873025</t>
  </si>
  <si>
    <t>504368309</t>
  </si>
  <si>
    <t>Mirasiyon Ki Gali Nagaur</t>
  </si>
  <si>
    <t>P.V.S. School of Nursing, Haveri</t>
  </si>
  <si>
    <t>Karnataka State Diploma Nursing Examination Board</t>
  </si>
  <si>
    <t>61094044308</t>
  </si>
  <si>
    <t>818411256433</t>
  </si>
  <si>
    <t>504366184
504369913</t>
  </si>
  <si>
    <t>Basheer Khan</t>
  </si>
  <si>
    <t>Village Chanwata Kalan Tehsil Jayal Distt. Nagaur</t>
  </si>
  <si>
    <t>Jaipur Engineering College, Kukas, Jaipur</t>
  </si>
  <si>
    <t>50277495267</t>
  </si>
  <si>
    <t>504366457</t>
  </si>
  <si>
    <t>Allaudin Khan</t>
  </si>
  <si>
    <t>Gosiya Mohalla Sherni Aabadi Tehsil Diwana, Dist-Nagaur</t>
  </si>
  <si>
    <t>Aanand International College of Engineering Jaipur</t>
  </si>
  <si>
    <t>25.2.16</t>
  </si>
  <si>
    <t>3.3.16</t>
  </si>
  <si>
    <t xml:space="preserve">I </t>
  </si>
  <si>
    <t>27170110039441</t>
  </si>
  <si>
    <t>342251966537</t>
  </si>
  <si>
    <t>504398106 504400014</t>
  </si>
  <si>
    <t>Mohd. Suleman</t>
  </si>
  <si>
    <t>Jamil Khan</t>
  </si>
  <si>
    <t>Madina Mohalla, Sherni Aabadi, Tehsil Didwana, Nagaur</t>
  </si>
  <si>
    <t>32580721193</t>
  </si>
  <si>
    <t>569443626686</t>
  </si>
  <si>
    <t>504397888</t>
  </si>
  <si>
    <t>Ali Mohammad</t>
  </si>
  <si>
    <t>Umar Deen</t>
  </si>
  <si>
    <t>Dhanvantri Nursing College Banglore</t>
  </si>
  <si>
    <t>61197491464</t>
  </si>
  <si>
    <t>546064564405</t>
  </si>
  <si>
    <t>504398424</t>
  </si>
  <si>
    <t>DIN MOHD.</t>
  </si>
  <si>
    <t>MUBARIK</t>
  </si>
  <si>
    <t>WARD NO.07 BADA BASS LADNU</t>
  </si>
  <si>
    <t>ELETRONIC STORE</t>
  </si>
  <si>
    <t>27.4.16</t>
  </si>
  <si>
    <t>21.7.16</t>
  </si>
  <si>
    <t>10272191022193</t>
  </si>
  <si>
    <t>543641860519</t>
  </si>
  <si>
    <t>504402018</t>
  </si>
  <si>
    <t>ABDUL GAFUR</t>
  </si>
  <si>
    <t>CHAND JI KA KUWA MAKRANA</t>
  </si>
  <si>
    <t>MARBLE</t>
  </si>
  <si>
    <t>2141101064310</t>
  </si>
  <si>
    <t>969907818290</t>
  </si>
  <si>
    <t>504411561</t>
  </si>
  <si>
    <t>RIMUDEEN LUHAR</t>
  </si>
  <si>
    <t>NAJAM</t>
  </si>
  <si>
    <t>MANDAL JODHA</t>
  </si>
  <si>
    <t>WELDING</t>
  </si>
  <si>
    <t>04392010005210</t>
  </si>
  <si>
    <t>975547944579</t>
  </si>
  <si>
    <t>504411576</t>
  </si>
  <si>
    <t>SABEER KHAN</t>
  </si>
  <si>
    <t>FATOO KHAN</t>
  </si>
  <si>
    <t>WARD NO. 30 LADNU</t>
  </si>
  <si>
    <t>GENRAL STORE</t>
  </si>
  <si>
    <t>3562108000946</t>
  </si>
  <si>
    <t>245972449079</t>
  </si>
  <si>
    <t>504403057</t>
  </si>
  <si>
    <t>KUDRAT KHAN</t>
  </si>
  <si>
    <t>VAPHAT KHAN</t>
  </si>
  <si>
    <t>KIRANA STORE</t>
  </si>
  <si>
    <t>33580100000159</t>
  </si>
  <si>
    <t>936298847350</t>
  </si>
  <si>
    <t>504445682</t>
  </si>
  <si>
    <t>SIRAJUDIN</t>
  </si>
  <si>
    <t>PUSE KHAN</t>
  </si>
  <si>
    <t>BAJIYO KI DHANI KALWA MAKRANA</t>
  </si>
  <si>
    <t>HANDICRAFT MARVLE</t>
  </si>
  <si>
    <t>2141101064435</t>
  </si>
  <si>
    <t>838252241916</t>
  </si>
  <si>
    <t>50348034</t>
  </si>
  <si>
    <t>Telephone exchange ke pas ward No 8 Makrana</t>
  </si>
  <si>
    <t>20.2.17</t>
  </si>
  <si>
    <t>12300110068137</t>
  </si>
  <si>
    <t>266248238162</t>
  </si>
  <si>
    <t>504409585</t>
  </si>
  <si>
    <t>Majidasya</t>
  </si>
  <si>
    <t>Abdulasya</t>
  </si>
  <si>
    <t>Near Agarwal College Merta city</t>
  </si>
  <si>
    <t>3524534742</t>
  </si>
  <si>
    <t>479670505708</t>
  </si>
  <si>
    <t>504445764</t>
  </si>
  <si>
    <t>Mehboob Khan</t>
  </si>
  <si>
    <t>Mohammadpura Nagaur</t>
  </si>
  <si>
    <t>Mobile Repairing</t>
  </si>
  <si>
    <t>1942010020138</t>
  </si>
  <si>
    <t>353523574236</t>
  </si>
  <si>
    <t>504874975</t>
  </si>
  <si>
    <t>Abdul Majid Rander</t>
  </si>
  <si>
    <t>Gend Mohammed Rander</t>
  </si>
  <si>
    <t>Gausala Ke Pas Palara Road Makrana</t>
  </si>
  <si>
    <t>Bartan Work</t>
  </si>
  <si>
    <t>671601462204</t>
  </si>
  <si>
    <t>504409070</t>
  </si>
  <si>
    <t>Jabir Ali</t>
  </si>
  <si>
    <t>Jama masjid Ke Pas Makrana</t>
  </si>
  <si>
    <t>Bijli Samgri</t>
  </si>
  <si>
    <t>83020051158</t>
  </si>
  <si>
    <t>555708603409</t>
  </si>
  <si>
    <t>504294493</t>
  </si>
  <si>
    <t>Shafik Ahmed</t>
  </si>
  <si>
    <t>Hotel Moti Mahal Ke Piche Makrana</t>
  </si>
  <si>
    <t>Reydimad Garments</t>
  </si>
  <si>
    <t>12300110031445</t>
  </si>
  <si>
    <t>390032966203</t>
  </si>
  <si>
    <t>504409071</t>
  </si>
  <si>
    <t>Mo. Raphik</t>
  </si>
  <si>
    <t>Hast Aojar</t>
  </si>
  <si>
    <t>1942010044989</t>
  </si>
  <si>
    <t>811692716446</t>
  </si>
  <si>
    <t>504374042</t>
  </si>
  <si>
    <t>Yusaf  Khan Kayamkhani</t>
  </si>
  <si>
    <t>250 Majid Mohalla Kasnau Dist Nagaur</t>
  </si>
  <si>
    <t>Pashu Palan</t>
  </si>
  <si>
    <t>23.3.17</t>
  </si>
  <si>
    <t>31.3.17</t>
  </si>
  <si>
    <t>51074833277</t>
  </si>
  <si>
    <t>296311405044</t>
  </si>
  <si>
    <t>504497294</t>
  </si>
  <si>
    <t>Sanjay Khan Kayamkhani</t>
  </si>
  <si>
    <t>Noor Ali Khan</t>
  </si>
  <si>
    <t>Vpo Kasnau Dist Nagaur</t>
  </si>
  <si>
    <t>51074839304</t>
  </si>
  <si>
    <t>851120600679</t>
  </si>
  <si>
    <t>504501115</t>
  </si>
  <si>
    <t>Taju Khan</t>
  </si>
  <si>
    <t>Vpo Kasnou The. Jayal Nagaur</t>
  </si>
  <si>
    <t>Agriculture  Parts</t>
  </si>
  <si>
    <t>61272672897</t>
  </si>
  <si>
    <t>413295096908</t>
  </si>
  <si>
    <t>504503980</t>
  </si>
  <si>
    <t>Manju Bano</t>
  </si>
  <si>
    <t>Mohammed Rafik</t>
  </si>
  <si>
    <t>village-ren the-Merta City</t>
  </si>
  <si>
    <t>Fancy Store</t>
  </si>
  <si>
    <t>06340110063088</t>
  </si>
  <si>
    <t>825179865897</t>
  </si>
  <si>
    <t>504504016</t>
  </si>
  <si>
    <t>Abdul Vahid</t>
  </si>
  <si>
    <t>Mobin</t>
  </si>
  <si>
    <t>Ramsagar Ke pas Ren</t>
  </si>
  <si>
    <t>916010069346289</t>
  </si>
  <si>
    <t>545978840215</t>
  </si>
  <si>
    <t>504504020</t>
  </si>
  <si>
    <t>Aasif Ali</t>
  </si>
  <si>
    <t>Sabir Ali</t>
  </si>
  <si>
    <t>Sipahiyo Ka mohalla Ren</t>
  </si>
  <si>
    <t>59045536496</t>
  </si>
  <si>
    <t>314735714851</t>
  </si>
  <si>
    <t>504504017</t>
  </si>
  <si>
    <t>Naseeb</t>
  </si>
  <si>
    <t>Madina masjid K pas Mundwa</t>
  </si>
  <si>
    <t>3368585853</t>
  </si>
  <si>
    <t>837624895651</t>
  </si>
  <si>
    <t>504504018</t>
  </si>
  <si>
    <t>Majit Mohammad</t>
  </si>
  <si>
    <t>Vpo Riyan Bari</t>
  </si>
  <si>
    <t>51106835396</t>
  </si>
  <si>
    <t>855130693861</t>
  </si>
  <si>
    <t>504469048</t>
  </si>
  <si>
    <t>Afsana Bano</t>
  </si>
  <si>
    <t>Niyaz Mohammed</t>
  </si>
  <si>
    <t>Vpo Riyan Badi</t>
  </si>
  <si>
    <t>Flore Mil</t>
  </si>
  <si>
    <t>61144000445</t>
  </si>
  <si>
    <t>575778948177</t>
  </si>
  <si>
    <t>504469050</t>
  </si>
  <si>
    <t>Wasim Akram</t>
  </si>
  <si>
    <t>Sipahiyo Ka Mohalla Merta City</t>
  </si>
  <si>
    <t>Phot Copy</t>
  </si>
  <si>
    <t>61118948131</t>
  </si>
  <si>
    <t>608746046592</t>
  </si>
  <si>
    <t>504466523</t>
  </si>
  <si>
    <t>Nisar Khan</t>
  </si>
  <si>
    <t>Sipahiyo Ka Bas Riyan Badi</t>
  </si>
  <si>
    <t>61176975891</t>
  </si>
  <si>
    <t>891248470820</t>
  </si>
  <si>
    <t>504466499</t>
  </si>
  <si>
    <t>Dilawar Khan</t>
  </si>
  <si>
    <t>Mohd Khan</t>
  </si>
  <si>
    <t>61176975904</t>
  </si>
  <si>
    <t>340602874009</t>
  </si>
  <si>
    <t>504466522</t>
  </si>
  <si>
    <t>Shahida Bano</t>
  </si>
  <si>
    <t>Sipahiyo ka mohalla riya badi</t>
  </si>
  <si>
    <t>51107781788</t>
  </si>
  <si>
    <t>385481834651</t>
  </si>
  <si>
    <t>504469049</t>
  </si>
  <si>
    <t>61260067735</t>
  </si>
  <si>
    <t>574550129949</t>
  </si>
  <si>
    <t>504469072</t>
  </si>
  <si>
    <t>Niyaj Mohammad</t>
  </si>
  <si>
    <t>Sipahiyo Ka Mohala Riya Badi</t>
  </si>
  <si>
    <t>61308812375</t>
  </si>
  <si>
    <t>746460374328</t>
  </si>
  <si>
    <t>504469074</t>
  </si>
  <si>
    <t>Jabbar</t>
  </si>
  <si>
    <t>Pasu pala</t>
  </si>
  <si>
    <t>61272162127</t>
  </si>
  <si>
    <t>838426141998</t>
  </si>
  <si>
    <t>504466500</t>
  </si>
  <si>
    <t>Mustaq</t>
  </si>
  <si>
    <t xml:space="preserve">Parts Of  Motor Cycle </t>
  </si>
  <si>
    <t>06340110039854</t>
  </si>
  <si>
    <t>208647982460</t>
  </si>
  <si>
    <t>504504076</t>
  </si>
  <si>
    <t>Yunus Ali Khan</t>
  </si>
  <si>
    <t>Vpo Dhankoli The Didwana Dist Nagaur</t>
  </si>
  <si>
    <t>61153285623</t>
  </si>
  <si>
    <t>772520374721</t>
  </si>
  <si>
    <t>504504083</t>
  </si>
  <si>
    <t>Manwar Khan</t>
  </si>
  <si>
    <t>61221896964</t>
  </si>
  <si>
    <t>862844973127</t>
  </si>
  <si>
    <t>504491543</t>
  </si>
  <si>
    <t>Mohan Khan</t>
  </si>
  <si>
    <t>Nyaj Khan</t>
  </si>
  <si>
    <t>61133170502</t>
  </si>
  <si>
    <t>512822412851</t>
  </si>
  <si>
    <t>504502443</t>
  </si>
  <si>
    <t>Fayyaz Mohammed</t>
  </si>
  <si>
    <t>Laal Mohammed</t>
  </si>
  <si>
    <t>51106524233</t>
  </si>
  <si>
    <t>925862726666</t>
  </si>
  <si>
    <t>504469238</t>
  </si>
  <si>
    <t>Ahasan Mo.</t>
  </si>
  <si>
    <t>Yunus Ali</t>
  </si>
  <si>
    <t>83040671032</t>
  </si>
  <si>
    <t>562538095184</t>
  </si>
  <si>
    <t>504468077</t>
  </si>
  <si>
    <t xml:space="preserve">Javed </t>
  </si>
  <si>
    <t>Kabeer Mohammed</t>
  </si>
  <si>
    <t>VPO:padoo kalan The Riyabadi</t>
  </si>
  <si>
    <t>11320041022</t>
  </si>
  <si>
    <t>638599425414</t>
  </si>
  <si>
    <t>504466269</t>
  </si>
  <si>
    <t xml:space="preserve"> Asan</t>
  </si>
  <si>
    <t>Alabaks</t>
  </si>
  <si>
    <t>village-somna the- jayal</t>
  </si>
  <si>
    <t>50217354442</t>
  </si>
  <si>
    <t>753830734338</t>
  </si>
  <si>
    <t>504504073</t>
  </si>
  <si>
    <t>Samnudeen</t>
  </si>
  <si>
    <t>Kasam</t>
  </si>
  <si>
    <t>50217358425</t>
  </si>
  <si>
    <t>274284104617</t>
  </si>
  <si>
    <t>504504072</t>
  </si>
  <si>
    <t>Makbul Ali</t>
  </si>
  <si>
    <t>Babudin</t>
  </si>
  <si>
    <t>11320034955</t>
  </si>
  <si>
    <t>859355357126</t>
  </si>
  <si>
    <t>504445885</t>
  </si>
  <si>
    <t>Sattar Mohammad</t>
  </si>
  <si>
    <t>Jahur Sya Sai</t>
  </si>
  <si>
    <t>11320005050</t>
  </si>
  <si>
    <t>309137316481</t>
  </si>
  <si>
    <t>504465085</t>
  </si>
  <si>
    <t>Rustam Ali</t>
  </si>
  <si>
    <t>Najir Sya</t>
  </si>
  <si>
    <t>83035289197</t>
  </si>
  <si>
    <t>310233870543</t>
  </si>
  <si>
    <t>503857162</t>
  </si>
  <si>
    <t>Nimbikalan Tehsil Didwana Dist. Nagaur</t>
  </si>
  <si>
    <t>Clothe store</t>
  </si>
  <si>
    <t>44330100002328</t>
  </si>
  <si>
    <t>906423340361</t>
  </si>
  <si>
    <t>504494493</t>
  </si>
  <si>
    <t>Mohhamad Rafi Khan</t>
  </si>
  <si>
    <t>Vpo Nimbi Kallan The Didwana Dist Nagaur</t>
  </si>
  <si>
    <t>44330100000058</t>
  </si>
  <si>
    <t>490541096347</t>
  </si>
  <si>
    <t>502110618</t>
  </si>
  <si>
    <t>Sureya Bano</t>
  </si>
  <si>
    <t>Nosad Ali</t>
  </si>
  <si>
    <t>Top Chok Loharpura Nagaur</t>
  </si>
  <si>
    <t>50378266662</t>
  </si>
  <si>
    <t>416229478123</t>
  </si>
  <si>
    <t>504504077</t>
  </si>
  <si>
    <t xml:space="preserve">Rafiq Khan </t>
  </si>
  <si>
    <t>Chuntisara Road,Saranwas,Nagaur</t>
  </si>
  <si>
    <t>134900101003811</t>
  </si>
  <si>
    <t>264416216299</t>
  </si>
  <si>
    <t>504504075</t>
  </si>
  <si>
    <t>Dilsad Ahmed</t>
  </si>
  <si>
    <t>Kabir Ali</t>
  </si>
  <si>
    <t>051701500773</t>
  </si>
  <si>
    <t>762029523245</t>
  </si>
  <si>
    <t>504503561</t>
  </si>
  <si>
    <t>Satar Ali Khokhar</t>
  </si>
  <si>
    <t>Mahamud</t>
  </si>
  <si>
    <t>Teliyo Ka Bas Mundwa</t>
  </si>
  <si>
    <t>Bulding Materail</t>
  </si>
  <si>
    <t>51062004877</t>
  </si>
  <si>
    <t>703022069715</t>
  </si>
  <si>
    <t>503618994</t>
  </si>
  <si>
    <t>Abdul Khan</t>
  </si>
  <si>
    <t>Vpo Palri kala The Degana Dist Nagaur</t>
  </si>
  <si>
    <t>04392193000006</t>
  </si>
  <si>
    <t>689658737833</t>
  </si>
  <si>
    <t>504533208</t>
  </si>
  <si>
    <t>Jawru Mohammed</t>
  </si>
  <si>
    <t>VPO Paldi Kalla The Degana Dist Nagaur</t>
  </si>
  <si>
    <t>04392193000005</t>
  </si>
  <si>
    <t>903946168910</t>
  </si>
  <si>
    <t>504533209</t>
  </si>
  <si>
    <t>Sadaam</t>
  </si>
  <si>
    <t>Nasir Kha</t>
  </si>
  <si>
    <t>Mohamdpura Nagaur</t>
  </si>
  <si>
    <t>Handtool</t>
  </si>
  <si>
    <t>1942010067537</t>
  </si>
  <si>
    <t>665891431638</t>
  </si>
  <si>
    <t>504504102</t>
  </si>
  <si>
    <t>Ismail Khan</t>
  </si>
  <si>
    <t>61177149819</t>
  </si>
  <si>
    <t>794955293339</t>
  </si>
  <si>
    <t>504466576</t>
  </si>
  <si>
    <t xml:space="preserve">Nisar </t>
  </si>
  <si>
    <t>Jasnagar Road Riyan Badi</t>
  </si>
  <si>
    <t>61263138037</t>
  </si>
  <si>
    <t>608824438637</t>
  </si>
  <si>
    <t>504469073</t>
  </si>
  <si>
    <t>Haneefa</t>
  </si>
  <si>
    <t>Saiyad Ali</t>
  </si>
  <si>
    <t>Teliyo Ka Bas Ren</t>
  </si>
  <si>
    <t>83043214121</t>
  </si>
  <si>
    <t>848547833555</t>
  </si>
  <si>
    <t>504504245</t>
  </si>
  <si>
    <t xml:space="preserve"> Karim Khan</t>
  </si>
  <si>
    <t>Mohamad Pura Nagaur</t>
  </si>
  <si>
    <t>0002000100006212</t>
  </si>
  <si>
    <t>425360056563</t>
  </si>
  <si>
    <t>504504205</t>
  </si>
  <si>
    <t>Khalil Ahamad</t>
  </si>
  <si>
    <t>Khardiwara  Nagaur</t>
  </si>
  <si>
    <t>83032220863</t>
  </si>
  <si>
    <t>320479780746</t>
  </si>
  <si>
    <t>504504071</t>
  </si>
  <si>
    <t xml:space="preserve">Sabanam Bano </t>
  </si>
  <si>
    <t>Mukarab Ali</t>
  </si>
  <si>
    <t>963 naiyo ka bas ren</t>
  </si>
  <si>
    <t>06340100006401</t>
  </si>
  <si>
    <t>921860424814</t>
  </si>
  <si>
    <t>504504504</t>
  </si>
  <si>
    <t>Jamaldin</t>
  </si>
  <si>
    <t xml:space="preserve">Vpo Tarnou </t>
  </si>
  <si>
    <t>83023342395</t>
  </si>
  <si>
    <t>452339523278</t>
  </si>
  <si>
    <t>504504058</t>
  </si>
  <si>
    <t>Janwardeen</t>
  </si>
  <si>
    <t>Teliyo Ka Mohalla Rol</t>
  </si>
  <si>
    <t>61259762108</t>
  </si>
  <si>
    <t>806369232976</t>
  </si>
  <si>
    <t>504503900</t>
  </si>
  <si>
    <t xml:space="preserve">Tashkeel Ahmad </t>
  </si>
  <si>
    <t>20335148835</t>
  </si>
  <si>
    <t>647624637032</t>
  </si>
  <si>
    <t>504504506</t>
  </si>
  <si>
    <t>Manasur</t>
  </si>
  <si>
    <t>Rauf</t>
  </si>
  <si>
    <t>Bhakri Molas</t>
  </si>
  <si>
    <t>Tailoring Work</t>
  </si>
  <si>
    <t>83035456863</t>
  </si>
  <si>
    <t>946129845347</t>
  </si>
  <si>
    <t>188848004</t>
  </si>
  <si>
    <t>Mustafa Kureshi</t>
  </si>
  <si>
    <t>Ahsan Kureshi</t>
  </si>
  <si>
    <t>05890110013588</t>
  </si>
  <si>
    <t>531556651183</t>
  </si>
  <si>
    <t>185523301</t>
  </si>
  <si>
    <t>05890110012871</t>
  </si>
  <si>
    <t>429144743994</t>
  </si>
  <si>
    <t>185912401</t>
  </si>
  <si>
    <t>Mustkeem Qureshi</t>
  </si>
  <si>
    <t>Abdul Hakeem</t>
  </si>
  <si>
    <t>Bus Stand K pas Bhakri</t>
  </si>
  <si>
    <t>E- Mitra</t>
  </si>
  <si>
    <t>12850100010621</t>
  </si>
  <si>
    <t>227894329993</t>
  </si>
  <si>
    <t>503855340</t>
  </si>
  <si>
    <t>Meharadin Khan</t>
  </si>
  <si>
    <t>Vpo Chuntisara Nagaur</t>
  </si>
  <si>
    <t>592402010006550</t>
  </si>
  <si>
    <t>946767451934</t>
  </si>
  <si>
    <t>504504228</t>
  </si>
  <si>
    <t>Kumahari Gate Sipahiyom Ki Gali Nagaur</t>
  </si>
  <si>
    <t>50150083566074</t>
  </si>
  <si>
    <t>883128247979</t>
  </si>
  <si>
    <t>504504109</t>
  </si>
  <si>
    <t>Maina</t>
  </si>
  <si>
    <t>Vpo Paliyas The Degana</t>
  </si>
  <si>
    <t>04392191063954</t>
  </si>
  <si>
    <t>321159548550</t>
  </si>
  <si>
    <t>504504531</t>
  </si>
  <si>
    <t>Mo. Jabbar</t>
  </si>
  <si>
    <t>Kadri Colony Merta City</t>
  </si>
  <si>
    <t>83043317148</t>
  </si>
  <si>
    <t>995026298764</t>
  </si>
  <si>
    <t>504504505</t>
  </si>
  <si>
    <t>Mohammed Haneef</t>
  </si>
  <si>
    <t>Pyar Mohammed</t>
  </si>
  <si>
    <t>Noori Mohalla Sherani Aabad</t>
  </si>
  <si>
    <t>592402010002704</t>
  </si>
  <si>
    <t>730647403046</t>
  </si>
  <si>
    <t>503406928</t>
  </si>
  <si>
    <t>Misawadi Nagaur</t>
  </si>
  <si>
    <t>Cycle Repair</t>
  </si>
  <si>
    <t>50160015906786</t>
  </si>
  <si>
    <t>504503901</t>
  </si>
  <si>
    <t>Shabina Bano</t>
  </si>
  <si>
    <t>Ikbaal Mohammed</t>
  </si>
  <si>
    <t>Kumaro Ka Mohalla Ren</t>
  </si>
  <si>
    <t>06343211024354</t>
  </si>
  <si>
    <t>735676716369</t>
  </si>
  <si>
    <t>504504532</t>
  </si>
  <si>
    <t>Sadam Husain</t>
  </si>
  <si>
    <t>Dhanne Khan</t>
  </si>
  <si>
    <t>Vpo. Bugrada</t>
  </si>
  <si>
    <t>61255121566</t>
  </si>
  <si>
    <t>657534054153</t>
  </si>
  <si>
    <t>504504010</t>
  </si>
  <si>
    <t>Amirdin</t>
  </si>
  <si>
    <t>61336327330</t>
  </si>
  <si>
    <t>936723130093</t>
  </si>
  <si>
    <t>504504011</t>
  </si>
  <si>
    <t>Basni Sumer Teh Riyan</t>
  </si>
  <si>
    <t>Motor Cycle Parts</t>
  </si>
  <si>
    <t>61333541302</t>
  </si>
  <si>
    <t>480127204262</t>
  </si>
  <si>
    <t>504445984</t>
  </si>
  <si>
    <t>Haji</t>
  </si>
  <si>
    <t>Karkwal Riyan Badi</t>
  </si>
  <si>
    <t>32935287530</t>
  </si>
  <si>
    <t>334059857425</t>
  </si>
  <si>
    <t>504469090</t>
  </si>
  <si>
    <t>Tabasum</t>
  </si>
  <si>
    <t>Sikendar Silawat</t>
  </si>
  <si>
    <t>Silawato Ka mohalla Nagaur</t>
  </si>
  <si>
    <t>20335148697</t>
  </si>
  <si>
    <t>942487920173</t>
  </si>
  <si>
    <t>504139406</t>
  </si>
  <si>
    <t>Himmat Khan</t>
  </si>
  <si>
    <t>Latiph Khan</t>
  </si>
  <si>
    <t>Vpo Sathana The Riyan</t>
  </si>
  <si>
    <t>83043376192</t>
  </si>
  <si>
    <t>544077425724</t>
  </si>
  <si>
    <t>504504773</t>
  </si>
  <si>
    <t>Amit</t>
  </si>
  <si>
    <t>61148813038</t>
  </si>
  <si>
    <t>757115221093</t>
  </si>
  <si>
    <t>504504019</t>
  </si>
  <si>
    <t>Aslam Khan</t>
  </si>
  <si>
    <t>Sahariya Bas KGM Road ladnu</t>
  </si>
  <si>
    <t>Tailring</t>
  </si>
  <si>
    <t>10272193000128</t>
  </si>
  <si>
    <t>677261852016</t>
  </si>
  <si>
    <t>504494677</t>
  </si>
  <si>
    <t>Samim</t>
  </si>
  <si>
    <t>Nadim</t>
  </si>
  <si>
    <t>Ward No 24 Gali No 1 Ladnu</t>
  </si>
  <si>
    <t>6614000100049584</t>
  </si>
  <si>
    <t>739529675870</t>
  </si>
  <si>
    <t>504494525</t>
  </si>
  <si>
    <t>Auto Mobile Repair</t>
  </si>
  <si>
    <t>10272191005134</t>
  </si>
  <si>
    <t>507774955644</t>
  </si>
  <si>
    <t>504539492</t>
  </si>
  <si>
    <t>Manu Khan</t>
  </si>
  <si>
    <t>Hanuman Gate K pas Ramdawara Ladnu</t>
  </si>
  <si>
    <t>Photo Graphics</t>
  </si>
  <si>
    <t>10272151006782</t>
  </si>
  <si>
    <t>693590660403</t>
  </si>
  <si>
    <t>504494678</t>
  </si>
  <si>
    <t>Anjum</t>
  </si>
  <si>
    <t xml:space="preserve"> Behind Cinema Hole Ladnu</t>
  </si>
  <si>
    <t>Beauti parlor</t>
  </si>
  <si>
    <t>368801000001193</t>
  </si>
  <si>
    <t>619196664653</t>
  </si>
  <si>
    <t>504494679</t>
  </si>
  <si>
    <t>Maksud</t>
  </si>
  <si>
    <t>Kajiyo Ka Mohalla Rol</t>
  </si>
  <si>
    <t>20335146860</t>
  </si>
  <si>
    <t>538618975754</t>
  </si>
  <si>
    <t>504504534</t>
  </si>
  <si>
    <t>Ushman Gani</t>
  </si>
  <si>
    <t>672601419802</t>
  </si>
  <si>
    <t>717769402507</t>
  </si>
  <si>
    <t>504504535</t>
  </si>
  <si>
    <t>Vpo Bo Narawata Post Mundwa</t>
  </si>
  <si>
    <t>50381274378</t>
  </si>
  <si>
    <t>461721504755</t>
  </si>
  <si>
    <t>504504503</t>
  </si>
  <si>
    <t xml:space="preserve">Ajam Ali Khan </t>
  </si>
  <si>
    <t>Ibrahim  Khan</t>
  </si>
  <si>
    <t>Mohammedpura  Nagaur</t>
  </si>
  <si>
    <t>592402010000043</t>
  </si>
  <si>
    <t>801122502983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</si>
  <si>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</si>
  <si>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</si>
  <si>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</si>
  <si>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</si>
  <si>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</si>
  <si>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19.10.16</t>
  </si>
  <si>
    <t>504373434</t>
  </si>
  <si>
    <t>503864581</t>
  </si>
  <si>
    <t>504369989</t>
  </si>
  <si>
    <t>504370012</t>
  </si>
  <si>
    <t>504373253</t>
  </si>
  <si>
    <t>504403087</t>
  </si>
  <si>
    <t>504329500</t>
  </si>
  <si>
    <t>504373585</t>
  </si>
  <si>
    <t>504372327</t>
  </si>
  <si>
    <t>504372474</t>
  </si>
  <si>
    <t>188127082</t>
  </si>
  <si>
    <t>504445750</t>
  </si>
  <si>
    <t xml:space="preserve">3378101002740 </t>
  </si>
  <si>
    <t>504445406</t>
  </si>
  <si>
    <t>504445814</t>
  </si>
  <si>
    <t>504445815</t>
  </si>
  <si>
    <t>504445763</t>
  </si>
  <si>
    <t>109098567</t>
  </si>
  <si>
    <t>504372727</t>
  </si>
  <si>
    <t>504372730</t>
  </si>
  <si>
    <t>504280548</t>
  </si>
  <si>
    <t>503868930</t>
  </si>
  <si>
    <t>504372729</t>
  </si>
  <si>
    <t>504445762</t>
  </si>
  <si>
    <t>504372589</t>
  </si>
  <si>
    <t>504399456</t>
  </si>
  <si>
    <t>504399458</t>
  </si>
  <si>
    <t>504372743</t>
  </si>
  <si>
    <t>504372698</t>
  </si>
  <si>
    <t>504365546</t>
  </si>
  <si>
    <t>504373246</t>
  </si>
  <si>
    <t>504137467</t>
  </si>
  <si>
    <t>501510699</t>
  </si>
  <si>
    <t>504408246</t>
  </si>
  <si>
    <t>504372702</t>
  </si>
  <si>
    <t>504372625</t>
  </si>
  <si>
    <t>504372152</t>
  </si>
  <si>
    <t>504372594</t>
  </si>
  <si>
    <t>504372888</t>
  </si>
  <si>
    <t>504374051</t>
  </si>
  <si>
    <t>504372584</t>
  </si>
  <si>
    <t>504373156</t>
  </si>
  <si>
    <t>504373155</t>
  </si>
  <si>
    <t>504372694</t>
  </si>
  <si>
    <t>504372695</t>
  </si>
  <si>
    <t>188116525</t>
  </si>
  <si>
    <t>188778017</t>
  </si>
  <si>
    <t>188778018</t>
  </si>
  <si>
    <t>501746005</t>
  </si>
  <si>
    <t>501385166</t>
  </si>
  <si>
    <t>504372696</t>
  </si>
  <si>
    <t>504372697</t>
  </si>
  <si>
    <t>188778015</t>
  </si>
  <si>
    <t>504373247</t>
  </si>
  <si>
    <t>504370139</t>
  </si>
  <si>
    <t>504373416</t>
  </si>
  <si>
    <t>504373271</t>
  </si>
  <si>
    <t>504368728</t>
  </si>
  <si>
    <t>504411532</t>
  </si>
  <si>
    <t>504411540</t>
  </si>
  <si>
    <t>504411539</t>
  </si>
  <si>
    <t>504411541</t>
  </si>
  <si>
    <t>504411537</t>
  </si>
  <si>
    <t>504411483</t>
  </si>
  <si>
    <t>504411575</t>
  </si>
  <si>
    <t>504411549</t>
  </si>
  <si>
    <t>504411519</t>
  </si>
  <si>
    <t>504411536</t>
  </si>
  <si>
    <t>504411609</t>
  </si>
  <si>
    <t>504411608</t>
  </si>
  <si>
    <t>504411529</t>
  </si>
  <si>
    <t>504411530</t>
  </si>
  <si>
    <t>504445807</t>
  </si>
  <si>
    <t>504445627</t>
  </si>
  <si>
    <t>504370150</t>
  </si>
  <si>
    <t>504139131</t>
  </si>
  <si>
    <t>502969209</t>
  </si>
  <si>
    <t>501509376</t>
  </si>
  <si>
    <t>504372956</t>
  </si>
  <si>
    <t>502815976</t>
  </si>
  <si>
    <t>504372638</t>
  </si>
  <si>
    <t>504372635</t>
  </si>
  <si>
    <t>504372637</t>
  </si>
  <si>
    <t>504372599</t>
  </si>
  <si>
    <t>504372763</t>
  </si>
  <si>
    <t>504372699</t>
  </si>
  <si>
    <t>504372595</t>
  </si>
  <si>
    <t>501464515</t>
  </si>
  <si>
    <t>504373266</t>
  </si>
  <si>
    <t>504373119</t>
  </si>
  <si>
    <t>504373118</t>
  </si>
  <si>
    <t>504373254</t>
  </si>
  <si>
    <t>504373239</t>
  </si>
  <si>
    <t>504373623</t>
  </si>
  <si>
    <t>503872684</t>
  </si>
  <si>
    <t>504372667</t>
  </si>
  <si>
    <t>504372732</t>
  </si>
  <si>
    <t>504410494</t>
  </si>
  <si>
    <t>504372816</t>
  </si>
  <si>
    <t>504372514</t>
  </si>
  <si>
    <t>504281397</t>
  </si>
  <si>
    <t>504373283</t>
  </si>
  <si>
    <t>502972780</t>
  </si>
  <si>
    <t>504372641</t>
  </si>
  <si>
    <t>Aadhar No.</t>
  </si>
  <si>
    <t>CHAND KHAN</t>
  </si>
  <si>
    <t>VILLAGE SHERANI ABAD THE. DIDWANA DIS .NAGAUR</t>
  </si>
  <si>
    <t>BALDEVRAM MIRGA INSS.OF TEC. JAIPUR</t>
  </si>
  <si>
    <t>RAJ.TEC.UNI.</t>
  </si>
  <si>
    <t>B.TEK</t>
  </si>
  <si>
    <t>4th year</t>
  </si>
  <si>
    <t>5.6.15</t>
  </si>
  <si>
    <t>17.8.16</t>
  </si>
  <si>
    <t>504396445</t>
  </si>
  <si>
    <t>JECRC UNI.</t>
  </si>
  <si>
    <t>4th</t>
  </si>
  <si>
    <t>5.6.16</t>
  </si>
  <si>
    <t>22.8.16</t>
  </si>
  <si>
    <t>504396959</t>
  </si>
  <si>
    <t>JALAL KHAN</t>
  </si>
  <si>
    <t>RAJ. TEC. UNI</t>
  </si>
  <si>
    <t>RAJ TEC.UNI</t>
  </si>
  <si>
    <t>CIVIL ENG.</t>
  </si>
  <si>
    <t>584396221</t>
  </si>
  <si>
    <t>ABDUL RAHAMAN</t>
  </si>
  <si>
    <t>MOHD. USMAN KHAN</t>
  </si>
  <si>
    <t>604488659</t>
  </si>
  <si>
    <t>BASHIR KHAN</t>
  </si>
  <si>
    <t>RAJ.TEC. UNI</t>
  </si>
  <si>
    <t>B.TECH.</t>
  </si>
  <si>
    <t>4th YEAR</t>
  </si>
  <si>
    <t>1.9.16</t>
  </si>
  <si>
    <t xml:space="preserve">ABDUAL SAMI </t>
  </si>
  <si>
    <t xml:space="preserve"> ABDUAL RASHID</t>
  </si>
  <si>
    <t>RAJ.UNI.OF. HEALTH SCIENCES JAIPUR</t>
  </si>
  <si>
    <t>B.S.C NURSING</t>
  </si>
  <si>
    <t>3 year</t>
  </si>
  <si>
    <t>504369956</t>
  </si>
  <si>
    <t>BILAL AHMED</t>
  </si>
  <si>
    <t>MOHA.SARDAR</t>
  </si>
  <si>
    <t>ISHALAMPURA BASANI NAGAUR</t>
  </si>
  <si>
    <t>SAINT WILFRIENDS P.G COLLAGE JAIPUR</t>
  </si>
  <si>
    <t>M.S.C</t>
  </si>
  <si>
    <t>2 YEAR</t>
  </si>
  <si>
    <t>30.9.16</t>
  </si>
  <si>
    <t>07210110027622</t>
  </si>
  <si>
    <t>966358062978</t>
  </si>
  <si>
    <t>504371663</t>
  </si>
  <si>
    <t>MOHA.IMRAN</t>
  </si>
  <si>
    <t>WARD NO.17 MARVAD MUNDWA NAGAUR</t>
  </si>
  <si>
    <t>SARVODAY SCHOOL OF NURSING</t>
  </si>
  <si>
    <t>3 YEAR</t>
  </si>
  <si>
    <t>61138074085</t>
  </si>
  <si>
    <t>348572664943</t>
  </si>
  <si>
    <t>504372365</t>
  </si>
  <si>
    <t>MOHAMMED IQBAL</t>
  </si>
  <si>
    <t>RASID MOHAMMED</t>
  </si>
  <si>
    <t>SUNARO KA MOHALLA THE. MERTA CITY RIYAN BARI NAGAUR MERTA RAJASTHAN 341513</t>
  </si>
  <si>
    <t>INSTITUTE OF TECHNOLOGY ROORKEE</t>
  </si>
  <si>
    <t>INDIAN INSTITUTE OF TECHNOLOGY ROORKEE</t>
  </si>
  <si>
    <t>B.TECH.(ELECTRICAL)</t>
  </si>
  <si>
    <t>4 YEAR</t>
  </si>
  <si>
    <t>27.1.17</t>
  </si>
  <si>
    <t>MOHAMMED SALIM</t>
  </si>
  <si>
    <t>JATA BASS BORAWAR NAGAUR RAJASTHAN 341502</t>
  </si>
  <si>
    <t>504405272 504409720</t>
  </si>
  <si>
    <t>SHRIKRISHNA GOWASHALA MARWAR MUNDWA INANA NAGAUR RAJASTHAN 341026</t>
  </si>
  <si>
    <t>BOARD OF TECHNICAL EDUCATION RAJASTHAN W-6 RESIDENCY ROAD JODHPUR</t>
  </si>
  <si>
    <t xml:space="preserve">B.TECH </t>
  </si>
  <si>
    <t>504371199</t>
  </si>
  <si>
    <t>ALAUDEEN KHAN</t>
  </si>
  <si>
    <t>KHAN MOHALLA SHERANI ABAD THE. DIDWANA DIST. NAGAUR</t>
  </si>
  <si>
    <t>504400014 504398106</t>
  </si>
  <si>
    <t xml:space="preserve">LIBIN GEORGE </t>
  </si>
  <si>
    <t>GEORGE K.J.</t>
  </si>
  <si>
    <t>G H1 TEJA COLONY NAGAUR RAJASTHAN 341001</t>
  </si>
  <si>
    <t>SHREE GOKULAM MEDICAL COLLEGE AND RESEARCH FOUNDATION  TRIVANTPURAM</t>
  </si>
  <si>
    <t>VENJARAMOODU TRIVANTPURAM KERALA</t>
  </si>
  <si>
    <t>MBBS</t>
  </si>
  <si>
    <t>5 YEAR</t>
  </si>
  <si>
    <t>6.12.16</t>
  </si>
  <si>
    <t>61294704085</t>
  </si>
  <si>
    <t>239766378569</t>
  </si>
  <si>
    <t>504374325</t>
  </si>
  <si>
    <t>Mo. Nazim</t>
  </si>
  <si>
    <t>Sidra Store Naya Mohalla, Basani, Behlima, Nagaur</t>
  </si>
  <si>
    <t>Maharishhi Arvind Institute of Pharamcy, Jaipur</t>
  </si>
  <si>
    <t>RUHS, Jaipur</t>
  </si>
  <si>
    <t>B. Pharma,</t>
  </si>
  <si>
    <t xml:space="preserve"> iv year</t>
  </si>
  <si>
    <t>1.3.17</t>
  </si>
  <si>
    <t>Term Loan 70% of 90%</t>
  </si>
  <si>
    <t>Voucher No. and Date</t>
  </si>
  <si>
    <t>MUKHTAR AHMED</t>
  </si>
  <si>
    <t>AMANPURA NADI CHOWK MAKRANA NAGAUR 341505</t>
  </si>
  <si>
    <t>ELECTRIC ITEM</t>
  </si>
  <si>
    <t>17.11.17</t>
  </si>
  <si>
    <t>11.12.17</t>
  </si>
  <si>
    <t>28002101120006612</t>
  </si>
  <si>
    <t>520435072134</t>
  </si>
  <si>
    <t>504411545</t>
  </si>
  <si>
    <t>DILSHAD ALI</t>
  </si>
  <si>
    <t>AMANPURA WARD NO-33 MAKRANA NAGAUR RAJ. 341505</t>
  </si>
  <si>
    <t>28002101120006634</t>
  </si>
  <si>
    <t>831136914998</t>
  </si>
  <si>
    <t>504411538</t>
  </si>
  <si>
    <t>MOHD. ASHFAK</t>
  </si>
  <si>
    <t>NISHAR AHMED</t>
  </si>
  <si>
    <t>IQBALPURA MAKRANA NAGAUR 341505</t>
  </si>
  <si>
    <t>RADIMATE GARMENTS</t>
  </si>
  <si>
    <t>28002101120000660</t>
  </si>
  <si>
    <t>204289380244</t>
  </si>
  <si>
    <t>504411548</t>
  </si>
  <si>
    <t>ABDUL RASHID</t>
  </si>
  <si>
    <t>IMAM CHOWK GODA BASS WARD NO. MAKRANA NAGAUR 341505</t>
  </si>
  <si>
    <t>28002101120006656</t>
  </si>
  <si>
    <t>268371679944</t>
  </si>
  <si>
    <t>504411542</t>
  </si>
  <si>
    <t>NEAR TIBA MASJID</t>
  </si>
  <si>
    <t>28002101120006645</t>
  </si>
  <si>
    <t>723963424515</t>
  </si>
  <si>
    <t>504411550</t>
  </si>
  <si>
    <t>SHAHRUKH KHAN</t>
  </si>
  <si>
    <t>AMEEN KHAN</t>
  </si>
  <si>
    <t>MOHAMMAD PURA NAGAUR RAJ. 341001</t>
  </si>
  <si>
    <t>RADIMATE CLOTHS</t>
  </si>
  <si>
    <t>6480875992</t>
  </si>
  <si>
    <t>656426750862</t>
  </si>
  <si>
    <t>504504074</t>
  </si>
  <si>
    <t>AASHIF HUSSAIN</t>
  </si>
  <si>
    <t>BACK SIDE OF SUJAN HOTEL NAGAUR RAJ. 341001</t>
  </si>
  <si>
    <t>CYCLE REPAIR</t>
  </si>
  <si>
    <t>270210100020445</t>
  </si>
  <si>
    <t>457361419790</t>
  </si>
  <si>
    <t>504504021</t>
  </si>
  <si>
    <t>MOHD. HAKEEM</t>
  </si>
  <si>
    <t>MUNNIRDDIN</t>
  </si>
  <si>
    <t>NEAR VATENARY HOSPITAL MUNDWA NAGAUR 341026</t>
  </si>
  <si>
    <t>BARDANE KA KAM</t>
  </si>
  <si>
    <t>3376215860</t>
  </si>
  <si>
    <t>332088143420</t>
  </si>
  <si>
    <t>502972393</t>
  </si>
  <si>
    <t>NIJAMUDDIN CHIPA</t>
  </si>
  <si>
    <t>CHHIPO KA BAS DANGAWAS METRA CITY NAGAUR 341510</t>
  </si>
  <si>
    <t>04970100008738</t>
  </si>
  <si>
    <t>484099894927</t>
  </si>
  <si>
    <t>504171792</t>
  </si>
  <si>
    <t>FARUK KHAN</t>
  </si>
  <si>
    <t>ASIN KHAN</t>
  </si>
  <si>
    <t>MUSALMANO KI DHANIYA NAGAUR 341001</t>
  </si>
  <si>
    <t>PASHU PALAN</t>
  </si>
  <si>
    <t>10280100021710</t>
  </si>
  <si>
    <t>882444176902</t>
  </si>
  <si>
    <t>504505071</t>
  </si>
  <si>
    <t>SABU</t>
  </si>
  <si>
    <t>SAMASUDDIN</t>
  </si>
  <si>
    <t>NEAR HOSPITAL PANCHOOLIYO RASLIYAWAS RIYAN NAGAUR 341510</t>
  </si>
  <si>
    <t>KOYALA</t>
  </si>
  <si>
    <t>27180110034170</t>
  </si>
  <si>
    <t>230011959475</t>
  </si>
  <si>
    <t>504469450</t>
  </si>
  <si>
    <t>KISMAT BANO</t>
  </si>
  <si>
    <t>ABDUL RAJJAK</t>
  </si>
  <si>
    <t>SILAWATON KA MOHALLA NAGAUR RAJ. 341001</t>
  </si>
  <si>
    <t>20335148074</t>
  </si>
  <si>
    <t>223495311467</t>
  </si>
  <si>
    <t>504503979</t>
  </si>
  <si>
    <t>WASIM AHMED</t>
  </si>
  <si>
    <t>SALEEMUDDIN PATHAN</t>
  </si>
  <si>
    <t>HAND TOOL PACKING</t>
  </si>
  <si>
    <t>31575295523</t>
  </si>
  <si>
    <t>972811485704</t>
  </si>
  <si>
    <t>501751114</t>
  </si>
  <si>
    <t xml:space="preserve">SANJAY KHAN KAYAMKHANI </t>
  </si>
  <si>
    <t>DADU KHAN</t>
  </si>
  <si>
    <t>KASNAU KUCHERA JAYAL NAGAUR 341024</t>
  </si>
  <si>
    <t>915030034955679</t>
  </si>
  <si>
    <t>552076932876</t>
  </si>
  <si>
    <t>504374305</t>
  </si>
  <si>
    <t>Bhanwari</t>
  </si>
  <si>
    <t>Genral Stoe</t>
  </si>
  <si>
    <t>28.3.18</t>
  </si>
  <si>
    <t>29.3.18</t>
  </si>
  <si>
    <t>3657318583</t>
  </si>
  <si>
    <t>978329820299</t>
  </si>
  <si>
    <t>101655249</t>
  </si>
  <si>
    <t>IN Side Kumahari gate Nagaur</t>
  </si>
  <si>
    <t>50160008159796</t>
  </si>
  <si>
    <t>816007794853</t>
  </si>
  <si>
    <t>101655364</t>
  </si>
  <si>
    <t>Vpo Saranwas Teh Dist Nagaur</t>
  </si>
  <si>
    <t>velding</t>
  </si>
  <si>
    <t>134900101005384</t>
  </si>
  <si>
    <t>409969033434</t>
  </si>
  <si>
    <t>101655333</t>
  </si>
  <si>
    <t>Vpo Ren Teh merta City Dist Nagaur</t>
  </si>
  <si>
    <t>06340110033135</t>
  </si>
  <si>
    <t>265412485798</t>
  </si>
  <si>
    <t>504469394</t>
  </si>
  <si>
    <t>Salma Bano</t>
  </si>
  <si>
    <t>Subrat Ali</t>
  </si>
  <si>
    <t>Vpo Mewara Teh Riyan Badi Dist Nagaur</t>
  </si>
  <si>
    <t>fancy store</t>
  </si>
  <si>
    <t>32860110016091</t>
  </si>
  <si>
    <t>562070374986</t>
  </si>
  <si>
    <t>506676190</t>
  </si>
  <si>
    <t>Sharaphat Hussain</t>
  </si>
  <si>
    <t>101 peer balkh A Road Nagaur</t>
  </si>
  <si>
    <t>cloth</t>
  </si>
  <si>
    <t>50160004562096</t>
  </si>
  <si>
    <t>878560054956</t>
  </si>
  <si>
    <t>101655334</t>
  </si>
  <si>
    <t>Shokin Mohammad</t>
  </si>
  <si>
    <t>04392191063411</t>
  </si>
  <si>
    <t>585615929886</t>
  </si>
  <si>
    <t>506646192</t>
  </si>
  <si>
    <t>Ahmed Hussain</t>
  </si>
  <si>
    <t>Lohar Pura Nagaur</t>
  </si>
  <si>
    <t>Redy Made Cloth</t>
  </si>
  <si>
    <t>50344752606</t>
  </si>
  <si>
    <t>939809131979</t>
  </si>
  <si>
    <t>504283424</t>
  </si>
  <si>
    <t>Sageer Hussain</t>
  </si>
  <si>
    <t>Abdula Bhati</t>
  </si>
  <si>
    <t>Takliyo Ka mOhalla Loharpura Nagaur</t>
  </si>
  <si>
    <t>50219601887</t>
  </si>
  <si>
    <t>432174556426</t>
  </si>
  <si>
    <t>106655385</t>
  </si>
  <si>
    <t>Shakir Khan</t>
  </si>
  <si>
    <t>Near Sheetla Mata Mandir ke pas Nagaur</t>
  </si>
  <si>
    <t>746110110000670</t>
  </si>
  <si>
    <t>578771952572</t>
  </si>
  <si>
    <t>101655149</t>
  </si>
  <si>
    <t>Mohd Farukh</t>
  </si>
  <si>
    <t>Nizamuddeen</t>
  </si>
  <si>
    <t>177 near Forest Office Nagaur</t>
  </si>
  <si>
    <t>10280100011633</t>
  </si>
  <si>
    <t>674310549514</t>
  </si>
  <si>
    <t>101655206</t>
  </si>
  <si>
    <t>Ahmed</t>
  </si>
  <si>
    <t>Mohammed Rafique</t>
  </si>
  <si>
    <t>Mahi Gate Ke Bahar Rathori Kuwa Nagaur</t>
  </si>
  <si>
    <t>1942010065548</t>
  </si>
  <si>
    <t>686378202904</t>
  </si>
  <si>
    <t>101655164</t>
  </si>
  <si>
    <t>Amir Khan</t>
  </si>
  <si>
    <t>Manjur Khan</t>
  </si>
  <si>
    <t>Kumari Gate Ke Andar Nagaur</t>
  </si>
  <si>
    <t>20198119523</t>
  </si>
  <si>
    <t>770622035848</t>
  </si>
  <si>
    <t>101655147</t>
  </si>
  <si>
    <t>Shahid husane</t>
  </si>
  <si>
    <t>vyapriyo ka mohalla nagaur</t>
  </si>
  <si>
    <t>270210100023530</t>
  </si>
  <si>
    <t>615705777854</t>
  </si>
  <si>
    <t>101655172</t>
  </si>
  <si>
    <t>Kayyum Khan</t>
  </si>
  <si>
    <t>Pathano ka mohalla nagaur</t>
  </si>
  <si>
    <t>pashu palan</t>
  </si>
  <si>
    <t>51107214163</t>
  </si>
  <si>
    <t>496564002442</t>
  </si>
  <si>
    <t>101654332</t>
  </si>
  <si>
    <t>Shabina</t>
  </si>
  <si>
    <t>Abid Khan</t>
  </si>
  <si>
    <t>Kumahari Darwaje ke Ander Nagaur</t>
  </si>
  <si>
    <t>50160014155556</t>
  </si>
  <si>
    <t>861990746367</t>
  </si>
  <si>
    <t>101655148</t>
  </si>
  <si>
    <t>Abdul Mateen</t>
  </si>
  <si>
    <t>Nadi Chowk Makrana</t>
  </si>
  <si>
    <t>30610100013013</t>
  </si>
  <si>
    <t>910134829963</t>
  </si>
  <si>
    <t>506684133</t>
  </si>
  <si>
    <t>Saniya Parveen</t>
  </si>
  <si>
    <t>Akhlak Ahmed</t>
  </si>
  <si>
    <t xml:space="preserve">cloth </t>
  </si>
  <si>
    <t>30610100013076</t>
  </si>
  <si>
    <t>587837530915</t>
  </si>
  <si>
    <t>506684134</t>
  </si>
  <si>
    <t>Raseed Mohammed</t>
  </si>
  <si>
    <t>Hakim Mohammed</t>
  </si>
  <si>
    <t>Vpo Padu Khurd The. Riyan Badi Dist. Nagaur</t>
  </si>
  <si>
    <t>61093655046</t>
  </si>
  <si>
    <t>223565540229</t>
  </si>
  <si>
    <t>506675140</t>
  </si>
  <si>
    <t>Kawal jeet Singh</t>
  </si>
  <si>
    <t>Harjeet Singh</t>
  </si>
  <si>
    <t>Traffic colony Merta Road Dist Nagaur</t>
  </si>
  <si>
    <t>61146292141</t>
  </si>
  <si>
    <t>526466811065</t>
  </si>
  <si>
    <t>506676289</t>
  </si>
  <si>
    <t>Suresh Kumar Jain</t>
  </si>
  <si>
    <t>Champa lal  Kala</t>
  </si>
  <si>
    <t>Khatriyo Ka mOhalla Ren The. Merta City Dist Nagaur</t>
  </si>
  <si>
    <t>Gas Repair</t>
  </si>
  <si>
    <t>413962273 506676184  188098663</t>
  </si>
  <si>
    <t>Ishak Ali Khan</t>
  </si>
  <si>
    <t>Shokat Ali Khan</t>
  </si>
  <si>
    <t>Vpo Chhoti Chhapri Teh. Didwana dist. Nagaur</t>
  </si>
  <si>
    <t>61068565141</t>
  </si>
  <si>
    <t>779835152158</t>
  </si>
  <si>
    <t>506670987</t>
  </si>
  <si>
    <t>Ummed Khan</t>
  </si>
  <si>
    <t>44330100005484</t>
  </si>
  <si>
    <t>771257118743</t>
  </si>
  <si>
    <t>506670990</t>
  </si>
  <si>
    <t>61202441884</t>
  </si>
  <si>
    <t>203828894593</t>
  </si>
  <si>
    <t>506670985</t>
  </si>
  <si>
    <t>Moinudin</t>
  </si>
  <si>
    <t>06340110021279</t>
  </si>
  <si>
    <t>363283480643</t>
  </si>
  <si>
    <t>503212491</t>
  </si>
  <si>
    <t>06340110035986</t>
  </si>
  <si>
    <t>480418556249</t>
  </si>
  <si>
    <t>506672383</t>
  </si>
  <si>
    <t>Samsudin</t>
  </si>
  <si>
    <t>Naiyo Ka Bas Vpo Ren The. Merta City</t>
  </si>
  <si>
    <t>electric Shop</t>
  </si>
  <si>
    <t>657190113188</t>
  </si>
  <si>
    <t>506676291 501772333</t>
  </si>
  <si>
    <t>Jubair Khan</t>
  </si>
  <si>
    <t>Mohd. Rafique Khan</t>
  </si>
  <si>
    <t>Mutha Nadi Merta City</t>
  </si>
  <si>
    <t>26701530000805</t>
  </si>
  <si>
    <t>456329902664</t>
  </si>
  <si>
    <t>101655346</t>
  </si>
  <si>
    <t>Durga Devi</t>
  </si>
  <si>
    <t>Rahul</t>
  </si>
  <si>
    <t>Bassi Nagachiyo Ka Mohalla Nagaur</t>
  </si>
  <si>
    <t>50398182198</t>
  </si>
  <si>
    <t>334571819729</t>
  </si>
  <si>
    <t>101655299</t>
  </si>
  <si>
    <t>Asif Ali</t>
  </si>
  <si>
    <t>Nazeer Ali</t>
  </si>
  <si>
    <t>Ajmeri Gate K Ander Nagaur</t>
  </si>
  <si>
    <t>746110110001934</t>
  </si>
  <si>
    <t>582804700158</t>
  </si>
  <si>
    <t>101655301</t>
  </si>
  <si>
    <t>Najma</t>
  </si>
  <si>
    <t>Najir</t>
  </si>
  <si>
    <t>Bhatiyo Ka Mohalla Loharopura Nagaur</t>
  </si>
  <si>
    <t>1942010126298</t>
  </si>
  <si>
    <t>263922657266</t>
  </si>
  <si>
    <t>101655349</t>
  </si>
  <si>
    <t>Abdul Jamil</t>
  </si>
  <si>
    <t>Nathu</t>
  </si>
  <si>
    <t>Vpo Borawar Teh. Makrana Dist Nagaur</t>
  </si>
  <si>
    <t>747510310000141</t>
  </si>
  <si>
    <t>506446398065</t>
  </si>
  <si>
    <t>101655356</t>
  </si>
  <si>
    <t>Hena Parvin</t>
  </si>
  <si>
    <t>Mo Usman</t>
  </si>
  <si>
    <t>Mahi DarwajaGandhi wadi Ke Pass Nagaur</t>
  </si>
  <si>
    <t>270210100009770</t>
  </si>
  <si>
    <t>643282723525</t>
  </si>
  <si>
    <t>101655296</t>
  </si>
  <si>
    <t>Sabila Begam</t>
  </si>
  <si>
    <t>shahab Alam</t>
  </si>
  <si>
    <t>Ward No 13 Jhinjha Ka Bas Vpo Ren Teh. Merta city</t>
  </si>
  <si>
    <t>silai mashine</t>
  </si>
  <si>
    <t>06343211023630</t>
  </si>
  <si>
    <t>545741060834</t>
  </si>
  <si>
    <t>506672382</t>
  </si>
  <si>
    <t>Behaind Laxmi Tara  Cinema  Nagaur</t>
  </si>
  <si>
    <t>50191159809</t>
  </si>
  <si>
    <t>967018047268</t>
  </si>
  <si>
    <t>506656248</t>
  </si>
  <si>
    <t>Shoukat Khan</t>
  </si>
  <si>
    <t>Vpo Fagli Amarpura Teh. Dist Nagaur</t>
  </si>
  <si>
    <t>loha ka kam</t>
  </si>
  <si>
    <t>1108104000034797</t>
  </si>
  <si>
    <t>967978640219</t>
  </si>
  <si>
    <t>101655355</t>
  </si>
  <si>
    <t>Reshma Bano</t>
  </si>
  <si>
    <t>Ajmat Ali</t>
  </si>
  <si>
    <t>Ward No 11 Vyapariyo Ka mohalla Vpo Bhakri</t>
  </si>
  <si>
    <t>05890110032374</t>
  </si>
  <si>
    <t>803084566077</t>
  </si>
  <si>
    <t>101655298</t>
  </si>
  <si>
    <t>Jakir Khan</t>
  </si>
  <si>
    <t>50217924549</t>
  </si>
  <si>
    <t>784954664677</t>
  </si>
  <si>
    <t>101655367</t>
  </si>
  <si>
    <t>Raisa Banoo</t>
  </si>
  <si>
    <t>Mirasiyo Ka Bas Doongras Post Nimbola kallan Teh. Degana Dist. Nagaur</t>
  </si>
  <si>
    <t>06340110038741</t>
  </si>
  <si>
    <t>263607151057</t>
  </si>
  <si>
    <t>101655347</t>
  </si>
  <si>
    <t>Manir Khan</t>
  </si>
  <si>
    <t>Safi Khan</t>
  </si>
  <si>
    <t>oil ghana</t>
  </si>
  <si>
    <t>06340110078884</t>
  </si>
  <si>
    <t>716883739702</t>
  </si>
  <si>
    <t>101655361</t>
  </si>
  <si>
    <t>Ajaharudin</t>
  </si>
  <si>
    <t>Teli Lohar Mohalla Nagaur</t>
  </si>
  <si>
    <t>3567060928</t>
  </si>
  <si>
    <t>322205729577</t>
  </si>
  <si>
    <t>101655302</t>
  </si>
  <si>
    <t>Sabina Bano</t>
  </si>
  <si>
    <t>Fajludeen</t>
  </si>
  <si>
    <t>Bajrwada Nagaur</t>
  </si>
  <si>
    <t>704101011001477</t>
  </si>
  <si>
    <t>889764602383</t>
  </si>
  <si>
    <t>503874231</t>
  </si>
  <si>
    <t>Mo. AriF</t>
  </si>
  <si>
    <t>Near Khari Masjid Teliwara Nagaur</t>
  </si>
  <si>
    <t>704101011001353</t>
  </si>
  <si>
    <t>607898151786</t>
  </si>
  <si>
    <t>101655366</t>
  </si>
  <si>
    <t>Near Puran Bijli Ghar Nagaur</t>
  </si>
  <si>
    <t>bardana</t>
  </si>
  <si>
    <t>0511975309</t>
  </si>
  <si>
    <t>357353065708</t>
  </si>
  <si>
    <t>101655368</t>
  </si>
  <si>
    <t>Anita Bano</t>
  </si>
  <si>
    <t>Sangam vihar Colony Merta City</t>
  </si>
  <si>
    <t>20419612625</t>
  </si>
  <si>
    <t>552206243648</t>
  </si>
  <si>
    <t>101655300</t>
  </si>
  <si>
    <t>Ibu Khan</t>
  </si>
  <si>
    <t>06343211048411</t>
  </si>
  <si>
    <t>405304449666</t>
  </si>
  <si>
    <t>101655348</t>
  </si>
  <si>
    <t>Sabauddin</t>
  </si>
  <si>
    <t>lohe ka kam</t>
  </si>
  <si>
    <t>3383101004895</t>
  </si>
  <si>
    <t>682579778308</t>
  </si>
  <si>
    <t>101655359</t>
  </si>
  <si>
    <t>Chhoti Bano</t>
  </si>
  <si>
    <t>Roshan Ali</t>
  </si>
  <si>
    <t>Nyaro Ka Mohalla  Nagaur</t>
  </si>
  <si>
    <t>4411922043</t>
  </si>
  <si>
    <t>391274530487</t>
  </si>
  <si>
    <t>101655344</t>
  </si>
  <si>
    <t>Gaffar</t>
  </si>
  <si>
    <t>Fakir Khan</t>
  </si>
  <si>
    <t>Near Madrsa Harsore</t>
  </si>
  <si>
    <t>10012647881</t>
  </si>
  <si>
    <t>524422808046</t>
  </si>
  <si>
    <t>101655360</t>
  </si>
  <si>
    <t>Mohd Sarif</t>
  </si>
  <si>
    <t>Khawaja Hussain</t>
  </si>
  <si>
    <t>Mahi Darwaja Bajar Wada Nagaur</t>
  </si>
  <si>
    <t>59019237331</t>
  </si>
  <si>
    <t>770291668153</t>
  </si>
  <si>
    <t>101655351</t>
  </si>
  <si>
    <t>Ajamat Husain</t>
  </si>
  <si>
    <t>Mohd Ayub</t>
  </si>
  <si>
    <t>New Tanki Ke Pass Didwana</t>
  </si>
  <si>
    <t>34571331905</t>
  </si>
  <si>
    <t>203110325354</t>
  </si>
  <si>
    <t>506671243</t>
  </si>
  <si>
    <t>Mobin Kha</t>
  </si>
  <si>
    <t>Sher khan</t>
  </si>
  <si>
    <t>Mohamad pura Nagaur</t>
  </si>
  <si>
    <t>50311625156</t>
  </si>
  <si>
    <t>999818951603</t>
  </si>
  <si>
    <t>101655293</t>
  </si>
  <si>
    <t>Mohammad Rafeq</t>
  </si>
  <si>
    <t>06340110018491</t>
  </si>
  <si>
    <t>545147487131</t>
  </si>
  <si>
    <t>101655352</t>
  </si>
  <si>
    <t>Bundu Khan</t>
  </si>
  <si>
    <t>Dhoodhiwas Nagaur</t>
  </si>
  <si>
    <t>50160005279591</t>
  </si>
  <si>
    <t>453067328477</t>
  </si>
  <si>
    <t>101655365</t>
  </si>
  <si>
    <t>Kheruni</t>
  </si>
  <si>
    <t>Ugma Khan</t>
  </si>
  <si>
    <t>06340110078952</t>
  </si>
  <si>
    <t>976717151996</t>
  </si>
  <si>
    <t>101655350</t>
  </si>
  <si>
    <t>Nabab Khan</t>
  </si>
  <si>
    <t>Chhapri Khurd Nagaur</t>
  </si>
  <si>
    <t>34814099377</t>
  </si>
  <si>
    <t>949634077140</t>
  </si>
  <si>
    <t>101655357</t>
  </si>
  <si>
    <t>Abdul Kadeer</t>
  </si>
  <si>
    <t>Barkatullah</t>
  </si>
  <si>
    <t>Masjid ke pass Rathori Kua Nagaur</t>
  </si>
  <si>
    <t>1942010083119</t>
  </si>
  <si>
    <t>881431420484</t>
  </si>
  <si>
    <t>101655345</t>
  </si>
  <si>
    <t>Islauddin</t>
  </si>
  <si>
    <t>3383101000780</t>
  </si>
  <si>
    <t>657439923564</t>
  </si>
  <si>
    <t>101655358</t>
  </si>
  <si>
    <t>Rahisha Banu</t>
  </si>
  <si>
    <t>50160005279621</t>
  </si>
  <si>
    <t>842309436722</t>
  </si>
  <si>
    <t>101655370</t>
  </si>
  <si>
    <t>Anwar</t>
  </si>
  <si>
    <t>Vpo Janana Dist Nagaur</t>
  </si>
  <si>
    <t>10288100006535</t>
  </si>
  <si>
    <t>621946676233</t>
  </si>
  <si>
    <t>101655559</t>
  </si>
  <si>
    <t>Mejar Karim Nagar Nagaur</t>
  </si>
  <si>
    <t>1942010082484</t>
  </si>
  <si>
    <t>894733083183</t>
  </si>
  <si>
    <t>101655500</t>
  </si>
  <si>
    <t>Nyaz Moammed</t>
  </si>
  <si>
    <t>Peer Balkh Mohalla Samas Ki Bari Nagaur</t>
  </si>
  <si>
    <t>520101213358316</t>
  </si>
  <si>
    <t>506791379561</t>
  </si>
  <si>
    <t>101655419</t>
  </si>
  <si>
    <t>Pabu Ram</t>
  </si>
  <si>
    <t>Vill Surpura Post Bhikarniya Kallan Teh. Degana Dist Nagaur</t>
  </si>
  <si>
    <t>680801501404</t>
  </si>
  <si>
    <t>523481780861</t>
  </si>
  <si>
    <t>101655424</t>
  </si>
  <si>
    <t>Shahabudeen Khan</t>
  </si>
  <si>
    <t>746110110001211</t>
  </si>
  <si>
    <t>278656301412</t>
  </si>
  <si>
    <t>101655499</t>
  </si>
  <si>
    <t>MO Umradin</t>
  </si>
  <si>
    <t>Fakeero Ka Chowk Nagaur</t>
  </si>
  <si>
    <t>520101203020207</t>
  </si>
  <si>
    <t>271216932261</t>
  </si>
  <si>
    <t>101655294</t>
  </si>
  <si>
    <t>Nagma Khan</t>
  </si>
  <si>
    <t>Rasid Khan</t>
  </si>
  <si>
    <t>Nakash Gate Nagaur</t>
  </si>
  <si>
    <t>1942010126632</t>
  </si>
  <si>
    <t>328482299477</t>
  </si>
  <si>
    <t>101655749</t>
  </si>
  <si>
    <t>Jafar Husain</t>
  </si>
  <si>
    <t>Fakiro Ka Mohalla Nagaurt</t>
  </si>
  <si>
    <t>20198115187</t>
  </si>
  <si>
    <t>683427483388</t>
  </si>
  <si>
    <t>101655751</t>
  </si>
  <si>
    <t>Israj Khan</t>
  </si>
  <si>
    <t>Vpo Jodhdas Teh. Merat City</t>
  </si>
  <si>
    <t>61064031532</t>
  </si>
  <si>
    <t>291092911424</t>
  </si>
  <si>
    <t>506676214</t>
  </si>
  <si>
    <t>Nisar  Ahmad</t>
  </si>
  <si>
    <t>Mahi Darwaja Nagaur</t>
  </si>
  <si>
    <t>592402010003505</t>
  </si>
  <si>
    <t>301266315144</t>
  </si>
  <si>
    <t>101655560</t>
  </si>
  <si>
    <t>Jafaru Khan</t>
  </si>
  <si>
    <t>Bus Stand Road Ren Teh. Merta City</t>
  </si>
  <si>
    <t>Bardana</t>
  </si>
  <si>
    <t>06340110011133</t>
  </si>
  <si>
    <t>660083770833</t>
  </si>
  <si>
    <t>506676237</t>
  </si>
  <si>
    <t>Salim Chimpa</t>
  </si>
  <si>
    <t>Sayaid</t>
  </si>
  <si>
    <t>Chmpo ka Bas Ren Teh. Merta City</t>
  </si>
  <si>
    <t>06340110014219</t>
  </si>
  <si>
    <t>452165227720</t>
  </si>
  <si>
    <t>503446588</t>
  </si>
  <si>
    <t>Hafija</t>
  </si>
  <si>
    <t>Village Saranwas Post Chuntisara Dist nagaur</t>
  </si>
  <si>
    <t>4411922135</t>
  </si>
  <si>
    <t>795242054339</t>
  </si>
  <si>
    <t>101655851</t>
  </si>
  <si>
    <t>Nasareen Bano</t>
  </si>
  <si>
    <t>Mo Aslam</t>
  </si>
  <si>
    <t>50429588651</t>
  </si>
  <si>
    <t>485884000837</t>
  </si>
  <si>
    <t>101655852</t>
  </si>
  <si>
    <t>Kamrudeen</t>
  </si>
  <si>
    <t>06343211053750</t>
  </si>
  <si>
    <t>650046968991</t>
  </si>
  <si>
    <t>506676212</t>
  </si>
  <si>
    <t>Sokhat Ali</t>
  </si>
  <si>
    <t>Hauji Teli</t>
  </si>
  <si>
    <t>06340110013328</t>
  </si>
  <si>
    <t>408755628197</t>
  </si>
  <si>
    <t>506676221</t>
  </si>
  <si>
    <t>06340100011122</t>
  </si>
  <si>
    <t>934274205148</t>
  </si>
  <si>
    <t>506676397</t>
  </si>
  <si>
    <t>Hau Khan</t>
  </si>
  <si>
    <t>06340110013496</t>
  </si>
  <si>
    <t>685884515210</t>
  </si>
  <si>
    <t>502241302</t>
  </si>
  <si>
    <t>06343211033622</t>
  </si>
  <si>
    <t>884485639498</t>
  </si>
  <si>
    <t>506676350</t>
  </si>
  <si>
    <t>Mahboob Ali</t>
  </si>
  <si>
    <t>06340100004899</t>
  </si>
  <si>
    <t>288468552613</t>
  </si>
  <si>
    <t>506676351</t>
  </si>
  <si>
    <t>06340110027011</t>
  </si>
  <si>
    <t>812651596781</t>
  </si>
  <si>
    <t>506676211</t>
  </si>
  <si>
    <t>Saddiq Mohammed</t>
  </si>
  <si>
    <t>06340100006665</t>
  </si>
  <si>
    <t>207564380451</t>
  </si>
  <si>
    <t>506676238</t>
  </si>
  <si>
    <t>Allaudeen</t>
  </si>
  <si>
    <t>06340110029886</t>
  </si>
  <si>
    <t>298460804552</t>
  </si>
  <si>
    <t>506676179</t>
  </si>
  <si>
    <t>Abdul Mujib</t>
  </si>
  <si>
    <t>Abdul Hafij</t>
  </si>
  <si>
    <t>Vpo Kuchera Teh. Kuchera</t>
  </si>
  <si>
    <t>61254718052</t>
  </si>
  <si>
    <t>436379727567</t>
  </si>
  <si>
    <t>101655722</t>
  </si>
  <si>
    <t>Rayana</t>
  </si>
  <si>
    <t>Village  Budi Teh. District Nagaur</t>
  </si>
  <si>
    <t>50180002564408</t>
  </si>
  <si>
    <t>252287565852</t>
  </si>
  <si>
    <t>101656213</t>
  </si>
  <si>
    <t>Sher Bano</t>
  </si>
  <si>
    <t>Ahasan</t>
  </si>
  <si>
    <t>Bassi Mohalla Nagaur</t>
  </si>
  <si>
    <t>746110310000346</t>
  </si>
  <si>
    <t>589612356796</t>
  </si>
  <si>
    <t>101656218</t>
  </si>
  <si>
    <t>Sajiya Bano</t>
  </si>
  <si>
    <t>Mohammed Shakir</t>
  </si>
  <si>
    <t>Patrol Pamp Ke Pichhe Pirjado Ka Mohalla Nagaur</t>
  </si>
  <si>
    <t>50407816877</t>
  </si>
  <si>
    <t>390653883761</t>
  </si>
  <si>
    <t>101656215</t>
  </si>
  <si>
    <t>Rehana Bano</t>
  </si>
  <si>
    <t>Shabir Chhinpa</t>
  </si>
  <si>
    <t>Top Chowk Loharpura Nagaur</t>
  </si>
  <si>
    <t>520191040482398</t>
  </si>
  <si>
    <t>892891010092</t>
  </si>
  <si>
    <t>101655246</t>
  </si>
  <si>
    <t>Reshama Bano</t>
  </si>
  <si>
    <t>Mohd Shakir</t>
  </si>
  <si>
    <t>520191040473283</t>
  </si>
  <si>
    <t>510624934692</t>
  </si>
  <si>
    <t>101655248</t>
  </si>
  <si>
    <t>53870100002619</t>
  </si>
  <si>
    <t>881055884772</t>
  </si>
  <si>
    <t>101656221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</si>
  <si>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</si>
  <si>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</si>
  <si>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20.9.17</t>
  </si>
  <si>
    <t>5.10.17</t>
  </si>
  <si>
    <t>MOHAMMAD IRSHAD</t>
  </si>
  <si>
    <t>MOHAMMAD HABIB</t>
  </si>
  <si>
    <t>CHITAWA CHITAWA NAWA NAGAUR RAJ. 341519</t>
  </si>
  <si>
    <t>MOTHER TARESA NURSING AND PARAMEDICAL INSTITUTE MANSAROVAR JAIPUR</t>
  </si>
  <si>
    <t>RAJASTHAN UNIVERSITY OF HEALTH SCIENCE</t>
  </si>
  <si>
    <t>22.2.17</t>
  </si>
  <si>
    <t>23.5.17</t>
  </si>
  <si>
    <t>42070100007009</t>
  </si>
  <si>
    <t>914449284740</t>
  </si>
  <si>
    <t>5044630058</t>
  </si>
  <si>
    <t>IRFAN KHAN</t>
  </si>
  <si>
    <t>WARD NO. 2 PURANA BIJI GHAR KE PICHE KAYAM KHANIYO KA MOHALLA KUCHERA NAGAUR RAJ. 341024</t>
  </si>
  <si>
    <t>TAXWAY COLLEGE EDUCATIONAL FOUNFATION</t>
  </si>
  <si>
    <t>ICWAI</t>
  </si>
  <si>
    <t xml:space="preserve">ADVANCE ACCOUNATANT TRANNING + CERTIFICATION ACCOUNTING TAXTION </t>
  </si>
  <si>
    <t>1 YEAR</t>
  </si>
  <si>
    <t>21.7.17</t>
  </si>
  <si>
    <t>25.7.17</t>
  </si>
  <si>
    <t>61229012650</t>
  </si>
  <si>
    <t>930514110894</t>
  </si>
  <si>
    <t>504502032</t>
  </si>
  <si>
    <t>SHERANI ABAD CHOTIKHATU NAGAUR DIDWANA RAJ. 341302</t>
  </si>
  <si>
    <t>KAUTILYA INSTITUTE OF TECHNOLOGY &amp; ENGINEERING JAIPUR</t>
  </si>
  <si>
    <t>504489192   504396221</t>
  </si>
  <si>
    <t>ALI MOHD.</t>
  </si>
  <si>
    <t>UMAR DEEN</t>
  </si>
  <si>
    <t>GAUSIYA MOHALLA DIDWANA SHERANI ABAD CHHOTIKHATU NAGAUR RAJ. 341302</t>
  </si>
  <si>
    <t>DHANVANTRI COLLEGE OF NURSING, BANGLOR</t>
  </si>
  <si>
    <t>504398423  504398424</t>
  </si>
  <si>
    <t>1558, ISLAMPURA LAMBA CHOWK BASNI DELIMA NAGAUR RAJ.  341021</t>
  </si>
  <si>
    <t>ST. WILFRED GROUP OF COLLEGES MANSAROVAR, JAIPUR</t>
  </si>
  <si>
    <t>UNIVERSITYOF RAJASTHAN, JAIPUR</t>
  </si>
  <si>
    <t>M.SC. IT</t>
  </si>
  <si>
    <t>16.10.17</t>
  </si>
  <si>
    <t>23.10.17</t>
  </si>
  <si>
    <t>RAJASTHAN TECHNICAL UNIVERSITY, KOTA</t>
  </si>
  <si>
    <t>7.12.17</t>
  </si>
  <si>
    <t>9.1.18</t>
  </si>
  <si>
    <t>MOHAMMAD SULEMAN</t>
  </si>
  <si>
    <t>JAMIL KHAN</t>
  </si>
  <si>
    <t>SUFIYA MOHALLA VPO- SHERANI ABAD. NAGAUR 341302</t>
  </si>
  <si>
    <t>AANAND INTERNATIONAL COLLEGE OF ENGINEERING, JAIPUR</t>
  </si>
  <si>
    <t>26.2.18</t>
  </si>
  <si>
    <t>27.2.18</t>
  </si>
  <si>
    <t>SUHEL AHAMAD</t>
  </si>
  <si>
    <t>MUNAWAR AHAMAD</t>
  </si>
  <si>
    <t>JASNAGAR ROAD RINYA BADI NAGAUR</t>
  </si>
  <si>
    <t>30.3.18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</si>
  <si>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</si>
  <si>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Munir Mohd.</t>
  </si>
  <si>
    <t>Vpo padu khurd the Riyan Badi, Nagaur</t>
  </si>
  <si>
    <t>Term</t>
  </si>
  <si>
    <t>6.7.18</t>
  </si>
  <si>
    <t>10012677928</t>
  </si>
  <si>
    <t>5872 2312 4351</t>
  </si>
  <si>
    <t>506675653</t>
  </si>
  <si>
    <t>Rejendra Kumar Jain</t>
  </si>
  <si>
    <t>Oswal Mohalla Padu Kallan,Th. Riyan Badi, Nagaur</t>
  </si>
  <si>
    <t>32860110018187</t>
  </si>
  <si>
    <t>5625 4802 9597</t>
  </si>
  <si>
    <t>506675776</t>
  </si>
  <si>
    <t>Tanay Lalwani</t>
  </si>
  <si>
    <t>Jai Singh</t>
  </si>
  <si>
    <t>Ward no 20 Surana Ki Badi Nagaur</t>
  </si>
  <si>
    <t>61168620757</t>
  </si>
  <si>
    <t>4146 8923 0970</t>
  </si>
  <si>
    <t>101655339</t>
  </si>
  <si>
    <t xml:space="preserve">Gulam </t>
  </si>
  <si>
    <t>Sokin Khan</t>
  </si>
  <si>
    <t>Teliyo Ka Bas Tarnau</t>
  </si>
  <si>
    <t>1811226918010460</t>
  </si>
  <si>
    <t>7508 7755 8605</t>
  </si>
  <si>
    <t>101655840</t>
  </si>
  <si>
    <t>Rafiq Mohd.</t>
  </si>
  <si>
    <t>Sudeen Chhi</t>
  </si>
  <si>
    <t>Panchori Naraur</t>
  </si>
  <si>
    <t>50180010367378</t>
  </si>
  <si>
    <t>2878 9922 1857</t>
  </si>
  <si>
    <t>101655353</t>
  </si>
  <si>
    <t>Kalasum</t>
  </si>
  <si>
    <t>Khatiyo Ka Bas Tarnau Nagaur</t>
  </si>
  <si>
    <t>10021938867</t>
  </si>
  <si>
    <t>7034 0940 9197</t>
  </si>
  <si>
    <t>101655423</t>
  </si>
  <si>
    <t>Khurshid Khan</t>
  </si>
  <si>
    <t>Vpo Karkwal The. Merta Nagaur</t>
  </si>
  <si>
    <t>918010016326157</t>
  </si>
  <si>
    <t>8204 7357 6344</t>
  </si>
  <si>
    <t>506676292</t>
  </si>
  <si>
    <t>Heena Shaikh</t>
  </si>
  <si>
    <t>Mohd. Imran</t>
  </si>
  <si>
    <t>Teli Loharo ka Mohalla Nagur</t>
  </si>
  <si>
    <t>1108104000026646</t>
  </si>
  <si>
    <t>8828 1817 2455</t>
  </si>
  <si>
    <t>101655748</t>
  </si>
  <si>
    <t>Bofa Shah</t>
  </si>
  <si>
    <t>VPO Mewar Tehsil- Riyan Badi, Dist- Nagaur</t>
  </si>
  <si>
    <t>14.9.18</t>
  </si>
  <si>
    <t>17.9.18</t>
  </si>
  <si>
    <t>32860110018873</t>
  </si>
  <si>
    <t>254299139106</t>
  </si>
  <si>
    <t>506676194</t>
  </si>
  <si>
    <t>Asin</t>
  </si>
  <si>
    <t>04392413001004</t>
  </si>
  <si>
    <t>982677913580</t>
  </si>
  <si>
    <t>506676191</t>
  </si>
  <si>
    <t>Shakeer</t>
  </si>
  <si>
    <t>Saphi Mohammed</t>
  </si>
  <si>
    <t>Nagaur Falsa Marwar Mundawa, Nagaur</t>
  </si>
  <si>
    <t>61094208063</t>
  </si>
  <si>
    <t>961602442062</t>
  </si>
  <si>
    <t>101655295</t>
  </si>
  <si>
    <t>SHERANI ABAD NAGAUR CHOTI KHATU NAGAUR RAJ. 341302</t>
  </si>
  <si>
    <t>ANAND INTERNATIONAL COLLEGE OF ENGINEERING, JAIPUR</t>
  </si>
  <si>
    <t>28.6.18</t>
  </si>
  <si>
    <t>27.6.18</t>
  </si>
  <si>
    <t>MOHAMMAD AKHTHER</t>
  </si>
  <si>
    <t>PHULPURA BASNI NAGAUR 341021</t>
  </si>
  <si>
    <t>GLOBEL INSTITUTE OF TECHNOLOGY, JAIPUR</t>
  </si>
  <si>
    <t>61205079804</t>
  </si>
  <si>
    <t>664204384897</t>
  </si>
  <si>
    <t>504501377</t>
  </si>
  <si>
    <t>MOHAMMED NAUSHAD</t>
  </si>
  <si>
    <t>SHABBIR AHAMED</t>
  </si>
  <si>
    <t>NURANI MOHALLA DARGAH KE PAS KHATOO KALAN BARII KHATU NAGAUR 341301</t>
  </si>
  <si>
    <t>PURNIMA INSTITUTE OF ENGINEERING &amp; TECHNOLOGY JAIPUR</t>
  </si>
  <si>
    <t>61183594646</t>
  </si>
  <si>
    <t>484285273450</t>
  </si>
  <si>
    <t>504403863</t>
  </si>
  <si>
    <t>MOHAMMAD AREEF</t>
  </si>
  <si>
    <t>AJEEJ KHAN</t>
  </si>
  <si>
    <t>SUFIYA MOHALLA SHERANI ABAD NAGAUR RAJ. 341302</t>
  </si>
  <si>
    <t>YAGAWALKYA INSTITUTE OF TECHNOLOGY JAIPUR</t>
  </si>
  <si>
    <t>27170110038239</t>
  </si>
  <si>
    <t>473375666986</t>
  </si>
  <si>
    <t>504485417</t>
  </si>
  <si>
    <t>MOHAMMAD IKBAL</t>
  </si>
  <si>
    <t>AMIRUDEEN</t>
  </si>
  <si>
    <t>NAGAURI FALSA MARWAR MUNDWA NAGAUR RAJ. 341026</t>
  </si>
  <si>
    <t>RAJASTHAN UNIVERSITY OF HEALTH SCIENCE, JAIPUR</t>
  </si>
  <si>
    <t>61282790658</t>
  </si>
  <si>
    <t>842319486210</t>
  </si>
  <si>
    <t>504496735</t>
  </si>
  <si>
    <t>Mohammed Suleman</t>
  </si>
  <si>
    <t>Jamil  Khan</t>
  </si>
  <si>
    <t>Aanand International College of Engineering, Jaipur</t>
  </si>
  <si>
    <t>Rajasthan Technical University, Kota</t>
  </si>
  <si>
    <t>4 Year</t>
  </si>
  <si>
    <t>1.3.19</t>
  </si>
  <si>
    <t>Ali Mohhamad</t>
  </si>
  <si>
    <t>Rajive Gandhi University of Health Science</t>
  </si>
  <si>
    <t>19.12.18</t>
  </si>
  <si>
    <t>21.12.18</t>
  </si>
  <si>
    <t>504398423    504398424</t>
  </si>
  <si>
    <t>863556924876</t>
  </si>
  <si>
    <t>MADINA MASJID KI GALI MADINA COLONY MAKRANA NAGAUR 341505</t>
  </si>
  <si>
    <t xml:space="preserve">NAUSHAD ALI </t>
  </si>
  <si>
    <t>SHABNAM CHOUHANA</t>
  </si>
  <si>
    <t>294532402115</t>
  </si>
  <si>
    <t>BEECH KI HATAI MAKRANA NAGAUR RAJ. 341505</t>
  </si>
  <si>
    <t>MUNSHI</t>
  </si>
  <si>
    <t>BAILA</t>
  </si>
  <si>
    <t>934184111195</t>
  </si>
  <si>
    <t>PEER KI DARGAH GALI NO. 3 MAKRANA NAGAUR 341505</t>
  </si>
  <si>
    <t xml:space="preserve"> MUZAFFAR ALAM</t>
  </si>
  <si>
    <t>SANJIDA</t>
  </si>
  <si>
    <t>700986268924</t>
  </si>
  <si>
    <t>MAKRANA NAGAUR</t>
  </si>
  <si>
    <t>SAGEER AHMAD</t>
  </si>
  <si>
    <t>KHURSHIDA BEGUM</t>
  </si>
  <si>
    <t>762387648923</t>
  </si>
  <si>
    <t>CHOUDHARY HOUSE MAKRANA NAGAUR</t>
  </si>
  <si>
    <t>FIROZ AHMAD</t>
  </si>
  <si>
    <t>RESHMA BEGAM</t>
  </si>
  <si>
    <t>396897615834</t>
  </si>
  <si>
    <t>GULZAR MAKRANA R S NAGAUR RAJ. 341505</t>
  </si>
  <si>
    <t>MOHAMMED SHARIF</t>
  </si>
  <si>
    <t xml:space="preserve">SABRA </t>
  </si>
  <si>
    <t>870548801466</t>
  </si>
  <si>
    <t>IDGAH ROAD GULJAR MAKRANA NAGAUR 341505</t>
  </si>
  <si>
    <t xml:space="preserve">MOHAMMAD SHAREEF </t>
  </si>
  <si>
    <t>NAILA BANO</t>
  </si>
  <si>
    <t>911659916345</t>
  </si>
  <si>
    <t>EHLE HADEES MASJID KE PAS MAKRANA NAGAUR RAJ. 341505</t>
  </si>
  <si>
    <t>HEENA BANO</t>
  </si>
  <si>
    <t>ABDUL SARAY MOHAMMDARIYA MASJID KE PAS WARD NO 1 MAKRANA NAGAUR 341505</t>
  </si>
  <si>
    <t>ABDUL MAJID</t>
  </si>
  <si>
    <t>SHAHINA</t>
  </si>
  <si>
    <t>506686315    506686314</t>
  </si>
  <si>
    <t>586771879991</t>
  </si>
  <si>
    <t>12300110079607</t>
  </si>
  <si>
    <t>24.7.18</t>
  </si>
  <si>
    <t>23.7.18</t>
  </si>
  <si>
    <t>IRSHAD AALAM</t>
  </si>
  <si>
    <t>TASLIM BANO</t>
  </si>
  <si>
    <t>JIVAN JYOTI VIKAS GROUP</t>
  </si>
  <si>
    <t>others</t>
  </si>
  <si>
    <t>Jainis</t>
  </si>
  <si>
    <t>Budhhists</t>
  </si>
  <si>
    <t>Muslims</t>
  </si>
  <si>
    <t>NMDFC Share 70% of 90%)</t>
  </si>
  <si>
    <t xml:space="preserve">Amount Disbursed </t>
  </si>
  <si>
    <t>Area-wise breakup of members</t>
  </si>
  <si>
    <t>Gender-wise breakup of members</t>
  </si>
  <si>
    <t>Community-wise breakup of members</t>
  </si>
  <si>
    <t>Name of Members</t>
  </si>
  <si>
    <t>No. of Members</t>
  </si>
  <si>
    <t>Address of SHG</t>
  </si>
  <si>
    <t>Name of SHG</t>
  </si>
  <si>
    <t>Annuxure - B</t>
  </si>
  <si>
    <t>Micro 70%of90%</t>
  </si>
  <si>
    <t>Proforma for capturing MICRO FINANCE Utilisation Data - SHG-Wise</t>
  </si>
</sst>
</file>

<file path=xl/styles.xml><?xml version="1.0" encoding="utf-8"?>
<styleSheet xmlns="http://schemas.openxmlformats.org/spreadsheetml/2006/main">
  <fonts count="104">
    <font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name val="Kruti Dev 010"/>
    </font>
    <font>
      <sz val="11"/>
      <color theme="1"/>
      <name val="DevLys 010"/>
    </font>
    <font>
      <sz val="11"/>
      <color theme="1"/>
      <name val="Kruti Dev 011"/>
    </font>
    <font>
      <sz val="11"/>
      <color indexed="8"/>
      <name val="DevLys 010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b/>
      <sz val="14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DevLys 010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8"/>
      <name val="DevLys 010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theme="1"/>
      <name val="Kruti Dev 010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sz val="10"/>
      <color theme="1"/>
      <name val="Times New Roman"/>
      <family val="1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10"/>
      <name val="Richa"/>
    </font>
    <font>
      <sz val="12"/>
      <name val="DevLys 010"/>
    </font>
    <font>
      <sz val="10"/>
      <name val="Times"/>
      <family val="1"/>
    </font>
    <font>
      <sz val="13"/>
      <name val="DevLys 010"/>
    </font>
    <font>
      <sz val="12"/>
      <name val="Times New Roman"/>
      <family val="1"/>
    </font>
    <font>
      <b/>
      <sz val="12"/>
      <name val="Arjun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5" fillId="0" borderId="0"/>
    <xf numFmtId="0" fontId="25" fillId="0" borderId="0"/>
    <xf numFmtId="0" fontId="89" fillId="0" borderId="0" applyNumberFormat="0" applyFill="0" applyBorder="0" applyAlignment="0" applyProtection="0">
      <alignment vertical="top"/>
      <protection locked="0"/>
    </xf>
  </cellStyleXfs>
  <cellXfs count="85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0" fillId="2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top"/>
    </xf>
    <xf numFmtId="0" fontId="16" fillId="0" borderId="9" xfId="0" applyFont="1" applyBorder="1" applyAlignment="1">
      <alignment vertical="top"/>
    </xf>
    <xf numFmtId="0" fontId="16" fillId="2" borderId="11" xfId="0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14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7" fillId="2" borderId="1" xfId="0" quotePrefix="1" applyFont="1" applyFill="1" applyBorder="1" applyAlignment="1">
      <alignment vertical="top"/>
    </xf>
    <xf numFmtId="0" fontId="17" fillId="0" borderId="1" xfId="0" quotePrefix="1" applyFont="1" applyBorder="1" applyAlignment="1">
      <alignment vertical="top"/>
    </xf>
    <xf numFmtId="0" fontId="17" fillId="0" borderId="1" xfId="0" quotePrefix="1" applyFont="1" applyBorder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6" fillId="0" borderId="9" xfId="0" applyFont="1" applyFill="1" applyBorder="1" applyAlignment="1">
      <alignment vertical="top"/>
    </xf>
    <xf numFmtId="0" fontId="16" fillId="2" borderId="11" xfId="0" applyFont="1" applyFill="1" applyBorder="1" applyAlignment="1">
      <alignment horizontal="right" vertical="top" wrapText="1"/>
    </xf>
    <xf numFmtId="14" fontId="17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14" fontId="23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2" fillId="2" borderId="1" xfId="0" quotePrefix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0" fontId="16" fillId="0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horizontal="left" vertical="top" wrapText="1"/>
    </xf>
    <xf numFmtId="0" fontId="22" fillId="2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vertical="top"/>
    </xf>
    <xf numFmtId="0" fontId="18" fillId="0" borderId="1" xfId="1" applyFont="1" applyFill="1" applyBorder="1" applyAlignment="1">
      <alignment horizontal="center" vertical="top"/>
    </xf>
    <xf numFmtId="0" fontId="22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22" fillId="0" borderId="1" xfId="1" applyFont="1" applyFill="1" applyBorder="1" applyAlignment="1">
      <alignment horizontal="justify" vertical="top" wrapText="1"/>
    </xf>
    <xf numFmtId="0" fontId="17" fillId="0" borderId="1" xfId="1" applyFont="1" applyFill="1" applyBorder="1" applyAlignment="1">
      <alignment vertical="top" wrapText="1"/>
    </xf>
    <xf numFmtId="0" fontId="23" fillId="0" borderId="1" xfId="1" applyFont="1" applyFill="1" applyBorder="1" applyAlignment="1">
      <alignment vertical="top" wrapText="1"/>
    </xf>
    <xf numFmtId="0" fontId="23" fillId="0" borderId="1" xfId="1" applyFont="1" applyFill="1" applyBorder="1" applyAlignment="1">
      <alignment vertical="top"/>
    </xf>
    <xf numFmtId="0" fontId="23" fillId="0" borderId="9" xfId="1" applyFont="1" applyFill="1" applyBorder="1" applyAlignment="1">
      <alignment vertical="top"/>
    </xf>
    <xf numFmtId="0" fontId="16" fillId="2" borderId="11" xfId="1" applyFont="1" applyFill="1" applyBorder="1" applyAlignment="1">
      <alignment vertical="top"/>
    </xf>
    <xf numFmtId="0" fontId="16" fillId="2" borderId="1" xfId="1" applyFont="1" applyFill="1" applyBorder="1" applyAlignment="1">
      <alignment vertical="top"/>
    </xf>
    <xf numFmtId="0" fontId="23" fillId="2" borderId="1" xfId="1" applyFont="1" applyFill="1" applyBorder="1" applyAlignment="1">
      <alignment vertical="top"/>
    </xf>
    <xf numFmtId="14" fontId="23" fillId="0" borderId="1" xfId="1" applyNumberFormat="1" applyFont="1" applyFill="1" applyBorder="1" applyAlignment="1">
      <alignment horizontal="left" vertical="top"/>
    </xf>
    <xf numFmtId="0" fontId="23" fillId="0" borderId="1" xfId="1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7" fillId="2" borderId="11" xfId="0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vertical="top"/>
    </xf>
    <xf numFmtId="0" fontId="27" fillId="2" borderId="1" xfId="0" applyFont="1" applyFill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/>
    </xf>
    <xf numFmtId="3" fontId="0" fillId="0" borderId="0" xfId="0" applyNumberFormat="1"/>
    <xf numFmtId="0" fontId="26" fillId="0" borderId="1" xfId="0" applyFont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14" fontId="33" fillId="0" borderId="1" xfId="0" applyNumberFormat="1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33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3" fontId="3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41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right" vertical="top" wrapText="1"/>
    </xf>
    <xf numFmtId="0" fontId="0" fillId="0" borderId="1" xfId="0" applyBorder="1"/>
    <xf numFmtId="0" fontId="34" fillId="0" borderId="1" xfId="0" applyFont="1" applyBorder="1" applyAlignment="1">
      <alignment vertical="top"/>
    </xf>
    <xf numFmtId="0" fontId="42" fillId="0" borderId="1" xfId="0" applyFont="1" applyBorder="1" applyAlignment="1">
      <alignment horizontal="left" vertical="top" wrapText="1"/>
    </xf>
    <xf numFmtId="0" fontId="42" fillId="2" borderId="1" xfId="0" applyFont="1" applyFill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42" fillId="0" borderId="1" xfId="0" applyFont="1" applyFill="1" applyBorder="1" applyAlignment="1">
      <alignment horizontal="left" vertical="top" wrapText="1"/>
    </xf>
    <xf numFmtId="49" fontId="42" fillId="0" borderId="1" xfId="0" applyNumberFormat="1" applyFont="1" applyBorder="1" applyAlignment="1">
      <alignment horizontal="left" vertical="top" wrapText="1"/>
    </xf>
    <xf numFmtId="49" fontId="42" fillId="0" borderId="1" xfId="0" applyNumberFormat="1" applyFont="1" applyBorder="1" applyAlignment="1">
      <alignment horizontal="justify" vertical="top" wrapText="1"/>
    </xf>
    <xf numFmtId="0" fontId="43" fillId="0" borderId="1" xfId="0" applyFont="1" applyBorder="1" applyAlignment="1">
      <alignment horizontal="left" vertical="top" wrapText="1"/>
    </xf>
    <xf numFmtId="49" fontId="44" fillId="0" borderId="1" xfId="0" applyNumberFormat="1" applyFont="1" applyBorder="1" applyAlignment="1">
      <alignment horizontal="left" vertical="top" wrapText="1"/>
    </xf>
    <xf numFmtId="0" fontId="44" fillId="0" borderId="1" xfId="0" applyFont="1" applyBorder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49" fontId="44" fillId="0" borderId="1" xfId="0" applyNumberFormat="1" applyFont="1" applyBorder="1" applyAlignment="1">
      <alignment vertical="top" wrapText="1"/>
    </xf>
    <xf numFmtId="0" fontId="45" fillId="2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horizontal="justify" vertical="top" wrapText="1"/>
    </xf>
    <xf numFmtId="0" fontId="34" fillId="0" borderId="1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left" vertical="top" wrapText="1"/>
    </xf>
    <xf numFmtId="0" fontId="34" fillId="2" borderId="1" xfId="0" applyFont="1" applyFill="1" applyBorder="1" applyAlignment="1">
      <alignment vertical="top"/>
    </xf>
    <xf numFmtId="0" fontId="42" fillId="4" borderId="1" xfId="0" applyFont="1" applyFill="1" applyBorder="1" applyAlignment="1">
      <alignment vertical="top" wrapText="1"/>
    </xf>
    <xf numFmtId="0" fontId="42" fillId="4" borderId="1" xfId="0" applyFont="1" applyFill="1" applyBorder="1" applyAlignment="1">
      <alignment horizontal="left" vertical="top" wrapText="1"/>
    </xf>
    <xf numFmtId="49" fontId="42" fillId="0" borderId="1" xfId="0" applyNumberFormat="1" applyFont="1" applyBorder="1" applyAlignment="1">
      <alignment vertical="top" wrapText="1"/>
    </xf>
    <xf numFmtId="49" fontId="42" fillId="0" borderId="9" xfId="0" applyNumberFormat="1" applyFont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4" fillId="0" borderId="1" xfId="0" applyFont="1" applyFill="1" applyBorder="1" applyAlignment="1">
      <alignment horizontal="right" vertical="top" wrapText="1"/>
    </xf>
    <xf numFmtId="0" fontId="47" fillId="2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4" fillId="2" borderId="1" xfId="0" applyFont="1" applyFill="1" applyBorder="1" applyAlignment="1">
      <alignment horizontal="right" vertical="top" wrapText="1"/>
    </xf>
    <xf numFmtId="0" fontId="34" fillId="2" borderId="1" xfId="0" applyFont="1" applyFill="1" applyBorder="1" applyAlignment="1">
      <alignment horizontal="left" vertical="top" wrapText="1"/>
    </xf>
    <xf numFmtId="49" fontId="34" fillId="2" borderId="1" xfId="0" applyNumberFormat="1" applyFont="1" applyFill="1" applyBorder="1" applyAlignment="1">
      <alignment horizontal="left" vertical="top" wrapText="1"/>
    </xf>
    <xf numFmtId="49" fontId="34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45" fillId="2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justify" vertical="top" wrapText="1"/>
    </xf>
    <xf numFmtId="0" fontId="42" fillId="0" borderId="1" xfId="0" applyFont="1" applyBorder="1" applyAlignment="1">
      <alignment horizontal="right" vertical="top" wrapText="1"/>
    </xf>
    <xf numFmtId="49" fontId="34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50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/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15" fillId="0" borderId="17" xfId="0" applyFont="1" applyBorder="1" applyAlignment="1">
      <alignment horizontal="center" vertical="top" wrapText="1"/>
    </xf>
    <xf numFmtId="0" fontId="0" fillId="0" borderId="0" xfId="0" applyBorder="1"/>
    <xf numFmtId="0" fontId="38" fillId="0" borderId="6" xfId="0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58" fillId="0" borderId="26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1" fontId="59" fillId="0" borderId="1" xfId="0" applyNumberFormat="1" applyFont="1" applyBorder="1" applyAlignment="1">
      <alignment horizontal="left"/>
    </xf>
    <xf numFmtId="1" fontId="59" fillId="0" borderId="1" xfId="0" applyNumberFormat="1" applyFont="1" applyBorder="1" applyAlignment="1">
      <alignment horizontal="center"/>
    </xf>
    <xf numFmtId="1" fontId="59" fillId="0" borderId="23" xfId="0" applyNumberFormat="1" applyFont="1" applyBorder="1" applyAlignment="1">
      <alignment horizontal="center"/>
    </xf>
    <xf numFmtId="1" fontId="59" fillId="0" borderId="9" xfId="0" applyNumberFormat="1" applyFont="1" applyBorder="1" applyAlignment="1">
      <alignment horizontal="center"/>
    </xf>
    <xf numFmtId="1" fontId="60" fillId="0" borderId="12" xfId="0" applyNumberFormat="1" applyFont="1" applyBorder="1"/>
    <xf numFmtId="1" fontId="59" fillId="0" borderId="11" xfId="0" applyNumberFormat="1" applyFont="1" applyFill="1" applyBorder="1" applyAlignment="1">
      <alignment horizontal="center"/>
    </xf>
    <xf numFmtId="1" fontId="59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38" fillId="0" borderId="1" xfId="0" applyFont="1" applyBorder="1"/>
    <xf numFmtId="0" fontId="61" fillId="0" borderId="1" xfId="0" applyFont="1" applyBorder="1" applyAlignment="1"/>
    <xf numFmtId="1" fontId="61" fillId="0" borderId="1" xfId="0" applyNumberFormat="1" applyFont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0" fontId="62" fillId="0" borderId="1" xfId="0" applyFont="1" applyBorder="1" applyAlignment="1"/>
    <xf numFmtId="0" fontId="61" fillId="0" borderId="9" xfId="0" applyFont="1" applyBorder="1" applyAlignment="1"/>
    <xf numFmtId="0" fontId="61" fillId="0" borderId="12" xfId="0" applyFont="1" applyBorder="1" applyAlignment="1"/>
    <xf numFmtId="0" fontId="61" fillId="0" borderId="11" xfId="0" applyFont="1" applyBorder="1" applyAlignment="1"/>
    <xf numFmtId="0" fontId="55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61" fillId="0" borderId="1" xfId="0" quotePrefix="1" applyFont="1" applyBorder="1" applyAlignment="1">
      <alignment vertical="top" wrapText="1"/>
    </xf>
    <xf numFmtId="14" fontId="61" fillId="0" borderId="1" xfId="0" quotePrefix="1" applyNumberFormat="1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1" fillId="0" borderId="1" xfId="0" applyFont="1" applyBorder="1" applyAlignment="1">
      <alignment vertical="top"/>
    </xf>
    <xf numFmtId="0" fontId="61" fillId="0" borderId="9" xfId="0" applyFont="1" applyBorder="1" applyAlignment="1">
      <alignment vertical="top"/>
    </xf>
    <xf numFmtId="0" fontId="61" fillId="0" borderId="12" xfId="0" applyFont="1" applyBorder="1" applyAlignment="1">
      <alignment vertical="top"/>
    </xf>
    <xf numFmtId="0" fontId="61" fillId="0" borderId="11" xfId="0" applyFont="1" applyBorder="1" applyAlignment="1">
      <alignment vertical="top"/>
    </xf>
    <xf numFmtId="0" fontId="61" fillId="0" borderId="1" xfId="0" quotePrefix="1" applyFont="1" applyBorder="1" applyAlignment="1">
      <alignment vertical="top"/>
    </xf>
    <xf numFmtId="1" fontId="62" fillId="0" borderId="1" xfId="0" applyNumberFormat="1" applyFont="1" applyBorder="1" applyAlignment="1">
      <alignment vertical="top" wrapText="1"/>
    </xf>
    <xf numFmtId="0" fontId="62" fillId="0" borderId="9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5" fillId="0" borderId="0" xfId="0" applyFont="1" applyAlignment="1">
      <alignment horizontal="center"/>
    </xf>
    <xf numFmtId="2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5" fillId="0" borderId="14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8" fillId="0" borderId="14" xfId="0" applyFont="1" applyBorder="1"/>
    <xf numFmtId="0" fontId="38" fillId="0" borderId="0" xfId="0" applyFont="1" applyBorder="1"/>
    <xf numFmtId="0" fontId="68" fillId="0" borderId="0" xfId="0" applyFont="1"/>
    <xf numFmtId="0" fontId="0" fillId="0" borderId="14" xfId="0" applyBorder="1"/>
    <xf numFmtId="0" fontId="55" fillId="0" borderId="0" xfId="0" applyFont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70" fillId="0" borderId="16" xfId="0" applyFont="1" applyBorder="1" applyAlignment="1">
      <alignment vertical="top"/>
    </xf>
    <xf numFmtId="0" fontId="58" fillId="0" borderId="32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9" fillId="0" borderId="33" xfId="0" applyFont="1" applyBorder="1" applyAlignment="1">
      <alignment vertical="top" wrapText="1"/>
    </xf>
    <xf numFmtId="0" fontId="69" fillId="0" borderId="34" xfId="0" applyFont="1" applyBorder="1" applyAlignment="1">
      <alignment vertical="top" wrapText="1"/>
    </xf>
    <xf numFmtId="0" fontId="71" fillId="0" borderId="28" xfId="0" applyFont="1" applyBorder="1" applyAlignment="1">
      <alignment horizontal="left"/>
    </xf>
    <xf numFmtId="0" fontId="72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2" fontId="71" fillId="0" borderId="1" xfId="0" applyNumberFormat="1" applyFont="1" applyBorder="1" applyAlignment="1">
      <alignment horizontal="center"/>
    </xf>
    <xf numFmtId="0" fontId="71" fillId="0" borderId="9" xfId="0" applyFont="1" applyBorder="1" applyAlignment="1">
      <alignment horizontal="center"/>
    </xf>
    <xf numFmtId="0" fontId="0" fillId="0" borderId="35" xfId="0" applyBorder="1"/>
    <xf numFmtId="0" fontId="73" fillId="0" borderId="1" xfId="0" applyFont="1" applyFill="1" applyBorder="1" applyAlignment="1">
      <alignment horizontal="center"/>
    </xf>
    <xf numFmtId="0" fontId="73" fillId="0" borderId="36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vertical="top"/>
    </xf>
    <xf numFmtId="1" fontId="61" fillId="0" borderId="23" xfId="0" applyNumberFormat="1" applyFont="1" applyBorder="1" applyAlignment="1">
      <alignment vertical="top" wrapText="1"/>
    </xf>
    <xf numFmtId="2" fontId="61" fillId="0" borderId="1" xfId="0" applyNumberFormat="1" applyFont="1" applyBorder="1" applyAlignment="1">
      <alignment vertical="top" wrapText="1"/>
    </xf>
    <xf numFmtId="0" fontId="62" fillId="0" borderId="1" xfId="0" applyFont="1" applyBorder="1" applyAlignment="1">
      <alignment vertical="top"/>
    </xf>
    <xf numFmtId="0" fontId="62" fillId="0" borderId="23" xfId="0" applyFont="1" applyBorder="1" applyAlignment="1">
      <alignment vertical="top"/>
    </xf>
    <xf numFmtId="0" fontId="61" fillId="0" borderId="0" xfId="0" applyFont="1" applyAlignment="1">
      <alignment vertical="top"/>
    </xf>
    <xf numFmtId="0" fontId="61" fillId="0" borderId="35" xfId="0" applyFont="1" applyBorder="1" applyAlignment="1">
      <alignment vertical="top"/>
    </xf>
    <xf numFmtId="0" fontId="61" fillId="0" borderId="3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55" fillId="0" borderId="28" xfId="0" applyFont="1" applyBorder="1" applyAlignment="1">
      <alignment horizontal="left" vertical="top" wrapText="1"/>
    </xf>
    <xf numFmtId="0" fontId="61" fillId="0" borderId="11" xfId="0" applyFont="1" applyBorder="1" applyAlignment="1">
      <alignment vertical="top" wrapText="1"/>
    </xf>
    <xf numFmtId="0" fontId="74" fillId="0" borderId="1" xfId="0" applyFont="1" applyBorder="1" applyAlignment="1">
      <alignment vertical="top" wrapText="1"/>
    </xf>
    <xf numFmtId="0" fontId="61" fillId="0" borderId="0" xfId="0" quotePrefix="1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61" fillId="0" borderId="35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2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14" fontId="61" fillId="0" borderId="1" xfId="0" applyNumberFormat="1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4" fontId="61" fillId="0" borderId="0" xfId="0" quotePrefix="1" applyNumberFormat="1" applyFont="1" applyAlignment="1">
      <alignment vertical="top" wrapText="1"/>
    </xf>
    <xf numFmtId="14" fontId="61" fillId="0" borderId="0" xfId="0" applyNumberFormat="1" applyFont="1" applyAlignment="1">
      <alignment vertical="top" wrapText="1"/>
    </xf>
    <xf numFmtId="0" fontId="0" fillId="0" borderId="28" xfId="0" applyBorder="1" applyAlignment="1">
      <alignment horizontal="left"/>
    </xf>
    <xf numFmtId="0" fontId="62" fillId="0" borderId="11" xfId="0" applyFont="1" applyBorder="1" applyAlignment="1">
      <alignment vertical="top" wrapText="1"/>
    </xf>
    <xf numFmtId="1" fontId="62" fillId="0" borderId="9" xfId="0" applyNumberFormat="1" applyFont="1" applyBorder="1" applyAlignment="1">
      <alignment vertical="top" wrapText="1"/>
    </xf>
    <xf numFmtId="1" fontId="62" fillId="0" borderId="11" xfId="0" applyNumberFormat="1" applyFont="1" applyBorder="1" applyAlignment="1">
      <alignment vertical="top" wrapText="1"/>
    </xf>
    <xf numFmtId="0" fontId="75" fillId="0" borderId="0" xfId="0" applyFont="1"/>
    <xf numFmtId="0" fontId="55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38" fillId="0" borderId="30" xfId="0" applyFont="1" applyBorder="1" applyAlignment="1">
      <alignment vertical="top" wrapText="1"/>
    </xf>
    <xf numFmtId="0" fontId="73" fillId="0" borderId="1" xfId="0" applyFont="1" applyBorder="1" applyAlignment="1">
      <alignment horizontal="left"/>
    </xf>
    <xf numFmtId="0" fontId="76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3" fillId="0" borderId="1" xfId="0" applyNumberFormat="1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9" xfId="0" applyFont="1" applyBorder="1" applyAlignment="1">
      <alignment horizontal="center"/>
    </xf>
    <xf numFmtId="0" fontId="0" fillId="0" borderId="11" xfId="0" applyBorder="1"/>
    <xf numFmtId="0" fontId="55" fillId="0" borderId="1" xfId="0" applyFont="1" applyFill="1" applyBorder="1" applyAlignment="1">
      <alignment horizontal="left" vertical="top" wrapText="1"/>
    </xf>
    <xf numFmtId="0" fontId="74" fillId="0" borderId="23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  <xf numFmtId="14" fontId="62" fillId="0" borderId="1" xfId="0" applyNumberFormat="1" applyFont="1" applyBorder="1" applyAlignment="1">
      <alignment vertical="top" wrapText="1"/>
    </xf>
    <xf numFmtId="0" fontId="38" fillId="0" borderId="1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justify" vertical="top" wrapText="1"/>
    </xf>
    <xf numFmtId="0" fontId="38" fillId="0" borderId="5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vertical="top" wrapText="1"/>
    </xf>
    <xf numFmtId="0" fontId="38" fillId="0" borderId="5" xfId="0" applyFont="1" applyBorder="1" applyAlignment="1">
      <alignment horizontal="justify" vertical="top" wrapText="1"/>
    </xf>
    <xf numFmtId="0" fontId="62" fillId="0" borderId="0" xfId="0" applyFont="1" applyBorder="1" applyAlignment="1">
      <alignment vertical="top" wrapText="1"/>
    </xf>
    <xf numFmtId="0" fontId="61" fillId="0" borderId="36" xfId="0" applyFont="1" applyBorder="1" applyAlignment="1"/>
    <xf numFmtId="0" fontId="77" fillId="0" borderId="0" xfId="0" applyFont="1"/>
    <xf numFmtId="0" fontId="55" fillId="0" borderId="0" xfId="0" applyFont="1" applyAlignment="1">
      <alignment wrapText="1"/>
    </xf>
    <xf numFmtId="0" fontId="9" fillId="0" borderId="0" xfId="0" applyFont="1"/>
    <xf numFmtId="0" fontId="38" fillId="0" borderId="0" xfId="0" applyFont="1" applyAlignment="1">
      <alignment wrapText="1"/>
    </xf>
    <xf numFmtId="0" fontId="73" fillId="0" borderId="11" xfId="0" applyFont="1" applyBorder="1" applyAlignment="1">
      <alignment horizontal="center"/>
    </xf>
    <xf numFmtId="1" fontId="73" fillId="0" borderId="1" xfId="0" applyNumberFormat="1" applyFont="1" applyBorder="1" applyAlignment="1">
      <alignment horizontal="center"/>
    </xf>
    <xf numFmtId="0" fontId="78" fillId="0" borderId="5" xfId="0" applyFont="1" applyBorder="1" applyAlignment="1">
      <alignment vertical="top" wrapText="1"/>
    </xf>
    <xf numFmtId="0" fontId="7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" fontId="69" fillId="0" borderId="11" xfId="0" applyNumberFormat="1" applyFont="1" applyBorder="1" applyAlignment="1">
      <alignment horizontal="right" vertical="top" wrapText="1"/>
    </xf>
    <xf numFmtId="1" fontId="79" fillId="0" borderId="1" xfId="0" applyNumberFormat="1" applyFont="1" applyBorder="1" applyAlignment="1">
      <alignment vertical="top" wrapText="1"/>
    </xf>
    <xf numFmtId="0" fontId="62" fillId="0" borderId="1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80" fillId="0" borderId="1" xfId="0" applyFont="1" applyBorder="1" applyAlignment="1">
      <alignment horizontal="justify" vertical="top" wrapText="1"/>
    </xf>
    <xf numFmtId="0" fontId="38" fillId="0" borderId="1" xfId="0" applyFont="1" applyBorder="1" applyAlignment="1">
      <alignment horizontal="left" vertical="top" wrapText="1"/>
    </xf>
    <xf numFmtId="0" fontId="69" fillId="0" borderId="1" xfId="0" applyFont="1" applyBorder="1" applyAlignment="1">
      <alignment horizontal="right" vertical="top" wrapText="1"/>
    </xf>
    <xf numFmtId="0" fontId="69" fillId="0" borderId="11" xfId="0" applyFont="1" applyBorder="1" applyAlignment="1">
      <alignment horizontal="right" vertical="top" wrapText="1"/>
    </xf>
    <xf numFmtId="0" fontId="69" fillId="0" borderId="11" xfId="0" applyFont="1" applyBorder="1" applyAlignment="1">
      <alignment horizontal="justify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" xfId="0" quotePrefix="1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60" fillId="0" borderId="9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25" fillId="0" borderId="14" xfId="0" applyFont="1" applyBorder="1" applyAlignment="1">
      <alignment vertical="top"/>
    </xf>
    <xf numFmtId="0" fontId="25" fillId="0" borderId="0" xfId="0" applyFont="1" applyAlignment="1">
      <alignment vertical="top"/>
    </xf>
    <xf numFmtId="0" fontId="17" fillId="0" borderId="1" xfId="0" applyFont="1" applyBorder="1" applyAlignment="1">
      <alignment vertical="top" wrapText="1"/>
    </xf>
    <xf numFmtId="14" fontId="69" fillId="0" borderId="1" xfId="0" quotePrefix="1" applyNumberFormat="1" applyFont="1" applyBorder="1" applyAlignment="1">
      <alignment vertical="top" wrapText="1"/>
    </xf>
    <xf numFmtId="0" fontId="69" fillId="0" borderId="9" xfId="0" applyFont="1" applyBorder="1" applyAlignment="1">
      <alignment vertical="top" wrapText="1"/>
    </xf>
    <xf numFmtId="0" fontId="79" fillId="0" borderId="0" xfId="0" quotePrefix="1" applyFont="1" applyBorder="1" applyAlignment="1">
      <alignment vertical="top" wrapText="1"/>
    </xf>
    <xf numFmtId="0" fontId="69" fillId="0" borderId="0" xfId="0" quotePrefix="1" applyFont="1" applyBorder="1" applyAlignment="1">
      <alignment vertical="top" wrapText="1"/>
    </xf>
    <xf numFmtId="14" fontId="61" fillId="0" borderId="0" xfId="0" quotePrefix="1" applyNumberFormat="1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14" fontId="69" fillId="0" borderId="0" xfId="0" quotePrefix="1" applyNumberFormat="1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60" fillId="0" borderId="0" xfId="0" quotePrefix="1" applyFont="1" applyBorder="1" applyAlignment="1">
      <alignment vertical="top" wrapText="1"/>
    </xf>
    <xf numFmtId="14" fontId="60" fillId="0" borderId="0" xfId="0" quotePrefix="1" applyNumberFormat="1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1" fontId="59" fillId="0" borderId="1" xfId="0" applyNumberFormat="1" applyFont="1" applyBorder="1" applyAlignment="1">
      <alignment vertical="top" wrapText="1"/>
    </xf>
    <xf numFmtId="1" fontId="62" fillId="0" borderId="1" xfId="0" applyNumberFormat="1" applyFont="1" applyBorder="1" applyAlignment="1">
      <alignment horizontal="center" vertical="top" wrapText="1"/>
    </xf>
    <xf numFmtId="0" fontId="59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68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5" fillId="0" borderId="14" xfId="0" applyFont="1" applyBorder="1" applyAlignment="1">
      <alignment horizontal="left"/>
    </xf>
    <xf numFmtId="0" fontId="15" fillId="0" borderId="6" xfId="0" applyFont="1" applyBorder="1" applyAlignment="1">
      <alignment horizontal="center" vertical="top" wrapText="1"/>
    </xf>
    <xf numFmtId="1" fontId="69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60" fillId="0" borderId="1" xfId="0" quotePrefix="1" applyFont="1" applyBorder="1" applyAlignment="1">
      <alignment vertical="top" wrapText="1"/>
    </xf>
    <xf numFmtId="0" fontId="38" fillId="0" borderId="34" xfId="0" applyFont="1" applyBorder="1" applyAlignment="1">
      <alignment vertical="top" wrapText="1"/>
    </xf>
    <xf numFmtId="0" fontId="69" fillId="0" borderId="34" xfId="0" applyFont="1" applyBorder="1" applyAlignment="1">
      <alignment horizontal="right" vertical="top" wrapText="1"/>
    </xf>
    <xf numFmtId="0" fontId="61" fillId="0" borderId="34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69" fillId="0" borderId="38" xfId="0" applyFont="1" applyBorder="1" applyAlignment="1">
      <alignment horizontal="right" vertical="top" wrapText="1"/>
    </xf>
    <xf numFmtId="0" fontId="61" fillId="0" borderId="38" xfId="0" applyFont="1" applyBorder="1" applyAlignment="1">
      <alignment vertical="top" wrapText="1"/>
    </xf>
    <xf numFmtId="0" fontId="38" fillId="0" borderId="41" xfId="0" applyFont="1" applyBorder="1" applyAlignment="1">
      <alignment vertical="top" wrapText="1"/>
    </xf>
    <xf numFmtId="0" fontId="69" fillId="0" borderId="41" xfId="0" applyFont="1" applyBorder="1" applyAlignment="1">
      <alignment horizontal="right" vertical="top" wrapText="1"/>
    </xf>
    <xf numFmtId="0" fontId="69" fillId="0" borderId="41" xfId="0" applyFont="1" applyBorder="1" applyAlignment="1">
      <alignment vertical="top" wrapText="1"/>
    </xf>
    <xf numFmtId="0" fontId="61" fillId="0" borderId="41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38" fillId="0" borderId="42" xfId="0" applyFont="1" applyBorder="1" applyAlignment="1">
      <alignment vertical="top" wrapText="1"/>
    </xf>
    <xf numFmtId="0" fontId="61" fillId="0" borderId="39" xfId="0" applyFont="1" applyBorder="1" applyAlignment="1">
      <alignment vertical="top" wrapText="1"/>
    </xf>
    <xf numFmtId="0" fontId="61" fillId="0" borderId="1" xfId="0" applyFont="1" applyBorder="1" applyAlignment="1">
      <alignment horizontal="center" vertical="top" wrapText="1"/>
    </xf>
    <xf numFmtId="0" fontId="61" fillId="0" borderId="9" xfId="0" applyFont="1" applyBorder="1" applyAlignment="1">
      <alignment vertical="top" wrapText="1"/>
    </xf>
    <xf numFmtId="0" fontId="38" fillId="0" borderId="43" xfId="0" applyFont="1" applyBorder="1" applyAlignment="1">
      <alignment vertical="top" wrapText="1"/>
    </xf>
    <xf numFmtId="0" fontId="61" fillId="0" borderId="4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38" fillId="0" borderId="9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55" fillId="0" borderId="1" xfId="0" applyFont="1" applyBorder="1" applyAlignment="1">
      <alignment vertical="top" wrapText="1"/>
    </xf>
    <xf numFmtId="0" fontId="38" fillId="0" borderId="1" xfId="0" quotePrefix="1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58" fillId="0" borderId="1" xfId="0" applyFont="1" applyBorder="1" applyAlignment="1">
      <alignment vertical="top"/>
    </xf>
    <xf numFmtId="0" fontId="70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73" fillId="0" borderId="1" xfId="0" applyFont="1" applyBorder="1" applyAlignment="1">
      <alignment horizontal="left" vertical="top"/>
    </xf>
    <xf numFmtId="0" fontId="76" fillId="0" borderId="1" xfId="0" applyFont="1" applyBorder="1" applyAlignment="1">
      <alignment horizontal="center" vertical="top"/>
    </xf>
    <xf numFmtId="0" fontId="73" fillId="0" borderId="1" xfId="0" applyFont="1" applyBorder="1" applyAlignment="1">
      <alignment horizontal="center" vertical="top"/>
    </xf>
    <xf numFmtId="2" fontId="73" fillId="0" borderId="1" xfId="0" applyNumberFormat="1" applyFont="1" applyBorder="1" applyAlignment="1">
      <alignment horizontal="center" vertical="top"/>
    </xf>
    <xf numFmtId="0" fontId="73" fillId="0" borderId="9" xfId="0" applyFont="1" applyBorder="1" applyAlignment="1">
      <alignment horizontal="center" vertical="top"/>
    </xf>
    <xf numFmtId="0" fontId="73" fillId="0" borderId="1" xfId="0" applyFont="1" applyFill="1" applyBorder="1" applyAlignment="1">
      <alignment horizontal="center" vertical="top"/>
    </xf>
    <xf numFmtId="1" fontId="69" fillId="0" borderId="0" xfId="0" applyNumberFormat="1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69" fillId="0" borderId="1" xfId="0" applyFont="1" applyBorder="1" applyAlignment="1">
      <alignment vertical="top"/>
    </xf>
    <xf numFmtId="0" fontId="81" fillId="0" borderId="0" xfId="0" applyFont="1" applyBorder="1" applyAlignment="1">
      <alignment vertical="top" wrapText="1"/>
    </xf>
    <xf numFmtId="0" fontId="81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69" fillId="0" borderId="35" xfId="0" applyFont="1" applyBorder="1" applyAlignment="1">
      <alignment vertical="top" wrapText="1"/>
    </xf>
    <xf numFmtId="0" fontId="81" fillId="0" borderId="0" xfId="0" applyFont="1" applyBorder="1" applyAlignment="1">
      <alignment horizontal="justify"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justify" vertical="top" wrapText="1"/>
    </xf>
    <xf numFmtId="0" fontId="57" fillId="0" borderId="0" xfId="0" quotePrefix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60" fillId="0" borderId="1" xfId="0" applyFont="1" applyBorder="1" applyAlignment="1">
      <alignment horizontal="right" vertical="top" wrapText="1"/>
    </xf>
    <xf numFmtId="0" fontId="37" fillId="0" borderId="0" xfId="0" applyFont="1" applyAlignment="1">
      <alignment vertical="top" wrapText="1"/>
    </xf>
    <xf numFmtId="0" fontId="60" fillId="0" borderId="1" xfId="0" applyFont="1" applyBorder="1" applyAlignment="1">
      <alignment horizontal="center" vertical="top" wrapText="1"/>
    </xf>
    <xf numFmtId="0" fontId="60" fillId="0" borderId="35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4" fontId="58" fillId="0" borderId="0" xfId="0" quotePrefix="1" applyNumberFormat="1" applyFont="1" applyAlignment="1">
      <alignment vertical="top" wrapText="1"/>
    </xf>
    <xf numFmtId="14" fontId="58" fillId="0" borderId="0" xfId="0" applyNumberFormat="1" applyFont="1" applyAlignment="1">
      <alignment horizontal="left" vertical="top" wrapText="1"/>
    </xf>
    <xf numFmtId="14" fontId="58" fillId="0" borderId="0" xfId="0" quotePrefix="1" applyNumberFormat="1" applyFont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14" fontId="0" fillId="0" borderId="0" xfId="0" quotePrefix="1" applyNumberForma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0" fontId="83" fillId="0" borderId="0" xfId="0" applyFont="1" applyAlignment="1">
      <alignment vertical="top" wrapText="1"/>
    </xf>
    <xf numFmtId="14" fontId="0" fillId="0" borderId="0" xfId="0" quotePrefix="1" applyNumberFormat="1" applyBorder="1" applyAlignment="1">
      <alignment horizontal="left" vertical="top" wrapText="1"/>
    </xf>
    <xf numFmtId="0" fontId="75" fillId="0" borderId="0" xfId="0" applyFont="1" applyBorder="1" applyAlignment="1">
      <alignment vertical="top"/>
    </xf>
    <xf numFmtId="0" fontId="55" fillId="0" borderId="1" xfId="0" quotePrefix="1" applyFont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0" fontId="55" fillId="0" borderId="1" xfId="0" applyFont="1" applyBorder="1" applyAlignment="1">
      <alignment vertical="top"/>
    </xf>
    <xf numFmtId="1" fontId="61" fillId="0" borderId="1" xfId="0" applyNumberFormat="1" applyFont="1" applyBorder="1" applyAlignment="1">
      <alignment vertical="top"/>
    </xf>
    <xf numFmtId="0" fontId="83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62" fillId="0" borderId="1" xfId="0" quotePrefix="1" applyFont="1" applyBorder="1" applyAlignment="1">
      <alignment vertical="top" wrapText="1"/>
    </xf>
    <xf numFmtId="0" fontId="68" fillId="0" borderId="0" xfId="0" quotePrefix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quotePrefix="1" applyFont="1" applyAlignment="1">
      <alignment vertical="top" wrapText="1"/>
    </xf>
    <xf numFmtId="14" fontId="13" fillId="0" borderId="0" xfId="0" applyNumberFormat="1" applyFont="1" applyBorder="1" applyAlignment="1">
      <alignment vertical="top" wrapText="1"/>
    </xf>
    <xf numFmtId="0" fontId="60" fillId="0" borderId="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68" fillId="0" borderId="0" xfId="0" applyFont="1" applyAlignment="1">
      <alignment vertical="top" wrapText="1"/>
    </xf>
    <xf numFmtId="0" fontId="84" fillId="0" borderId="0" xfId="0" applyFont="1" applyBorder="1" applyAlignment="1">
      <alignment vertical="top" wrapText="1"/>
    </xf>
    <xf numFmtId="14" fontId="84" fillId="0" borderId="0" xfId="0" applyNumberFormat="1" applyFont="1" applyBorder="1" applyAlignment="1">
      <alignment vertical="top" wrapText="1"/>
    </xf>
    <xf numFmtId="14" fontId="84" fillId="0" borderId="0" xfId="0" quotePrefix="1" applyNumberFormat="1" applyFont="1" applyBorder="1" applyAlignment="1">
      <alignment vertical="top" wrapText="1"/>
    </xf>
    <xf numFmtId="0" fontId="83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1" fontId="13" fillId="0" borderId="0" xfId="0" applyNumberFormat="1" applyFont="1" applyBorder="1" applyAlignment="1">
      <alignment vertical="top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78" fillId="0" borderId="1" xfId="0" applyFont="1" applyBorder="1" applyAlignment="1">
      <alignment horizontal="center" vertical="top" wrapText="1"/>
    </xf>
    <xf numFmtId="0" fontId="78" fillId="0" borderId="1" xfId="0" applyFont="1" applyBorder="1" applyAlignment="1">
      <alignment horizontal="center" vertical="top"/>
    </xf>
    <xf numFmtId="0" fontId="77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78" fillId="0" borderId="9" xfId="0" applyFont="1" applyBorder="1" applyAlignment="1">
      <alignment horizontal="center" vertical="top" wrapText="1"/>
    </xf>
    <xf numFmtId="1" fontId="73" fillId="0" borderId="1" xfId="0" applyNumberFormat="1" applyFont="1" applyBorder="1" applyAlignment="1">
      <alignment horizontal="center" vertical="top"/>
    </xf>
    <xf numFmtId="0" fontId="81" fillId="0" borderId="38" xfId="0" applyFont="1" applyBorder="1" applyAlignment="1">
      <alignment vertical="top" wrapText="1"/>
    </xf>
    <xf numFmtId="14" fontId="69" fillId="0" borderId="0" xfId="0" applyNumberFormat="1" applyFont="1" applyBorder="1" applyAlignment="1">
      <alignment vertical="top" wrapText="1"/>
    </xf>
    <xf numFmtId="14" fontId="59" fillId="0" borderId="0" xfId="0" applyNumberFormat="1" applyFont="1" applyBorder="1" applyAlignment="1">
      <alignment horizontal="left" vertical="top" wrapText="1"/>
    </xf>
    <xf numFmtId="14" fontId="60" fillId="0" borderId="0" xfId="0" applyNumberFormat="1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0" fontId="83" fillId="0" borderId="39" xfId="0" applyFont="1" applyBorder="1" applyAlignment="1">
      <alignment vertical="top" wrapText="1"/>
    </xf>
    <xf numFmtId="0" fontId="83" fillId="0" borderId="34" xfId="0" applyFont="1" applyBorder="1" applyAlignment="1">
      <alignment horizontal="justify" vertical="top" wrapText="1"/>
    </xf>
    <xf numFmtId="0" fontId="83" fillId="0" borderId="39" xfId="0" applyFont="1" applyBorder="1" applyAlignment="1">
      <alignment horizontal="center" vertical="top" wrapText="1"/>
    </xf>
    <xf numFmtId="0" fontId="84" fillId="0" borderId="39" xfId="0" applyFont="1" applyBorder="1" applyAlignment="1">
      <alignment horizontal="right" vertical="top" wrapText="1"/>
    </xf>
    <xf numFmtId="0" fontId="83" fillId="0" borderId="40" xfId="0" applyFont="1" applyBorder="1" applyAlignment="1">
      <alignment vertical="top" wrapText="1"/>
    </xf>
    <xf numFmtId="0" fontId="83" fillId="0" borderId="38" xfId="0" applyFont="1" applyBorder="1" applyAlignment="1">
      <alignment horizontal="justify" vertical="top" wrapText="1"/>
    </xf>
    <xf numFmtId="0" fontId="83" fillId="0" borderId="40" xfId="0" applyFont="1" applyBorder="1" applyAlignment="1">
      <alignment horizontal="center" vertical="top" wrapText="1"/>
    </xf>
    <xf numFmtId="0" fontId="84" fillId="0" borderId="40" xfId="0" applyFont="1" applyBorder="1" applyAlignment="1">
      <alignment horizontal="right" vertical="top" wrapText="1"/>
    </xf>
    <xf numFmtId="0" fontId="69" fillId="0" borderId="34" xfId="0" applyFont="1" applyBorder="1" applyAlignment="1">
      <alignment horizontal="left" vertical="top" wrapText="1"/>
    </xf>
    <xf numFmtId="0" fontId="87" fillId="0" borderId="40" xfId="0" applyFont="1" applyBorder="1" applyAlignment="1">
      <alignment horizontal="right" vertical="top" wrapText="1"/>
    </xf>
    <xf numFmtId="0" fontId="83" fillId="0" borderId="34" xfId="0" applyFont="1" applyBorder="1" applyAlignment="1">
      <alignment vertical="top" wrapText="1"/>
    </xf>
    <xf numFmtId="0" fontId="83" fillId="0" borderId="38" xfId="0" applyFont="1" applyBorder="1" applyAlignment="1">
      <alignment vertical="top" wrapText="1"/>
    </xf>
    <xf numFmtId="0" fontId="81" fillId="0" borderId="34" xfId="0" applyFont="1" applyBorder="1" applyAlignment="1">
      <alignment vertical="top" wrapText="1"/>
    </xf>
    <xf numFmtId="0" fontId="79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0" fillId="0" borderId="1" xfId="0" applyNumberFormat="1" applyFont="1" applyBorder="1" applyAlignment="1">
      <alignment horizontal="center" vertical="top"/>
    </xf>
    <xf numFmtId="49" fontId="34" fillId="0" borderId="1" xfId="0" applyNumberFormat="1" applyFont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/>
    </xf>
    <xf numFmtId="0" fontId="88" fillId="2" borderId="1" xfId="0" applyFont="1" applyFill="1" applyBorder="1" applyAlignment="1">
      <alignment horizontal="center" vertical="top" wrapText="1"/>
    </xf>
    <xf numFmtId="0" fontId="88" fillId="2" borderId="1" xfId="3" applyFont="1" applyFill="1" applyBorder="1" applyAlignment="1" applyProtection="1">
      <alignment horizontal="center" vertical="top" wrapText="1"/>
    </xf>
    <xf numFmtId="0" fontId="88" fillId="0" borderId="1" xfId="0" applyFont="1" applyBorder="1" applyAlignment="1">
      <alignment horizontal="center" vertical="top" wrapText="1"/>
    </xf>
    <xf numFmtId="0" fontId="90" fillId="0" borderId="1" xfId="0" applyFont="1" applyBorder="1" applyAlignment="1">
      <alignment horizontal="center" vertical="top" wrapText="1"/>
    </xf>
    <xf numFmtId="49" fontId="88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44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" fontId="0" fillId="0" borderId="0" xfId="0" applyNumberFormat="1"/>
    <xf numFmtId="0" fontId="69" fillId="0" borderId="6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91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4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45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0" fontId="91" fillId="0" borderId="1" xfId="0" applyFont="1" applyBorder="1" applyAlignment="1">
      <alignment horizontal="right" vertical="top" wrapText="1"/>
    </xf>
    <xf numFmtId="0" fontId="37" fillId="2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49" fontId="91" fillId="2" borderId="1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93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/>
    <xf numFmtId="0" fontId="0" fillId="0" borderId="1" xfId="0" applyNumberFormat="1" applyBorder="1"/>
    <xf numFmtId="0" fontId="0" fillId="2" borderId="1" xfId="0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1" fontId="15" fillId="0" borderId="17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1" fontId="40" fillId="0" borderId="17" xfId="0" applyNumberFormat="1" applyFont="1" applyBorder="1" applyAlignment="1">
      <alignment horizontal="center" vertical="top" wrapText="1"/>
    </xf>
    <xf numFmtId="1" fontId="40" fillId="0" borderId="6" xfId="0" applyNumberFormat="1" applyFont="1" applyBorder="1" applyAlignment="1">
      <alignment horizontal="center" vertical="top" wrapText="1"/>
    </xf>
    <xf numFmtId="1" fontId="40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/>
    </xf>
    <xf numFmtId="0" fontId="60" fillId="0" borderId="1" xfId="0" applyFont="1" applyBorder="1" applyAlignment="1">
      <alignment horizontal="center" vertical="top" wrapText="1"/>
    </xf>
    <xf numFmtId="2" fontId="78" fillId="0" borderId="1" xfId="0" applyNumberFormat="1" applyFont="1" applyBorder="1" applyAlignment="1">
      <alignment horizontal="center" vertical="top" wrapText="1"/>
    </xf>
    <xf numFmtId="0" fontId="78" fillId="0" borderId="1" xfId="0" applyFont="1" applyBorder="1" applyAlignment="1">
      <alignment horizontal="center" vertical="top"/>
    </xf>
    <xf numFmtId="0" fontId="85" fillId="0" borderId="1" xfId="0" applyFont="1" applyBorder="1" applyAlignment="1">
      <alignment horizontal="center" vertical="top"/>
    </xf>
    <xf numFmtId="0" fontId="78" fillId="0" borderId="2" xfId="0" applyFont="1" applyBorder="1" applyAlignment="1">
      <alignment horizontal="center" vertical="top" wrapText="1"/>
    </xf>
    <xf numFmtId="0" fontId="78" fillId="0" borderId="6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7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8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2" xfId="0" applyFont="1" applyBorder="1" applyAlignment="1">
      <alignment horizontal="center" vertical="top" textRotation="88" wrapText="1"/>
    </xf>
    <xf numFmtId="0" fontId="13" fillId="0" borderId="5" xfId="0" applyFont="1" applyBorder="1" applyAlignment="1">
      <alignment horizontal="center" vertical="top" textRotation="88" wrapText="1"/>
    </xf>
    <xf numFmtId="0" fontId="13" fillId="0" borderId="2" xfId="0" applyFont="1" applyFill="1" applyBorder="1" applyAlignment="1">
      <alignment horizontal="center" vertical="top" textRotation="90"/>
    </xf>
    <xf numFmtId="0" fontId="13" fillId="0" borderId="5" xfId="0" applyFont="1" applyFill="1" applyBorder="1" applyAlignment="1">
      <alignment horizontal="center" vertical="top" textRotation="90"/>
    </xf>
    <xf numFmtId="0" fontId="7" fillId="0" borderId="2" xfId="0" applyFont="1" applyFill="1" applyBorder="1" applyAlignment="1">
      <alignment horizontal="center" vertical="top" textRotation="90"/>
    </xf>
    <xf numFmtId="0" fontId="7" fillId="0" borderId="5" xfId="0" applyFont="1" applyFill="1" applyBorder="1" applyAlignment="1">
      <alignment horizontal="center" vertical="top" textRotation="90"/>
    </xf>
    <xf numFmtId="0" fontId="8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vertical="top"/>
    </xf>
    <xf numFmtId="0" fontId="8" fillId="0" borderId="3" xfId="0" applyFont="1" applyBorder="1" applyAlignment="1">
      <alignment horizontal="center" vertical="top" textRotation="90" wrapText="1"/>
    </xf>
    <xf numFmtId="0" fontId="8" fillId="0" borderId="7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horizontal="center" vertical="top" textRotation="90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textRotation="90" wrapText="1"/>
    </xf>
    <xf numFmtId="0" fontId="13" fillId="0" borderId="5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30" fillId="0" borderId="2" xfId="2" applyFont="1" applyBorder="1" applyAlignment="1">
      <alignment horizontal="center" vertical="top" textRotation="88" wrapText="1"/>
    </xf>
    <xf numFmtId="0" fontId="30" fillId="0" borderId="6" xfId="2" applyFont="1" applyBorder="1" applyAlignment="1">
      <alignment horizontal="center" vertical="top" textRotation="88" wrapText="1"/>
    </xf>
    <xf numFmtId="0" fontId="30" fillId="0" borderId="5" xfId="2" applyFont="1" applyBorder="1" applyAlignment="1">
      <alignment horizontal="center" vertical="top" textRotation="88" wrapText="1"/>
    </xf>
    <xf numFmtId="0" fontId="30" fillId="0" borderId="2" xfId="2" applyFont="1" applyFill="1" applyBorder="1" applyAlignment="1">
      <alignment horizontal="center" vertical="top" textRotation="90" wrapText="1"/>
    </xf>
    <xf numFmtId="0" fontId="30" fillId="0" borderId="6" xfId="2" applyFont="1" applyFill="1" applyBorder="1" applyAlignment="1">
      <alignment horizontal="center" vertical="top" textRotation="90" wrapText="1"/>
    </xf>
    <xf numFmtId="0" fontId="30" fillId="0" borderId="5" xfId="2" applyFont="1" applyFill="1" applyBorder="1" applyAlignment="1">
      <alignment horizontal="center" vertical="top" textRotation="90" wrapText="1"/>
    </xf>
    <xf numFmtId="0" fontId="30" fillId="0" borderId="2" xfId="2" applyFont="1" applyBorder="1" applyAlignment="1">
      <alignment horizontal="center" vertical="top" textRotation="90" wrapText="1"/>
    </xf>
    <xf numFmtId="0" fontId="30" fillId="0" borderId="6" xfId="2" applyFont="1" applyBorder="1" applyAlignment="1">
      <alignment horizontal="center" vertical="top" textRotation="90" wrapText="1"/>
    </xf>
    <xf numFmtId="0" fontId="30" fillId="0" borderId="5" xfId="2" applyFont="1" applyBorder="1" applyAlignment="1">
      <alignment horizontal="center" vertical="top" textRotation="90" wrapText="1"/>
    </xf>
    <xf numFmtId="0" fontId="30" fillId="2" borderId="2" xfId="2" applyFont="1" applyFill="1" applyBorder="1" applyAlignment="1">
      <alignment horizontal="right" vertical="top" wrapText="1"/>
    </xf>
    <xf numFmtId="0" fontId="30" fillId="2" borderId="6" xfId="2" applyFont="1" applyFill="1" applyBorder="1" applyAlignment="1">
      <alignment horizontal="right" vertical="top" wrapText="1"/>
    </xf>
    <xf numFmtId="0" fontId="30" fillId="2" borderId="5" xfId="2" applyFont="1" applyFill="1" applyBorder="1" applyAlignment="1">
      <alignment horizontal="right" vertical="top" wrapText="1"/>
    </xf>
    <xf numFmtId="0" fontId="30" fillId="2" borderId="2" xfId="2" applyFont="1" applyFill="1" applyBorder="1" applyAlignment="1">
      <alignment horizontal="center" vertical="top" wrapText="1"/>
    </xf>
    <xf numFmtId="0" fontId="30" fillId="2" borderId="6" xfId="2" applyFont="1" applyFill="1" applyBorder="1" applyAlignment="1">
      <alignment horizontal="center" vertical="top" wrapText="1"/>
    </xf>
    <xf numFmtId="0" fontId="30" fillId="2" borderId="5" xfId="2" applyFont="1" applyFill="1" applyBorder="1" applyAlignment="1">
      <alignment horizontal="center" vertical="top" wrapText="1"/>
    </xf>
    <xf numFmtId="0" fontId="30" fillId="0" borderId="2" xfId="2" applyFont="1" applyBorder="1" applyAlignment="1">
      <alignment horizontal="center" vertical="top" wrapText="1"/>
    </xf>
    <xf numFmtId="0" fontId="30" fillId="0" borderId="6" xfId="2" applyFont="1" applyBorder="1" applyAlignment="1">
      <alignment horizontal="center" vertical="top" wrapText="1"/>
    </xf>
    <xf numFmtId="0" fontId="30" fillId="0" borderId="5" xfId="2" applyFont="1" applyBorder="1" applyAlignment="1">
      <alignment horizontal="center" vertical="top" wrapText="1"/>
    </xf>
    <xf numFmtId="0" fontId="28" fillId="0" borderId="9" xfId="2" applyFont="1" applyFill="1" applyBorder="1" applyAlignment="1">
      <alignment horizontal="center" vertical="top" wrapText="1"/>
    </xf>
    <xf numFmtId="0" fontId="28" fillId="0" borderId="12" xfId="2" applyFont="1" applyFill="1" applyBorder="1" applyAlignment="1">
      <alignment horizontal="center" vertical="top" wrapText="1"/>
    </xf>
    <xf numFmtId="0" fontId="28" fillId="0" borderId="11" xfId="2" applyFont="1" applyFill="1" applyBorder="1" applyAlignment="1">
      <alignment horizontal="center" vertical="top" wrapText="1"/>
    </xf>
    <xf numFmtId="0" fontId="29" fillId="0" borderId="2" xfId="2" applyFont="1" applyBorder="1" applyAlignment="1">
      <alignment horizontal="center" vertical="top" wrapText="1"/>
    </xf>
    <xf numFmtId="0" fontId="29" fillId="0" borderId="6" xfId="2" applyFont="1" applyBorder="1" applyAlignment="1">
      <alignment horizontal="center" vertical="top" wrapText="1"/>
    </xf>
    <xf numFmtId="0" fontId="29" fillId="0" borderId="5" xfId="2" applyFont="1" applyBorder="1" applyAlignment="1">
      <alignment horizontal="center" vertical="top" wrapText="1"/>
    </xf>
    <xf numFmtId="0" fontId="29" fillId="0" borderId="2" xfId="2" applyFont="1" applyBorder="1" applyAlignment="1">
      <alignment horizontal="left" vertical="top" wrapText="1"/>
    </xf>
    <xf numFmtId="0" fontId="29" fillId="0" borderId="6" xfId="2" applyFont="1" applyBorder="1" applyAlignment="1">
      <alignment horizontal="left" vertical="top" wrapText="1"/>
    </xf>
    <xf numFmtId="0" fontId="29" fillId="0" borderId="5" xfId="2" applyFont="1" applyBorder="1" applyAlignment="1">
      <alignment horizontal="left" vertical="top" wrapText="1"/>
    </xf>
    <xf numFmtId="0" fontId="29" fillId="0" borderId="2" xfId="2" applyFont="1" applyBorder="1" applyAlignment="1">
      <alignment horizontal="center" vertical="top" textRotation="90" wrapText="1"/>
    </xf>
    <xf numFmtId="0" fontId="29" fillId="0" borderId="6" xfId="2" applyFont="1" applyBorder="1" applyAlignment="1">
      <alignment horizontal="center" vertical="top" textRotation="90" wrapText="1"/>
    </xf>
    <xf numFmtId="0" fontId="29" fillId="0" borderId="5" xfId="2" applyFont="1" applyBorder="1" applyAlignment="1">
      <alignment horizontal="center" vertical="top" textRotation="90" wrapText="1"/>
    </xf>
    <xf numFmtId="0" fontId="30" fillId="0" borderId="2" xfId="2" applyFont="1" applyBorder="1" applyAlignment="1">
      <alignment vertical="top" wrapText="1"/>
    </xf>
    <xf numFmtId="0" fontId="30" fillId="0" borderId="6" xfId="2" applyFont="1" applyBorder="1" applyAlignment="1">
      <alignment vertical="top" wrapText="1"/>
    </xf>
    <xf numFmtId="0" fontId="30" fillId="0" borderId="5" xfId="2" applyFont="1" applyBorder="1" applyAlignment="1">
      <alignment vertical="top" wrapText="1"/>
    </xf>
    <xf numFmtId="0" fontId="30" fillId="0" borderId="2" xfId="2" applyFont="1" applyFill="1" applyBorder="1" applyAlignment="1">
      <alignment horizontal="center" vertical="top" wrapText="1"/>
    </xf>
    <xf numFmtId="0" fontId="30" fillId="0" borderId="6" xfId="2" applyFont="1" applyFill="1" applyBorder="1" applyAlignment="1">
      <alignment horizontal="center" vertical="top" wrapText="1"/>
    </xf>
    <xf numFmtId="0" fontId="30" fillId="0" borderId="5" xfId="2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94" fillId="2" borderId="1" xfId="0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right" vertical="top" wrapText="1"/>
    </xf>
    <xf numFmtId="0" fontId="33" fillId="2" borderId="0" xfId="0" applyFont="1" applyFill="1" applyAlignment="1">
      <alignment vertical="top" wrapText="1"/>
    </xf>
    <xf numFmtId="0" fontId="94" fillId="2" borderId="1" xfId="0" applyFont="1" applyFill="1" applyBorder="1" applyAlignment="1">
      <alignment horizontal="center" vertical="top" wrapText="1"/>
    </xf>
    <xf numFmtId="0" fontId="96" fillId="2" borderId="1" xfId="0" applyFont="1" applyFill="1" applyBorder="1" applyAlignment="1">
      <alignment horizontal="center" vertical="top" wrapText="1"/>
    </xf>
    <xf numFmtId="0" fontId="88" fillId="2" borderId="1" xfId="0" applyFont="1" applyFill="1" applyBorder="1" applyAlignment="1">
      <alignment horizontal="center" vertical="top"/>
    </xf>
    <xf numFmtId="49" fontId="88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33" fillId="2" borderId="1" xfId="0" applyNumberFormat="1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top" wrapText="1"/>
    </xf>
    <xf numFmtId="0" fontId="94" fillId="0" borderId="1" xfId="0" applyFont="1" applyFill="1" applyBorder="1" applyAlignment="1">
      <alignment horizontal="center" vertical="top" wrapText="1"/>
    </xf>
    <xf numFmtId="49" fontId="88" fillId="0" borderId="1" xfId="0" applyNumberFormat="1" applyFont="1" applyFill="1" applyBorder="1" applyAlignment="1">
      <alignment horizontal="center" vertical="top" wrapText="1"/>
    </xf>
    <xf numFmtId="49" fontId="90" fillId="0" borderId="1" xfId="0" applyNumberFormat="1" applyFont="1" applyBorder="1" applyAlignment="1">
      <alignment horizontal="center" vertical="top" wrapText="1"/>
    </xf>
    <xf numFmtId="0" fontId="97" fillId="0" borderId="1" xfId="0" applyFont="1" applyBorder="1" applyAlignment="1">
      <alignment vertical="top"/>
    </xf>
    <xf numFmtId="49" fontId="43" fillId="0" borderId="5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top" wrapText="1"/>
    </xf>
    <xf numFmtId="49" fontId="43" fillId="0" borderId="6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49" fontId="43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49" fontId="43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49" fontId="98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9" fillId="0" borderId="1" xfId="0" applyFont="1" applyBorder="1" applyAlignment="1">
      <alignment horizontal="center" vertical="top" wrapText="1"/>
    </xf>
    <xf numFmtId="0" fontId="99" fillId="2" borderId="1" xfId="0" applyFont="1" applyFill="1" applyBorder="1" applyAlignment="1">
      <alignment horizontal="center" vertical="top" wrapText="1"/>
    </xf>
    <xf numFmtId="0" fontId="99" fillId="2" borderId="1" xfId="0" applyFont="1" applyFill="1" applyBorder="1" applyAlignment="1">
      <alignment vertical="top" wrapText="1"/>
    </xf>
    <xf numFmtId="0" fontId="100" fillId="0" borderId="0" xfId="0" applyFont="1" applyAlignment="1">
      <alignment vertical="top" wrapText="1"/>
    </xf>
    <xf numFmtId="0" fontId="101" fillId="0" borderId="0" xfId="0" applyFont="1" applyAlignment="1">
      <alignment vertical="top" wrapText="1"/>
    </xf>
    <xf numFmtId="0" fontId="100" fillId="0" borderId="0" xfId="0" applyFont="1" applyAlignment="1">
      <alignment vertical="top"/>
    </xf>
    <xf numFmtId="0" fontId="102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03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49" fontId="33" fillId="0" borderId="0" xfId="0" applyNumberFormat="1" applyFont="1" applyAlignment="1">
      <alignment vertical="top" wrapText="1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\" TargetMode="External"/><Relationship Id="rId1" Type="http://schemas.openxmlformats.org/officeDocument/2006/relationships/hyperlink" Target="\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6"/>
  <sheetViews>
    <sheetView topLeftCell="A3" workbookViewId="0">
      <selection activeCell="E17" sqref="E17"/>
    </sheetView>
  </sheetViews>
  <sheetFormatPr defaultRowHeight="15"/>
  <sheetData>
    <row r="1" spans="1:101" ht="26.25">
      <c r="A1" s="667" t="s">
        <v>3412</v>
      </c>
      <c r="B1" s="667"/>
      <c r="C1" s="667"/>
      <c r="D1" s="667"/>
      <c r="E1" s="667"/>
      <c r="F1" s="667"/>
      <c r="G1" s="667"/>
      <c r="H1" s="667"/>
      <c r="I1" s="667"/>
      <c r="J1" s="243"/>
      <c r="K1" s="243"/>
      <c r="L1" s="244"/>
      <c r="M1" s="243"/>
      <c r="N1" s="243"/>
      <c r="O1" s="243"/>
      <c r="P1" s="243"/>
      <c r="Q1" s="245"/>
      <c r="R1" s="245"/>
      <c r="S1" s="245"/>
      <c r="T1" s="245"/>
      <c r="U1" s="245"/>
      <c r="V1" s="245"/>
      <c r="W1" s="245"/>
      <c r="X1" s="245"/>
      <c r="Y1" s="245"/>
      <c r="Z1" s="246"/>
      <c r="AA1" s="245"/>
      <c r="AB1" s="245"/>
      <c r="AC1" s="245"/>
      <c r="AD1" s="245"/>
      <c r="AE1" s="245"/>
      <c r="AF1" s="245"/>
      <c r="AG1" s="245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8" t="s">
        <v>3413</v>
      </c>
      <c r="CU1" s="249"/>
      <c r="CV1" s="243"/>
      <c r="CW1" s="243"/>
    </row>
    <row r="2" spans="1:101" ht="19.5" thickBot="1">
      <c r="A2" s="668" t="s">
        <v>3414</v>
      </c>
      <c r="B2" s="668"/>
      <c r="C2" s="668"/>
      <c r="D2" s="668"/>
      <c r="E2" s="668"/>
      <c r="F2" s="668"/>
      <c r="G2" s="668"/>
      <c r="H2" s="668"/>
      <c r="I2" s="668"/>
      <c r="J2" s="250"/>
      <c r="K2" s="250"/>
      <c r="L2" s="251"/>
      <c r="M2" s="250"/>
      <c r="N2" s="250"/>
      <c r="O2" s="250"/>
      <c r="P2" s="250"/>
      <c r="Q2" s="252"/>
      <c r="R2" s="252"/>
      <c r="S2" s="252"/>
      <c r="T2" s="252"/>
      <c r="U2" s="252"/>
      <c r="V2" s="252"/>
      <c r="W2" s="252"/>
      <c r="X2" s="252"/>
      <c r="Y2" s="252"/>
      <c r="Z2" s="253"/>
      <c r="AA2" s="252"/>
      <c r="AB2" s="252"/>
      <c r="AC2" s="252"/>
      <c r="AD2" s="252"/>
      <c r="AE2" s="252"/>
      <c r="AF2" s="252"/>
      <c r="AG2" s="252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5"/>
      <c r="CU2" s="255"/>
      <c r="CV2" s="254"/>
      <c r="CW2" s="254"/>
    </row>
    <row r="3" spans="1:101" ht="16.5" thickBot="1">
      <c r="A3" s="669" t="s">
        <v>3415</v>
      </c>
      <c r="B3" s="671">
        <v>10</v>
      </c>
      <c r="C3" s="653" t="s">
        <v>3416</v>
      </c>
      <c r="D3" s="671" t="s">
        <v>3417</v>
      </c>
      <c r="E3" s="671" t="s">
        <v>3418</v>
      </c>
      <c r="F3" s="671" t="s">
        <v>3419</v>
      </c>
      <c r="G3" s="256"/>
      <c r="H3" s="673" t="s">
        <v>3420</v>
      </c>
      <c r="I3" s="671" t="s">
        <v>3421</v>
      </c>
      <c r="J3" s="653" t="s">
        <v>3422</v>
      </c>
      <c r="K3" s="653" t="s">
        <v>3423</v>
      </c>
      <c r="L3" s="656" t="s">
        <v>3424</v>
      </c>
      <c r="M3" s="659" t="s">
        <v>3425</v>
      </c>
      <c r="N3" s="660"/>
      <c r="O3" s="661"/>
      <c r="P3" s="653" t="s">
        <v>3426</v>
      </c>
      <c r="Q3" s="665" t="s">
        <v>3427</v>
      </c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6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57"/>
      <c r="CU3" s="257"/>
    </row>
    <row r="4" spans="1:101" ht="15.75" thickBot="1">
      <c r="A4" s="670"/>
      <c r="B4" s="672"/>
      <c r="C4" s="654"/>
      <c r="D4" s="672"/>
      <c r="E4" s="672"/>
      <c r="F4" s="672"/>
      <c r="G4" s="258"/>
      <c r="H4" s="674"/>
      <c r="I4" s="672"/>
      <c r="J4" s="654"/>
      <c r="K4" s="654"/>
      <c r="L4" s="657"/>
      <c r="M4" s="662"/>
      <c r="N4" s="663"/>
      <c r="O4" s="664"/>
      <c r="P4" s="654"/>
      <c r="Q4" s="648" t="s">
        <v>915</v>
      </c>
      <c r="R4" s="648"/>
      <c r="S4" s="648"/>
      <c r="T4" s="648"/>
      <c r="U4" s="648"/>
      <c r="V4" s="648" t="s">
        <v>728</v>
      </c>
      <c r="W4" s="648"/>
      <c r="X4" s="648"/>
      <c r="Y4" s="648"/>
      <c r="Z4" s="648" t="s">
        <v>773</v>
      </c>
      <c r="AA4" s="648"/>
      <c r="AB4" s="648"/>
      <c r="AC4" s="648"/>
      <c r="AD4" s="648" t="s">
        <v>3428</v>
      </c>
      <c r="AE4" s="648"/>
      <c r="AF4" s="648"/>
      <c r="AG4" s="649"/>
      <c r="AH4" s="648" t="s">
        <v>3429</v>
      </c>
      <c r="AI4" s="648"/>
      <c r="AJ4" s="648"/>
      <c r="AK4" s="649"/>
      <c r="AL4" s="648" t="s">
        <v>3430</v>
      </c>
      <c r="AM4" s="648"/>
      <c r="AN4" s="648"/>
      <c r="AO4" s="649"/>
      <c r="AP4" s="648" t="s">
        <v>3431</v>
      </c>
      <c r="AQ4" s="648"/>
      <c r="AR4" s="648"/>
      <c r="AS4" s="649"/>
      <c r="AT4" s="648" t="s">
        <v>3432</v>
      </c>
      <c r="AU4" s="648"/>
      <c r="AV4" s="648"/>
      <c r="AW4" s="649"/>
      <c r="AX4" s="648" t="s">
        <v>3433</v>
      </c>
      <c r="AY4" s="648"/>
      <c r="AZ4" s="648"/>
      <c r="BA4" s="649"/>
      <c r="BB4" s="648" t="s">
        <v>3434</v>
      </c>
      <c r="BC4" s="648"/>
      <c r="BD4" s="648"/>
      <c r="BE4" s="649"/>
      <c r="BF4" s="648" t="s">
        <v>3435</v>
      </c>
      <c r="BG4" s="648"/>
      <c r="BH4" s="648"/>
      <c r="BI4" s="649"/>
      <c r="BJ4" s="648" t="s">
        <v>3436</v>
      </c>
      <c r="BK4" s="648"/>
      <c r="BL4" s="648"/>
      <c r="BM4" s="649"/>
      <c r="BN4" s="648" t="s">
        <v>3437</v>
      </c>
      <c r="BO4" s="648"/>
      <c r="BP4" s="648"/>
      <c r="BQ4" s="649"/>
      <c r="BR4" s="648" t="s">
        <v>3438</v>
      </c>
      <c r="BS4" s="648"/>
      <c r="BT4" s="648"/>
      <c r="BU4" s="649"/>
      <c r="BV4" s="648" t="s">
        <v>3439</v>
      </c>
      <c r="BW4" s="648"/>
      <c r="BX4" s="648"/>
      <c r="BY4" s="649"/>
      <c r="BZ4" s="648" t="s">
        <v>3440</v>
      </c>
      <c r="CA4" s="648"/>
      <c r="CB4" s="648"/>
      <c r="CC4" s="649"/>
      <c r="CD4" s="648" t="s">
        <v>3441</v>
      </c>
      <c r="CE4" s="648"/>
      <c r="CF4" s="648"/>
      <c r="CG4" s="649"/>
      <c r="CH4" s="648" t="s">
        <v>3442</v>
      </c>
      <c r="CI4" s="648"/>
      <c r="CJ4" s="648"/>
      <c r="CK4" s="649"/>
      <c r="CL4" s="648" t="s">
        <v>3443</v>
      </c>
      <c r="CM4" s="648"/>
      <c r="CN4" s="648"/>
      <c r="CO4" s="649"/>
      <c r="CP4" s="648" t="s">
        <v>3444</v>
      </c>
      <c r="CQ4" s="648"/>
      <c r="CR4" s="648"/>
      <c r="CS4" s="649"/>
      <c r="CT4" s="650" t="s">
        <v>3445</v>
      </c>
      <c r="CU4" s="651"/>
      <c r="CV4" s="651"/>
      <c r="CW4" s="652"/>
    </row>
    <row r="5" spans="1:101">
      <c r="A5" s="670"/>
      <c r="B5" s="672"/>
      <c r="C5" s="655"/>
      <c r="D5" s="672"/>
      <c r="E5" s="672"/>
      <c r="F5" s="672"/>
      <c r="G5" s="259"/>
      <c r="H5" s="675"/>
      <c r="I5" s="672"/>
      <c r="J5" s="655"/>
      <c r="K5" s="655"/>
      <c r="L5" s="658"/>
      <c r="M5" s="260" t="s">
        <v>3446</v>
      </c>
      <c r="N5" s="261" t="s">
        <v>3447</v>
      </c>
      <c r="O5" s="261" t="s">
        <v>3448</v>
      </c>
      <c r="P5" s="655"/>
      <c r="Q5" s="262" t="s">
        <v>3449</v>
      </c>
      <c r="R5" s="262" t="s">
        <v>3450</v>
      </c>
      <c r="S5" s="263" t="s">
        <v>3447</v>
      </c>
      <c r="T5" s="263" t="s">
        <v>3448</v>
      </c>
      <c r="U5" s="261" t="s">
        <v>3446</v>
      </c>
      <c r="V5" s="262" t="s">
        <v>3450</v>
      </c>
      <c r="W5" s="263" t="s">
        <v>3451</v>
      </c>
      <c r="X5" s="263" t="s">
        <v>3448</v>
      </c>
      <c r="Y5" s="261" t="s">
        <v>3446</v>
      </c>
      <c r="Z5" s="262" t="s">
        <v>3450</v>
      </c>
      <c r="AA5" s="263" t="s">
        <v>3451</v>
      </c>
      <c r="AB5" s="263" t="s">
        <v>3448</v>
      </c>
      <c r="AC5" s="261" t="s">
        <v>3446</v>
      </c>
      <c r="AD5" s="262" t="s">
        <v>3450</v>
      </c>
      <c r="AE5" s="263" t="s">
        <v>3451</v>
      </c>
      <c r="AF5" s="263" t="s">
        <v>3448</v>
      </c>
      <c r="AG5" s="264" t="s">
        <v>3446</v>
      </c>
      <c r="AH5" s="262" t="s">
        <v>3450</v>
      </c>
      <c r="AI5" s="263" t="s">
        <v>3451</v>
      </c>
      <c r="AJ5" s="263" t="s">
        <v>3448</v>
      </c>
      <c r="AK5" s="264" t="s">
        <v>3446</v>
      </c>
      <c r="AL5" s="262" t="s">
        <v>3450</v>
      </c>
      <c r="AM5" s="263" t="s">
        <v>3451</v>
      </c>
      <c r="AN5" s="263" t="s">
        <v>3448</v>
      </c>
      <c r="AO5" s="264" t="s">
        <v>3446</v>
      </c>
      <c r="AP5" s="262" t="s">
        <v>3450</v>
      </c>
      <c r="AQ5" s="263" t="s">
        <v>3451</v>
      </c>
      <c r="AR5" s="263" t="s">
        <v>3448</v>
      </c>
      <c r="AS5" s="264" t="s">
        <v>3446</v>
      </c>
      <c r="AT5" s="262" t="s">
        <v>3450</v>
      </c>
      <c r="AU5" s="263" t="s">
        <v>3451</v>
      </c>
      <c r="AV5" s="263" t="s">
        <v>3448</v>
      </c>
      <c r="AW5" s="264" t="s">
        <v>3446</v>
      </c>
      <c r="AX5" s="262" t="s">
        <v>3450</v>
      </c>
      <c r="AY5" s="263" t="s">
        <v>3451</v>
      </c>
      <c r="AZ5" s="263" t="s">
        <v>3448</v>
      </c>
      <c r="BA5" s="264" t="s">
        <v>3446</v>
      </c>
      <c r="BB5" s="262" t="s">
        <v>3450</v>
      </c>
      <c r="BC5" s="263" t="s">
        <v>3451</v>
      </c>
      <c r="BD5" s="263" t="s">
        <v>3448</v>
      </c>
      <c r="BE5" s="264" t="s">
        <v>3446</v>
      </c>
      <c r="BF5" s="262" t="s">
        <v>3450</v>
      </c>
      <c r="BG5" s="263" t="s">
        <v>3451</v>
      </c>
      <c r="BH5" s="263" t="s">
        <v>3448</v>
      </c>
      <c r="BI5" s="264" t="s">
        <v>3446</v>
      </c>
      <c r="BJ5" s="262" t="s">
        <v>3450</v>
      </c>
      <c r="BK5" s="263" t="s">
        <v>3451</v>
      </c>
      <c r="BL5" s="263" t="s">
        <v>3448</v>
      </c>
      <c r="BM5" s="264" t="s">
        <v>3446</v>
      </c>
      <c r="BN5" s="262" t="s">
        <v>3450</v>
      </c>
      <c r="BO5" s="263" t="s">
        <v>3451</v>
      </c>
      <c r="BP5" s="263" t="s">
        <v>3448</v>
      </c>
      <c r="BQ5" s="264" t="s">
        <v>3446</v>
      </c>
      <c r="BR5" s="262" t="s">
        <v>3450</v>
      </c>
      <c r="BS5" s="263" t="s">
        <v>3451</v>
      </c>
      <c r="BT5" s="263" t="s">
        <v>3448</v>
      </c>
      <c r="BU5" s="264" t="s">
        <v>3446</v>
      </c>
      <c r="BV5" s="262" t="s">
        <v>3450</v>
      </c>
      <c r="BW5" s="263" t="s">
        <v>3451</v>
      </c>
      <c r="BX5" s="263" t="s">
        <v>3448</v>
      </c>
      <c r="BY5" s="264" t="s">
        <v>3446</v>
      </c>
      <c r="BZ5" s="262" t="s">
        <v>3450</v>
      </c>
      <c r="CA5" s="263" t="s">
        <v>3451</v>
      </c>
      <c r="CB5" s="263" t="s">
        <v>3448</v>
      </c>
      <c r="CC5" s="264" t="s">
        <v>3446</v>
      </c>
      <c r="CD5" s="262" t="s">
        <v>3450</v>
      </c>
      <c r="CE5" s="263" t="s">
        <v>3451</v>
      </c>
      <c r="CF5" s="263" t="s">
        <v>3448</v>
      </c>
      <c r="CG5" s="264" t="s">
        <v>3446</v>
      </c>
      <c r="CH5" s="262" t="s">
        <v>3450</v>
      </c>
      <c r="CI5" s="263" t="s">
        <v>3451</v>
      </c>
      <c r="CJ5" s="263" t="s">
        <v>3448</v>
      </c>
      <c r="CK5" s="264" t="s">
        <v>3446</v>
      </c>
      <c r="CL5" s="262" t="s">
        <v>3450</v>
      </c>
      <c r="CM5" s="263" t="s">
        <v>3451</v>
      </c>
      <c r="CN5" s="263" t="s">
        <v>3448</v>
      </c>
      <c r="CO5" s="264" t="s">
        <v>3446</v>
      </c>
      <c r="CP5" s="262" t="s">
        <v>3450</v>
      </c>
      <c r="CQ5" s="263" t="s">
        <v>3451</v>
      </c>
      <c r="CR5" s="263" t="s">
        <v>3448</v>
      </c>
      <c r="CS5" s="265" t="s">
        <v>3446</v>
      </c>
      <c r="CT5" s="266" t="s">
        <v>34</v>
      </c>
      <c r="CU5" s="267" t="s">
        <v>3452</v>
      </c>
      <c r="CV5" s="268" t="s">
        <v>159</v>
      </c>
      <c r="CW5" s="268" t="s">
        <v>3452</v>
      </c>
    </row>
    <row r="6" spans="1:101">
      <c r="A6" s="269">
        <v>1</v>
      </c>
      <c r="B6" s="270">
        <v>2</v>
      </c>
      <c r="C6" s="270"/>
      <c r="D6" s="270">
        <v>3</v>
      </c>
      <c r="E6" s="270">
        <v>4</v>
      </c>
      <c r="F6" s="270">
        <v>5</v>
      </c>
      <c r="G6" s="270"/>
      <c r="H6" s="270">
        <v>6</v>
      </c>
      <c r="I6" s="270">
        <v>7</v>
      </c>
      <c r="J6" s="270">
        <v>8</v>
      </c>
      <c r="K6" s="270"/>
      <c r="L6" s="270">
        <v>9</v>
      </c>
      <c r="M6" s="270">
        <v>10</v>
      </c>
      <c r="N6" s="270"/>
      <c r="O6" s="270"/>
      <c r="P6" s="270">
        <v>11</v>
      </c>
      <c r="Q6" s="270">
        <v>6</v>
      </c>
      <c r="R6" s="270">
        <v>7</v>
      </c>
      <c r="S6" s="270">
        <v>8</v>
      </c>
      <c r="T6" s="270">
        <v>9</v>
      </c>
      <c r="U6" s="270">
        <v>10</v>
      </c>
      <c r="V6" s="270">
        <v>11</v>
      </c>
      <c r="W6" s="270">
        <v>12</v>
      </c>
      <c r="X6" s="270">
        <v>13</v>
      </c>
      <c r="Y6" s="270">
        <v>14</v>
      </c>
      <c r="Z6" s="270">
        <v>15</v>
      </c>
      <c r="AA6" s="270">
        <v>16</v>
      </c>
      <c r="AB6" s="270">
        <v>17</v>
      </c>
      <c r="AC6" s="270">
        <v>18</v>
      </c>
      <c r="AD6" s="270">
        <v>19</v>
      </c>
      <c r="AE6" s="270">
        <v>20</v>
      </c>
      <c r="AF6" s="270">
        <v>21</v>
      </c>
      <c r="AG6" s="271">
        <v>22</v>
      </c>
      <c r="AH6" s="270">
        <v>19</v>
      </c>
      <c r="AI6" s="270">
        <v>20</v>
      </c>
      <c r="AJ6" s="270">
        <v>21</v>
      </c>
      <c r="AK6" s="271">
        <v>22</v>
      </c>
      <c r="AL6" s="270">
        <v>19</v>
      </c>
      <c r="AM6" s="270">
        <v>20</v>
      </c>
      <c r="AN6" s="270">
        <v>21</v>
      </c>
      <c r="AO6" s="271">
        <v>22</v>
      </c>
      <c r="AP6" s="270">
        <v>19</v>
      </c>
      <c r="AQ6" s="270">
        <v>20</v>
      </c>
      <c r="AR6" s="270">
        <v>21</v>
      </c>
      <c r="AS6" s="271">
        <v>22</v>
      </c>
      <c r="AT6" s="270">
        <v>19</v>
      </c>
      <c r="AU6" s="270">
        <v>20</v>
      </c>
      <c r="AV6" s="270">
        <v>21</v>
      </c>
      <c r="AW6" s="271">
        <v>22</v>
      </c>
      <c r="AX6" s="270">
        <v>19</v>
      </c>
      <c r="AY6" s="270">
        <v>20</v>
      </c>
      <c r="AZ6" s="270">
        <v>21</v>
      </c>
      <c r="BA6" s="271">
        <v>22</v>
      </c>
      <c r="BB6" s="270">
        <v>19</v>
      </c>
      <c r="BC6" s="270">
        <v>20</v>
      </c>
      <c r="BD6" s="270">
        <v>21</v>
      </c>
      <c r="BE6" s="271">
        <v>22</v>
      </c>
      <c r="BF6" s="270">
        <v>19</v>
      </c>
      <c r="BG6" s="270">
        <v>20</v>
      </c>
      <c r="BH6" s="270">
        <v>21</v>
      </c>
      <c r="BI6" s="271">
        <v>22</v>
      </c>
      <c r="BJ6" s="270">
        <v>19</v>
      </c>
      <c r="BK6" s="270">
        <v>20</v>
      </c>
      <c r="BL6" s="270">
        <v>21</v>
      </c>
      <c r="BM6" s="271">
        <v>22</v>
      </c>
      <c r="BN6" s="270">
        <v>19</v>
      </c>
      <c r="BO6" s="270">
        <v>20</v>
      </c>
      <c r="BP6" s="270">
        <v>21</v>
      </c>
      <c r="BQ6" s="271">
        <v>22</v>
      </c>
      <c r="BR6" s="270">
        <v>19</v>
      </c>
      <c r="BS6" s="270">
        <v>20</v>
      </c>
      <c r="BT6" s="270">
        <v>21</v>
      </c>
      <c r="BU6" s="271">
        <v>22</v>
      </c>
      <c r="BV6" s="270">
        <v>19</v>
      </c>
      <c r="BW6" s="270">
        <v>20</v>
      </c>
      <c r="BX6" s="270">
        <v>21</v>
      </c>
      <c r="BY6" s="271">
        <v>22</v>
      </c>
      <c r="BZ6" s="270">
        <v>19</v>
      </c>
      <c r="CA6" s="270">
        <v>20</v>
      </c>
      <c r="CB6" s="270">
        <v>21</v>
      </c>
      <c r="CC6" s="271">
        <v>22</v>
      </c>
      <c r="CD6" s="270">
        <v>19</v>
      </c>
      <c r="CE6" s="270">
        <v>20</v>
      </c>
      <c r="CF6" s="270">
        <v>21</v>
      </c>
      <c r="CG6" s="271">
        <v>22</v>
      </c>
      <c r="CH6" s="270">
        <v>19</v>
      </c>
      <c r="CI6" s="270">
        <v>20</v>
      </c>
      <c r="CJ6" s="270">
        <v>21</v>
      </c>
      <c r="CK6" s="271">
        <v>22</v>
      </c>
      <c r="CL6" s="270">
        <v>19</v>
      </c>
      <c r="CM6" s="270">
        <v>20</v>
      </c>
      <c r="CN6" s="270">
        <v>21</v>
      </c>
      <c r="CO6" s="271">
        <v>22</v>
      </c>
      <c r="CP6" s="270">
        <v>19</v>
      </c>
      <c r="CQ6" s="270">
        <v>20</v>
      </c>
      <c r="CR6" s="270">
        <v>21</v>
      </c>
      <c r="CS6" s="272">
        <v>22</v>
      </c>
      <c r="CT6" s="273">
        <v>8</v>
      </c>
      <c r="CU6" s="274">
        <v>9</v>
      </c>
      <c r="CV6" s="275">
        <v>10</v>
      </c>
      <c r="CW6" s="275">
        <v>11</v>
      </c>
    </row>
    <row r="7" spans="1:101" ht="47.25">
      <c r="A7" s="276"/>
      <c r="B7" s="277" t="s">
        <v>3453</v>
      </c>
      <c r="C7" s="278"/>
      <c r="D7" s="279"/>
      <c r="E7" s="280"/>
      <c r="F7" s="280"/>
      <c r="G7" s="281" t="e">
        <f t="shared" ref="G7:G12" si="0">SUM((H7-E7/20))</f>
        <v>#VALUE!</v>
      </c>
      <c r="H7" s="281" t="s">
        <v>3454</v>
      </c>
      <c r="I7" s="280"/>
      <c r="J7" s="280" t="s">
        <v>3454</v>
      </c>
      <c r="K7" s="281"/>
      <c r="L7" s="281" t="s">
        <v>3454</v>
      </c>
      <c r="M7" s="282"/>
      <c r="N7" s="282"/>
      <c r="O7" s="282"/>
      <c r="P7" s="281" t="s">
        <v>3454</v>
      </c>
      <c r="Q7" s="280"/>
      <c r="R7" s="280"/>
      <c r="S7" s="280"/>
      <c r="T7" s="280"/>
      <c r="U7" s="283"/>
      <c r="V7" s="280"/>
      <c r="W7" s="280"/>
      <c r="X7" s="280"/>
      <c r="Y7" s="283"/>
      <c r="Z7" s="280"/>
      <c r="AA7" s="280"/>
      <c r="AB7" s="280"/>
      <c r="AC7" s="283"/>
      <c r="AD7" s="280"/>
      <c r="AE7" s="280"/>
      <c r="AF7" s="280"/>
      <c r="AG7" s="283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4"/>
      <c r="CT7" s="285"/>
      <c r="CU7" s="286"/>
      <c r="CV7" s="280"/>
      <c r="CW7" s="280"/>
    </row>
    <row r="8" spans="1:101" ht="38.25">
      <c r="A8" s="287">
        <v>1</v>
      </c>
      <c r="B8" s="288" t="s">
        <v>3455</v>
      </c>
      <c r="C8" s="288"/>
      <c r="D8" s="288" t="s">
        <v>3456</v>
      </c>
      <c r="E8" s="282">
        <v>42500</v>
      </c>
      <c r="F8" s="282">
        <v>20</v>
      </c>
      <c r="G8" s="281">
        <f t="shared" si="0"/>
        <v>371.875</v>
      </c>
      <c r="H8" s="281">
        <f>SUM((E8*7*20)/(8*20*100))+(E8/20)</f>
        <v>2496.875</v>
      </c>
      <c r="I8" s="282" t="s">
        <v>3457</v>
      </c>
      <c r="J8" s="282">
        <v>20</v>
      </c>
      <c r="K8" s="281">
        <f>SUM(J8*G8)</f>
        <v>7437.5</v>
      </c>
      <c r="L8" s="281">
        <f>SUM(J8*H8)</f>
        <v>49937.5</v>
      </c>
      <c r="M8" s="282">
        <f>SUM(N8:O8)</f>
        <v>19674</v>
      </c>
      <c r="N8" s="282">
        <f t="shared" ref="N8:O11" si="1">SUM(S8,W8,AA8,AE8,AI8,AM8,AQ8,AU8,AY8,BC8,BG8,BK8,BO8,BS8,BW8,CA8,CE8,CI8,CM8,CQ8)</f>
        <v>15320</v>
      </c>
      <c r="O8" s="282">
        <f t="shared" si="1"/>
        <v>4354</v>
      </c>
      <c r="P8" s="281">
        <f>SUM(L8-M8)</f>
        <v>30263.5</v>
      </c>
      <c r="Q8" s="289" t="s">
        <v>3458</v>
      </c>
      <c r="R8" s="290" t="s">
        <v>3459</v>
      </c>
      <c r="S8" s="282">
        <v>2125</v>
      </c>
      <c r="T8" s="282">
        <v>875</v>
      </c>
      <c r="U8" s="291">
        <f>SUM(S8:T8)</f>
        <v>3000</v>
      </c>
      <c r="V8" s="290" t="s">
        <v>3460</v>
      </c>
      <c r="W8" s="282">
        <v>3701</v>
      </c>
      <c r="X8" s="282">
        <v>2299</v>
      </c>
      <c r="Y8" s="291">
        <f>SUM(W8:X8)</f>
        <v>6000</v>
      </c>
      <c r="Z8" s="290"/>
      <c r="AA8" s="282"/>
      <c r="AB8" s="282">
        <v>0</v>
      </c>
      <c r="AC8" s="291"/>
      <c r="AD8" s="290"/>
      <c r="AE8" s="282"/>
      <c r="AF8" s="282">
        <v>0</v>
      </c>
      <c r="AG8" s="292"/>
      <c r="AH8" s="290" t="s">
        <v>3461</v>
      </c>
      <c r="AI8" s="282">
        <v>2125</v>
      </c>
      <c r="AJ8" s="282">
        <v>590</v>
      </c>
      <c r="AK8" s="291">
        <f>SUM(AI8:AJ8)</f>
        <v>2715</v>
      </c>
      <c r="AL8" s="290" t="s">
        <v>3462</v>
      </c>
      <c r="AM8" s="282">
        <v>2125</v>
      </c>
      <c r="AN8" s="282">
        <v>590</v>
      </c>
      <c r="AO8" s="291">
        <f>SUM(AM8:AN8)</f>
        <v>2715</v>
      </c>
      <c r="AP8" s="290" t="s">
        <v>3463</v>
      </c>
      <c r="AQ8" s="282">
        <v>2641</v>
      </c>
      <c r="AR8" s="282"/>
      <c r="AS8" s="291">
        <f>SUM(AQ8:AR8)</f>
        <v>2641</v>
      </c>
      <c r="AT8" s="290" t="s">
        <v>3464</v>
      </c>
      <c r="AU8" s="282">
        <v>2603</v>
      </c>
      <c r="AV8" s="282"/>
      <c r="AW8" s="291">
        <f>SUM(AU8:AV8)</f>
        <v>2603</v>
      </c>
      <c r="AX8" s="290"/>
      <c r="AY8" s="282"/>
      <c r="AZ8" s="282">
        <v>0</v>
      </c>
      <c r="BA8" s="292"/>
      <c r="BB8" s="290"/>
      <c r="BC8" s="282"/>
      <c r="BD8" s="282">
        <v>0</v>
      </c>
      <c r="BE8" s="292"/>
      <c r="BF8" s="290"/>
      <c r="BG8" s="282"/>
      <c r="BH8" s="282">
        <v>0</v>
      </c>
      <c r="BI8" s="292"/>
      <c r="BJ8" s="290"/>
      <c r="BK8" s="282"/>
      <c r="BL8" s="282">
        <v>0</v>
      </c>
      <c r="BM8" s="292"/>
      <c r="BN8" s="290"/>
      <c r="BO8" s="282"/>
      <c r="BP8" s="282">
        <v>0</v>
      </c>
      <c r="BQ8" s="292"/>
      <c r="BR8" s="293"/>
      <c r="BS8" s="293"/>
      <c r="BT8" s="293"/>
      <c r="BU8" s="291">
        <f>SUM(BS8:BT8)</f>
        <v>0</v>
      </c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4"/>
      <c r="CT8" s="295">
        <v>1</v>
      </c>
      <c r="CU8" s="296">
        <v>42500</v>
      </c>
      <c r="CV8" s="293"/>
      <c r="CW8" s="293"/>
    </row>
    <row r="9" spans="1:101" ht="51">
      <c r="A9" s="287">
        <v>2</v>
      </c>
      <c r="B9" s="288" t="s">
        <v>3465</v>
      </c>
      <c r="C9" s="288"/>
      <c r="D9" s="288" t="s">
        <v>3466</v>
      </c>
      <c r="E9" s="282">
        <v>42500</v>
      </c>
      <c r="F9" s="282">
        <v>20</v>
      </c>
      <c r="G9" s="281">
        <f t="shared" si="0"/>
        <v>371.875</v>
      </c>
      <c r="H9" s="281">
        <f>SUM((E9*7*20)/(8*20*100))+(E9/20)</f>
        <v>2496.875</v>
      </c>
      <c r="I9" s="282" t="s">
        <v>3467</v>
      </c>
      <c r="J9" s="282">
        <v>20</v>
      </c>
      <c r="K9" s="281">
        <f>SUM(J9*G9)</f>
        <v>7437.5</v>
      </c>
      <c r="L9" s="281">
        <f>SUM(J9*H9)</f>
        <v>49937.5</v>
      </c>
      <c r="M9" s="282">
        <f>SUM(N9:O9)</f>
        <v>36923</v>
      </c>
      <c r="N9" s="282">
        <f t="shared" si="1"/>
        <v>31616</v>
      </c>
      <c r="O9" s="282">
        <f t="shared" si="1"/>
        <v>5307</v>
      </c>
      <c r="P9" s="281">
        <f>SUM(L9-M9)</f>
        <v>13014.5</v>
      </c>
      <c r="Q9" s="289" t="s">
        <v>3468</v>
      </c>
      <c r="R9" s="290" t="s">
        <v>3469</v>
      </c>
      <c r="S9" s="282">
        <v>2125</v>
      </c>
      <c r="T9" s="282">
        <v>865</v>
      </c>
      <c r="U9" s="291">
        <f>SUM(S9:T9)</f>
        <v>2990</v>
      </c>
      <c r="V9" s="290" t="s">
        <v>3459</v>
      </c>
      <c r="W9" s="282">
        <v>2125</v>
      </c>
      <c r="X9" s="282">
        <v>875</v>
      </c>
      <c r="Y9" s="291">
        <f>SUM(W9:X9)</f>
        <v>3000</v>
      </c>
      <c r="Z9" s="290" t="s">
        <v>3470</v>
      </c>
      <c r="AA9" s="282">
        <v>2654</v>
      </c>
      <c r="AB9" s="282" t="s">
        <v>3454</v>
      </c>
      <c r="AC9" s="291">
        <f>SUM(AA9:AB9)</f>
        <v>2654</v>
      </c>
      <c r="AD9" s="290" t="s">
        <v>3471</v>
      </c>
      <c r="AE9" s="282">
        <v>2368</v>
      </c>
      <c r="AF9" s="282">
        <v>632</v>
      </c>
      <c r="AG9" s="291">
        <f>SUM(AE9:AF9)</f>
        <v>3000</v>
      </c>
      <c r="AH9" s="290" t="s">
        <v>3472</v>
      </c>
      <c r="AI9" s="282">
        <v>2125</v>
      </c>
      <c r="AJ9" s="282">
        <v>590</v>
      </c>
      <c r="AK9" s="291">
        <f>SUM(AI9:AJ9)</f>
        <v>2715</v>
      </c>
      <c r="AL9" s="290" t="s">
        <v>3473</v>
      </c>
      <c r="AM9" s="282">
        <v>2125</v>
      </c>
      <c r="AN9" s="282">
        <v>560</v>
      </c>
      <c r="AO9" s="291">
        <f>SUM(AM9:AN9)</f>
        <v>2685</v>
      </c>
      <c r="AP9" s="290" t="s">
        <v>3474</v>
      </c>
      <c r="AQ9" s="282">
        <v>2641</v>
      </c>
      <c r="AR9" s="282"/>
      <c r="AS9" s="291">
        <f>SUM(AQ9:AR9)</f>
        <v>2641</v>
      </c>
      <c r="AT9" s="290" t="s">
        <v>3475</v>
      </c>
      <c r="AU9" s="282">
        <v>2603</v>
      </c>
      <c r="AV9" s="282"/>
      <c r="AW9" s="291">
        <f>SUM(AU9:AV9)</f>
        <v>2603</v>
      </c>
      <c r="AX9" s="290" t="s">
        <v>3476</v>
      </c>
      <c r="AY9" s="282">
        <v>2125</v>
      </c>
      <c r="AZ9" s="282">
        <v>399</v>
      </c>
      <c r="BA9" s="291">
        <f>SUM(AY9:AZ9)</f>
        <v>2524</v>
      </c>
      <c r="BB9" s="290" t="s">
        <v>3477</v>
      </c>
      <c r="BC9" s="282">
        <v>2225</v>
      </c>
      <c r="BD9" s="282">
        <v>366</v>
      </c>
      <c r="BE9" s="291">
        <f>SUM(BC9:BD9)</f>
        <v>2591</v>
      </c>
      <c r="BF9" s="290" t="s">
        <v>3478</v>
      </c>
      <c r="BG9" s="282">
        <v>2125</v>
      </c>
      <c r="BH9" s="282">
        <v>331</v>
      </c>
      <c r="BI9" s="291">
        <f>SUM(BG9:BH9)</f>
        <v>2456</v>
      </c>
      <c r="BJ9" s="290" t="s">
        <v>3479</v>
      </c>
      <c r="BK9" s="282">
        <v>2125</v>
      </c>
      <c r="BL9" s="282">
        <v>291</v>
      </c>
      <c r="BM9" s="291">
        <f>SUM(BK9:BL9)</f>
        <v>2416</v>
      </c>
      <c r="BN9" s="290" t="s">
        <v>3480</v>
      </c>
      <c r="BO9" s="282">
        <v>2125</v>
      </c>
      <c r="BP9" s="282">
        <v>181</v>
      </c>
      <c r="BQ9" s="291">
        <f>SUM(BO9:BP9)</f>
        <v>2306</v>
      </c>
      <c r="BR9" s="297" t="s">
        <v>3480</v>
      </c>
      <c r="BS9" s="293">
        <v>2125</v>
      </c>
      <c r="BT9" s="293">
        <v>217</v>
      </c>
      <c r="BU9" s="291">
        <f>SUM(BS9:BT9)</f>
        <v>2342</v>
      </c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4"/>
      <c r="CT9" s="295">
        <v>1</v>
      </c>
      <c r="CU9" s="296">
        <v>42500</v>
      </c>
      <c r="CV9" s="293"/>
      <c r="CW9" s="293"/>
    </row>
    <row r="10" spans="1:101" ht="38.25">
      <c r="A10" s="287">
        <v>3</v>
      </c>
      <c r="B10" s="288" t="s">
        <v>3481</v>
      </c>
      <c r="C10" s="288"/>
      <c r="D10" s="288" t="s">
        <v>3482</v>
      </c>
      <c r="E10" s="282">
        <v>42500</v>
      </c>
      <c r="F10" s="282">
        <v>20</v>
      </c>
      <c r="G10" s="281">
        <f t="shared" si="0"/>
        <v>371.875</v>
      </c>
      <c r="H10" s="281">
        <f>SUM((E10*7*20)/(8*20*100))+(E10/20)</f>
        <v>2496.875</v>
      </c>
      <c r="I10" s="282" t="s">
        <v>3483</v>
      </c>
      <c r="J10" s="282">
        <v>20</v>
      </c>
      <c r="K10" s="281">
        <f>SUM(J10*G10)</f>
        <v>7437.5</v>
      </c>
      <c r="L10" s="281">
        <f>SUM(J10*H10)</f>
        <v>49937.5</v>
      </c>
      <c r="M10" s="282">
        <f>SUM(N10:O10)</f>
        <v>2990</v>
      </c>
      <c r="N10" s="282">
        <f t="shared" si="1"/>
        <v>2125</v>
      </c>
      <c r="O10" s="282">
        <f t="shared" si="1"/>
        <v>865</v>
      </c>
      <c r="P10" s="281">
        <f>SUM(L10-M10)</f>
        <v>46947.5</v>
      </c>
      <c r="Q10" s="289" t="s">
        <v>3484</v>
      </c>
      <c r="R10" s="290" t="s">
        <v>3485</v>
      </c>
      <c r="S10" s="282">
        <v>2125</v>
      </c>
      <c r="T10" s="282">
        <v>865</v>
      </c>
      <c r="U10" s="291">
        <f>SUM(S10:T10)</f>
        <v>2990</v>
      </c>
      <c r="V10" s="290"/>
      <c r="W10" s="282"/>
      <c r="X10" s="282"/>
      <c r="Y10" s="291"/>
      <c r="Z10" s="290"/>
      <c r="AA10" s="282"/>
      <c r="AB10" s="282"/>
      <c r="AC10" s="291"/>
      <c r="AD10" s="290"/>
      <c r="AE10" s="282"/>
      <c r="AF10" s="282"/>
      <c r="AG10" s="292"/>
      <c r="AH10" s="290"/>
      <c r="AI10" s="282"/>
      <c r="AJ10" s="282"/>
      <c r="AK10" s="291"/>
      <c r="AL10" s="290"/>
      <c r="AM10" s="282"/>
      <c r="AN10" s="282"/>
      <c r="AO10" s="291"/>
      <c r="AP10" s="290"/>
      <c r="AQ10" s="282"/>
      <c r="AR10" s="282"/>
      <c r="AS10" s="291"/>
      <c r="AT10" s="290"/>
      <c r="AU10" s="282"/>
      <c r="AV10" s="282"/>
      <c r="AW10" s="292"/>
      <c r="AX10" s="290"/>
      <c r="AY10" s="282"/>
      <c r="AZ10" s="282"/>
      <c r="BA10" s="292"/>
      <c r="BB10" s="290"/>
      <c r="BC10" s="282"/>
      <c r="BD10" s="282"/>
      <c r="BE10" s="292"/>
      <c r="BF10" s="290"/>
      <c r="BG10" s="282"/>
      <c r="BH10" s="282"/>
      <c r="BI10" s="292"/>
      <c r="BJ10" s="290"/>
      <c r="BK10" s="282"/>
      <c r="BL10" s="282"/>
      <c r="BM10" s="292"/>
      <c r="BN10" s="290"/>
      <c r="BO10" s="282"/>
      <c r="BP10" s="282"/>
      <c r="BQ10" s="292"/>
      <c r="BR10" s="293"/>
      <c r="BS10" s="293"/>
      <c r="BT10" s="293"/>
      <c r="BU10" s="291">
        <f>SUM(BS10:BT10)</f>
        <v>0</v>
      </c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4"/>
      <c r="CT10" s="295">
        <v>1</v>
      </c>
      <c r="CU10" s="296">
        <v>42500</v>
      </c>
      <c r="CV10" s="293"/>
      <c r="CW10" s="293"/>
    </row>
    <row r="11" spans="1:101" ht="38.25">
      <c r="A11" s="287">
        <v>4</v>
      </c>
      <c r="B11" s="288" t="s">
        <v>3486</v>
      </c>
      <c r="C11" s="288"/>
      <c r="D11" s="288" t="s">
        <v>3482</v>
      </c>
      <c r="E11" s="282">
        <v>42500</v>
      </c>
      <c r="F11" s="282">
        <v>20</v>
      </c>
      <c r="G11" s="281">
        <f t="shared" si="0"/>
        <v>371.875</v>
      </c>
      <c r="H11" s="281">
        <f>SUM((E11*7*20)/(8*20*100))+(E11/20)</f>
        <v>2496.875</v>
      </c>
      <c r="I11" s="282" t="s">
        <v>3487</v>
      </c>
      <c r="J11" s="282">
        <v>20</v>
      </c>
      <c r="K11" s="281">
        <f>SUM(J11*G11)</f>
        <v>7437.5</v>
      </c>
      <c r="L11" s="281">
        <f>SUM(J11*H11)</f>
        <v>49937.5</v>
      </c>
      <c r="M11" s="282">
        <f>SUM(N11:O11)</f>
        <v>18830</v>
      </c>
      <c r="N11" s="282">
        <f t="shared" si="1"/>
        <v>13759</v>
      </c>
      <c r="O11" s="282">
        <f t="shared" si="1"/>
        <v>5071</v>
      </c>
      <c r="P11" s="281">
        <f>SUM(L11-M11)</f>
        <v>31107.5</v>
      </c>
      <c r="Q11" s="289" t="s">
        <v>3484</v>
      </c>
      <c r="R11" s="290" t="s">
        <v>3485</v>
      </c>
      <c r="S11" s="282">
        <v>2125</v>
      </c>
      <c r="T11" s="282">
        <v>865</v>
      </c>
      <c r="U11" s="291">
        <f>SUM(S11:T11)</f>
        <v>2990</v>
      </c>
      <c r="V11" s="290" t="s">
        <v>3470</v>
      </c>
      <c r="W11" s="282">
        <v>3134</v>
      </c>
      <c r="X11" s="282"/>
      <c r="Y11" s="291">
        <f>SUM(W11:X11)</f>
        <v>3134</v>
      </c>
      <c r="Z11" s="290" t="s">
        <v>3488</v>
      </c>
      <c r="AA11" s="282">
        <v>2125</v>
      </c>
      <c r="AB11" s="282">
        <v>1470</v>
      </c>
      <c r="AC11" s="291">
        <f>SUM(AA11:AB11)</f>
        <v>3595</v>
      </c>
      <c r="AD11" s="290"/>
      <c r="AE11" s="282">
        <v>4250</v>
      </c>
      <c r="AF11" s="282">
        <v>2294</v>
      </c>
      <c r="AG11" s="291">
        <f>SUM(AE11:AF11)</f>
        <v>6544</v>
      </c>
      <c r="AH11" s="290"/>
      <c r="AI11" s="282">
        <v>2125</v>
      </c>
      <c r="AJ11" s="282">
        <v>442</v>
      </c>
      <c r="AK11" s="291">
        <f>SUM(AI11:AJ11)</f>
        <v>2567</v>
      </c>
      <c r="AL11" s="290"/>
      <c r="AM11" s="282"/>
      <c r="AN11" s="282"/>
      <c r="AO11" s="291"/>
      <c r="AP11" s="290"/>
      <c r="AQ11" s="282"/>
      <c r="AR11" s="282"/>
      <c r="AS11" s="291"/>
      <c r="AT11" s="290"/>
      <c r="AU11" s="282"/>
      <c r="AV11" s="282"/>
      <c r="AW11" s="291"/>
      <c r="AX11" s="290"/>
      <c r="AY11" s="282"/>
      <c r="AZ11" s="282"/>
      <c r="BA11" s="291">
        <f>SUM(AY11:AZ11)</f>
        <v>0</v>
      </c>
      <c r="BB11" s="290"/>
      <c r="BC11" s="282"/>
      <c r="BD11" s="282"/>
      <c r="BE11" s="291">
        <f>SUM(BC11:BD11)</f>
        <v>0</v>
      </c>
      <c r="BF11" s="290"/>
      <c r="BG11" s="282"/>
      <c r="BH11" s="282"/>
      <c r="BI11" s="291">
        <f>SUM(BG11:BH11)</f>
        <v>0</v>
      </c>
      <c r="BJ11" s="290"/>
      <c r="BK11" s="282"/>
      <c r="BL11" s="282"/>
      <c r="BM11" s="291">
        <f>SUM(BK11:BL11)</f>
        <v>0</v>
      </c>
      <c r="BN11" s="290"/>
      <c r="BO11" s="282"/>
      <c r="BP11" s="282"/>
      <c r="BQ11" s="291">
        <f>SUM(BO11:BP11)</f>
        <v>0</v>
      </c>
      <c r="BR11" s="293"/>
      <c r="BS11" s="293"/>
      <c r="BT11" s="293"/>
      <c r="BU11" s="291">
        <f>SUM(BS11:BT11)</f>
        <v>0</v>
      </c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4"/>
      <c r="CT11" s="295">
        <v>1</v>
      </c>
      <c r="CU11" s="296">
        <v>42500</v>
      </c>
      <c r="CV11" s="293"/>
      <c r="CW11" s="293"/>
    </row>
    <row r="12" spans="1:101">
      <c r="A12" s="287"/>
      <c r="B12" s="18" t="s">
        <v>3446</v>
      </c>
      <c r="C12" s="288"/>
      <c r="D12" s="288"/>
      <c r="E12" s="292">
        <f>SUM(E8:E11)</f>
        <v>170000</v>
      </c>
      <c r="F12" s="282"/>
      <c r="G12" s="281">
        <f t="shared" si="0"/>
        <v>1487.5</v>
      </c>
      <c r="H12" s="298">
        <f>SUM(H8:H11)</f>
        <v>9987.5</v>
      </c>
      <c r="I12" s="282"/>
      <c r="J12" s="298">
        <f t="shared" ref="J12:BW12" si="2">SUM(J8:J11)</f>
        <v>80</v>
      </c>
      <c r="K12" s="298">
        <f t="shared" si="2"/>
        <v>29750</v>
      </c>
      <c r="L12" s="298">
        <f t="shared" si="2"/>
        <v>199750</v>
      </c>
      <c r="M12" s="292">
        <f t="shared" si="2"/>
        <v>78417</v>
      </c>
      <c r="N12" s="292">
        <f t="shared" si="2"/>
        <v>62820</v>
      </c>
      <c r="O12" s="292">
        <f t="shared" si="2"/>
        <v>15597</v>
      </c>
      <c r="P12" s="292">
        <f t="shared" si="2"/>
        <v>121333</v>
      </c>
      <c r="Q12" s="292">
        <f t="shared" si="2"/>
        <v>0</v>
      </c>
      <c r="R12" s="292">
        <f t="shared" si="2"/>
        <v>0</v>
      </c>
      <c r="S12" s="292">
        <f t="shared" si="2"/>
        <v>8500</v>
      </c>
      <c r="T12" s="292">
        <f t="shared" si="2"/>
        <v>3470</v>
      </c>
      <c r="U12" s="292">
        <f t="shared" si="2"/>
        <v>11970</v>
      </c>
      <c r="V12" s="292">
        <f t="shared" si="2"/>
        <v>0</v>
      </c>
      <c r="W12" s="292">
        <f t="shared" si="2"/>
        <v>8960</v>
      </c>
      <c r="X12" s="292">
        <f t="shared" si="2"/>
        <v>3174</v>
      </c>
      <c r="Y12" s="292">
        <f t="shared" si="2"/>
        <v>12134</v>
      </c>
      <c r="Z12" s="292">
        <f t="shared" si="2"/>
        <v>0</v>
      </c>
      <c r="AA12" s="292">
        <f t="shared" si="2"/>
        <v>4779</v>
      </c>
      <c r="AB12" s="292">
        <f t="shared" si="2"/>
        <v>1470</v>
      </c>
      <c r="AC12" s="292">
        <f t="shared" si="2"/>
        <v>6249</v>
      </c>
      <c r="AD12" s="292">
        <f t="shared" si="2"/>
        <v>0</v>
      </c>
      <c r="AE12" s="292">
        <f t="shared" si="2"/>
        <v>6618</v>
      </c>
      <c r="AF12" s="292">
        <f t="shared" si="2"/>
        <v>2926</v>
      </c>
      <c r="AG12" s="292">
        <f t="shared" si="2"/>
        <v>9544</v>
      </c>
      <c r="AH12" s="292">
        <f t="shared" si="2"/>
        <v>0</v>
      </c>
      <c r="AI12" s="292">
        <f t="shared" si="2"/>
        <v>6375</v>
      </c>
      <c r="AJ12" s="292">
        <f t="shared" si="2"/>
        <v>1622</v>
      </c>
      <c r="AK12" s="292">
        <f t="shared" si="2"/>
        <v>7997</v>
      </c>
      <c r="AL12" s="292">
        <f t="shared" si="2"/>
        <v>0</v>
      </c>
      <c r="AM12" s="292">
        <f t="shared" si="2"/>
        <v>4250</v>
      </c>
      <c r="AN12" s="292">
        <f t="shared" si="2"/>
        <v>1150</v>
      </c>
      <c r="AO12" s="292">
        <f t="shared" si="2"/>
        <v>5400</v>
      </c>
      <c r="AP12" s="292">
        <f t="shared" si="2"/>
        <v>0</v>
      </c>
      <c r="AQ12" s="292">
        <f t="shared" si="2"/>
        <v>5282</v>
      </c>
      <c r="AR12" s="292">
        <f t="shared" si="2"/>
        <v>0</v>
      </c>
      <c r="AS12" s="292">
        <f t="shared" si="2"/>
        <v>5282</v>
      </c>
      <c r="AT12" s="292">
        <f t="shared" si="2"/>
        <v>0</v>
      </c>
      <c r="AU12" s="292">
        <f t="shared" si="2"/>
        <v>5206</v>
      </c>
      <c r="AV12" s="292">
        <f t="shared" si="2"/>
        <v>0</v>
      </c>
      <c r="AW12" s="292">
        <f t="shared" si="2"/>
        <v>5206</v>
      </c>
      <c r="AX12" s="292">
        <f t="shared" si="2"/>
        <v>0</v>
      </c>
      <c r="AY12" s="292">
        <f t="shared" si="2"/>
        <v>2125</v>
      </c>
      <c r="AZ12" s="292">
        <f t="shared" si="2"/>
        <v>399</v>
      </c>
      <c r="BA12" s="292">
        <f t="shared" si="2"/>
        <v>2524</v>
      </c>
      <c r="BB12" s="292">
        <f t="shared" si="2"/>
        <v>0</v>
      </c>
      <c r="BC12" s="292">
        <f t="shared" si="2"/>
        <v>2225</v>
      </c>
      <c r="BD12" s="292">
        <f t="shared" si="2"/>
        <v>366</v>
      </c>
      <c r="BE12" s="292">
        <f t="shared" si="2"/>
        <v>2591</v>
      </c>
      <c r="BF12" s="292">
        <f t="shared" si="2"/>
        <v>0</v>
      </c>
      <c r="BG12" s="292">
        <f t="shared" si="2"/>
        <v>2125</v>
      </c>
      <c r="BH12" s="292">
        <f t="shared" si="2"/>
        <v>331</v>
      </c>
      <c r="BI12" s="292">
        <f t="shared" si="2"/>
        <v>2456</v>
      </c>
      <c r="BJ12" s="292">
        <f t="shared" si="2"/>
        <v>0</v>
      </c>
      <c r="BK12" s="292">
        <f t="shared" si="2"/>
        <v>2125</v>
      </c>
      <c r="BL12" s="292">
        <f t="shared" si="2"/>
        <v>291</v>
      </c>
      <c r="BM12" s="292">
        <f t="shared" si="2"/>
        <v>2416</v>
      </c>
      <c r="BN12" s="292">
        <f t="shared" si="2"/>
        <v>0</v>
      </c>
      <c r="BO12" s="292">
        <f t="shared" si="2"/>
        <v>2125</v>
      </c>
      <c r="BP12" s="292">
        <f t="shared" si="2"/>
        <v>181</v>
      </c>
      <c r="BQ12" s="292">
        <f t="shared" si="2"/>
        <v>2306</v>
      </c>
      <c r="BR12" s="292">
        <f t="shared" si="2"/>
        <v>0</v>
      </c>
      <c r="BS12" s="292">
        <f t="shared" si="2"/>
        <v>2125</v>
      </c>
      <c r="BT12" s="292">
        <f t="shared" si="2"/>
        <v>217</v>
      </c>
      <c r="BU12" s="292">
        <f t="shared" si="2"/>
        <v>2342</v>
      </c>
      <c r="BV12" s="292">
        <f t="shared" si="2"/>
        <v>0</v>
      </c>
      <c r="BW12" s="292">
        <f t="shared" si="2"/>
        <v>0</v>
      </c>
      <c r="BX12" s="292">
        <f t="shared" ref="BX12:CW12" si="3">SUM(BX8:BX11)</f>
        <v>0</v>
      </c>
      <c r="BY12" s="292">
        <f t="shared" si="3"/>
        <v>0</v>
      </c>
      <c r="BZ12" s="292">
        <f t="shared" si="3"/>
        <v>0</v>
      </c>
      <c r="CA12" s="292">
        <f t="shared" si="3"/>
        <v>0</v>
      </c>
      <c r="CB12" s="292">
        <f t="shared" si="3"/>
        <v>0</v>
      </c>
      <c r="CC12" s="292">
        <f t="shared" si="3"/>
        <v>0</v>
      </c>
      <c r="CD12" s="292">
        <f t="shared" si="3"/>
        <v>0</v>
      </c>
      <c r="CE12" s="292">
        <f t="shared" si="3"/>
        <v>0</v>
      </c>
      <c r="CF12" s="292">
        <f t="shared" si="3"/>
        <v>0</v>
      </c>
      <c r="CG12" s="292">
        <f t="shared" si="3"/>
        <v>0</v>
      </c>
      <c r="CH12" s="292">
        <f t="shared" si="3"/>
        <v>0</v>
      </c>
      <c r="CI12" s="292">
        <f t="shared" si="3"/>
        <v>0</v>
      </c>
      <c r="CJ12" s="292">
        <f t="shared" si="3"/>
        <v>0</v>
      </c>
      <c r="CK12" s="292">
        <f t="shared" si="3"/>
        <v>0</v>
      </c>
      <c r="CL12" s="292">
        <f t="shared" si="3"/>
        <v>0</v>
      </c>
      <c r="CM12" s="292">
        <f t="shared" si="3"/>
        <v>0</v>
      </c>
      <c r="CN12" s="292">
        <f t="shared" si="3"/>
        <v>0</v>
      </c>
      <c r="CO12" s="292">
        <f t="shared" si="3"/>
        <v>0</v>
      </c>
      <c r="CP12" s="292">
        <f t="shared" si="3"/>
        <v>0</v>
      </c>
      <c r="CQ12" s="292">
        <f t="shared" si="3"/>
        <v>0</v>
      </c>
      <c r="CR12" s="292">
        <f t="shared" si="3"/>
        <v>0</v>
      </c>
      <c r="CS12" s="299">
        <f t="shared" si="3"/>
        <v>0</v>
      </c>
      <c r="CT12" s="300">
        <f t="shared" si="3"/>
        <v>4</v>
      </c>
      <c r="CU12" s="300">
        <f t="shared" si="3"/>
        <v>170000</v>
      </c>
      <c r="CV12" s="300">
        <f t="shared" si="3"/>
        <v>0</v>
      </c>
      <c r="CW12" s="300">
        <f t="shared" si="3"/>
        <v>0</v>
      </c>
    </row>
    <row r="14" spans="1:101">
      <c r="E14">
        <f>E12/85*100</f>
        <v>200000</v>
      </c>
    </row>
    <row r="15" spans="1:101">
      <c r="E15">
        <f>E14*0.1</f>
        <v>20000</v>
      </c>
    </row>
    <row r="16" spans="1:101">
      <c r="E16">
        <f>E15+E12</f>
        <v>190000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227"/>
  <sheetViews>
    <sheetView topLeftCell="E223" workbookViewId="0">
      <selection activeCell="T78" sqref="T78:U226"/>
    </sheetView>
  </sheetViews>
  <sheetFormatPr defaultRowHeight="15"/>
  <cols>
    <col min="25" max="25" width="5" customWidth="1"/>
  </cols>
  <sheetData>
    <row r="1" spans="1:25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</row>
    <row r="2" spans="1:25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</row>
    <row r="3" spans="1:25" ht="18.75">
      <c r="A3" s="749" t="s">
        <v>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750" t="s">
        <v>3</v>
      </c>
      <c r="B5" s="752" t="s">
        <v>4</v>
      </c>
      <c r="C5" s="754" t="s">
        <v>5</v>
      </c>
      <c r="D5" s="754" t="s">
        <v>6</v>
      </c>
      <c r="E5" s="756" t="s">
        <v>7</v>
      </c>
      <c r="F5" s="743" t="s">
        <v>8</v>
      </c>
      <c r="G5" s="759" t="s">
        <v>9</v>
      </c>
      <c r="H5" s="759" t="s">
        <v>10</v>
      </c>
      <c r="I5" s="759" t="s">
        <v>11</v>
      </c>
      <c r="J5" s="759" t="s">
        <v>12</v>
      </c>
      <c r="K5" s="747" t="s">
        <v>13</v>
      </c>
      <c r="L5" s="729" t="s">
        <v>14</v>
      </c>
      <c r="M5" s="747" t="s">
        <v>15</v>
      </c>
      <c r="N5" s="729" t="s">
        <v>16</v>
      </c>
      <c r="O5" s="731" t="s">
        <v>17</v>
      </c>
      <c r="P5" s="733" t="s">
        <v>18</v>
      </c>
      <c r="Q5" s="735" t="s">
        <v>19</v>
      </c>
      <c r="R5" s="737" t="s">
        <v>20</v>
      </c>
      <c r="S5" s="738" t="s">
        <v>21</v>
      </c>
      <c r="T5" s="741" t="s">
        <v>22</v>
      </c>
      <c r="U5" s="741" t="s">
        <v>23</v>
      </c>
      <c r="V5" s="741" t="s">
        <v>24</v>
      </c>
      <c r="W5" s="743" t="s">
        <v>25</v>
      </c>
      <c r="X5" s="745" t="s">
        <v>26</v>
      </c>
      <c r="Y5" s="727" t="s">
        <v>27</v>
      </c>
    </row>
    <row r="6" spans="1:25" hidden="1">
      <c r="A6" s="751"/>
      <c r="B6" s="753"/>
      <c r="C6" s="755"/>
      <c r="D6" s="755"/>
      <c r="E6" s="757"/>
      <c r="F6" s="758"/>
      <c r="G6" s="760"/>
      <c r="H6" s="760"/>
      <c r="I6" s="760"/>
      <c r="J6" s="760"/>
      <c r="K6" s="748"/>
      <c r="L6" s="730"/>
      <c r="M6" s="748"/>
      <c r="N6" s="730"/>
      <c r="O6" s="732"/>
      <c r="P6" s="734"/>
      <c r="Q6" s="736"/>
      <c r="R6" s="737"/>
      <c r="S6" s="739"/>
      <c r="T6" s="742"/>
      <c r="U6" s="742"/>
      <c r="V6" s="742"/>
      <c r="W6" s="744"/>
      <c r="X6" s="746"/>
      <c r="Y6" s="728"/>
    </row>
    <row r="7" spans="1:25" hidden="1">
      <c r="A7" s="15"/>
      <c r="B7" s="16"/>
      <c r="C7" s="17"/>
      <c r="D7" s="17"/>
      <c r="E7" s="18"/>
      <c r="F7" s="744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740"/>
      <c r="T7" s="16"/>
      <c r="U7" s="16"/>
      <c r="V7" s="16"/>
      <c r="W7" s="17"/>
      <c r="X7" s="22"/>
      <c r="Y7" s="17"/>
    </row>
    <row r="8" spans="1:25" ht="30" hidden="1">
      <c r="A8" s="23">
        <v>1</v>
      </c>
      <c r="B8" s="24" t="s">
        <v>28</v>
      </c>
      <c r="C8" s="25">
        <v>1</v>
      </c>
      <c r="D8" s="25"/>
      <c r="E8" s="26" t="s">
        <v>29</v>
      </c>
      <c r="F8" s="27">
        <v>40000</v>
      </c>
      <c r="G8" s="28" t="s">
        <v>30</v>
      </c>
      <c r="H8" s="28" t="s">
        <v>30</v>
      </c>
      <c r="I8" s="28" t="s">
        <v>30</v>
      </c>
      <c r="J8" s="28" t="s">
        <v>31</v>
      </c>
      <c r="K8" s="28" t="s">
        <v>32</v>
      </c>
      <c r="L8" s="28" t="s">
        <v>32</v>
      </c>
      <c r="M8" s="28"/>
      <c r="N8" s="29"/>
      <c r="O8" s="29"/>
      <c r="P8" s="23" t="s">
        <v>33</v>
      </c>
      <c r="Q8" s="30" t="s">
        <v>34</v>
      </c>
      <c r="R8" s="23"/>
      <c r="S8" s="31">
        <v>40000</v>
      </c>
      <c r="T8" s="32">
        <v>34000</v>
      </c>
      <c r="U8" s="32">
        <v>4000</v>
      </c>
      <c r="V8" s="32">
        <v>2000</v>
      </c>
      <c r="W8" s="33" t="s">
        <v>35</v>
      </c>
      <c r="X8" s="34">
        <v>569936</v>
      </c>
      <c r="Y8" s="23">
        <v>20</v>
      </c>
    </row>
    <row r="9" spans="1:25" hidden="1">
      <c r="A9" s="23">
        <v>2</v>
      </c>
      <c r="B9" s="24" t="s">
        <v>36</v>
      </c>
      <c r="C9" s="25">
        <v>1</v>
      </c>
      <c r="D9" s="25"/>
      <c r="E9" s="28" t="s">
        <v>4553</v>
      </c>
      <c r="F9" s="27">
        <v>40000</v>
      </c>
      <c r="G9" s="28" t="s">
        <v>30</v>
      </c>
      <c r="H9" s="28" t="s">
        <v>30</v>
      </c>
      <c r="I9" s="28" t="s">
        <v>30</v>
      </c>
      <c r="J9" s="28" t="s">
        <v>31</v>
      </c>
      <c r="K9" s="28" t="s">
        <v>32</v>
      </c>
      <c r="L9" s="28" t="s">
        <v>32</v>
      </c>
      <c r="M9" s="28"/>
      <c r="N9" s="29"/>
      <c r="O9" s="29"/>
      <c r="P9" s="23" t="s">
        <v>33</v>
      </c>
      <c r="Q9" s="30" t="s">
        <v>34</v>
      </c>
      <c r="R9" s="23"/>
      <c r="S9" s="31">
        <v>85000</v>
      </c>
      <c r="T9" s="32">
        <v>72250</v>
      </c>
      <c r="U9" s="32">
        <v>8500</v>
      </c>
      <c r="V9" s="32">
        <v>4250</v>
      </c>
      <c r="W9" s="33" t="s">
        <v>35</v>
      </c>
      <c r="X9" s="34">
        <v>569937</v>
      </c>
      <c r="Y9" s="23">
        <v>20</v>
      </c>
    </row>
    <row r="10" spans="1:25" ht="30" hidden="1">
      <c r="A10" s="23">
        <v>3</v>
      </c>
      <c r="B10" s="24" t="s">
        <v>37</v>
      </c>
      <c r="C10" s="25">
        <v>1</v>
      </c>
      <c r="D10" s="25"/>
      <c r="E10" s="26" t="s">
        <v>38</v>
      </c>
      <c r="F10" s="27">
        <v>40000</v>
      </c>
      <c r="G10" s="28" t="s">
        <v>30</v>
      </c>
      <c r="H10" s="28" t="s">
        <v>30</v>
      </c>
      <c r="I10" s="28" t="s">
        <v>30</v>
      </c>
      <c r="J10" s="28" t="s">
        <v>31</v>
      </c>
      <c r="K10" s="28" t="s">
        <v>32</v>
      </c>
      <c r="L10" s="28" t="s">
        <v>32</v>
      </c>
      <c r="M10" s="28"/>
      <c r="N10" s="29"/>
      <c r="O10" s="29"/>
      <c r="P10" s="23" t="s">
        <v>33</v>
      </c>
      <c r="Q10" s="30" t="s">
        <v>34</v>
      </c>
      <c r="R10" s="23"/>
      <c r="S10" s="31">
        <v>40000</v>
      </c>
      <c r="T10" s="32">
        <v>34000</v>
      </c>
      <c r="U10" s="32">
        <v>4000</v>
      </c>
      <c r="V10" s="32">
        <v>2000</v>
      </c>
      <c r="W10" s="33" t="s">
        <v>35</v>
      </c>
      <c r="X10" s="34">
        <v>569938</v>
      </c>
      <c r="Y10" s="23">
        <v>20</v>
      </c>
    </row>
    <row r="11" spans="1:25" hidden="1">
      <c r="A11" s="23">
        <v>4</v>
      </c>
      <c r="B11" s="24" t="s">
        <v>39</v>
      </c>
      <c r="C11" s="25"/>
      <c r="D11" s="35">
        <v>1</v>
      </c>
      <c r="E11" s="28" t="s">
        <v>4553</v>
      </c>
      <c r="F11" s="27">
        <v>55000</v>
      </c>
      <c r="G11" s="28" t="s">
        <v>30</v>
      </c>
      <c r="H11" s="28" t="s">
        <v>30</v>
      </c>
      <c r="I11" s="28" t="s">
        <v>30</v>
      </c>
      <c r="J11" s="28" t="s">
        <v>40</v>
      </c>
      <c r="K11" s="28" t="s">
        <v>40</v>
      </c>
      <c r="L11" s="28" t="s">
        <v>40</v>
      </c>
      <c r="M11" s="28"/>
      <c r="N11" s="29"/>
      <c r="O11" s="29"/>
      <c r="P11" s="23" t="s">
        <v>33</v>
      </c>
      <c r="Q11" s="30" t="s">
        <v>34</v>
      </c>
      <c r="R11" s="23"/>
      <c r="S11" s="31">
        <v>40000</v>
      </c>
      <c r="T11" s="32">
        <v>34000</v>
      </c>
      <c r="U11" s="32">
        <v>4000</v>
      </c>
      <c r="V11" s="32">
        <v>2000</v>
      </c>
      <c r="W11" s="33" t="s">
        <v>35</v>
      </c>
      <c r="X11" s="34">
        <v>569939</v>
      </c>
      <c r="Y11" s="23">
        <v>20</v>
      </c>
    </row>
    <row r="12" spans="1:25" hidden="1">
      <c r="A12" s="23">
        <v>5</v>
      </c>
      <c r="B12" s="24" t="s">
        <v>41</v>
      </c>
      <c r="C12" s="25">
        <v>1</v>
      </c>
      <c r="D12" s="25"/>
      <c r="E12" s="26" t="s">
        <v>42</v>
      </c>
      <c r="F12" s="27">
        <v>40000</v>
      </c>
      <c r="G12" s="28" t="s">
        <v>30</v>
      </c>
      <c r="H12" s="28" t="s">
        <v>30</v>
      </c>
      <c r="I12" s="28" t="s">
        <v>30</v>
      </c>
      <c r="J12" s="28" t="s">
        <v>43</v>
      </c>
      <c r="K12" s="28" t="s">
        <v>43</v>
      </c>
      <c r="L12" s="28" t="s">
        <v>44</v>
      </c>
      <c r="M12" s="28"/>
      <c r="N12" s="29"/>
      <c r="O12" s="29"/>
      <c r="P12" s="23" t="s">
        <v>33</v>
      </c>
      <c r="Q12" s="30" t="s">
        <v>34</v>
      </c>
      <c r="R12" s="23"/>
      <c r="S12" s="31">
        <v>40000</v>
      </c>
      <c r="T12" s="32">
        <v>34000</v>
      </c>
      <c r="U12" s="32">
        <v>4000</v>
      </c>
      <c r="V12" s="32">
        <v>2000</v>
      </c>
      <c r="W12" s="33" t="s">
        <v>35</v>
      </c>
      <c r="X12" s="34">
        <v>569940</v>
      </c>
      <c r="Y12" s="23">
        <v>20</v>
      </c>
    </row>
    <row r="13" spans="1:25" hidden="1">
      <c r="A13" s="23">
        <v>6</v>
      </c>
      <c r="B13" s="24" t="s">
        <v>45</v>
      </c>
      <c r="C13" s="25"/>
      <c r="D13" s="35">
        <v>1</v>
      </c>
      <c r="E13" s="26" t="s">
        <v>42</v>
      </c>
      <c r="F13" s="27">
        <v>55000</v>
      </c>
      <c r="G13" s="28" t="s">
        <v>30</v>
      </c>
      <c r="H13" s="28" t="s">
        <v>30</v>
      </c>
      <c r="I13" s="28" t="s">
        <v>30</v>
      </c>
      <c r="J13" s="28" t="s">
        <v>40</v>
      </c>
      <c r="K13" s="28" t="s">
        <v>40</v>
      </c>
      <c r="L13" s="28" t="s">
        <v>40</v>
      </c>
      <c r="M13" s="28"/>
      <c r="N13" s="29"/>
      <c r="O13" s="29"/>
      <c r="P13" s="23" t="s">
        <v>33</v>
      </c>
      <c r="Q13" s="30" t="s">
        <v>34</v>
      </c>
      <c r="R13" s="23"/>
      <c r="S13" s="31">
        <v>40000</v>
      </c>
      <c r="T13" s="32">
        <v>34000</v>
      </c>
      <c r="U13" s="32">
        <v>4000</v>
      </c>
      <c r="V13" s="32">
        <v>2000</v>
      </c>
      <c r="W13" s="33" t="s">
        <v>35</v>
      </c>
      <c r="X13" s="34">
        <v>569941</v>
      </c>
      <c r="Y13" s="23">
        <v>20</v>
      </c>
    </row>
    <row r="14" spans="1:25" hidden="1">
      <c r="A14" s="23">
        <v>7</v>
      </c>
      <c r="B14" s="24" t="s">
        <v>46</v>
      </c>
      <c r="C14" s="25">
        <v>1</v>
      </c>
      <c r="D14" s="25"/>
      <c r="E14" s="26" t="s">
        <v>42</v>
      </c>
      <c r="F14" s="27">
        <v>40000</v>
      </c>
      <c r="G14" s="28" t="s">
        <v>30</v>
      </c>
      <c r="H14" s="28" t="s">
        <v>30</v>
      </c>
      <c r="I14" s="28" t="s">
        <v>30</v>
      </c>
      <c r="J14" s="28" t="s">
        <v>47</v>
      </c>
      <c r="K14" s="28" t="s">
        <v>48</v>
      </c>
      <c r="L14" s="28" t="s">
        <v>48</v>
      </c>
      <c r="M14" s="28"/>
      <c r="N14" s="29"/>
      <c r="O14" s="29"/>
      <c r="P14" s="23" t="s">
        <v>33</v>
      </c>
      <c r="Q14" s="30" t="s">
        <v>34</v>
      </c>
      <c r="R14" s="23"/>
      <c r="S14" s="31">
        <v>40000</v>
      </c>
      <c r="T14" s="32">
        <v>34000</v>
      </c>
      <c r="U14" s="32">
        <v>4000</v>
      </c>
      <c r="V14" s="32">
        <v>2000</v>
      </c>
      <c r="W14" s="33" t="s">
        <v>35</v>
      </c>
      <c r="X14" s="34">
        <v>569942</v>
      </c>
      <c r="Y14" s="23">
        <v>20</v>
      </c>
    </row>
    <row r="15" spans="1:25" hidden="1">
      <c r="A15" s="23">
        <v>8</v>
      </c>
      <c r="B15" s="24" t="s">
        <v>49</v>
      </c>
      <c r="C15" s="25"/>
      <c r="D15" s="35">
        <v>1</v>
      </c>
      <c r="E15" s="28" t="s">
        <v>4553</v>
      </c>
      <c r="F15" s="27">
        <v>55000</v>
      </c>
      <c r="G15" s="28" t="s">
        <v>30</v>
      </c>
      <c r="H15" s="28" t="s">
        <v>30</v>
      </c>
      <c r="I15" s="28" t="s">
        <v>30</v>
      </c>
      <c r="J15" s="28" t="s">
        <v>30</v>
      </c>
      <c r="K15" s="28" t="s">
        <v>30</v>
      </c>
      <c r="L15" s="28" t="s">
        <v>30</v>
      </c>
      <c r="M15" s="28"/>
      <c r="N15" s="29"/>
      <c r="O15" s="29"/>
      <c r="P15" s="23" t="s">
        <v>33</v>
      </c>
      <c r="Q15" s="30" t="s">
        <v>34</v>
      </c>
      <c r="R15" s="23"/>
      <c r="S15" s="31">
        <v>85000</v>
      </c>
      <c r="T15" s="32">
        <v>72250</v>
      </c>
      <c r="U15" s="32">
        <v>8500</v>
      </c>
      <c r="V15" s="32">
        <v>4250</v>
      </c>
      <c r="W15" s="33" t="s">
        <v>35</v>
      </c>
      <c r="X15" s="34">
        <v>569943</v>
      </c>
      <c r="Y15" s="23">
        <v>20</v>
      </c>
    </row>
    <row r="16" spans="1:25" hidden="1">
      <c r="A16" s="23">
        <v>9</v>
      </c>
      <c r="B16" s="24" t="s">
        <v>50</v>
      </c>
      <c r="C16" s="25">
        <v>1</v>
      </c>
      <c r="D16" s="25"/>
      <c r="E16" s="28" t="s">
        <v>4553</v>
      </c>
      <c r="F16" s="27">
        <v>40000</v>
      </c>
      <c r="G16" s="28" t="s">
        <v>30</v>
      </c>
      <c r="H16" s="28" t="s">
        <v>30</v>
      </c>
      <c r="I16" s="28" t="s">
        <v>51</v>
      </c>
      <c r="J16" s="28" t="s">
        <v>30</v>
      </c>
      <c r="K16" s="28" t="s">
        <v>52</v>
      </c>
      <c r="L16" s="28" t="s">
        <v>32</v>
      </c>
      <c r="M16" s="28"/>
      <c r="N16" s="29"/>
      <c r="O16" s="29"/>
      <c r="P16" s="23" t="s">
        <v>33</v>
      </c>
      <c r="Q16" s="30" t="s">
        <v>34</v>
      </c>
      <c r="R16" s="23"/>
      <c r="S16" s="31">
        <v>40000</v>
      </c>
      <c r="T16" s="32">
        <v>34000</v>
      </c>
      <c r="U16" s="32">
        <v>4000</v>
      </c>
      <c r="V16" s="32">
        <v>2000</v>
      </c>
      <c r="W16" s="33" t="s">
        <v>35</v>
      </c>
      <c r="X16" s="34">
        <v>569944</v>
      </c>
      <c r="Y16" s="23">
        <v>20</v>
      </c>
    </row>
    <row r="17" spans="1:25" hidden="1">
      <c r="A17" s="23">
        <v>10</v>
      </c>
      <c r="B17" s="24" t="s">
        <v>53</v>
      </c>
      <c r="C17" s="25"/>
      <c r="D17" s="35">
        <v>1</v>
      </c>
      <c r="E17" s="26" t="s">
        <v>42</v>
      </c>
      <c r="F17" s="27">
        <v>55000</v>
      </c>
      <c r="G17" s="28" t="s">
        <v>30</v>
      </c>
      <c r="H17" s="28" t="s">
        <v>30</v>
      </c>
      <c r="I17" s="28" t="s">
        <v>30</v>
      </c>
      <c r="J17" s="28" t="s">
        <v>30</v>
      </c>
      <c r="K17" s="28" t="s">
        <v>30</v>
      </c>
      <c r="L17" s="28" t="s">
        <v>30</v>
      </c>
      <c r="M17" s="28"/>
      <c r="N17" s="29"/>
      <c r="O17" s="29"/>
      <c r="P17" s="23" t="s">
        <v>33</v>
      </c>
      <c r="Q17" s="30" t="s">
        <v>34</v>
      </c>
      <c r="R17" s="23"/>
      <c r="S17" s="31">
        <v>40000</v>
      </c>
      <c r="T17" s="32">
        <v>34000</v>
      </c>
      <c r="U17" s="32">
        <v>4000</v>
      </c>
      <c r="V17" s="32">
        <v>2000</v>
      </c>
      <c r="W17" s="33" t="s">
        <v>35</v>
      </c>
      <c r="X17" s="34">
        <v>569945</v>
      </c>
      <c r="Y17" s="23">
        <v>20</v>
      </c>
    </row>
    <row r="18" spans="1:25" hidden="1">
      <c r="A18" s="23">
        <v>11</v>
      </c>
      <c r="B18" s="24" t="s">
        <v>54</v>
      </c>
      <c r="C18" s="25">
        <v>1</v>
      </c>
      <c r="D18" s="25"/>
      <c r="E18" s="28" t="s">
        <v>4553</v>
      </c>
      <c r="F18" s="27">
        <v>40000</v>
      </c>
      <c r="G18" s="28" t="s">
        <v>30</v>
      </c>
      <c r="H18" s="28" t="s">
        <v>30</v>
      </c>
      <c r="I18" s="28" t="s">
        <v>55</v>
      </c>
      <c r="J18" s="28" t="s">
        <v>56</v>
      </c>
      <c r="K18" s="28" t="s">
        <v>56</v>
      </c>
      <c r="L18" s="28" t="s">
        <v>56</v>
      </c>
      <c r="M18" s="28"/>
      <c r="N18" s="29"/>
      <c r="O18" s="29"/>
      <c r="P18" s="23" t="s">
        <v>33</v>
      </c>
      <c r="Q18" s="30" t="s">
        <v>34</v>
      </c>
      <c r="R18" s="23"/>
      <c r="S18" s="31">
        <v>85000</v>
      </c>
      <c r="T18" s="32">
        <v>72250</v>
      </c>
      <c r="U18" s="32">
        <v>8500</v>
      </c>
      <c r="V18" s="32">
        <v>4250</v>
      </c>
      <c r="W18" s="33" t="s">
        <v>35</v>
      </c>
      <c r="X18" s="34">
        <v>569946</v>
      </c>
      <c r="Y18" s="23">
        <v>20</v>
      </c>
    </row>
    <row r="19" spans="1:25" ht="30" hidden="1">
      <c r="A19" s="23">
        <v>12</v>
      </c>
      <c r="B19" s="24" t="s">
        <v>57</v>
      </c>
      <c r="C19" s="25">
        <v>1</v>
      </c>
      <c r="D19" s="25"/>
      <c r="E19" s="26" t="s">
        <v>58</v>
      </c>
      <c r="F19" s="27">
        <v>40000</v>
      </c>
      <c r="G19" s="28" t="s">
        <v>30</v>
      </c>
      <c r="H19" s="28" t="s">
        <v>30</v>
      </c>
      <c r="I19" s="28" t="s">
        <v>30</v>
      </c>
      <c r="J19" s="28" t="s">
        <v>31</v>
      </c>
      <c r="K19" s="28" t="s">
        <v>32</v>
      </c>
      <c r="L19" s="28" t="s">
        <v>32</v>
      </c>
      <c r="M19" s="28"/>
      <c r="N19" s="29"/>
      <c r="O19" s="29"/>
      <c r="P19" s="23" t="s">
        <v>33</v>
      </c>
      <c r="Q19" s="30" t="s">
        <v>34</v>
      </c>
      <c r="R19" s="23"/>
      <c r="S19" s="31">
        <v>40000</v>
      </c>
      <c r="T19" s="32">
        <v>34000</v>
      </c>
      <c r="U19" s="32">
        <v>4000</v>
      </c>
      <c r="V19" s="32">
        <v>2000</v>
      </c>
      <c r="W19" s="33" t="s">
        <v>35</v>
      </c>
      <c r="X19" s="34">
        <v>569947</v>
      </c>
      <c r="Y19" s="23">
        <v>20</v>
      </c>
    </row>
    <row r="20" spans="1:25" ht="28.5" hidden="1">
      <c r="A20" s="23">
        <v>13</v>
      </c>
      <c r="B20" s="24" t="s">
        <v>59</v>
      </c>
      <c r="C20" s="25">
        <v>1</v>
      </c>
      <c r="D20" s="25"/>
      <c r="E20" s="75" t="s">
        <v>4553</v>
      </c>
      <c r="F20" s="27">
        <v>40000</v>
      </c>
      <c r="G20" s="28" t="s">
        <v>30</v>
      </c>
      <c r="H20" s="28" t="s">
        <v>30</v>
      </c>
      <c r="I20" s="28" t="s">
        <v>30</v>
      </c>
      <c r="J20" s="28" t="s">
        <v>31</v>
      </c>
      <c r="K20" s="28" t="s">
        <v>32</v>
      </c>
      <c r="L20" s="28" t="s">
        <v>32</v>
      </c>
      <c r="M20" s="28"/>
      <c r="N20" s="29"/>
      <c r="O20" s="29"/>
      <c r="P20" s="23" t="s">
        <v>33</v>
      </c>
      <c r="Q20" s="30" t="s">
        <v>34</v>
      </c>
      <c r="R20" s="23"/>
      <c r="S20" s="31">
        <v>85000</v>
      </c>
      <c r="T20" s="32">
        <v>72250</v>
      </c>
      <c r="U20" s="32">
        <v>8500</v>
      </c>
      <c r="V20" s="32">
        <v>4250</v>
      </c>
      <c r="W20" s="33" t="s">
        <v>35</v>
      </c>
      <c r="X20" s="34">
        <v>569948</v>
      </c>
      <c r="Y20" s="23">
        <v>20</v>
      </c>
    </row>
    <row r="21" spans="1:25" ht="28.5" hidden="1">
      <c r="A21" s="23">
        <v>14</v>
      </c>
      <c r="B21" s="24" t="s">
        <v>60</v>
      </c>
      <c r="C21" s="25">
        <v>1</v>
      </c>
      <c r="D21" s="25"/>
      <c r="E21" s="75" t="s">
        <v>4553</v>
      </c>
      <c r="F21" s="27">
        <v>40000</v>
      </c>
      <c r="G21" s="28" t="s">
        <v>30</v>
      </c>
      <c r="H21" s="28" t="s">
        <v>30</v>
      </c>
      <c r="I21" s="28" t="s">
        <v>61</v>
      </c>
      <c r="J21" s="28" t="s">
        <v>62</v>
      </c>
      <c r="K21" s="28" t="s">
        <v>62</v>
      </c>
      <c r="L21" s="28" t="s">
        <v>62</v>
      </c>
      <c r="M21" s="28"/>
      <c r="N21" s="29"/>
      <c r="O21" s="29"/>
      <c r="P21" s="23" t="s">
        <v>33</v>
      </c>
      <c r="Q21" s="30" t="s">
        <v>34</v>
      </c>
      <c r="R21" s="23"/>
      <c r="S21" s="31">
        <v>85000</v>
      </c>
      <c r="T21" s="32">
        <v>72250</v>
      </c>
      <c r="U21" s="32">
        <v>8500</v>
      </c>
      <c r="V21" s="32">
        <v>4250</v>
      </c>
      <c r="W21" s="33" t="s">
        <v>35</v>
      </c>
      <c r="X21" s="34">
        <v>569949</v>
      </c>
      <c r="Y21" s="23">
        <v>20</v>
      </c>
    </row>
    <row r="22" spans="1:25" ht="28.5" hidden="1">
      <c r="A22" s="23">
        <v>15</v>
      </c>
      <c r="B22" s="24" t="s">
        <v>63</v>
      </c>
      <c r="C22" s="25">
        <v>1</v>
      </c>
      <c r="D22" s="25"/>
      <c r="E22" s="75" t="s">
        <v>4553</v>
      </c>
      <c r="F22" s="27">
        <v>40000</v>
      </c>
      <c r="G22" s="28" t="s">
        <v>30</v>
      </c>
      <c r="H22" s="28" t="s">
        <v>30</v>
      </c>
      <c r="I22" s="28" t="s">
        <v>30</v>
      </c>
      <c r="J22" s="28" t="s">
        <v>31</v>
      </c>
      <c r="K22" s="28" t="s">
        <v>32</v>
      </c>
      <c r="L22" s="28" t="s">
        <v>32</v>
      </c>
      <c r="M22" s="28"/>
      <c r="N22" s="29"/>
      <c r="O22" s="29"/>
      <c r="P22" s="23" t="s">
        <v>33</v>
      </c>
      <c r="Q22" s="30" t="s">
        <v>34</v>
      </c>
      <c r="R22" s="23"/>
      <c r="S22" s="31">
        <v>40000</v>
      </c>
      <c r="T22" s="32">
        <v>34000</v>
      </c>
      <c r="U22" s="32">
        <v>4000</v>
      </c>
      <c r="V22" s="32">
        <v>2000</v>
      </c>
      <c r="W22" s="33" t="s">
        <v>35</v>
      </c>
      <c r="X22" s="34">
        <v>569950</v>
      </c>
      <c r="Y22" s="23">
        <v>20</v>
      </c>
    </row>
    <row r="23" spans="1:25" ht="28.5" hidden="1">
      <c r="A23" s="23">
        <v>16</v>
      </c>
      <c r="B23" s="24" t="s">
        <v>64</v>
      </c>
      <c r="C23" s="25">
        <v>1</v>
      </c>
      <c r="D23" s="25"/>
      <c r="E23" s="75" t="s">
        <v>4553</v>
      </c>
      <c r="F23" s="27">
        <v>40000</v>
      </c>
      <c r="G23" s="28" t="s">
        <v>30</v>
      </c>
      <c r="H23" s="28" t="s">
        <v>30</v>
      </c>
      <c r="I23" s="28" t="s">
        <v>30</v>
      </c>
      <c r="J23" s="28" t="s">
        <v>31</v>
      </c>
      <c r="K23" s="28" t="s">
        <v>32</v>
      </c>
      <c r="L23" s="28" t="s">
        <v>32</v>
      </c>
      <c r="M23" s="28"/>
      <c r="N23" s="29"/>
      <c r="O23" s="29"/>
      <c r="P23" s="23" t="s">
        <v>33</v>
      </c>
      <c r="Q23" s="30" t="s">
        <v>34</v>
      </c>
      <c r="R23" s="23"/>
      <c r="S23" s="31">
        <v>85000</v>
      </c>
      <c r="T23" s="32">
        <v>72250</v>
      </c>
      <c r="U23" s="32">
        <v>8500</v>
      </c>
      <c r="V23" s="32">
        <v>4250</v>
      </c>
      <c r="W23" s="33" t="s">
        <v>35</v>
      </c>
      <c r="X23" s="34">
        <v>569951</v>
      </c>
      <c r="Y23" s="23">
        <v>20</v>
      </c>
    </row>
    <row r="24" spans="1:25" ht="28.5" hidden="1">
      <c r="A24" s="23">
        <v>17</v>
      </c>
      <c r="B24" s="24" t="s">
        <v>65</v>
      </c>
      <c r="C24" s="25">
        <v>1</v>
      </c>
      <c r="D24" s="25"/>
      <c r="E24" s="75" t="s">
        <v>4553</v>
      </c>
      <c r="F24" s="27">
        <v>40000</v>
      </c>
      <c r="G24" s="28" t="s">
        <v>30</v>
      </c>
      <c r="H24" s="28" t="s">
        <v>30</v>
      </c>
      <c r="I24" s="28" t="s">
        <v>66</v>
      </c>
      <c r="J24" s="28" t="s">
        <v>66</v>
      </c>
      <c r="K24" s="28" t="s">
        <v>66</v>
      </c>
      <c r="L24" s="28" t="s">
        <v>66</v>
      </c>
      <c r="M24" s="28"/>
      <c r="N24" s="29"/>
      <c r="O24" s="29"/>
      <c r="P24" s="23" t="s">
        <v>33</v>
      </c>
      <c r="Q24" s="30" t="s">
        <v>34</v>
      </c>
      <c r="R24" s="23"/>
      <c r="S24" s="31">
        <v>85000</v>
      </c>
      <c r="T24" s="32">
        <v>72250</v>
      </c>
      <c r="U24" s="32">
        <v>8500</v>
      </c>
      <c r="V24" s="32">
        <v>4250</v>
      </c>
      <c r="W24" s="33" t="s">
        <v>35</v>
      </c>
      <c r="X24" s="34">
        <v>569952</v>
      </c>
      <c r="Y24" s="23">
        <v>20</v>
      </c>
    </row>
    <row r="25" spans="1:25" ht="28.5" hidden="1">
      <c r="A25" s="23">
        <v>18</v>
      </c>
      <c r="B25" s="24" t="s">
        <v>67</v>
      </c>
      <c r="C25" s="25">
        <v>1</v>
      </c>
      <c r="D25" s="25"/>
      <c r="E25" s="75" t="s">
        <v>4553</v>
      </c>
      <c r="F25" s="27">
        <v>40000</v>
      </c>
      <c r="G25" s="28" t="s">
        <v>30</v>
      </c>
      <c r="H25" s="28" t="s">
        <v>30</v>
      </c>
      <c r="I25" s="28" t="s">
        <v>66</v>
      </c>
      <c r="J25" s="28" t="s">
        <v>66</v>
      </c>
      <c r="K25" s="28" t="s">
        <v>66</v>
      </c>
      <c r="L25" s="28" t="s">
        <v>66</v>
      </c>
      <c r="M25" s="28"/>
      <c r="N25" s="29"/>
      <c r="O25" s="29"/>
      <c r="P25" s="23" t="s">
        <v>33</v>
      </c>
      <c r="Q25" s="30" t="s">
        <v>34</v>
      </c>
      <c r="R25" s="23"/>
      <c r="S25" s="31">
        <v>85000</v>
      </c>
      <c r="T25" s="32">
        <v>72250</v>
      </c>
      <c r="U25" s="32">
        <v>8500</v>
      </c>
      <c r="V25" s="32">
        <v>4250</v>
      </c>
      <c r="W25" s="33" t="s">
        <v>35</v>
      </c>
      <c r="X25" s="34">
        <v>569953</v>
      </c>
      <c r="Y25" s="23">
        <v>20</v>
      </c>
    </row>
    <row r="26" spans="1:25" ht="28.5" hidden="1">
      <c r="A26" s="23">
        <v>19</v>
      </c>
      <c r="B26" s="24" t="s">
        <v>68</v>
      </c>
      <c r="C26" s="25">
        <v>1</v>
      </c>
      <c r="D26" s="25"/>
      <c r="E26" s="75" t="s">
        <v>4553</v>
      </c>
      <c r="F26" s="27">
        <v>40000</v>
      </c>
      <c r="G26" s="28" t="s">
        <v>30</v>
      </c>
      <c r="H26" s="28" t="s">
        <v>30</v>
      </c>
      <c r="I26" s="28" t="s">
        <v>30</v>
      </c>
      <c r="J26" s="28" t="s">
        <v>69</v>
      </c>
      <c r="K26" s="28" t="s">
        <v>70</v>
      </c>
      <c r="L26" s="28" t="s">
        <v>30</v>
      </c>
      <c r="M26" s="28"/>
      <c r="N26" s="29"/>
      <c r="O26" s="29"/>
      <c r="P26" s="23" t="s">
        <v>33</v>
      </c>
      <c r="Q26" s="30" t="s">
        <v>34</v>
      </c>
      <c r="R26" s="23"/>
      <c r="S26" s="31">
        <v>40000</v>
      </c>
      <c r="T26" s="32">
        <v>34000</v>
      </c>
      <c r="U26" s="32">
        <v>4000</v>
      </c>
      <c r="V26" s="32">
        <v>2000</v>
      </c>
      <c r="W26" s="33" t="s">
        <v>35</v>
      </c>
      <c r="X26" s="34">
        <v>569954</v>
      </c>
      <c r="Y26" s="23">
        <v>20</v>
      </c>
    </row>
    <row r="27" spans="1:25" ht="28.5" hidden="1">
      <c r="A27" s="23">
        <v>20</v>
      </c>
      <c r="B27" s="24" t="s">
        <v>71</v>
      </c>
      <c r="C27" s="25">
        <v>1</v>
      </c>
      <c r="D27" s="25"/>
      <c r="E27" s="75" t="s">
        <v>4553</v>
      </c>
      <c r="F27" s="27">
        <v>40000</v>
      </c>
      <c r="G27" s="28" t="s">
        <v>30</v>
      </c>
      <c r="H27" s="28" t="s">
        <v>30</v>
      </c>
      <c r="I27" s="28" t="s">
        <v>30</v>
      </c>
      <c r="J27" s="28" t="s">
        <v>69</v>
      </c>
      <c r="K27" s="28" t="s">
        <v>70</v>
      </c>
      <c r="L27" s="28" t="s">
        <v>30</v>
      </c>
      <c r="M27" s="28"/>
      <c r="N27" s="29"/>
      <c r="O27" s="29"/>
      <c r="P27" s="23" t="s">
        <v>33</v>
      </c>
      <c r="Q27" s="30" t="s">
        <v>34</v>
      </c>
      <c r="R27" s="23"/>
      <c r="S27" s="31">
        <v>40000</v>
      </c>
      <c r="T27" s="32">
        <v>34000</v>
      </c>
      <c r="U27" s="32">
        <v>4000</v>
      </c>
      <c r="V27" s="32">
        <v>2000</v>
      </c>
      <c r="W27" s="33" t="s">
        <v>35</v>
      </c>
      <c r="X27" s="34">
        <v>569955</v>
      </c>
      <c r="Y27" s="23">
        <v>20</v>
      </c>
    </row>
    <row r="28" spans="1:25" ht="28.5" hidden="1">
      <c r="A28" s="23">
        <v>21</v>
      </c>
      <c r="B28" s="24" t="s">
        <v>72</v>
      </c>
      <c r="C28" s="25">
        <v>1</v>
      </c>
      <c r="D28" s="25"/>
      <c r="E28" s="75" t="s">
        <v>4553</v>
      </c>
      <c r="F28" s="27">
        <v>40000</v>
      </c>
      <c r="G28" s="28" t="s">
        <v>30</v>
      </c>
      <c r="H28" s="28" t="s">
        <v>30</v>
      </c>
      <c r="I28" s="28" t="s">
        <v>30</v>
      </c>
      <c r="J28" s="28" t="s">
        <v>69</v>
      </c>
      <c r="K28" s="28" t="s">
        <v>70</v>
      </c>
      <c r="L28" s="28" t="s">
        <v>30</v>
      </c>
      <c r="M28" s="28"/>
      <c r="N28" s="29"/>
      <c r="O28" s="29"/>
      <c r="P28" s="23" t="s">
        <v>33</v>
      </c>
      <c r="Q28" s="30" t="s">
        <v>34</v>
      </c>
      <c r="R28" s="23"/>
      <c r="S28" s="31">
        <v>40000</v>
      </c>
      <c r="T28" s="32">
        <v>34000</v>
      </c>
      <c r="U28" s="32">
        <v>4000</v>
      </c>
      <c r="V28" s="32">
        <v>2000</v>
      </c>
      <c r="W28" s="33" t="s">
        <v>35</v>
      </c>
      <c r="X28" s="34">
        <v>569956</v>
      </c>
      <c r="Y28" s="23">
        <v>20</v>
      </c>
    </row>
    <row r="29" spans="1:25" ht="28.5" hidden="1">
      <c r="A29" s="23">
        <v>22</v>
      </c>
      <c r="B29" s="24" t="s">
        <v>73</v>
      </c>
      <c r="C29" s="25">
        <v>1</v>
      </c>
      <c r="D29" s="25"/>
      <c r="E29" s="75" t="s">
        <v>4553</v>
      </c>
      <c r="F29" s="27">
        <v>40000</v>
      </c>
      <c r="G29" s="28" t="s">
        <v>30</v>
      </c>
      <c r="H29" s="28" t="s">
        <v>30</v>
      </c>
      <c r="I29" s="28" t="s">
        <v>30</v>
      </c>
      <c r="J29" s="28" t="s">
        <v>66</v>
      </c>
      <c r="K29" s="28" t="s">
        <v>32</v>
      </c>
      <c r="L29" s="28" t="s">
        <v>32</v>
      </c>
      <c r="M29" s="28"/>
      <c r="N29" s="29"/>
      <c r="O29" s="29"/>
      <c r="P29" s="23" t="s">
        <v>33</v>
      </c>
      <c r="Q29" s="30" t="s">
        <v>34</v>
      </c>
      <c r="R29" s="23"/>
      <c r="S29" s="31">
        <v>40000</v>
      </c>
      <c r="T29" s="32">
        <v>34000</v>
      </c>
      <c r="U29" s="32">
        <v>4000</v>
      </c>
      <c r="V29" s="32">
        <v>2000</v>
      </c>
      <c r="W29" s="33" t="s">
        <v>35</v>
      </c>
      <c r="X29" s="34">
        <v>569957</v>
      </c>
      <c r="Y29" s="23">
        <v>20</v>
      </c>
    </row>
    <row r="30" spans="1:25" ht="28.5" hidden="1">
      <c r="A30" s="23">
        <v>23</v>
      </c>
      <c r="B30" s="24" t="s">
        <v>74</v>
      </c>
      <c r="C30" s="25">
        <v>1</v>
      </c>
      <c r="D30" s="25"/>
      <c r="E30" s="75" t="s">
        <v>4553</v>
      </c>
      <c r="F30" s="27">
        <v>40000</v>
      </c>
      <c r="G30" s="28" t="s">
        <v>30</v>
      </c>
      <c r="H30" s="28" t="s">
        <v>30</v>
      </c>
      <c r="I30" s="28" t="s">
        <v>30</v>
      </c>
      <c r="J30" s="28" t="s">
        <v>31</v>
      </c>
      <c r="K30" s="28" t="s">
        <v>32</v>
      </c>
      <c r="L30" s="28" t="s">
        <v>32</v>
      </c>
      <c r="M30" s="28"/>
      <c r="N30" s="29"/>
      <c r="O30" s="29"/>
      <c r="P30" s="23" t="s">
        <v>33</v>
      </c>
      <c r="Q30" s="30" t="s">
        <v>34</v>
      </c>
      <c r="R30" s="23"/>
      <c r="S30" s="31">
        <v>40000</v>
      </c>
      <c r="T30" s="32">
        <v>34000</v>
      </c>
      <c r="U30" s="32">
        <v>4000</v>
      </c>
      <c r="V30" s="32">
        <v>2000</v>
      </c>
      <c r="W30" s="33" t="s">
        <v>35</v>
      </c>
      <c r="X30" s="34">
        <v>569958</v>
      </c>
      <c r="Y30" s="23">
        <v>20</v>
      </c>
    </row>
    <row r="31" spans="1:25" ht="28.5" hidden="1">
      <c r="A31" s="23">
        <v>24</v>
      </c>
      <c r="B31" s="24" t="s">
        <v>75</v>
      </c>
      <c r="C31" s="25"/>
      <c r="D31" s="35">
        <v>1</v>
      </c>
      <c r="E31" s="75" t="s">
        <v>4553</v>
      </c>
      <c r="F31" s="27">
        <v>55000</v>
      </c>
      <c r="G31" s="28" t="s">
        <v>30</v>
      </c>
      <c r="H31" s="28" t="s">
        <v>30</v>
      </c>
      <c r="I31" s="28" t="s">
        <v>30</v>
      </c>
      <c r="J31" s="28" t="s">
        <v>30</v>
      </c>
      <c r="K31" s="28" t="s">
        <v>30</v>
      </c>
      <c r="L31" s="28" t="s">
        <v>30</v>
      </c>
      <c r="M31" s="28"/>
      <c r="N31" s="29"/>
      <c r="O31" s="29"/>
      <c r="P31" s="23" t="s">
        <v>33</v>
      </c>
      <c r="Q31" s="30" t="s">
        <v>34</v>
      </c>
      <c r="R31" s="23"/>
      <c r="S31" s="31">
        <v>40000</v>
      </c>
      <c r="T31" s="32">
        <v>34000</v>
      </c>
      <c r="U31" s="32">
        <v>4000</v>
      </c>
      <c r="V31" s="32">
        <v>2000</v>
      </c>
      <c r="W31" s="33" t="s">
        <v>35</v>
      </c>
      <c r="X31" s="34">
        <v>569959</v>
      </c>
      <c r="Y31" s="23">
        <v>20</v>
      </c>
    </row>
    <row r="32" spans="1:25" ht="28.5" hidden="1">
      <c r="A32" s="23">
        <v>25</v>
      </c>
      <c r="B32" s="24" t="s">
        <v>76</v>
      </c>
      <c r="C32" s="25">
        <v>1</v>
      </c>
      <c r="D32" s="25"/>
      <c r="E32" s="75" t="s">
        <v>4553</v>
      </c>
      <c r="F32" s="27">
        <v>40000</v>
      </c>
      <c r="G32" s="28" t="s">
        <v>30</v>
      </c>
      <c r="H32" s="28" t="s">
        <v>30</v>
      </c>
      <c r="I32" s="28" t="s">
        <v>30</v>
      </c>
      <c r="J32" s="28" t="s">
        <v>77</v>
      </c>
      <c r="K32" s="28" t="s">
        <v>78</v>
      </c>
      <c r="L32" s="28" t="s">
        <v>30</v>
      </c>
      <c r="M32" s="28"/>
      <c r="N32" s="29"/>
      <c r="O32" s="29"/>
      <c r="P32" s="23" t="s">
        <v>33</v>
      </c>
      <c r="Q32" s="30" t="s">
        <v>34</v>
      </c>
      <c r="R32" s="23"/>
      <c r="S32" s="31">
        <v>85000</v>
      </c>
      <c r="T32" s="32">
        <v>72250</v>
      </c>
      <c r="U32" s="32">
        <v>8500</v>
      </c>
      <c r="V32" s="32">
        <v>4250</v>
      </c>
      <c r="W32" s="33" t="s">
        <v>35</v>
      </c>
      <c r="X32" s="34">
        <v>569960</v>
      </c>
      <c r="Y32" s="23">
        <v>20</v>
      </c>
    </row>
    <row r="33" spans="1:25" ht="28.5" hidden="1">
      <c r="A33" s="23">
        <v>26</v>
      </c>
      <c r="B33" s="24" t="s">
        <v>79</v>
      </c>
      <c r="C33" s="25">
        <v>1</v>
      </c>
      <c r="D33" s="25"/>
      <c r="E33" s="75" t="s">
        <v>4553</v>
      </c>
      <c r="F33" s="27">
        <v>40000</v>
      </c>
      <c r="G33" s="28" t="s">
        <v>30</v>
      </c>
      <c r="H33" s="28" t="s">
        <v>30</v>
      </c>
      <c r="I33" s="28" t="s">
        <v>30</v>
      </c>
      <c r="J33" s="28" t="s">
        <v>69</v>
      </c>
      <c r="K33" s="28" t="s">
        <v>70</v>
      </c>
      <c r="L33" s="28" t="s">
        <v>30</v>
      </c>
      <c r="M33" s="28"/>
      <c r="N33" s="29"/>
      <c r="O33" s="29"/>
      <c r="P33" s="23" t="s">
        <v>33</v>
      </c>
      <c r="Q33" s="30" t="s">
        <v>34</v>
      </c>
      <c r="R33" s="23"/>
      <c r="S33" s="31">
        <v>40000</v>
      </c>
      <c r="T33" s="32">
        <v>34000</v>
      </c>
      <c r="U33" s="32">
        <v>4000</v>
      </c>
      <c r="V33" s="32">
        <v>2000</v>
      </c>
      <c r="W33" s="33" t="s">
        <v>35</v>
      </c>
      <c r="X33" s="34">
        <v>569961</v>
      </c>
      <c r="Y33" s="23">
        <v>20</v>
      </c>
    </row>
    <row r="34" spans="1:25" ht="28.5" hidden="1">
      <c r="A34" s="23">
        <v>27</v>
      </c>
      <c r="B34" s="24" t="s">
        <v>80</v>
      </c>
      <c r="C34" s="25"/>
      <c r="D34" s="35">
        <v>1</v>
      </c>
      <c r="E34" s="75" t="s">
        <v>4553</v>
      </c>
      <c r="F34" s="27">
        <v>55000</v>
      </c>
      <c r="G34" s="28" t="s">
        <v>30</v>
      </c>
      <c r="H34" s="28" t="s">
        <v>30</v>
      </c>
      <c r="I34" s="28" t="s">
        <v>30</v>
      </c>
      <c r="J34" s="28" t="s">
        <v>30</v>
      </c>
      <c r="K34" s="28" t="s">
        <v>30</v>
      </c>
      <c r="L34" s="28" t="s">
        <v>30</v>
      </c>
      <c r="M34" s="28"/>
      <c r="N34" s="29"/>
      <c r="O34" s="29"/>
      <c r="P34" s="23" t="s">
        <v>33</v>
      </c>
      <c r="Q34" s="30" t="s">
        <v>34</v>
      </c>
      <c r="R34" s="23"/>
      <c r="S34" s="31">
        <v>40000</v>
      </c>
      <c r="T34" s="32">
        <v>34000</v>
      </c>
      <c r="U34" s="32">
        <v>4000</v>
      </c>
      <c r="V34" s="32">
        <v>2000</v>
      </c>
      <c r="W34" s="33" t="s">
        <v>35</v>
      </c>
      <c r="X34" s="34">
        <v>569962</v>
      </c>
      <c r="Y34" s="23">
        <v>20</v>
      </c>
    </row>
    <row r="35" spans="1:25" ht="28.5" hidden="1">
      <c r="A35" s="23">
        <v>28</v>
      </c>
      <c r="B35" s="24" t="s">
        <v>81</v>
      </c>
      <c r="C35" s="25"/>
      <c r="D35" s="35">
        <v>1</v>
      </c>
      <c r="E35" s="75" t="s">
        <v>4553</v>
      </c>
      <c r="F35" s="27">
        <v>55000</v>
      </c>
      <c r="G35" s="28" t="s">
        <v>30</v>
      </c>
      <c r="H35" s="28" t="s">
        <v>30</v>
      </c>
      <c r="I35" s="28" t="s">
        <v>30</v>
      </c>
      <c r="J35" s="28" t="s">
        <v>82</v>
      </c>
      <c r="K35" s="28" t="s">
        <v>30</v>
      </c>
      <c r="L35" s="28" t="s">
        <v>30</v>
      </c>
      <c r="M35" s="28"/>
      <c r="N35" s="29"/>
      <c r="O35" s="29"/>
      <c r="P35" s="23" t="s">
        <v>33</v>
      </c>
      <c r="Q35" s="30" t="s">
        <v>34</v>
      </c>
      <c r="R35" s="23"/>
      <c r="S35" s="31">
        <v>40000</v>
      </c>
      <c r="T35" s="32">
        <v>34000</v>
      </c>
      <c r="U35" s="32">
        <v>4000</v>
      </c>
      <c r="V35" s="32">
        <v>2000</v>
      </c>
      <c r="W35" s="33" t="s">
        <v>35</v>
      </c>
      <c r="X35" s="34">
        <v>569963</v>
      </c>
      <c r="Y35" s="23">
        <v>20</v>
      </c>
    </row>
    <row r="36" spans="1:25" ht="28.5" hidden="1">
      <c r="A36" s="23">
        <v>29</v>
      </c>
      <c r="B36" s="24" t="s">
        <v>83</v>
      </c>
      <c r="C36" s="25"/>
      <c r="D36" s="35">
        <v>1</v>
      </c>
      <c r="E36" s="75" t="s">
        <v>4553</v>
      </c>
      <c r="F36" s="27">
        <v>55000</v>
      </c>
      <c r="G36" s="28" t="s">
        <v>30</v>
      </c>
      <c r="H36" s="28" t="s">
        <v>30</v>
      </c>
      <c r="I36" s="28" t="s">
        <v>30</v>
      </c>
      <c r="J36" s="28" t="s">
        <v>84</v>
      </c>
      <c r="K36" s="28" t="s">
        <v>30</v>
      </c>
      <c r="L36" s="28" t="s">
        <v>30</v>
      </c>
      <c r="M36" s="28"/>
      <c r="N36" s="29"/>
      <c r="O36" s="29"/>
      <c r="P36" s="23" t="s">
        <v>33</v>
      </c>
      <c r="Q36" s="30" t="s">
        <v>34</v>
      </c>
      <c r="R36" s="23"/>
      <c r="S36" s="31">
        <v>40000</v>
      </c>
      <c r="T36" s="32">
        <v>34000</v>
      </c>
      <c r="U36" s="32">
        <v>4000</v>
      </c>
      <c r="V36" s="32">
        <v>2000</v>
      </c>
      <c r="W36" s="33" t="s">
        <v>35</v>
      </c>
      <c r="X36" s="34">
        <v>569964</v>
      </c>
      <c r="Y36" s="23">
        <v>20</v>
      </c>
    </row>
    <row r="37" spans="1:25" ht="28.5" hidden="1">
      <c r="A37" s="23">
        <v>30</v>
      </c>
      <c r="B37" s="24" t="s">
        <v>85</v>
      </c>
      <c r="C37" s="25"/>
      <c r="D37" s="35">
        <v>1</v>
      </c>
      <c r="E37" s="75" t="s">
        <v>4553</v>
      </c>
      <c r="F37" s="27">
        <v>55000</v>
      </c>
      <c r="G37" s="28" t="s">
        <v>30</v>
      </c>
      <c r="H37" s="28" t="s">
        <v>30</v>
      </c>
      <c r="I37" s="28" t="s">
        <v>30</v>
      </c>
      <c r="J37" s="28" t="s">
        <v>30</v>
      </c>
      <c r="K37" s="28" t="s">
        <v>30</v>
      </c>
      <c r="L37" s="28" t="s">
        <v>30</v>
      </c>
      <c r="M37" s="28"/>
      <c r="N37" s="29"/>
      <c r="O37" s="29"/>
      <c r="P37" s="23" t="s">
        <v>33</v>
      </c>
      <c r="Q37" s="30" t="s">
        <v>34</v>
      </c>
      <c r="R37" s="23"/>
      <c r="S37" s="31">
        <v>40000</v>
      </c>
      <c r="T37" s="32">
        <v>34000</v>
      </c>
      <c r="U37" s="32">
        <v>4000</v>
      </c>
      <c r="V37" s="32">
        <v>2000</v>
      </c>
      <c r="W37" s="33" t="s">
        <v>35</v>
      </c>
      <c r="X37" s="34">
        <v>569965</v>
      </c>
      <c r="Y37" s="23">
        <v>20</v>
      </c>
    </row>
    <row r="38" spans="1:25" ht="28.5" hidden="1">
      <c r="A38" s="23">
        <v>31</v>
      </c>
      <c r="B38" s="24" t="s">
        <v>86</v>
      </c>
      <c r="C38" s="25"/>
      <c r="D38" s="35">
        <v>1</v>
      </c>
      <c r="E38" s="75" t="s">
        <v>4553</v>
      </c>
      <c r="F38" s="27">
        <v>55000</v>
      </c>
      <c r="G38" s="28" t="s">
        <v>30</v>
      </c>
      <c r="H38" s="28" t="s">
        <v>30</v>
      </c>
      <c r="I38" s="28" t="s">
        <v>30</v>
      </c>
      <c r="J38" s="28" t="s">
        <v>69</v>
      </c>
      <c r="K38" s="28" t="s">
        <v>70</v>
      </c>
      <c r="L38" s="28" t="s">
        <v>30</v>
      </c>
      <c r="M38" s="28"/>
      <c r="N38" s="29"/>
      <c r="O38" s="29"/>
      <c r="P38" s="23" t="s">
        <v>33</v>
      </c>
      <c r="Q38" s="30" t="s">
        <v>34</v>
      </c>
      <c r="R38" s="23"/>
      <c r="S38" s="31">
        <v>40000</v>
      </c>
      <c r="T38" s="32">
        <v>34000</v>
      </c>
      <c r="U38" s="32">
        <v>4000</v>
      </c>
      <c r="V38" s="32">
        <v>2000</v>
      </c>
      <c r="W38" s="33" t="s">
        <v>35</v>
      </c>
      <c r="X38" s="34">
        <v>569966</v>
      </c>
      <c r="Y38" s="23">
        <v>20</v>
      </c>
    </row>
    <row r="39" spans="1:25" ht="28.5" hidden="1">
      <c r="A39" s="23">
        <v>32</v>
      </c>
      <c r="B39" s="24" t="s">
        <v>87</v>
      </c>
      <c r="C39" s="25">
        <v>1</v>
      </c>
      <c r="D39" s="25"/>
      <c r="E39" s="75" t="s">
        <v>4553</v>
      </c>
      <c r="F39" s="27">
        <v>40000</v>
      </c>
      <c r="G39" s="28" t="s">
        <v>30</v>
      </c>
      <c r="H39" s="28" t="s">
        <v>30</v>
      </c>
      <c r="I39" s="28" t="s">
        <v>30</v>
      </c>
      <c r="J39" s="28" t="s">
        <v>47</v>
      </c>
      <c r="K39" s="28" t="s">
        <v>48</v>
      </c>
      <c r="L39" s="28" t="s">
        <v>48</v>
      </c>
      <c r="M39" s="28"/>
      <c r="N39" s="29"/>
      <c r="O39" s="29"/>
      <c r="P39" s="23" t="s">
        <v>33</v>
      </c>
      <c r="Q39" s="30" t="s">
        <v>34</v>
      </c>
      <c r="R39" s="23"/>
      <c r="S39" s="31">
        <v>40000</v>
      </c>
      <c r="T39" s="32">
        <v>34000</v>
      </c>
      <c r="U39" s="32">
        <v>4000</v>
      </c>
      <c r="V39" s="32">
        <v>2000</v>
      </c>
      <c r="W39" s="33" t="s">
        <v>35</v>
      </c>
      <c r="X39" s="34">
        <v>569967</v>
      </c>
      <c r="Y39" s="23">
        <v>20</v>
      </c>
    </row>
    <row r="40" spans="1:25" ht="28.5" hidden="1">
      <c r="A40" s="23">
        <v>33</v>
      </c>
      <c r="B40" s="24" t="s">
        <v>88</v>
      </c>
      <c r="C40" s="25">
        <v>1</v>
      </c>
      <c r="D40" s="25"/>
      <c r="E40" s="75" t="s">
        <v>4553</v>
      </c>
      <c r="F40" s="27">
        <v>40000</v>
      </c>
      <c r="G40" s="28" t="s">
        <v>30</v>
      </c>
      <c r="H40" s="28" t="s">
        <v>30</v>
      </c>
      <c r="I40" s="28" t="s">
        <v>30</v>
      </c>
      <c r="J40" s="28" t="s">
        <v>89</v>
      </c>
      <c r="K40" s="28" t="s">
        <v>30</v>
      </c>
      <c r="L40" s="28" t="s">
        <v>30</v>
      </c>
      <c r="M40" s="28"/>
      <c r="N40" s="29"/>
      <c r="O40" s="29"/>
      <c r="P40" s="23" t="s">
        <v>33</v>
      </c>
      <c r="Q40" s="30" t="s">
        <v>34</v>
      </c>
      <c r="R40" s="23"/>
      <c r="S40" s="31">
        <v>85000</v>
      </c>
      <c r="T40" s="32">
        <v>72250</v>
      </c>
      <c r="U40" s="32">
        <v>8500</v>
      </c>
      <c r="V40" s="32">
        <v>4250</v>
      </c>
      <c r="W40" s="33" t="s">
        <v>35</v>
      </c>
      <c r="X40" s="34">
        <v>569968</v>
      </c>
      <c r="Y40" s="23">
        <v>20</v>
      </c>
    </row>
    <row r="41" spans="1:25" ht="28.5" hidden="1">
      <c r="A41" s="23">
        <v>34</v>
      </c>
      <c r="B41" s="24" t="s">
        <v>90</v>
      </c>
      <c r="C41" s="25">
        <v>1</v>
      </c>
      <c r="D41" s="25"/>
      <c r="E41" s="75" t="s">
        <v>4553</v>
      </c>
      <c r="F41" s="27">
        <v>40000</v>
      </c>
      <c r="G41" s="28" t="s">
        <v>30</v>
      </c>
      <c r="H41" s="28" t="s">
        <v>30</v>
      </c>
      <c r="I41" s="28" t="s">
        <v>30</v>
      </c>
      <c r="J41" s="28" t="s">
        <v>77</v>
      </c>
      <c r="K41" s="28" t="s">
        <v>78</v>
      </c>
      <c r="L41" s="28" t="s">
        <v>30</v>
      </c>
      <c r="M41" s="28"/>
      <c r="N41" s="29"/>
      <c r="O41" s="29"/>
      <c r="P41" s="23" t="s">
        <v>33</v>
      </c>
      <c r="Q41" s="30" t="s">
        <v>34</v>
      </c>
      <c r="R41" s="23"/>
      <c r="S41" s="31">
        <v>85000</v>
      </c>
      <c r="T41" s="32">
        <v>72250</v>
      </c>
      <c r="U41" s="32">
        <v>8500</v>
      </c>
      <c r="V41" s="32">
        <v>4250</v>
      </c>
      <c r="W41" s="33" t="s">
        <v>35</v>
      </c>
      <c r="X41" s="34">
        <v>569969</v>
      </c>
      <c r="Y41" s="23">
        <v>20</v>
      </c>
    </row>
    <row r="42" spans="1:25" ht="28.5" hidden="1">
      <c r="A42" s="23">
        <v>35</v>
      </c>
      <c r="B42" s="24" t="s">
        <v>91</v>
      </c>
      <c r="C42" s="25"/>
      <c r="D42" s="35">
        <v>1</v>
      </c>
      <c r="E42" s="75" t="s">
        <v>4553</v>
      </c>
      <c r="F42" s="27">
        <v>55000</v>
      </c>
      <c r="G42" s="28" t="s">
        <v>30</v>
      </c>
      <c r="H42" s="28" t="s">
        <v>30</v>
      </c>
      <c r="I42" s="28" t="s">
        <v>30</v>
      </c>
      <c r="J42" s="28" t="s">
        <v>30</v>
      </c>
      <c r="K42" s="28" t="s">
        <v>30</v>
      </c>
      <c r="L42" s="28" t="s">
        <v>30</v>
      </c>
      <c r="M42" s="28"/>
      <c r="N42" s="29"/>
      <c r="O42" s="29"/>
      <c r="P42" s="23" t="s">
        <v>33</v>
      </c>
      <c r="Q42" s="30" t="s">
        <v>34</v>
      </c>
      <c r="R42" s="23"/>
      <c r="S42" s="31">
        <v>85000</v>
      </c>
      <c r="T42" s="32">
        <v>72250</v>
      </c>
      <c r="U42" s="32">
        <v>8500</v>
      </c>
      <c r="V42" s="32">
        <v>4250</v>
      </c>
      <c r="W42" s="33" t="s">
        <v>35</v>
      </c>
      <c r="X42" s="34">
        <v>569970</v>
      </c>
      <c r="Y42" s="23">
        <v>20</v>
      </c>
    </row>
    <row r="43" spans="1:25" ht="28.5" hidden="1">
      <c r="A43" s="23">
        <v>36</v>
      </c>
      <c r="B43" s="24" t="s">
        <v>92</v>
      </c>
      <c r="C43" s="25">
        <v>1</v>
      </c>
      <c r="D43" s="25"/>
      <c r="E43" s="75" t="s">
        <v>4553</v>
      </c>
      <c r="F43" s="27">
        <v>40000</v>
      </c>
      <c r="G43" s="28" t="s">
        <v>30</v>
      </c>
      <c r="H43" s="28" t="s">
        <v>30</v>
      </c>
      <c r="I43" s="28" t="s">
        <v>30</v>
      </c>
      <c r="J43" s="28" t="s">
        <v>93</v>
      </c>
      <c r="K43" s="28" t="s">
        <v>40</v>
      </c>
      <c r="L43" s="28" t="s">
        <v>30</v>
      </c>
      <c r="M43" s="28"/>
      <c r="N43" s="29"/>
      <c r="O43" s="29"/>
      <c r="P43" s="23" t="s">
        <v>33</v>
      </c>
      <c r="Q43" s="30" t="s">
        <v>34</v>
      </c>
      <c r="R43" s="23"/>
      <c r="S43" s="31">
        <v>85000</v>
      </c>
      <c r="T43" s="32">
        <v>72250</v>
      </c>
      <c r="U43" s="32">
        <v>8500</v>
      </c>
      <c r="V43" s="32">
        <v>4250</v>
      </c>
      <c r="W43" s="33" t="s">
        <v>35</v>
      </c>
      <c r="X43" s="34">
        <v>569971</v>
      </c>
      <c r="Y43" s="23">
        <v>20</v>
      </c>
    </row>
    <row r="44" spans="1:25" ht="28.5" hidden="1">
      <c r="A44" s="23">
        <v>37</v>
      </c>
      <c r="B44" s="36" t="s">
        <v>94</v>
      </c>
      <c r="C44" s="37"/>
      <c r="D44" s="38">
        <v>1</v>
      </c>
      <c r="E44" s="75" t="s">
        <v>4553</v>
      </c>
      <c r="F44" s="27">
        <v>55000</v>
      </c>
      <c r="G44" s="28" t="s">
        <v>30</v>
      </c>
      <c r="H44" s="28" t="s">
        <v>30</v>
      </c>
      <c r="I44" s="28" t="s">
        <v>30</v>
      </c>
      <c r="J44" s="28" t="s">
        <v>82</v>
      </c>
      <c r="K44" s="28" t="s">
        <v>30</v>
      </c>
      <c r="L44" s="28" t="s">
        <v>30</v>
      </c>
      <c r="M44" s="28"/>
      <c r="N44" s="29"/>
      <c r="O44" s="29"/>
      <c r="P44" s="23" t="s">
        <v>33</v>
      </c>
      <c r="Q44" s="30" t="s">
        <v>34</v>
      </c>
      <c r="R44" s="23"/>
      <c r="S44" s="31">
        <v>40000</v>
      </c>
      <c r="T44" s="32">
        <v>34000</v>
      </c>
      <c r="U44" s="32">
        <v>4000</v>
      </c>
      <c r="V44" s="32">
        <v>2000</v>
      </c>
      <c r="W44" s="33" t="s">
        <v>35</v>
      </c>
      <c r="X44" s="34">
        <v>569972</v>
      </c>
      <c r="Y44" s="23">
        <v>20</v>
      </c>
    </row>
    <row r="45" spans="1:25" ht="28.5" hidden="1">
      <c r="A45" s="23">
        <v>38</v>
      </c>
      <c r="B45" s="24" t="s">
        <v>95</v>
      </c>
      <c r="C45" s="25"/>
      <c r="D45" s="35">
        <v>1</v>
      </c>
      <c r="E45" s="75" t="s">
        <v>4553</v>
      </c>
      <c r="F45" s="27">
        <v>55000</v>
      </c>
      <c r="G45" s="28" t="s">
        <v>30</v>
      </c>
      <c r="H45" s="28" t="s">
        <v>30</v>
      </c>
      <c r="I45" s="28" t="s">
        <v>30</v>
      </c>
      <c r="J45" s="28" t="s">
        <v>82</v>
      </c>
      <c r="K45" s="28" t="s">
        <v>30</v>
      </c>
      <c r="L45" s="28" t="s">
        <v>30</v>
      </c>
      <c r="M45" s="28"/>
      <c r="N45" s="29"/>
      <c r="O45" s="29"/>
      <c r="P45" s="23" t="s">
        <v>33</v>
      </c>
      <c r="Q45" s="30" t="s">
        <v>34</v>
      </c>
      <c r="R45" s="23"/>
      <c r="S45" s="31">
        <v>40000</v>
      </c>
      <c r="T45" s="32">
        <v>34000</v>
      </c>
      <c r="U45" s="32">
        <v>4000</v>
      </c>
      <c r="V45" s="32">
        <v>2000</v>
      </c>
      <c r="W45" s="33" t="s">
        <v>35</v>
      </c>
      <c r="X45" s="34">
        <v>569973</v>
      </c>
      <c r="Y45" s="23">
        <v>20</v>
      </c>
    </row>
    <row r="46" spans="1:25" ht="28.5" hidden="1">
      <c r="A46" s="23">
        <v>39</v>
      </c>
      <c r="B46" s="24" t="s">
        <v>96</v>
      </c>
      <c r="C46" s="25">
        <v>1</v>
      </c>
      <c r="D46" s="25"/>
      <c r="E46" s="75" t="s">
        <v>4553</v>
      </c>
      <c r="F46" s="27">
        <v>40000</v>
      </c>
      <c r="G46" s="28" t="s">
        <v>30</v>
      </c>
      <c r="H46" s="28" t="s">
        <v>30</v>
      </c>
      <c r="I46" s="28" t="s">
        <v>30</v>
      </c>
      <c r="J46" s="28" t="s">
        <v>69</v>
      </c>
      <c r="K46" s="28" t="s">
        <v>70</v>
      </c>
      <c r="L46" s="28" t="s">
        <v>30</v>
      </c>
      <c r="M46" s="28"/>
      <c r="N46" s="29"/>
      <c r="O46" s="29"/>
      <c r="P46" s="23" t="s">
        <v>33</v>
      </c>
      <c r="Q46" s="30" t="s">
        <v>34</v>
      </c>
      <c r="R46" s="23"/>
      <c r="S46" s="31">
        <v>40000</v>
      </c>
      <c r="T46" s="32">
        <v>34000</v>
      </c>
      <c r="U46" s="32">
        <v>4000</v>
      </c>
      <c r="V46" s="32">
        <v>2000</v>
      </c>
      <c r="W46" s="33" t="s">
        <v>35</v>
      </c>
      <c r="X46" s="34">
        <v>569974</v>
      </c>
      <c r="Y46" s="23">
        <v>20</v>
      </c>
    </row>
    <row r="47" spans="1:25" ht="28.5" hidden="1">
      <c r="A47" s="23">
        <v>40</v>
      </c>
      <c r="B47" s="24" t="s">
        <v>97</v>
      </c>
      <c r="C47" s="25"/>
      <c r="D47" s="35">
        <v>1</v>
      </c>
      <c r="E47" s="75" t="s">
        <v>4553</v>
      </c>
      <c r="F47" s="27">
        <v>55000</v>
      </c>
      <c r="G47" s="28" t="s">
        <v>30</v>
      </c>
      <c r="H47" s="28" t="s">
        <v>30</v>
      </c>
      <c r="I47" s="28" t="s">
        <v>30</v>
      </c>
      <c r="J47" s="28" t="s">
        <v>30</v>
      </c>
      <c r="K47" s="28" t="s">
        <v>30</v>
      </c>
      <c r="L47" s="28" t="s">
        <v>30</v>
      </c>
      <c r="M47" s="28"/>
      <c r="N47" s="29"/>
      <c r="O47" s="29"/>
      <c r="P47" s="23" t="s">
        <v>33</v>
      </c>
      <c r="Q47" s="30" t="s">
        <v>34</v>
      </c>
      <c r="R47" s="23"/>
      <c r="S47" s="31">
        <v>40000</v>
      </c>
      <c r="T47" s="32">
        <v>34000</v>
      </c>
      <c r="U47" s="32">
        <v>4000</v>
      </c>
      <c r="V47" s="32">
        <v>2000</v>
      </c>
      <c r="W47" s="33" t="s">
        <v>35</v>
      </c>
      <c r="X47" s="34">
        <v>569975</v>
      </c>
      <c r="Y47" s="23">
        <v>20</v>
      </c>
    </row>
    <row r="48" spans="1:25" ht="28.5" hidden="1">
      <c r="A48" s="23">
        <v>41</v>
      </c>
      <c r="B48" s="24" t="s">
        <v>98</v>
      </c>
      <c r="C48" s="25"/>
      <c r="D48" s="35">
        <v>1</v>
      </c>
      <c r="E48" s="75" t="s">
        <v>4553</v>
      </c>
      <c r="F48" s="27">
        <v>55000</v>
      </c>
      <c r="G48" s="28" t="s">
        <v>30</v>
      </c>
      <c r="H48" s="28" t="s">
        <v>30</v>
      </c>
      <c r="I48" s="28" t="s">
        <v>30</v>
      </c>
      <c r="J48" s="28" t="s">
        <v>30</v>
      </c>
      <c r="K48" s="28" t="s">
        <v>30</v>
      </c>
      <c r="L48" s="28" t="s">
        <v>30</v>
      </c>
      <c r="M48" s="28"/>
      <c r="N48" s="29"/>
      <c r="O48" s="29"/>
      <c r="P48" s="23" t="s">
        <v>33</v>
      </c>
      <c r="Q48" s="30" t="s">
        <v>34</v>
      </c>
      <c r="R48" s="23"/>
      <c r="S48" s="31">
        <v>85000</v>
      </c>
      <c r="T48" s="32">
        <v>72250</v>
      </c>
      <c r="U48" s="32">
        <v>8500</v>
      </c>
      <c r="V48" s="32">
        <v>4250</v>
      </c>
      <c r="W48" s="33" t="s">
        <v>35</v>
      </c>
      <c r="X48" s="34">
        <v>569976</v>
      </c>
      <c r="Y48" s="23">
        <v>20</v>
      </c>
    </row>
    <row r="49" spans="1:25" ht="28.5" hidden="1">
      <c r="A49" s="23">
        <v>42</v>
      </c>
      <c r="B49" s="24" t="s">
        <v>99</v>
      </c>
      <c r="C49" s="25">
        <v>1</v>
      </c>
      <c r="D49" s="25"/>
      <c r="E49" s="75" t="s">
        <v>4553</v>
      </c>
      <c r="F49" s="27">
        <v>40000</v>
      </c>
      <c r="G49" s="28" t="s">
        <v>30</v>
      </c>
      <c r="H49" s="28" t="s">
        <v>30</v>
      </c>
      <c r="I49" s="28" t="s">
        <v>30</v>
      </c>
      <c r="J49" s="28" t="s">
        <v>100</v>
      </c>
      <c r="K49" s="28" t="s">
        <v>101</v>
      </c>
      <c r="L49" s="28" t="s">
        <v>30</v>
      </c>
      <c r="M49" s="28"/>
      <c r="N49" s="29"/>
      <c r="O49" s="29"/>
      <c r="P49" s="23" t="s">
        <v>33</v>
      </c>
      <c r="Q49" s="30" t="s">
        <v>34</v>
      </c>
      <c r="R49" s="23"/>
      <c r="S49" s="31">
        <v>85000</v>
      </c>
      <c r="T49" s="32">
        <v>72250</v>
      </c>
      <c r="U49" s="32">
        <v>8500</v>
      </c>
      <c r="V49" s="32">
        <v>4250</v>
      </c>
      <c r="W49" s="33" t="s">
        <v>35</v>
      </c>
      <c r="X49" s="34">
        <v>569977</v>
      </c>
      <c r="Y49" s="23">
        <v>20</v>
      </c>
    </row>
    <row r="50" spans="1:25" ht="28.5" hidden="1">
      <c r="A50" s="23">
        <v>43</v>
      </c>
      <c r="B50" s="24" t="s">
        <v>102</v>
      </c>
      <c r="C50" s="25">
        <v>1</v>
      </c>
      <c r="D50" s="25"/>
      <c r="E50" s="75" t="s">
        <v>4553</v>
      </c>
      <c r="F50" s="27">
        <v>40000</v>
      </c>
      <c r="G50" s="28" t="s">
        <v>30</v>
      </c>
      <c r="H50" s="28" t="s">
        <v>30</v>
      </c>
      <c r="I50" s="28" t="s">
        <v>30</v>
      </c>
      <c r="J50" s="28" t="s">
        <v>69</v>
      </c>
      <c r="K50" s="28" t="s">
        <v>70</v>
      </c>
      <c r="L50" s="28" t="s">
        <v>30</v>
      </c>
      <c r="M50" s="28"/>
      <c r="N50" s="29"/>
      <c r="O50" s="29"/>
      <c r="P50" s="23" t="s">
        <v>33</v>
      </c>
      <c r="Q50" s="30" t="s">
        <v>34</v>
      </c>
      <c r="R50" s="23"/>
      <c r="S50" s="31">
        <v>85000</v>
      </c>
      <c r="T50" s="32">
        <v>72250</v>
      </c>
      <c r="U50" s="32">
        <v>8500</v>
      </c>
      <c r="V50" s="32">
        <v>4250</v>
      </c>
      <c r="W50" s="33" t="s">
        <v>35</v>
      </c>
      <c r="X50" s="34">
        <v>569978</v>
      </c>
      <c r="Y50" s="23">
        <v>20</v>
      </c>
    </row>
    <row r="51" spans="1:25" ht="28.5" hidden="1">
      <c r="A51" s="23">
        <v>44</v>
      </c>
      <c r="B51" s="24" t="s">
        <v>103</v>
      </c>
      <c r="C51" s="25">
        <v>1</v>
      </c>
      <c r="D51" s="25"/>
      <c r="E51" s="75" t="s">
        <v>4553</v>
      </c>
      <c r="F51" s="27">
        <v>40000</v>
      </c>
      <c r="G51" s="28" t="s">
        <v>30</v>
      </c>
      <c r="H51" s="28" t="s">
        <v>30</v>
      </c>
      <c r="I51" s="28" t="s">
        <v>30</v>
      </c>
      <c r="J51" s="28" t="s">
        <v>89</v>
      </c>
      <c r="K51" s="28" t="s">
        <v>30</v>
      </c>
      <c r="L51" s="28" t="s">
        <v>30</v>
      </c>
      <c r="M51" s="28"/>
      <c r="N51" s="29"/>
      <c r="O51" s="29"/>
      <c r="P51" s="23" t="s">
        <v>33</v>
      </c>
      <c r="Q51" s="30" t="s">
        <v>34</v>
      </c>
      <c r="R51" s="23"/>
      <c r="S51" s="31">
        <v>40000</v>
      </c>
      <c r="T51" s="32">
        <v>34000</v>
      </c>
      <c r="U51" s="32">
        <v>4000</v>
      </c>
      <c r="V51" s="32">
        <v>2000</v>
      </c>
      <c r="W51" s="33" t="s">
        <v>35</v>
      </c>
      <c r="X51" s="34">
        <v>569979</v>
      </c>
      <c r="Y51" s="23">
        <v>20</v>
      </c>
    </row>
    <row r="52" spans="1:25" ht="28.5" hidden="1">
      <c r="A52" s="23">
        <v>45</v>
      </c>
      <c r="B52" s="24" t="s">
        <v>104</v>
      </c>
      <c r="C52" s="25">
        <v>1</v>
      </c>
      <c r="D52" s="25"/>
      <c r="E52" s="75" t="s">
        <v>4553</v>
      </c>
      <c r="F52" s="27">
        <v>40000</v>
      </c>
      <c r="G52" s="28" t="s">
        <v>30</v>
      </c>
      <c r="H52" s="28" t="s">
        <v>30</v>
      </c>
      <c r="I52" s="28" t="s">
        <v>30</v>
      </c>
      <c r="J52" s="28" t="s">
        <v>89</v>
      </c>
      <c r="K52" s="28" t="s">
        <v>30</v>
      </c>
      <c r="L52" s="28" t="s">
        <v>30</v>
      </c>
      <c r="M52" s="28"/>
      <c r="N52" s="29"/>
      <c r="O52" s="29"/>
      <c r="P52" s="23" t="s">
        <v>33</v>
      </c>
      <c r="Q52" s="30" t="s">
        <v>34</v>
      </c>
      <c r="R52" s="23"/>
      <c r="S52" s="31">
        <v>40000</v>
      </c>
      <c r="T52" s="32">
        <v>34000</v>
      </c>
      <c r="U52" s="32">
        <v>4000</v>
      </c>
      <c r="V52" s="32">
        <v>2000</v>
      </c>
      <c r="W52" s="33" t="s">
        <v>35</v>
      </c>
      <c r="X52" s="34">
        <v>569980</v>
      </c>
      <c r="Y52" s="23">
        <v>20</v>
      </c>
    </row>
    <row r="53" spans="1:25" ht="28.5" hidden="1">
      <c r="A53" s="23">
        <v>46</v>
      </c>
      <c r="B53" s="24" t="s">
        <v>105</v>
      </c>
      <c r="C53" s="25">
        <v>1</v>
      </c>
      <c r="D53" s="25"/>
      <c r="E53" s="75" t="s">
        <v>4553</v>
      </c>
      <c r="F53" s="27">
        <v>40000</v>
      </c>
      <c r="G53" s="28" t="s">
        <v>30</v>
      </c>
      <c r="H53" s="28" t="s">
        <v>30</v>
      </c>
      <c r="I53" s="28" t="s">
        <v>30</v>
      </c>
      <c r="J53" s="28" t="s">
        <v>89</v>
      </c>
      <c r="K53" s="28" t="s">
        <v>30</v>
      </c>
      <c r="L53" s="28" t="s">
        <v>30</v>
      </c>
      <c r="M53" s="28"/>
      <c r="N53" s="29"/>
      <c r="O53" s="29"/>
      <c r="P53" s="23" t="s">
        <v>33</v>
      </c>
      <c r="Q53" s="30" t="s">
        <v>34</v>
      </c>
      <c r="R53" s="23"/>
      <c r="S53" s="31">
        <v>40000</v>
      </c>
      <c r="T53" s="32">
        <v>34000</v>
      </c>
      <c r="U53" s="32">
        <v>4000</v>
      </c>
      <c r="V53" s="32">
        <v>2000</v>
      </c>
      <c r="W53" s="33" t="s">
        <v>35</v>
      </c>
      <c r="X53" s="34">
        <v>569981</v>
      </c>
      <c r="Y53" s="23">
        <v>20</v>
      </c>
    </row>
    <row r="54" spans="1:25" ht="28.5" hidden="1">
      <c r="A54" s="23">
        <v>47</v>
      </c>
      <c r="B54" s="24" t="s">
        <v>106</v>
      </c>
      <c r="C54" s="25">
        <v>1</v>
      </c>
      <c r="D54" s="25"/>
      <c r="E54" s="75" t="s">
        <v>4553</v>
      </c>
      <c r="F54" s="27">
        <v>40000</v>
      </c>
      <c r="G54" s="28" t="s">
        <v>30</v>
      </c>
      <c r="H54" s="28" t="s">
        <v>30</v>
      </c>
      <c r="I54" s="28" t="s">
        <v>30</v>
      </c>
      <c r="J54" s="28" t="s">
        <v>89</v>
      </c>
      <c r="K54" s="28" t="s">
        <v>30</v>
      </c>
      <c r="L54" s="28" t="s">
        <v>30</v>
      </c>
      <c r="M54" s="28"/>
      <c r="N54" s="29"/>
      <c r="O54" s="29"/>
      <c r="P54" s="23" t="s">
        <v>33</v>
      </c>
      <c r="Q54" s="30" t="s">
        <v>34</v>
      </c>
      <c r="R54" s="23"/>
      <c r="S54" s="31">
        <v>40000</v>
      </c>
      <c r="T54" s="32">
        <v>34000</v>
      </c>
      <c r="U54" s="32">
        <v>4000</v>
      </c>
      <c r="V54" s="32">
        <v>2000</v>
      </c>
      <c r="W54" s="33" t="s">
        <v>35</v>
      </c>
      <c r="X54" s="34">
        <v>569982</v>
      </c>
      <c r="Y54" s="23">
        <v>20</v>
      </c>
    </row>
    <row r="55" spans="1:25" ht="28.5" hidden="1">
      <c r="A55" s="23">
        <v>48</v>
      </c>
      <c r="B55" s="24" t="s">
        <v>107</v>
      </c>
      <c r="C55" s="25"/>
      <c r="D55" s="35">
        <v>1</v>
      </c>
      <c r="E55" s="75" t="s">
        <v>4553</v>
      </c>
      <c r="F55" s="27">
        <v>55000</v>
      </c>
      <c r="G55" s="28" t="s">
        <v>30</v>
      </c>
      <c r="H55" s="28" t="s">
        <v>30</v>
      </c>
      <c r="I55" s="28" t="s">
        <v>30</v>
      </c>
      <c r="J55" s="28" t="s">
        <v>82</v>
      </c>
      <c r="K55" s="28" t="s">
        <v>30</v>
      </c>
      <c r="L55" s="28" t="s">
        <v>30</v>
      </c>
      <c r="M55" s="28"/>
      <c r="N55" s="29"/>
      <c r="O55" s="29"/>
      <c r="P55" s="23" t="s">
        <v>33</v>
      </c>
      <c r="Q55" s="30" t="s">
        <v>34</v>
      </c>
      <c r="R55" s="23"/>
      <c r="S55" s="31">
        <v>40000</v>
      </c>
      <c r="T55" s="32">
        <v>34000</v>
      </c>
      <c r="U55" s="32">
        <v>4000</v>
      </c>
      <c r="V55" s="32">
        <v>2000</v>
      </c>
      <c r="W55" s="33" t="s">
        <v>35</v>
      </c>
      <c r="X55" s="34">
        <v>569983</v>
      </c>
      <c r="Y55" s="23">
        <v>20</v>
      </c>
    </row>
    <row r="56" spans="1:25" ht="28.5" hidden="1">
      <c r="A56" s="23">
        <v>49</v>
      </c>
      <c r="B56" s="24" t="s">
        <v>108</v>
      </c>
      <c r="C56" s="25"/>
      <c r="D56" s="35">
        <v>1</v>
      </c>
      <c r="E56" s="75" t="s">
        <v>4553</v>
      </c>
      <c r="F56" s="27">
        <v>55000</v>
      </c>
      <c r="G56" s="28" t="s">
        <v>30</v>
      </c>
      <c r="H56" s="28" t="s">
        <v>30</v>
      </c>
      <c r="I56" s="28" t="s">
        <v>30</v>
      </c>
      <c r="J56" s="28" t="s">
        <v>30</v>
      </c>
      <c r="K56" s="28" t="s">
        <v>30</v>
      </c>
      <c r="L56" s="28" t="s">
        <v>30</v>
      </c>
      <c r="M56" s="28"/>
      <c r="N56" s="29"/>
      <c r="O56" s="29"/>
      <c r="P56" s="23" t="s">
        <v>33</v>
      </c>
      <c r="Q56" s="30" t="s">
        <v>34</v>
      </c>
      <c r="R56" s="23"/>
      <c r="S56" s="31">
        <v>40000</v>
      </c>
      <c r="T56" s="32">
        <v>34000</v>
      </c>
      <c r="U56" s="32">
        <v>4000</v>
      </c>
      <c r="V56" s="32">
        <v>2000</v>
      </c>
      <c r="W56" s="33" t="s">
        <v>35</v>
      </c>
      <c r="X56" s="34">
        <v>569984</v>
      </c>
      <c r="Y56" s="23">
        <v>20</v>
      </c>
    </row>
    <row r="57" spans="1:25" ht="28.5" hidden="1">
      <c r="A57" s="23">
        <v>50</v>
      </c>
      <c r="B57" s="24" t="s">
        <v>109</v>
      </c>
      <c r="C57" s="25"/>
      <c r="D57" s="35">
        <v>1</v>
      </c>
      <c r="E57" s="75" t="s">
        <v>4553</v>
      </c>
      <c r="F57" s="27">
        <v>55000</v>
      </c>
      <c r="G57" s="28" t="s">
        <v>30</v>
      </c>
      <c r="H57" s="28" t="s">
        <v>30</v>
      </c>
      <c r="I57" s="28" t="s">
        <v>30</v>
      </c>
      <c r="J57" s="28" t="s">
        <v>110</v>
      </c>
      <c r="K57" s="28" t="s">
        <v>30</v>
      </c>
      <c r="L57" s="28" t="s">
        <v>30</v>
      </c>
      <c r="M57" s="28"/>
      <c r="N57" s="29"/>
      <c r="O57" s="29"/>
      <c r="P57" s="23" t="s">
        <v>33</v>
      </c>
      <c r="Q57" s="30" t="s">
        <v>34</v>
      </c>
      <c r="R57" s="23"/>
      <c r="S57" s="31">
        <v>40000</v>
      </c>
      <c r="T57" s="32">
        <v>34000</v>
      </c>
      <c r="U57" s="32">
        <v>4000</v>
      </c>
      <c r="V57" s="32">
        <v>2000</v>
      </c>
      <c r="W57" s="33" t="s">
        <v>35</v>
      </c>
      <c r="X57" s="34">
        <v>569985</v>
      </c>
      <c r="Y57" s="23">
        <v>20</v>
      </c>
    </row>
    <row r="58" spans="1:25" ht="28.5" hidden="1">
      <c r="A58" s="23">
        <v>51</v>
      </c>
      <c r="B58" s="24" t="s">
        <v>111</v>
      </c>
      <c r="C58" s="25"/>
      <c r="D58" s="35">
        <v>1</v>
      </c>
      <c r="E58" s="75" t="s">
        <v>4553</v>
      </c>
      <c r="F58" s="27">
        <v>55000</v>
      </c>
      <c r="G58" s="28" t="s">
        <v>30</v>
      </c>
      <c r="H58" s="28" t="s">
        <v>30</v>
      </c>
      <c r="I58" s="28" t="s">
        <v>30</v>
      </c>
      <c r="J58" s="28" t="s">
        <v>30</v>
      </c>
      <c r="K58" s="28" t="s">
        <v>30</v>
      </c>
      <c r="L58" s="28" t="s">
        <v>30</v>
      </c>
      <c r="M58" s="28"/>
      <c r="N58" s="29"/>
      <c r="O58" s="29"/>
      <c r="P58" s="23" t="s">
        <v>33</v>
      </c>
      <c r="Q58" s="30" t="s">
        <v>34</v>
      </c>
      <c r="R58" s="23"/>
      <c r="S58" s="31">
        <v>40000</v>
      </c>
      <c r="T58" s="32">
        <v>34000</v>
      </c>
      <c r="U58" s="32">
        <v>4000</v>
      </c>
      <c r="V58" s="32">
        <v>2000</v>
      </c>
      <c r="W58" s="33" t="s">
        <v>35</v>
      </c>
      <c r="X58" s="34">
        <v>569986</v>
      </c>
      <c r="Y58" s="23">
        <v>20</v>
      </c>
    </row>
    <row r="59" spans="1:25" ht="28.5" hidden="1">
      <c r="A59" s="23">
        <v>52</v>
      </c>
      <c r="B59" s="24" t="s">
        <v>112</v>
      </c>
      <c r="C59" s="25">
        <v>1</v>
      </c>
      <c r="D59" s="25"/>
      <c r="E59" s="75" t="s">
        <v>4553</v>
      </c>
      <c r="F59" s="27">
        <v>40000</v>
      </c>
      <c r="G59" s="28" t="s">
        <v>30</v>
      </c>
      <c r="H59" s="28" t="s">
        <v>30</v>
      </c>
      <c r="I59" s="28" t="s">
        <v>30</v>
      </c>
      <c r="J59" s="28" t="s">
        <v>113</v>
      </c>
      <c r="K59" s="28" t="s">
        <v>30</v>
      </c>
      <c r="L59" s="28" t="s">
        <v>30</v>
      </c>
      <c r="M59" s="28"/>
      <c r="N59" s="29"/>
      <c r="O59" s="29"/>
      <c r="P59" s="23" t="s">
        <v>33</v>
      </c>
      <c r="Q59" s="30" t="s">
        <v>34</v>
      </c>
      <c r="R59" s="23"/>
      <c r="S59" s="31">
        <v>40000</v>
      </c>
      <c r="T59" s="32">
        <v>34000</v>
      </c>
      <c r="U59" s="32">
        <v>4000</v>
      </c>
      <c r="V59" s="32">
        <v>2000</v>
      </c>
      <c r="W59" s="33" t="s">
        <v>35</v>
      </c>
      <c r="X59" s="34">
        <v>569987</v>
      </c>
      <c r="Y59" s="23">
        <v>20</v>
      </c>
    </row>
    <row r="60" spans="1:25" ht="28.5" hidden="1">
      <c r="A60" s="23">
        <v>53</v>
      </c>
      <c r="B60" s="24" t="s">
        <v>114</v>
      </c>
      <c r="C60" s="25">
        <v>1</v>
      </c>
      <c r="D60" s="25"/>
      <c r="E60" s="75" t="s">
        <v>4553</v>
      </c>
      <c r="F60" s="27">
        <v>40000</v>
      </c>
      <c r="G60" s="28" t="s">
        <v>30</v>
      </c>
      <c r="H60" s="28" t="s">
        <v>30</v>
      </c>
      <c r="I60" s="28" t="s">
        <v>30</v>
      </c>
      <c r="J60" s="28" t="s">
        <v>113</v>
      </c>
      <c r="K60" s="28" t="s">
        <v>30</v>
      </c>
      <c r="L60" s="28" t="s">
        <v>30</v>
      </c>
      <c r="M60" s="28"/>
      <c r="N60" s="29"/>
      <c r="O60" s="29"/>
      <c r="P60" s="23" t="s">
        <v>33</v>
      </c>
      <c r="Q60" s="30" t="s">
        <v>34</v>
      </c>
      <c r="R60" s="23"/>
      <c r="S60" s="31">
        <v>40000</v>
      </c>
      <c r="T60" s="32">
        <v>34000</v>
      </c>
      <c r="U60" s="32">
        <v>4000</v>
      </c>
      <c r="V60" s="32">
        <v>2000</v>
      </c>
      <c r="W60" s="33" t="s">
        <v>35</v>
      </c>
      <c r="X60" s="34">
        <v>569988</v>
      </c>
      <c r="Y60" s="23">
        <v>20</v>
      </c>
    </row>
    <row r="61" spans="1:25" ht="28.5" hidden="1">
      <c r="A61" s="23">
        <v>54</v>
      </c>
      <c r="B61" s="24" t="s">
        <v>115</v>
      </c>
      <c r="C61" s="25">
        <v>1</v>
      </c>
      <c r="D61" s="25"/>
      <c r="E61" s="75" t="s">
        <v>4553</v>
      </c>
      <c r="F61" s="27">
        <v>40000</v>
      </c>
      <c r="G61" s="28" t="s">
        <v>30</v>
      </c>
      <c r="H61" s="28" t="s">
        <v>30</v>
      </c>
      <c r="I61" s="28" t="s">
        <v>30</v>
      </c>
      <c r="J61" s="28" t="s">
        <v>113</v>
      </c>
      <c r="K61" s="28" t="s">
        <v>30</v>
      </c>
      <c r="L61" s="28" t="s">
        <v>30</v>
      </c>
      <c r="M61" s="28"/>
      <c r="N61" s="29"/>
      <c r="O61" s="29"/>
      <c r="P61" s="23" t="s">
        <v>33</v>
      </c>
      <c r="Q61" s="30" t="s">
        <v>34</v>
      </c>
      <c r="R61" s="23"/>
      <c r="S61" s="31">
        <v>40000</v>
      </c>
      <c r="T61" s="32">
        <v>34000</v>
      </c>
      <c r="U61" s="32">
        <v>4000</v>
      </c>
      <c r="V61" s="32">
        <v>2000</v>
      </c>
      <c r="W61" s="33" t="s">
        <v>35</v>
      </c>
      <c r="X61" s="34">
        <v>569989</v>
      </c>
      <c r="Y61" s="23">
        <v>20</v>
      </c>
    </row>
    <row r="62" spans="1:25" ht="28.5" hidden="1">
      <c r="A62" s="23">
        <v>55</v>
      </c>
      <c r="B62" s="24" t="s">
        <v>116</v>
      </c>
      <c r="C62" s="25"/>
      <c r="D62" s="35">
        <v>1</v>
      </c>
      <c r="E62" s="75" t="s">
        <v>4553</v>
      </c>
      <c r="F62" s="27">
        <v>55000</v>
      </c>
      <c r="G62" s="28" t="s">
        <v>30</v>
      </c>
      <c r="H62" s="28" t="s">
        <v>30</v>
      </c>
      <c r="I62" s="28" t="s">
        <v>30</v>
      </c>
      <c r="J62" s="28" t="s">
        <v>82</v>
      </c>
      <c r="K62" s="28" t="s">
        <v>30</v>
      </c>
      <c r="L62" s="28" t="s">
        <v>30</v>
      </c>
      <c r="M62" s="28"/>
      <c r="N62" s="29"/>
      <c r="O62" s="29"/>
      <c r="P62" s="23" t="s">
        <v>33</v>
      </c>
      <c r="Q62" s="30" t="s">
        <v>34</v>
      </c>
      <c r="R62" s="23"/>
      <c r="S62" s="31">
        <v>40000</v>
      </c>
      <c r="T62" s="32">
        <v>34000</v>
      </c>
      <c r="U62" s="32">
        <v>4000</v>
      </c>
      <c r="V62" s="32">
        <v>2000</v>
      </c>
      <c r="W62" s="33" t="s">
        <v>35</v>
      </c>
      <c r="X62" s="34">
        <v>569990</v>
      </c>
      <c r="Y62" s="23">
        <v>20</v>
      </c>
    </row>
    <row r="63" spans="1:25" ht="28.5" hidden="1">
      <c r="A63" s="23">
        <v>56</v>
      </c>
      <c r="B63" s="24" t="s">
        <v>117</v>
      </c>
      <c r="C63" s="25"/>
      <c r="D63" s="35">
        <v>1</v>
      </c>
      <c r="E63" s="75" t="s">
        <v>4553</v>
      </c>
      <c r="F63" s="27">
        <v>55000</v>
      </c>
      <c r="G63" s="28" t="s">
        <v>30</v>
      </c>
      <c r="H63" s="28" t="s">
        <v>30</v>
      </c>
      <c r="I63" s="28" t="s">
        <v>30</v>
      </c>
      <c r="J63" s="28" t="s">
        <v>82</v>
      </c>
      <c r="K63" s="28" t="s">
        <v>30</v>
      </c>
      <c r="L63" s="28" t="s">
        <v>30</v>
      </c>
      <c r="M63" s="28"/>
      <c r="N63" s="29"/>
      <c r="O63" s="29"/>
      <c r="P63" s="23" t="s">
        <v>33</v>
      </c>
      <c r="Q63" s="30" t="s">
        <v>34</v>
      </c>
      <c r="R63" s="23"/>
      <c r="S63" s="31">
        <v>40000</v>
      </c>
      <c r="T63" s="32">
        <v>34000</v>
      </c>
      <c r="U63" s="32">
        <v>4000</v>
      </c>
      <c r="V63" s="32">
        <v>2000</v>
      </c>
      <c r="W63" s="33" t="s">
        <v>35</v>
      </c>
      <c r="X63" s="34">
        <v>569991</v>
      </c>
      <c r="Y63" s="23">
        <v>20</v>
      </c>
    </row>
    <row r="64" spans="1:25" ht="28.5" hidden="1">
      <c r="A64" s="23">
        <v>57</v>
      </c>
      <c r="B64" s="24" t="s">
        <v>50</v>
      </c>
      <c r="C64" s="25">
        <v>1</v>
      </c>
      <c r="D64" s="25"/>
      <c r="E64" s="75" t="s">
        <v>4553</v>
      </c>
      <c r="F64" s="27">
        <v>40000</v>
      </c>
      <c r="G64" s="28" t="s">
        <v>30</v>
      </c>
      <c r="H64" s="28" t="s">
        <v>30</v>
      </c>
      <c r="I64" s="28" t="s">
        <v>30</v>
      </c>
      <c r="J64" s="28" t="s">
        <v>118</v>
      </c>
      <c r="K64" s="28" t="s">
        <v>52</v>
      </c>
      <c r="L64" s="28" t="s">
        <v>32</v>
      </c>
      <c r="M64" s="28"/>
      <c r="N64" s="29"/>
      <c r="O64" s="29"/>
      <c r="P64" s="23" t="s">
        <v>33</v>
      </c>
      <c r="Q64" s="30" t="s">
        <v>34</v>
      </c>
      <c r="R64" s="23"/>
      <c r="S64" s="31">
        <v>40000</v>
      </c>
      <c r="T64" s="32">
        <v>34000</v>
      </c>
      <c r="U64" s="32">
        <v>4000</v>
      </c>
      <c r="V64" s="32">
        <v>2000</v>
      </c>
      <c r="W64" s="33" t="s">
        <v>35</v>
      </c>
      <c r="X64" s="34">
        <v>569992</v>
      </c>
      <c r="Y64" s="23">
        <v>20</v>
      </c>
    </row>
    <row r="65" spans="1:25" ht="28.5" hidden="1">
      <c r="A65" s="23">
        <v>58</v>
      </c>
      <c r="B65" s="24" t="s">
        <v>119</v>
      </c>
      <c r="C65" s="25"/>
      <c r="D65" s="35">
        <v>1</v>
      </c>
      <c r="E65" s="75" t="s">
        <v>4553</v>
      </c>
      <c r="F65" s="27">
        <v>55000</v>
      </c>
      <c r="G65" s="28" t="s">
        <v>30</v>
      </c>
      <c r="H65" s="28" t="s">
        <v>30</v>
      </c>
      <c r="I65" s="28" t="s">
        <v>30</v>
      </c>
      <c r="J65" s="28" t="s">
        <v>82</v>
      </c>
      <c r="K65" s="28" t="s">
        <v>30</v>
      </c>
      <c r="L65" s="28" t="s">
        <v>30</v>
      </c>
      <c r="M65" s="28"/>
      <c r="N65" s="29"/>
      <c r="O65" s="29"/>
      <c r="P65" s="23" t="s">
        <v>33</v>
      </c>
      <c r="Q65" s="30" t="s">
        <v>34</v>
      </c>
      <c r="R65" s="23"/>
      <c r="S65" s="31">
        <v>40000</v>
      </c>
      <c r="T65" s="32">
        <v>34000</v>
      </c>
      <c r="U65" s="32">
        <v>4000</v>
      </c>
      <c r="V65" s="32">
        <v>2000</v>
      </c>
      <c r="W65" s="33" t="s">
        <v>35</v>
      </c>
      <c r="X65" s="34">
        <v>569993</v>
      </c>
      <c r="Y65" s="23">
        <v>20</v>
      </c>
    </row>
    <row r="66" spans="1:25" ht="28.5" hidden="1">
      <c r="A66" s="23">
        <v>59</v>
      </c>
      <c r="B66" s="24" t="s">
        <v>120</v>
      </c>
      <c r="C66" s="25"/>
      <c r="D66" s="35">
        <v>1</v>
      </c>
      <c r="E66" s="75" t="s">
        <v>4553</v>
      </c>
      <c r="F66" s="27">
        <v>55000</v>
      </c>
      <c r="G66" s="28" t="s">
        <v>30</v>
      </c>
      <c r="H66" s="28" t="s">
        <v>30</v>
      </c>
      <c r="I66" s="28" t="s">
        <v>30</v>
      </c>
      <c r="J66" s="28" t="s">
        <v>121</v>
      </c>
      <c r="K66" s="28" t="s">
        <v>30</v>
      </c>
      <c r="L66" s="28" t="s">
        <v>30</v>
      </c>
      <c r="M66" s="28"/>
      <c r="N66" s="29"/>
      <c r="O66" s="29"/>
      <c r="P66" s="23" t="s">
        <v>33</v>
      </c>
      <c r="Q66" s="30" t="s">
        <v>34</v>
      </c>
      <c r="R66" s="23"/>
      <c r="S66" s="31">
        <v>40000</v>
      </c>
      <c r="T66" s="32">
        <v>34000</v>
      </c>
      <c r="U66" s="32">
        <v>4000</v>
      </c>
      <c r="V66" s="32">
        <v>2000</v>
      </c>
      <c r="W66" s="33" t="s">
        <v>35</v>
      </c>
      <c r="X66" s="34">
        <v>569994</v>
      </c>
      <c r="Y66" s="23">
        <v>20</v>
      </c>
    </row>
    <row r="67" spans="1:25" ht="28.5" hidden="1">
      <c r="A67" s="23">
        <v>60</v>
      </c>
      <c r="B67" s="24" t="s">
        <v>122</v>
      </c>
      <c r="C67" s="25">
        <v>1</v>
      </c>
      <c r="D67" s="25"/>
      <c r="E67" s="75" t="s">
        <v>4553</v>
      </c>
      <c r="F67" s="27">
        <v>40000</v>
      </c>
      <c r="G67" s="28" t="s">
        <v>30</v>
      </c>
      <c r="H67" s="28" t="s">
        <v>30</v>
      </c>
      <c r="I67" s="28" t="s">
        <v>30</v>
      </c>
      <c r="J67" s="28" t="s">
        <v>66</v>
      </c>
      <c r="K67" s="28" t="s">
        <v>32</v>
      </c>
      <c r="L67" s="28" t="s">
        <v>32</v>
      </c>
      <c r="M67" s="28"/>
      <c r="N67" s="29"/>
      <c r="O67" s="29"/>
      <c r="P67" s="23" t="s">
        <v>33</v>
      </c>
      <c r="Q67" s="30" t="s">
        <v>34</v>
      </c>
      <c r="R67" s="23"/>
      <c r="S67" s="31">
        <v>40000</v>
      </c>
      <c r="T67" s="32">
        <v>34000</v>
      </c>
      <c r="U67" s="32">
        <v>4000</v>
      </c>
      <c r="V67" s="32">
        <v>2000</v>
      </c>
      <c r="W67" s="33" t="s">
        <v>35</v>
      </c>
      <c r="X67" s="34">
        <v>569995</v>
      </c>
      <c r="Y67" s="23">
        <v>20</v>
      </c>
    </row>
    <row r="68" spans="1:25" ht="28.5" hidden="1">
      <c r="A68" s="23">
        <v>61</v>
      </c>
      <c r="B68" s="24" t="s">
        <v>123</v>
      </c>
      <c r="C68" s="25"/>
      <c r="D68" s="35">
        <v>1</v>
      </c>
      <c r="E68" s="75" t="s">
        <v>4553</v>
      </c>
      <c r="F68" s="27">
        <v>55000</v>
      </c>
      <c r="G68" s="28" t="s">
        <v>30</v>
      </c>
      <c r="H68" s="28" t="s">
        <v>30</v>
      </c>
      <c r="I68" s="28" t="s">
        <v>30</v>
      </c>
      <c r="J68" s="28" t="s">
        <v>124</v>
      </c>
      <c r="K68" s="28" t="s">
        <v>30</v>
      </c>
      <c r="L68" s="28" t="s">
        <v>30</v>
      </c>
      <c r="M68" s="28"/>
      <c r="N68" s="29"/>
      <c r="O68" s="29"/>
      <c r="P68" s="23" t="s">
        <v>33</v>
      </c>
      <c r="Q68" s="30" t="s">
        <v>34</v>
      </c>
      <c r="R68" s="23"/>
      <c r="S68" s="31">
        <v>40000</v>
      </c>
      <c r="T68" s="32">
        <v>34000</v>
      </c>
      <c r="U68" s="32">
        <v>4000</v>
      </c>
      <c r="V68" s="32">
        <v>2000</v>
      </c>
      <c r="W68" s="33" t="s">
        <v>35</v>
      </c>
      <c r="X68" s="34">
        <v>569996</v>
      </c>
      <c r="Y68" s="23">
        <v>20</v>
      </c>
    </row>
    <row r="69" spans="1:25" ht="28.5" hidden="1">
      <c r="A69" s="23">
        <v>62</v>
      </c>
      <c r="B69" s="24" t="s">
        <v>125</v>
      </c>
      <c r="C69" s="25"/>
      <c r="D69" s="35">
        <v>1</v>
      </c>
      <c r="E69" s="75" t="s">
        <v>4553</v>
      </c>
      <c r="F69" s="27">
        <v>55000</v>
      </c>
      <c r="G69" s="28" t="s">
        <v>30</v>
      </c>
      <c r="H69" s="28" t="s">
        <v>30</v>
      </c>
      <c r="I69" s="28" t="s">
        <v>30</v>
      </c>
      <c r="J69" s="28" t="s">
        <v>30</v>
      </c>
      <c r="K69" s="28" t="s">
        <v>30</v>
      </c>
      <c r="L69" s="28" t="s">
        <v>30</v>
      </c>
      <c r="M69" s="28"/>
      <c r="N69" s="29"/>
      <c r="O69" s="29"/>
      <c r="P69" s="23" t="s">
        <v>33</v>
      </c>
      <c r="Q69" s="30" t="s">
        <v>34</v>
      </c>
      <c r="R69" s="23"/>
      <c r="S69" s="31">
        <v>40000</v>
      </c>
      <c r="T69" s="32">
        <v>34000</v>
      </c>
      <c r="U69" s="32">
        <v>4000</v>
      </c>
      <c r="V69" s="32">
        <v>2000</v>
      </c>
      <c r="W69" s="33" t="s">
        <v>35</v>
      </c>
      <c r="X69" s="34">
        <v>569997</v>
      </c>
      <c r="Y69" s="23">
        <v>20</v>
      </c>
    </row>
    <row r="70" spans="1:25" ht="28.5" hidden="1">
      <c r="A70" s="23">
        <v>63</v>
      </c>
      <c r="B70" s="36" t="s">
        <v>126</v>
      </c>
      <c r="C70" s="37"/>
      <c r="D70" s="38">
        <v>1</v>
      </c>
      <c r="E70" s="75" t="s">
        <v>4553</v>
      </c>
      <c r="F70" s="27">
        <v>55000</v>
      </c>
      <c r="G70" s="28" t="s">
        <v>30</v>
      </c>
      <c r="H70" s="28" t="s">
        <v>30</v>
      </c>
      <c r="I70" s="28" t="s">
        <v>30</v>
      </c>
      <c r="J70" s="28" t="s">
        <v>30</v>
      </c>
      <c r="K70" s="28" t="s">
        <v>30</v>
      </c>
      <c r="L70" s="28" t="s">
        <v>30</v>
      </c>
      <c r="M70" s="28"/>
      <c r="N70" s="29"/>
      <c r="O70" s="29"/>
      <c r="P70" s="23" t="s">
        <v>33</v>
      </c>
      <c r="Q70" s="30" t="s">
        <v>34</v>
      </c>
      <c r="R70" s="23"/>
      <c r="S70" s="31">
        <v>40000</v>
      </c>
      <c r="T70" s="32">
        <v>34000</v>
      </c>
      <c r="U70" s="32">
        <v>4000</v>
      </c>
      <c r="V70" s="32">
        <v>2000</v>
      </c>
      <c r="W70" s="33" t="s">
        <v>35</v>
      </c>
      <c r="X70" s="34">
        <v>569998</v>
      </c>
      <c r="Y70" s="23">
        <v>20</v>
      </c>
    </row>
    <row r="71" spans="1:25" ht="28.5" hidden="1">
      <c r="A71" s="23">
        <v>64</v>
      </c>
      <c r="B71" s="24" t="s">
        <v>127</v>
      </c>
      <c r="C71" s="25">
        <v>1</v>
      </c>
      <c r="D71" s="25"/>
      <c r="E71" s="75" t="s">
        <v>4553</v>
      </c>
      <c r="F71" s="27">
        <v>40000</v>
      </c>
      <c r="G71" s="28" t="s">
        <v>30</v>
      </c>
      <c r="H71" s="28" t="s">
        <v>30</v>
      </c>
      <c r="I71" s="28" t="s">
        <v>30</v>
      </c>
      <c r="J71" s="28" t="s">
        <v>128</v>
      </c>
      <c r="K71" s="28" t="s">
        <v>52</v>
      </c>
      <c r="L71" s="28" t="s">
        <v>32</v>
      </c>
      <c r="M71" s="28"/>
      <c r="N71" s="29"/>
      <c r="O71" s="29"/>
      <c r="P71" s="23" t="s">
        <v>33</v>
      </c>
      <c r="Q71" s="30" t="s">
        <v>34</v>
      </c>
      <c r="R71" s="23"/>
      <c r="S71" s="31">
        <v>40000</v>
      </c>
      <c r="T71" s="32">
        <v>34000</v>
      </c>
      <c r="U71" s="32">
        <v>4000</v>
      </c>
      <c r="V71" s="32">
        <v>2000</v>
      </c>
      <c r="W71" s="33" t="s">
        <v>35</v>
      </c>
      <c r="X71" s="34">
        <v>569999</v>
      </c>
      <c r="Y71" s="23">
        <v>20</v>
      </c>
    </row>
    <row r="72" spans="1:25" ht="28.5" hidden="1">
      <c r="A72" s="23">
        <v>65</v>
      </c>
      <c r="B72" s="24" t="s">
        <v>129</v>
      </c>
      <c r="C72" s="25"/>
      <c r="D72" s="35">
        <v>1</v>
      </c>
      <c r="E72" s="75" t="s">
        <v>4553</v>
      </c>
      <c r="F72" s="27">
        <v>55000</v>
      </c>
      <c r="G72" s="28" t="s">
        <v>30</v>
      </c>
      <c r="H72" s="28" t="s">
        <v>30</v>
      </c>
      <c r="I72" s="28" t="s">
        <v>30</v>
      </c>
      <c r="J72" s="28" t="s">
        <v>82</v>
      </c>
      <c r="K72" s="28" t="s">
        <v>30</v>
      </c>
      <c r="L72" s="28" t="s">
        <v>30</v>
      </c>
      <c r="M72" s="28"/>
      <c r="N72" s="29"/>
      <c r="O72" s="29"/>
      <c r="P72" s="23" t="s">
        <v>33</v>
      </c>
      <c r="Q72" s="30" t="s">
        <v>34</v>
      </c>
      <c r="R72" s="23"/>
      <c r="S72" s="31">
        <v>85000</v>
      </c>
      <c r="T72" s="32">
        <v>72250</v>
      </c>
      <c r="U72" s="32">
        <v>8500</v>
      </c>
      <c r="V72" s="32">
        <v>4250</v>
      </c>
      <c r="W72" s="33" t="s">
        <v>35</v>
      </c>
      <c r="X72" s="34">
        <v>570000</v>
      </c>
      <c r="Y72" s="23">
        <v>20</v>
      </c>
    </row>
    <row r="73" spans="1:25" ht="28.5" hidden="1">
      <c r="A73" s="23">
        <v>66</v>
      </c>
      <c r="B73" s="24" t="s">
        <v>130</v>
      </c>
      <c r="C73" s="25"/>
      <c r="D73" s="35">
        <v>1</v>
      </c>
      <c r="E73" s="75" t="s">
        <v>4553</v>
      </c>
      <c r="F73" s="27">
        <v>55000</v>
      </c>
      <c r="G73" s="28" t="s">
        <v>30</v>
      </c>
      <c r="H73" s="28" t="s">
        <v>30</v>
      </c>
      <c r="I73" s="28" t="s">
        <v>30</v>
      </c>
      <c r="J73" s="28" t="s">
        <v>30</v>
      </c>
      <c r="K73" s="28" t="s">
        <v>30</v>
      </c>
      <c r="L73" s="28" t="s">
        <v>30</v>
      </c>
      <c r="M73" s="28"/>
      <c r="N73" s="29"/>
      <c r="O73" s="29"/>
      <c r="P73" s="23" t="s">
        <v>33</v>
      </c>
      <c r="Q73" s="30" t="s">
        <v>34</v>
      </c>
      <c r="R73" s="23"/>
      <c r="S73" s="31">
        <v>40000</v>
      </c>
      <c r="T73" s="32">
        <v>34000</v>
      </c>
      <c r="U73" s="32">
        <v>4000</v>
      </c>
      <c r="V73" s="32">
        <v>2000</v>
      </c>
      <c r="W73" s="33" t="s">
        <v>35</v>
      </c>
      <c r="X73" s="34">
        <v>570001</v>
      </c>
      <c r="Y73" s="23">
        <v>20</v>
      </c>
    </row>
    <row r="74" spans="1:25" ht="28.5" hidden="1">
      <c r="A74" s="23">
        <v>67</v>
      </c>
      <c r="B74" s="24" t="s">
        <v>131</v>
      </c>
      <c r="C74" s="25">
        <v>1</v>
      </c>
      <c r="D74" s="25"/>
      <c r="E74" s="75" t="s">
        <v>4553</v>
      </c>
      <c r="F74" s="27">
        <v>40000</v>
      </c>
      <c r="G74" s="28" t="s">
        <v>30</v>
      </c>
      <c r="H74" s="28" t="s">
        <v>30</v>
      </c>
      <c r="I74" s="28" t="s">
        <v>30</v>
      </c>
      <c r="J74" s="28" t="s">
        <v>128</v>
      </c>
      <c r="K74" s="28" t="s">
        <v>52</v>
      </c>
      <c r="L74" s="28" t="s">
        <v>32</v>
      </c>
      <c r="M74" s="28"/>
      <c r="N74" s="29"/>
      <c r="O74" s="29"/>
      <c r="P74" s="23" t="s">
        <v>33</v>
      </c>
      <c r="Q74" s="30" t="s">
        <v>34</v>
      </c>
      <c r="R74" s="23"/>
      <c r="S74" s="31">
        <v>40000</v>
      </c>
      <c r="T74" s="32">
        <v>34000</v>
      </c>
      <c r="U74" s="32">
        <v>4000</v>
      </c>
      <c r="V74" s="32">
        <v>2000</v>
      </c>
      <c r="W74" s="33" t="s">
        <v>35</v>
      </c>
      <c r="X74" s="34">
        <v>570002</v>
      </c>
      <c r="Y74" s="23">
        <v>20</v>
      </c>
    </row>
    <row r="75" spans="1:25" ht="28.5" hidden="1">
      <c r="A75" s="23">
        <v>68</v>
      </c>
      <c r="B75" s="24" t="s">
        <v>132</v>
      </c>
      <c r="C75" s="25"/>
      <c r="D75" s="35">
        <v>1</v>
      </c>
      <c r="E75" s="75" t="s">
        <v>4553</v>
      </c>
      <c r="F75" s="27">
        <v>55000</v>
      </c>
      <c r="G75" s="28" t="s">
        <v>30</v>
      </c>
      <c r="H75" s="28" t="s">
        <v>30</v>
      </c>
      <c r="I75" s="28" t="s">
        <v>30</v>
      </c>
      <c r="J75" s="28" t="s">
        <v>30</v>
      </c>
      <c r="K75" s="28" t="s">
        <v>30</v>
      </c>
      <c r="L75" s="28" t="s">
        <v>30</v>
      </c>
      <c r="M75" s="28"/>
      <c r="N75" s="29"/>
      <c r="O75" s="29"/>
      <c r="P75" s="23" t="s">
        <v>33</v>
      </c>
      <c r="Q75" s="30" t="s">
        <v>34</v>
      </c>
      <c r="R75" s="23"/>
      <c r="S75" s="31">
        <v>85000</v>
      </c>
      <c r="T75" s="32">
        <v>72250</v>
      </c>
      <c r="U75" s="32">
        <v>8500</v>
      </c>
      <c r="V75" s="32">
        <v>4250</v>
      </c>
      <c r="W75" s="33" t="s">
        <v>35</v>
      </c>
      <c r="X75" s="34">
        <v>570003</v>
      </c>
      <c r="Y75" s="23">
        <v>20</v>
      </c>
    </row>
    <row r="76" spans="1:25" ht="28.5" hidden="1">
      <c r="A76" s="23">
        <v>69</v>
      </c>
      <c r="B76" s="24" t="s">
        <v>133</v>
      </c>
      <c r="C76" s="25"/>
      <c r="D76" s="35">
        <v>1</v>
      </c>
      <c r="E76" s="75" t="s">
        <v>4553</v>
      </c>
      <c r="F76" s="27">
        <v>55000</v>
      </c>
      <c r="G76" s="28" t="s">
        <v>30</v>
      </c>
      <c r="H76" s="28" t="s">
        <v>30</v>
      </c>
      <c r="I76" s="28" t="s">
        <v>30</v>
      </c>
      <c r="J76" s="28" t="s">
        <v>30</v>
      </c>
      <c r="K76" s="28" t="s">
        <v>30</v>
      </c>
      <c r="L76" s="28" t="s">
        <v>30</v>
      </c>
      <c r="M76" s="28"/>
      <c r="N76" s="29"/>
      <c r="O76" s="29"/>
      <c r="P76" s="23" t="s">
        <v>33</v>
      </c>
      <c r="Q76" s="30" t="s">
        <v>34</v>
      </c>
      <c r="R76" s="23"/>
      <c r="S76" s="31">
        <v>85000</v>
      </c>
      <c r="T76" s="32">
        <v>72250</v>
      </c>
      <c r="U76" s="32">
        <v>8500</v>
      </c>
      <c r="V76" s="32">
        <v>4250</v>
      </c>
      <c r="W76" s="33" t="s">
        <v>35</v>
      </c>
      <c r="X76" s="34">
        <v>570004</v>
      </c>
      <c r="Y76" s="23">
        <v>20</v>
      </c>
    </row>
    <row r="77" spans="1:25" ht="28.5" hidden="1">
      <c r="A77" s="23">
        <v>70</v>
      </c>
      <c r="B77" s="24" t="s">
        <v>134</v>
      </c>
      <c r="C77" s="25"/>
      <c r="D77" s="35">
        <v>1</v>
      </c>
      <c r="E77" s="75" t="s">
        <v>4553</v>
      </c>
      <c r="F77" s="27">
        <v>55000</v>
      </c>
      <c r="G77" s="28" t="s">
        <v>30</v>
      </c>
      <c r="H77" s="28" t="s">
        <v>30</v>
      </c>
      <c r="I77" s="28" t="s">
        <v>30</v>
      </c>
      <c r="J77" s="28" t="s">
        <v>30</v>
      </c>
      <c r="K77" s="28" t="s">
        <v>30</v>
      </c>
      <c r="L77" s="28" t="s">
        <v>30</v>
      </c>
      <c r="M77" s="28"/>
      <c r="N77" s="29"/>
      <c r="O77" s="29"/>
      <c r="P77" s="23" t="s">
        <v>33</v>
      </c>
      <c r="Q77" s="30" t="s">
        <v>34</v>
      </c>
      <c r="R77" s="23"/>
      <c r="S77" s="31">
        <v>85000</v>
      </c>
      <c r="T77" s="32">
        <v>72250</v>
      </c>
      <c r="U77" s="32">
        <v>8500</v>
      </c>
      <c r="V77" s="32">
        <v>4250</v>
      </c>
      <c r="W77" s="33" t="s">
        <v>35</v>
      </c>
      <c r="X77" s="34">
        <v>570005</v>
      </c>
      <c r="Y77" s="23">
        <v>20</v>
      </c>
    </row>
    <row r="78" spans="1:25" ht="45">
      <c r="A78" s="23">
        <v>71</v>
      </c>
      <c r="B78" s="39" t="s">
        <v>135</v>
      </c>
      <c r="C78" s="40">
        <v>1</v>
      </c>
      <c r="D78" s="40"/>
      <c r="E78" s="41" t="s">
        <v>136</v>
      </c>
      <c r="F78" s="42">
        <v>55000</v>
      </c>
      <c r="G78" s="43" t="s">
        <v>30</v>
      </c>
      <c r="H78" s="43" t="s">
        <v>30</v>
      </c>
      <c r="I78" s="43" t="s">
        <v>30</v>
      </c>
      <c r="J78" s="43"/>
      <c r="K78" s="43"/>
      <c r="L78" s="43"/>
      <c r="M78" s="44"/>
      <c r="N78" s="45"/>
      <c r="O78" s="29"/>
      <c r="P78" s="29" t="s">
        <v>33</v>
      </c>
      <c r="Q78" s="46" t="s">
        <v>34</v>
      </c>
      <c r="R78" s="27"/>
      <c r="S78" s="47">
        <v>50000</v>
      </c>
      <c r="T78" s="32">
        <v>45000</v>
      </c>
      <c r="U78" s="32">
        <v>5000</v>
      </c>
      <c r="V78" s="32"/>
      <c r="W78" s="48">
        <v>40701</v>
      </c>
      <c r="X78" s="49">
        <v>503016</v>
      </c>
      <c r="Y78" s="50">
        <v>60</v>
      </c>
    </row>
    <row r="79" spans="1:25" ht="30">
      <c r="A79" s="23">
        <v>72</v>
      </c>
      <c r="B79" s="39" t="s">
        <v>137</v>
      </c>
      <c r="C79" s="40">
        <v>1</v>
      </c>
      <c r="D79" s="40"/>
      <c r="E79" s="41" t="s">
        <v>136</v>
      </c>
      <c r="F79" s="42">
        <v>55000</v>
      </c>
      <c r="G79" s="43" t="s">
        <v>30</v>
      </c>
      <c r="H79" s="43" t="s">
        <v>30</v>
      </c>
      <c r="I79" s="43" t="s">
        <v>30</v>
      </c>
      <c r="J79" s="43"/>
      <c r="K79" s="43"/>
      <c r="L79" s="43"/>
      <c r="M79" s="44"/>
      <c r="N79" s="45"/>
      <c r="O79" s="29"/>
      <c r="P79" s="29" t="s">
        <v>33</v>
      </c>
      <c r="Q79" s="46" t="s">
        <v>34</v>
      </c>
      <c r="R79" s="27"/>
      <c r="S79" s="47">
        <v>46000</v>
      </c>
      <c r="T79" s="32">
        <v>41400</v>
      </c>
      <c r="U79" s="32">
        <v>4600</v>
      </c>
      <c r="V79" s="32"/>
      <c r="W79" s="48">
        <v>40701</v>
      </c>
      <c r="X79" s="49">
        <v>503019</v>
      </c>
      <c r="Y79" s="50">
        <v>60</v>
      </c>
    </row>
    <row r="80" spans="1:25" ht="30">
      <c r="A80" s="23">
        <v>73</v>
      </c>
      <c r="B80" s="39" t="s">
        <v>138</v>
      </c>
      <c r="C80" s="40">
        <v>1</v>
      </c>
      <c r="D80" s="40"/>
      <c r="E80" s="41" t="s">
        <v>136</v>
      </c>
      <c r="F80" s="42">
        <v>55000</v>
      </c>
      <c r="G80" s="43" t="s">
        <v>30</v>
      </c>
      <c r="H80" s="43" t="s">
        <v>30</v>
      </c>
      <c r="I80" s="43" t="s">
        <v>30</v>
      </c>
      <c r="J80" s="43"/>
      <c r="K80" s="43"/>
      <c r="L80" s="43"/>
      <c r="M80" s="44"/>
      <c r="N80" s="45"/>
      <c r="O80" s="29"/>
      <c r="P80" s="29" t="s">
        <v>33</v>
      </c>
      <c r="Q80" s="46" t="s">
        <v>34</v>
      </c>
      <c r="R80" s="27"/>
      <c r="S80" s="47">
        <v>38000</v>
      </c>
      <c r="T80" s="32">
        <v>34200</v>
      </c>
      <c r="U80" s="32">
        <v>3800</v>
      </c>
      <c r="V80" s="32"/>
      <c r="W80" s="48">
        <v>40701</v>
      </c>
      <c r="X80" s="49">
        <v>503018</v>
      </c>
      <c r="Y80" s="50">
        <v>60</v>
      </c>
    </row>
    <row r="81" spans="1:25" ht="30">
      <c r="A81" s="23">
        <v>74</v>
      </c>
      <c r="B81" s="39" t="s">
        <v>139</v>
      </c>
      <c r="C81" s="40">
        <v>1</v>
      </c>
      <c r="D81" s="40"/>
      <c r="E81" s="41" t="s">
        <v>136</v>
      </c>
      <c r="F81" s="42">
        <v>55000</v>
      </c>
      <c r="G81" s="43" t="s">
        <v>30</v>
      </c>
      <c r="H81" s="43" t="s">
        <v>30</v>
      </c>
      <c r="I81" s="43" t="s">
        <v>30</v>
      </c>
      <c r="J81" s="43"/>
      <c r="K81" s="43"/>
      <c r="L81" s="43"/>
      <c r="M81" s="44"/>
      <c r="N81" s="45"/>
      <c r="O81" s="29"/>
      <c r="P81" s="29" t="s">
        <v>33</v>
      </c>
      <c r="Q81" s="46" t="s">
        <v>34</v>
      </c>
      <c r="R81" s="27"/>
      <c r="S81" s="47">
        <v>46000</v>
      </c>
      <c r="T81" s="32">
        <v>41400</v>
      </c>
      <c r="U81" s="32">
        <v>4600</v>
      </c>
      <c r="V81" s="32"/>
      <c r="W81" s="48">
        <v>40701</v>
      </c>
      <c r="X81" s="49">
        <v>503017</v>
      </c>
      <c r="Y81" s="50">
        <v>60</v>
      </c>
    </row>
    <row r="82" spans="1:25" ht="30">
      <c r="A82" s="23">
        <v>75</v>
      </c>
      <c r="B82" s="39" t="s">
        <v>140</v>
      </c>
      <c r="C82" s="40">
        <v>1</v>
      </c>
      <c r="D82" s="40"/>
      <c r="E82" s="41" t="s">
        <v>136</v>
      </c>
      <c r="F82" s="42">
        <v>55000</v>
      </c>
      <c r="G82" s="43" t="s">
        <v>30</v>
      </c>
      <c r="H82" s="43" t="s">
        <v>30</v>
      </c>
      <c r="I82" s="43" t="s">
        <v>30</v>
      </c>
      <c r="J82" s="43"/>
      <c r="K82" s="43"/>
      <c r="L82" s="43"/>
      <c r="M82" s="44"/>
      <c r="N82" s="45"/>
      <c r="O82" s="29"/>
      <c r="P82" s="29" t="s">
        <v>33</v>
      </c>
      <c r="Q82" s="46" t="s">
        <v>34</v>
      </c>
      <c r="R82" s="27"/>
      <c r="S82" s="47">
        <v>50000</v>
      </c>
      <c r="T82" s="32">
        <v>45000</v>
      </c>
      <c r="U82" s="32">
        <v>5000</v>
      </c>
      <c r="V82" s="32"/>
      <c r="W82" s="48">
        <v>40701</v>
      </c>
      <c r="X82" s="49">
        <v>503020</v>
      </c>
      <c r="Y82" s="50">
        <v>60</v>
      </c>
    </row>
    <row r="83" spans="1:25" ht="30">
      <c r="A83" s="23">
        <v>76</v>
      </c>
      <c r="B83" s="39" t="s">
        <v>141</v>
      </c>
      <c r="C83" s="40">
        <v>1</v>
      </c>
      <c r="D83" s="40"/>
      <c r="E83" s="41" t="s">
        <v>136</v>
      </c>
      <c r="F83" s="42">
        <v>55000</v>
      </c>
      <c r="G83" s="43" t="s">
        <v>30</v>
      </c>
      <c r="H83" s="43" t="s">
        <v>30</v>
      </c>
      <c r="I83" s="43" t="s">
        <v>30</v>
      </c>
      <c r="J83" s="43"/>
      <c r="K83" s="43"/>
      <c r="L83" s="43"/>
      <c r="M83" s="44"/>
      <c r="N83" s="45"/>
      <c r="O83" s="29"/>
      <c r="P83" s="29" t="s">
        <v>33</v>
      </c>
      <c r="Q83" s="46" t="s">
        <v>34</v>
      </c>
      <c r="R83" s="27"/>
      <c r="S83" s="47">
        <v>50000</v>
      </c>
      <c r="T83" s="32">
        <v>45000</v>
      </c>
      <c r="U83" s="32">
        <v>5000</v>
      </c>
      <c r="V83" s="32"/>
      <c r="W83" s="48">
        <v>40701</v>
      </c>
      <c r="X83" s="49">
        <v>503021</v>
      </c>
      <c r="Y83" s="50">
        <v>60</v>
      </c>
    </row>
    <row r="84" spans="1:25" ht="30">
      <c r="A84" s="23">
        <v>77</v>
      </c>
      <c r="B84" s="39" t="s">
        <v>142</v>
      </c>
      <c r="C84" s="40">
        <v>1</v>
      </c>
      <c r="D84" s="40"/>
      <c r="E84" s="41" t="s">
        <v>136</v>
      </c>
      <c r="F84" s="42">
        <v>55000</v>
      </c>
      <c r="G84" s="43" t="s">
        <v>30</v>
      </c>
      <c r="H84" s="43" t="s">
        <v>30</v>
      </c>
      <c r="I84" s="43" t="s">
        <v>30</v>
      </c>
      <c r="J84" s="43"/>
      <c r="K84" s="43"/>
      <c r="L84" s="43"/>
      <c r="M84" s="44"/>
      <c r="N84" s="45"/>
      <c r="O84" s="29"/>
      <c r="P84" s="29" t="s">
        <v>33</v>
      </c>
      <c r="Q84" s="46" t="s">
        <v>34</v>
      </c>
      <c r="R84" s="27"/>
      <c r="S84" s="47">
        <v>50000</v>
      </c>
      <c r="T84" s="32">
        <v>45000</v>
      </c>
      <c r="U84" s="32">
        <v>5000</v>
      </c>
      <c r="V84" s="32"/>
      <c r="W84" s="48">
        <v>40701</v>
      </c>
      <c r="X84" s="49">
        <v>503022</v>
      </c>
      <c r="Y84" s="50">
        <v>60</v>
      </c>
    </row>
    <row r="85" spans="1:25" ht="30">
      <c r="A85" s="23">
        <v>78</v>
      </c>
      <c r="B85" s="51" t="s">
        <v>143</v>
      </c>
      <c r="C85" s="52"/>
      <c r="D85" s="52">
        <v>1</v>
      </c>
      <c r="E85" s="53" t="s">
        <v>144</v>
      </c>
      <c r="F85" s="54">
        <v>55000</v>
      </c>
      <c r="G85" s="43" t="s">
        <v>30</v>
      </c>
      <c r="H85" s="54" t="s">
        <v>145</v>
      </c>
      <c r="I85" s="54"/>
      <c r="J85" s="53" t="s">
        <v>144</v>
      </c>
      <c r="K85" s="54"/>
      <c r="L85" s="54"/>
      <c r="M85" s="44"/>
      <c r="N85" s="45"/>
      <c r="O85" s="27"/>
      <c r="P85" s="27" t="s">
        <v>33</v>
      </c>
      <c r="Q85" s="55" t="s">
        <v>34</v>
      </c>
      <c r="R85" s="27"/>
      <c r="S85" s="56">
        <v>25000</v>
      </c>
      <c r="T85" s="57">
        <v>22500</v>
      </c>
      <c r="U85" s="57">
        <v>2500</v>
      </c>
      <c r="V85" s="57">
        <v>0</v>
      </c>
      <c r="W85" s="27" t="s">
        <v>146</v>
      </c>
      <c r="X85" s="58">
        <v>468601</v>
      </c>
      <c r="Y85" s="27">
        <v>60</v>
      </c>
    </row>
    <row r="86" spans="1:25" ht="30">
      <c r="A86" s="23">
        <v>79</v>
      </c>
      <c r="B86" s="51" t="s">
        <v>147</v>
      </c>
      <c r="C86" s="52"/>
      <c r="D86" s="52">
        <v>1</v>
      </c>
      <c r="E86" s="53" t="s">
        <v>148</v>
      </c>
      <c r="F86" s="54">
        <v>55000</v>
      </c>
      <c r="G86" s="43" t="s">
        <v>30</v>
      </c>
      <c r="H86" s="54" t="s">
        <v>145</v>
      </c>
      <c r="I86" s="54"/>
      <c r="J86" s="53" t="s">
        <v>148</v>
      </c>
      <c r="K86" s="54"/>
      <c r="L86" s="54"/>
      <c r="M86" s="44"/>
      <c r="N86" s="45"/>
      <c r="O86" s="27"/>
      <c r="P86" s="27" t="s">
        <v>33</v>
      </c>
      <c r="Q86" s="55" t="s">
        <v>34</v>
      </c>
      <c r="R86" s="27"/>
      <c r="S86" s="56">
        <v>50000</v>
      </c>
      <c r="T86" s="57">
        <v>45000</v>
      </c>
      <c r="U86" s="57">
        <v>5000</v>
      </c>
      <c r="V86" s="57">
        <v>0</v>
      </c>
      <c r="W86" s="27" t="s">
        <v>149</v>
      </c>
      <c r="X86" s="58" t="s">
        <v>150</v>
      </c>
      <c r="Y86" s="27">
        <v>60</v>
      </c>
    </row>
    <row r="87" spans="1:25" ht="30">
      <c r="A87" s="23">
        <v>80</v>
      </c>
      <c r="B87" s="51" t="s">
        <v>151</v>
      </c>
      <c r="C87" s="52"/>
      <c r="D87" s="52">
        <v>1</v>
      </c>
      <c r="E87" s="53" t="s">
        <v>148</v>
      </c>
      <c r="F87" s="54">
        <v>55000</v>
      </c>
      <c r="G87" s="43" t="s">
        <v>30</v>
      </c>
      <c r="H87" s="54" t="s">
        <v>145</v>
      </c>
      <c r="I87" s="54"/>
      <c r="J87" s="53" t="s">
        <v>148</v>
      </c>
      <c r="K87" s="54"/>
      <c r="L87" s="54"/>
      <c r="M87" s="44"/>
      <c r="N87" s="45"/>
      <c r="O87" s="27"/>
      <c r="P87" s="27" t="s">
        <v>33</v>
      </c>
      <c r="Q87" s="55" t="s">
        <v>34</v>
      </c>
      <c r="R87" s="27"/>
      <c r="S87" s="56">
        <v>22500</v>
      </c>
      <c r="T87" s="57">
        <v>20250</v>
      </c>
      <c r="U87" s="57">
        <v>2250</v>
      </c>
      <c r="V87" s="57">
        <v>0</v>
      </c>
      <c r="W87" s="27" t="s">
        <v>149</v>
      </c>
      <c r="X87" s="58" t="s">
        <v>152</v>
      </c>
      <c r="Y87" s="27">
        <v>60</v>
      </c>
    </row>
    <row r="88" spans="1:25" ht="45" hidden="1">
      <c r="A88" s="23">
        <v>81</v>
      </c>
      <c r="B88" s="59" t="s">
        <v>153</v>
      </c>
      <c r="C88" s="60"/>
      <c r="D88" s="61">
        <v>1</v>
      </c>
      <c r="E88" s="62" t="s">
        <v>154</v>
      </c>
      <c r="F88" s="63">
        <v>55000</v>
      </c>
      <c r="G88" s="43" t="s">
        <v>30</v>
      </c>
      <c r="H88" s="62" t="s">
        <v>155</v>
      </c>
      <c r="I88" s="64"/>
      <c r="J88" s="64"/>
      <c r="K88" s="64"/>
      <c r="L88" s="64"/>
      <c r="M88" s="44"/>
      <c r="N88" s="45"/>
      <c r="O88" s="65"/>
      <c r="P88" s="28" t="s">
        <v>33</v>
      </c>
      <c r="Q88" s="66" t="s">
        <v>34</v>
      </c>
      <c r="R88" s="27"/>
      <c r="S88" s="67">
        <v>40000</v>
      </c>
      <c r="T88" s="68">
        <v>34000</v>
      </c>
      <c r="U88" s="68">
        <v>4000</v>
      </c>
      <c r="V88" s="68">
        <v>2000</v>
      </c>
      <c r="W88" s="69" t="s">
        <v>156</v>
      </c>
      <c r="X88" s="58">
        <v>487546</v>
      </c>
      <c r="Y88" s="65"/>
    </row>
    <row r="89" spans="1:25" ht="45" hidden="1">
      <c r="A89" s="23">
        <v>82</v>
      </c>
      <c r="B89" s="59" t="s">
        <v>157</v>
      </c>
      <c r="C89" s="60"/>
      <c r="D89" s="61">
        <v>1</v>
      </c>
      <c r="E89" s="62" t="s">
        <v>154</v>
      </c>
      <c r="F89" s="63">
        <v>55000</v>
      </c>
      <c r="G89" s="43" t="s">
        <v>30</v>
      </c>
      <c r="H89" s="62" t="s">
        <v>155</v>
      </c>
      <c r="I89" s="64"/>
      <c r="J89" s="64"/>
      <c r="K89" s="64"/>
      <c r="L89" s="64"/>
      <c r="M89" s="44"/>
      <c r="N89" s="45"/>
      <c r="O89" s="65"/>
      <c r="P89" s="28" t="s">
        <v>33</v>
      </c>
      <c r="Q89" s="66" t="s">
        <v>34</v>
      </c>
      <c r="R89" s="27"/>
      <c r="S89" s="67">
        <v>40000</v>
      </c>
      <c r="T89" s="68">
        <v>34000</v>
      </c>
      <c r="U89" s="68">
        <v>4000</v>
      </c>
      <c r="V89" s="68">
        <v>2000</v>
      </c>
      <c r="W89" s="69" t="s">
        <v>156</v>
      </c>
      <c r="X89" s="58">
        <v>487547</v>
      </c>
      <c r="Y89" s="65">
        <v>20</v>
      </c>
    </row>
    <row r="90" spans="1:25" ht="75" hidden="1">
      <c r="A90" s="23">
        <v>83</v>
      </c>
      <c r="B90" s="59" t="s">
        <v>158</v>
      </c>
      <c r="C90" s="60"/>
      <c r="D90" s="61">
        <v>1</v>
      </c>
      <c r="E90" s="62" t="s">
        <v>154</v>
      </c>
      <c r="F90" s="63">
        <v>55000</v>
      </c>
      <c r="G90" s="43" t="s">
        <v>30</v>
      </c>
      <c r="H90" s="62" t="s">
        <v>155</v>
      </c>
      <c r="I90" s="64"/>
      <c r="J90" s="64"/>
      <c r="K90" s="64"/>
      <c r="L90" s="64"/>
      <c r="M90" s="44"/>
      <c r="N90" s="45"/>
      <c r="O90" s="65"/>
      <c r="P90" s="28" t="s">
        <v>33</v>
      </c>
      <c r="Q90" s="66" t="s">
        <v>159</v>
      </c>
      <c r="R90" s="27"/>
      <c r="S90" s="67">
        <v>40000</v>
      </c>
      <c r="T90" s="68">
        <v>34000</v>
      </c>
      <c r="U90" s="68">
        <v>4000</v>
      </c>
      <c r="V90" s="68">
        <v>2000</v>
      </c>
      <c r="W90" s="69" t="s">
        <v>156</v>
      </c>
      <c r="X90" s="65">
        <v>487548</v>
      </c>
      <c r="Y90" s="65">
        <v>20</v>
      </c>
    </row>
    <row r="91" spans="1:25" ht="45" hidden="1">
      <c r="A91" s="23">
        <v>84</v>
      </c>
      <c r="B91" s="59" t="s">
        <v>160</v>
      </c>
      <c r="C91" s="61"/>
      <c r="D91" s="61">
        <v>1</v>
      </c>
      <c r="E91" s="62" t="s">
        <v>154</v>
      </c>
      <c r="F91" s="63">
        <v>55000</v>
      </c>
      <c r="G91" s="43" t="s">
        <v>30</v>
      </c>
      <c r="H91" s="62" t="s">
        <v>155</v>
      </c>
      <c r="I91" s="64"/>
      <c r="J91" s="64"/>
      <c r="K91" s="64"/>
      <c r="L91" s="64"/>
      <c r="M91" s="44"/>
      <c r="N91" s="45"/>
      <c r="O91" s="65"/>
      <c r="P91" s="28" t="s">
        <v>33</v>
      </c>
      <c r="Q91" s="66" t="s">
        <v>34</v>
      </c>
      <c r="R91" s="27"/>
      <c r="S91" s="67">
        <v>10000</v>
      </c>
      <c r="T91" s="68">
        <v>8500</v>
      </c>
      <c r="U91" s="68">
        <v>1000</v>
      </c>
      <c r="V91" s="68">
        <v>500</v>
      </c>
      <c r="W91" s="69" t="s">
        <v>156</v>
      </c>
      <c r="X91" s="65">
        <v>487478</v>
      </c>
      <c r="Y91" s="65">
        <v>20</v>
      </c>
    </row>
    <row r="92" spans="1:25" ht="60" hidden="1">
      <c r="A92" s="23">
        <v>85</v>
      </c>
      <c r="B92" s="59" t="s">
        <v>161</v>
      </c>
      <c r="C92" s="61"/>
      <c r="D92" s="61">
        <v>1</v>
      </c>
      <c r="E92" s="62" t="s">
        <v>154</v>
      </c>
      <c r="F92" s="63">
        <v>55000</v>
      </c>
      <c r="G92" s="43" t="s">
        <v>30</v>
      </c>
      <c r="H92" s="62" t="s">
        <v>155</v>
      </c>
      <c r="I92" s="64"/>
      <c r="J92" s="64"/>
      <c r="K92" s="64"/>
      <c r="L92" s="64"/>
      <c r="M92" s="44"/>
      <c r="N92" s="45"/>
      <c r="O92" s="65"/>
      <c r="P92" s="28" t="s">
        <v>33</v>
      </c>
      <c r="Q92" s="66" t="s">
        <v>34</v>
      </c>
      <c r="R92" s="27"/>
      <c r="S92" s="67">
        <v>15000</v>
      </c>
      <c r="T92" s="68">
        <v>12750</v>
      </c>
      <c r="U92" s="68">
        <v>1500</v>
      </c>
      <c r="V92" s="68">
        <v>750</v>
      </c>
      <c r="W92" s="69" t="s">
        <v>156</v>
      </c>
      <c r="X92" s="65">
        <v>487479</v>
      </c>
      <c r="Y92" s="65">
        <v>20</v>
      </c>
    </row>
    <row r="93" spans="1:25" ht="45" hidden="1">
      <c r="A93" s="23">
        <v>86</v>
      </c>
      <c r="B93" s="59" t="s">
        <v>162</v>
      </c>
      <c r="C93" s="61"/>
      <c r="D93" s="61">
        <v>1</v>
      </c>
      <c r="E93" s="62" t="s">
        <v>154</v>
      </c>
      <c r="F93" s="63">
        <v>55000</v>
      </c>
      <c r="G93" s="70" t="s">
        <v>163</v>
      </c>
      <c r="H93" s="62" t="s">
        <v>155</v>
      </c>
      <c r="I93" s="64"/>
      <c r="J93" s="64"/>
      <c r="K93" s="64"/>
      <c r="L93" s="64"/>
      <c r="M93" s="44"/>
      <c r="N93" s="45"/>
      <c r="O93" s="65"/>
      <c r="P93" s="28" t="s">
        <v>33</v>
      </c>
      <c r="Q93" s="66" t="s">
        <v>34</v>
      </c>
      <c r="R93" s="27"/>
      <c r="S93" s="67">
        <v>10000</v>
      </c>
      <c r="T93" s="68">
        <v>8500</v>
      </c>
      <c r="U93" s="68">
        <v>1000</v>
      </c>
      <c r="V93" s="68">
        <v>500</v>
      </c>
      <c r="W93" s="69" t="s">
        <v>156</v>
      </c>
      <c r="X93" s="65">
        <v>487480</v>
      </c>
      <c r="Y93" s="65">
        <v>20</v>
      </c>
    </row>
    <row r="94" spans="1:25" ht="45" hidden="1">
      <c r="A94" s="23">
        <v>87</v>
      </c>
      <c r="B94" s="59" t="s">
        <v>164</v>
      </c>
      <c r="C94" s="61"/>
      <c r="D94" s="61">
        <v>1</v>
      </c>
      <c r="E94" s="62" t="s">
        <v>154</v>
      </c>
      <c r="F94" s="63">
        <v>55000</v>
      </c>
      <c r="G94" s="70" t="s">
        <v>163</v>
      </c>
      <c r="H94" s="62" t="s">
        <v>155</v>
      </c>
      <c r="I94" s="64"/>
      <c r="J94" s="64"/>
      <c r="K94" s="64"/>
      <c r="L94" s="64"/>
      <c r="M94" s="44"/>
      <c r="N94" s="45"/>
      <c r="O94" s="65"/>
      <c r="P94" s="28" t="s">
        <v>33</v>
      </c>
      <c r="Q94" s="66" t="s">
        <v>34</v>
      </c>
      <c r="R94" s="27"/>
      <c r="S94" s="67">
        <v>10000</v>
      </c>
      <c r="T94" s="68">
        <v>8500</v>
      </c>
      <c r="U94" s="68">
        <v>1000</v>
      </c>
      <c r="V94" s="68">
        <v>500</v>
      </c>
      <c r="W94" s="69" t="s">
        <v>156</v>
      </c>
      <c r="X94" s="65">
        <v>487481</v>
      </c>
      <c r="Y94" s="65">
        <v>20</v>
      </c>
    </row>
    <row r="95" spans="1:25" ht="45" hidden="1">
      <c r="A95" s="23">
        <v>88</v>
      </c>
      <c r="B95" s="59" t="s">
        <v>165</v>
      </c>
      <c r="C95" s="61"/>
      <c r="D95" s="61">
        <v>1</v>
      </c>
      <c r="E95" s="62" t="s">
        <v>154</v>
      </c>
      <c r="F95" s="63">
        <v>55000</v>
      </c>
      <c r="G95" s="70" t="s">
        <v>163</v>
      </c>
      <c r="H95" s="62" t="s">
        <v>155</v>
      </c>
      <c r="I95" s="64"/>
      <c r="J95" s="64"/>
      <c r="K95" s="64"/>
      <c r="L95" s="64"/>
      <c r="M95" s="44"/>
      <c r="N95" s="45"/>
      <c r="O95" s="65"/>
      <c r="P95" s="28" t="s">
        <v>33</v>
      </c>
      <c r="Q95" s="66" t="s">
        <v>34</v>
      </c>
      <c r="R95" s="27"/>
      <c r="S95" s="67">
        <v>10000</v>
      </c>
      <c r="T95" s="68">
        <v>8500</v>
      </c>
      <c r="U95" s="68">
        <v>1000</v>
      </c>
      <c r="V95" s="68">
        <v>500</v>
      </c>
      <c r="W95" s="69" t="s">
        <v>156</v>
      </c>
      <c r="X95" s="65">
        <v>487482</v>
      </c>
      <c r="Y95" s="65">
        <v>20</v>
      </c>
    </row>
    <row r="96" spans="1:25" ht="45" hidden="1">
      <c r="A96" s="23">
        <v>89</v>
      </c>
      <c r="B96" s="59" t="s">
        <v>166</v>
      </c>
      <c r="C96" s="61"/>
      <c r="D96" s="61">
        <v>1</v>
      </c>
      <c r="E96" s="62" t="s">
        <v>154</v>
      </c>
      <c r="F96" s="63">
        <v>55000</v>
      </c>
      <c r="G96" s="70" t="s">
        <v>163</v>
      </c>
      <c r="H96" s="62" t="s">
        <v>155</v>
      </c>
      <c r="I96" s="64"/>
      <c r="J96" s="64"/>
      <c r="K96" s="64"/>
      <c r="L96" s="64"/>
      <c r="M96" s="44"/>
      <c r="N96" s="45"/>
      <c r="O96" s="65"/>
      <c r="P96" s="28" t="s">
        <v>33</v>
      </c>
      <c r="Q96" s="66" t="s">
        <v>34</v>
      </c>
      <c r="R96" s="27"/>
      <c r="S96" s="67">
        <v>10000</v>
      </c>
      <c r="T96" s="68">
        <v>8500</v>
      </c>
      <c r="U96" s="68">
        <v>1000</v>
      </c>
      <c r="V96" s="68">
        <v>500</v>
      </c>
      <c r="W96" s="69" t="s">
        <v>156</v>
      </c>
      <c r="X96" s="65">
        <v>487483</v>
      </c>
      <c r="Y96" s="65">
        <v>20</v>
      </c>
    </row>
    <row r="97" spans="1:25" ht="30" hidden="1">
      <c r="A97" s="23">
        <v>90</v>
      </c>
      <c r="B97" s="59" t="s">
        <v>167</v>
      </c>
      <c r="C97" s="61"/>
      <c r="D97" s="61">
        <v>1</v>
      </c>
      <c r="E97" s="62" t="s">
        <v>154</v>
      </c>
      <c r="F97" s="63">
        <v>55000</v>
      </c>
      <c r="G97" s="70" t="s">
        <v>163</v>
      </c>
      <c r="H97" s="62" t="s">
        <v>155</v>
      </c>
      <c r="I97" s="64"/>
      <c r="J97" s="64"/>
      <c r="K97" s="64"/>
      <c r="L97" s="64"/>
      <c r="M97" s="44"/>
      <c r="N97" s="45"/>
      <c r="O97" s="65"/>
      <c r="P97" s="28" t="s">
        <v>33</v>
      </c>
      <c r="Q97" s="66" t="s">
        <v>34</v>
      </c>
      <c r="R97" s="27"/>
      <c r="S97" s="67">
        <v>10000</v>
      </c>
      <c r="T97" s="68">
        <v>8500</v>
      </c>
      <c r="U97" s="68">
        <v>1000</v>
      </c>
      <c r="V97" s="68">
        <v>500</v>
      </c>
      <c r="W97" s="69" t="s">
        <v>156</v>
      </c>
      <c r="X97" s="65">
        <v>487484</v>
      </c>
      <c r="Y97" s="65">
        <v>20</v>
      </c>
    </row>
    <row r="98" spans="1:25" ht="30" hidden="1">
      <c r="A98" s="23">
        <v>91</v>
      </c>
      <c r="B98" s="59" t="s">
        <v>168</v>
      </c>
      <c r="C98" s="61"/>
      <c r="D98" s="61">
        <v>1</v>
      </c>
      <c r="E98" s="62" t="s">
        <v>154</v>
      </c>
      <c r="F98" s="63">
        <v>55000</v>
      </c>
      <c r="G98" s="70" t="s">
        <v>163</v>
      </c>
      <c r="H98" s="62" t="s">
        <v>155</v>
      </c>
      <c r="I98" s="64"/>
      <c r="J98" s="64"/>
      <c r="K98" s="64"/>
      <c r="L98" s="64"/>
      <c r="M98" s="44"/>
      <c r="N98" s="45"/>
      <c r="O98" s="65"/>
      <c r="P98" s="28" t="s">
        <v>33</v>
      </c>
      <c r="Q98" s="66" t="s">
        <v>34</v>
      </c>
      <c r="R98" s="27"/>
      <c r="S98" s="67">
        <v>15000</v>
      </c>
      <c r="T98" s="68">
        <v>12750</v>
      </c>
      <c r="U98" s="68">
        <v>1500</v>
      </c>
      <c r="V98" s="68">
        <v>750</v>
      </c>
      <c r="W98" s="69" t="s">
        <v>156</v>
      </c>
      <c r="X98" s="65">
        <v>487485</v>
      </c>
      <c r="Y98" s="65">
        <v>20</v>
      </c>
    </row>
    <row r="99" spans="1:25" ht="60" hidden="1">
      <c r="A99" s="23">
        <v>92</v>
      </c>
      <c r="B99" s="59" t="s">
        <v>169</v>
      </c>
      <c r="C99" s="61"/>
      <c r="D99" s="61">
        <v>1</v>
      </c>
      <c r="E99" s="62" t="s">
        <v>154</v>
      </c>
      <c r="F99" s="63">
        <v>55000</v>
      </c>
      <c r="G99" s="70" t="s">
        <v>163</v>
      </c>
      <c r="H99" s="62" t="s">
        <v>155</v>
      </c>
      <c r="I99" s="64"/>
      <c r="J99" s="64"/>
      <c r="K99" s="64"/>
      <c r="L99" s="64"/>
      <c r="M99" s="44"/>
      <c r="N99" s="45"/>
      <c r="O99" s="65"/>
      <c r="P99" s="28" t="s">
        <v>33</v>
      </c>
      <c r="Q99" s="66" t="s">
        <v>34</v>
      </c>
      <c r="R99" s="27"/>
      <c r="S99" s="67">
        <v>10000</v>
      </c>
      <c r="T99" s="68">
        <v>8500</v>
      </c>
      <c r="U99" s="68">
        <v>1000</v>
      </c>
      <c r="V99" s="68">
        <v>500</v>
      </c>
      <c r="W99" s="69" t="s">
        <v>156</v>
      </c>
      <c r="X99" s="65">
        <v>487486</v>
      </c>
      <c r="Y99" s="65">
        <v>20</v>
      </c>
    </row>
    <row r="100" spans="1:25" ht="60" hidden="1">
      <c r="A100" s="23">
        <v>93</v>
      </c>
      <c r="B100" s="59" t="s">
        <v>170</v>
      </c>
      <c r="C100" s="61"/>
      <c r="D100" s="61">
        <v>1</v>
      </c>
      <c r="E100" s="62" t="s">
        <v>154</v>
      </c>
      <c r="F100" s="63">
        <v>55000</v>
      </c>
      <c r="G100" s="70" t="s">
        <v>163</v>
      </c>
      <c r="H100" s="62" t="s">
        <v>155</v>
      </c>
      <c r="I100" s="64"/>
      <c r="J100" s="64"/>
      <c r="K100" s="64"/>
      <c r="L100" s="64"/>
      <c r="M100" s="44"/>
      <c r="N100" s="45"/>
      <c r="O100" s="65"/>
      <c r="P100" s="28" t="s">
        <v>33</v>
      </c>
      <c r="Q100" s="66" t="s">
        <v>34</v>
      </c>
      <c r="R100" s="27"/>
      <c r="S100" s="67">
        <v>15000</v>
      </c>
      <c r="T100" s="68">
        <v>12750</v>
      </c>
      <c r="U100" s="68">
        <v>1500</v>
      </c>
      <c r="V100" s="68">
        <v>750</v>
      </c>
      <c r="W100" s="69" t="s">
        <v>156</v>
      </c>
      <c r="X100" s="65">
        <v>487487</v>
      </c>
      <c r="Y100" s="65">
        <v>20</v>
      </c>
    </row>
    <row r="101" spans="1:25" ht="60" hidden="1">
      <c r="A101" s="23">
        <v>94</v>
      </c>
      <c r="B101" s="59" t="s">
        <v>171</v>
      </c>
      <c r="C101" s="61"/>
      <c r="D101" s="61">
        <v>1</v>
      </c>
      <c r="E101" s="62" t="s">
        <v>154</v>
      </c>
      <c r="F101" s="63">
        <v>55000</v>
      </c>
      <c r="G101" s="70" t="s">
        <v>163</v>
      </c>
      <c r="H101" s="62" t="s">
        <v>155</v>
      </c>
      <c r="I101" s="64"/>
      <c r="J101" s="64"/>
      <c r="K101" s="64"/>
      <c r="L101" s="64"/>
      <c r="M101" s="44"/>
      <c r="N101" s="45"/>
      <c r="O101" s="65"/>
      <c r="P101" s="28" t="s">
        <v>33</v>
      </c>
      <c r="Q101" s="66" t="s">
        <v>34</v>
      </c>
      <c r="R101" s="27"/>
      <c r="S101" s="67">
        <v>10000</v>
      </c>
      <c r="T101" s="68">
        <v>8500</v>
      </c>
      <c r="U101" s="68">
        <v>1000</v>
      </c>
      <c r="V101" s="68">
        <v>500</v>
      </c>
      <c r="W101" s="69" t="s">
        <v>156</v>
      </c>
      <c r="X101" s="65">
        <v>487488</v>
      </c>
      <c r="Y101" s="65">
        <v>20</v>
      </c>
    </row>
    <row r="102" spans="1:25" ht="60" hidden="1">
      <c r="A102" s="23">
        <v>95</v>
      </c>
      <c r="B102" s="59" t="s">
        <v>172</v>
      </c>
      <c r="C102" s="61"/>
      <c r="D102" s="61">
        <v>1</v>
      </c>
      <c r="E102" s="62" t="s">
        <v>154</v>
      </c>
      <c r="F102" s="63">
        <v>55000</v>
      </c>
      <c r="G102" s="70" t="s">
        <v>163</v>
      </c>
      <c r="H102" s="62" t="s">
        <v>155</v>
      </c>
      <c r="I102" s="64"/>
      <c r="J102" s="64"/>
      <c r="K102" s="64"/>
      <c r="L102" s="64"/>
      <c r="M102" s="44"/>
      <c r="N102" s="45"/>
      <c r="O102" s="65"/>
      <c r="P102" s="28" t="s">
        <v>33</v>
      </c>
      <c r="Q102" s="66" t="s">
        <v>34</v>
      </c>
      <c r="R102" s="27"/>
      <c r="S102" s="67">
        <v>15000</v>
      </c>
      <c r="T102" s="68">
        <v>12750</v>
      </c>
      <c r="U102" s="68">
        <v>1500</v>
      </c>
      <c r="V102" s="68">
        <v>750</v>
      </c>
      <c r="W102" s="69" t="s">
        <v>156</v>
      </c>
      <c r="X102" s="65">
        <v>487489</v>
      </c>
      <c r="Y102" s="65">
        <v>20</v>
      </c>
    </row>
    <row r="103" spans="1:25" ht="45" hidden="1">
      <c r="A103" s="23">
        <v>96</v>
      </c>
      <c r="B103" s="59" t="s">
        <v>173</v>
      </c>
      <c r="C103" s="61"/>
      <c r="D103" s="61">
        <v>1</v>
      </c>
      <c r="E103" s="62" t="s">
        <v>154</v>
      </c>
      <c r="F103" s="63">
        <v>55000</v>
      </c>
      <c r="G103" s="70" t="s">
        <v>163</v>
      </c>
      <c r="H103" s="62" t="s">
        <v>155</v>
      </c>
      <c r="I103" s="64"/>
      <c r="J103" s="64"/>
      <c r="K103" s="64"/>
      <c r="L103" s="64"/>
      <c r="M103" s="44"/>
      <c r="N103" s="45"/>
      <c r="O103" s="65"/>
      <c r="P103" s="28" t="s">
        <v>33</v>
      </c>
      <c r="Q103" s="66" t="s">
        <v>34</v>
      </c>
      <c r="R103" s="27"/>
      <c r="S103" s="67">
        <v>15000</v>
      </c>
      <c r="T103" s="68">
        <v>12750</v>
      </c>
      <c r="U103" s="68">
        <v>1500</v>
      </c>
      <c r="V103" s="68">
        <v>750</v>
      </c>
      <c r="W103" s="69" t="s">
        <v>156</v>
      </c>
      <c r="X103" s="65">
        <v>487490</v>
      </c>
      <c r="Y103" s="65">
        <v>20</v>
      </c>
    </row>
    <row r="104" spans="1:25" ht="60" hidden="1">
      <c r="A104" s="23">
        <v>97</v>
      </c>
      <c r="B104" s="59" t="s">
        <v>174</v>
      </c>
      <c r="C104" s="61"/>
      <c r="D104" s="61">
        <v>1</v>
      </c>
      <c r="E104" s="62" t="s">
        <v>154</v>
      </c>
      <c r="F104" s="63">
        <v>55000</v>
      </c>
      <c r="G104" s="70" t="s">
        <v>163</v>
      </c>
      <c r="H104" s="62" t="s">
        <v>155</v>
      </c>
      <c r="I104" s="64"/>
      <c r="J104" s="64"/>
      <c r="K104" s="64"/>
      <c r="L104" s="64"/>
      <c r="M104" s="44"/>
      <c r="N104" s="45"/>
      <c r="O104" s="65"/>
      <c r="P104" s="28" t="s">
        <v>33</v>
      </c>
      <c r="Q104" s="66" t="s">
        <v>34</v>
      </c>
      <c r="R104" s="27"/>
      <c r="S104" s="67">
        <v>10000</v>
      </c>
      <c r="T104" s="68">
        <v>8500</v>
      </c>
      <c r="U104" s="68">
        <v>1000</v>
      </c>
      <c r="V104" s="68">
        <v>500</v>
      </c>
      <c r="W104" s="69" t="s">
        <v>156</v>
      </c>
      <c r="X104" s="65">
        <v>487491</v>
      </c>
      <c r="Y104" s="65">
        <v>20</v>
      </c>
    </row>
    <row r="105" spans="1:25" ht="60" hidden="1">
      <c r="A105" s="23">
        <v>98</v>
      </c>
      <c r="B105" s="59" t="s">
        <v>175</v>
      </c>
      <c r="C105" s="61"/>
      <c r="D105" s="61">
        <v>1</v>
      </c>
      <c r="E105" s="62" t="s">
        <v>154</v>
      </c>
      <c r="F105" s="63">
        <v>55000</v>
      </c>
      <c r="G105" s="70" t="s">
        <v>163</v>
      </c>
      <c r="H105" s="62" t="s">
        <v>155</v>
      </c>
      <c r="I105" s="64"/>
      <c r="J105" s="64"/>
      <c r="K105" s="64"/>
      <c r="L105" s="64"/>
      <c r="M105" s="44"/>
      <c r="N105" s="45"/>
      <c r="O105" s="65"/>
      <c r="P105" s="28" t="s">
        <v>33</v>
      </c>
      <c r="Q105" s="66" t="s">
        <v>34</v>
      </c>
      <c r="R105" s="27"/>
      <c r="S105" s="67">
        <v>10000</v>
      </c>
      <c r="T105" s="68">
        <v>8500</v>
      </c>
      <c r="U105" s="68">
        <v>1000</v>
      </c>
      <c r="V105" s="68">
        <v>500</v>
      </c>
      <c r="W105" s="69" t="s">
        <v>156</v>
      </c>
      <c r="X105" s="65">
        <v>487492</v>
      </c>
      <c r="Y105" s="65">
        <v>20</v>
      </c>
    </row>
    <row r="106" spans="1:25" ht="60" hidden="1">
      <c r="A106" s="23">
        <v>99</v>
      </c>
      <c r="B106" s="59" t="s">
        <v>176</v>
      </c>
      <c r="C106" s="61"/>
      <c r="D106" s="61">
        <v>1</v>
      </c>
      <c r="E106" s="62" t="s">
        <v>154</v>
      </c>
      <c r="F106" s="63">
        <v>55000</v>
      </c>
      <c r="G106" s="70" t="s">
        <v>163</v>
      </c>
      <c r="H106" s="62" t="s">
        <v>155</v>
      </c>
      <c r="I106" s="64"/>
      <c r="J106" s="64"/>
      <c r="K106" s="64"/>
      <c r="L106" s="64"/>
      <c r="M106" s="44"/>
      <c r="N106" s="45"/>
      <c r="O106" s="65"/>
      <c r="P106" s="28" t="s">
        <v>33</v>
      </c>
      <c r="Q106" s="66" t="s">
        <v>34</v>
      </c>
      <c r="R106" s="27"/>
      <c r="S106" s="67">
        <v>15000</v>
      </c>
      <c r="T106" s="68">
        <v>12750</v>
      </c>
      <c r="U106" s="68">
        <v>1500</v>
      </c>
      <c r="V106" s="68">
        <v>750</v>
      </c>
      <c r="W106" s="69" t="s">
        <v>156</v>
      </c>
      <c r="X106" s="65">
        <v>487493</v>
      </c>
      <c r="Y106" s="65">
        <v>20</v>
      </c>
    </row>
    <row r="107" spans="1:25" ht="60" hidden="1">
      <c r="A107" s="23">
        <v>100</v>
      </c>
      <c r="B107" s="59" t="s">
        <v>177</v>
      </c>
      <c r="C107" s="61"/>
      <c r="D107" s="61">
        <v>1</v>
      </c>
      <c r="E107" s="62" t="s">
        <v>154</v>
      </c>
      <c r="F107" s="63">
        <v>55000</v>
      </c>
      <c r="G107" s="70" t="s">
        <v>163</v>
      </c>
      <c r="H107" s="62" t="s">
        <v>155</v>
      </c>
      <c r="I107" s="64"/>
      <c r="J107" s="64"/>
      <c r="K107" s="64"/>
      <c r="L107" s="64"/>
      <c r="M107" s="44"/>
      <c r="N107" s="45"/>
      <c r="O107" s="65"/>
      <c r="P107" s="28" t="s">
        <v>33</v>
      </c>
      <c r="Q107" s="66" t="s">
        <v>34</v>
      </c>
      <c r="R107" s="27"/>
      <c r="S107" s="67">
        <v>15000</v>
      </c>
      <c r="T107" s="68">
        <v>12750</v>
      </c>
      <c r="U107" s="68">
        <v>1500</v>
      </c>
      <c r="V107" s="68">
        <v>750</v>
      </c>
      <c r="W107" s="69" t="s">
        <v>156</v>
      </c>
      <c r="X107" s="65">
        <v>487494</v>
      </c>
      <c r="Y107" s="65">
        <v>20</v>
      </c>
    </row>
    <row r="108" spans="1:25" ht="60" hidden="1">
      <c r="A108" s="23">
        <v>101</v>
      </c>
      <c r="B108" s="59" t="s">
        <v>178</v>
      </c>
      <c r="C108" s="61"/>
      <c r="D108" s="61">
        <v>1</v>
      </c>
      <c r="E108" s="62" t="s">
        <v>154</v>
      </c>
      <c r="F108" s="63">
        <v>55000</v>
      </c>
      <c r="G108" s="70" t="s">
        <v>163</v>
      </c>
      <c r="H108" s="62" t="s">
        <v>155</v>
      </c>
      <c r="I108" s="64"/>
      <c r="J108" s="64"/>
      <c r="K108" s="64"/>
      <c r="L108" s="64"/>
      <c r="M108" s="44"/>
      <c r="N108" s="45"/>
      <c r="O108" s="65"/>
      <c r="P108" s="28" t="s">
        <v>33</v>
      </c>
      <c r="Q108" s="66" t="s">
        <v>34</v>
      </c>
      <c r="R108" s="27"/>
      <c r="S108" s="67">
        <v>15000</v>
      </c>
      <c r="T108" s="68">
        <v>12750</v>
      </c>
      <c r="U108" s="68">
        <v>1500</v>
      </c>
      <c r="V108" s="68">
        <v>750</v>
      </c>
      <c r="W108" s="69" t="s">
        <v>156</v>
      </c>
      <c r="X108" s="65">
        <v>487495</v>
      </c>
      <c r="Y108" s="65">
        <v>20</v>
      </c>
    </row>
    <row r="109" spans="1:25" ht="60" hidden="1">
      <c r="A109" s="23">
        <v>102</v>
      </c>
      <c r="B109" s="59" t="s">
        <v>179</v>
      </c>
      <c r="C109" s="61"/>
      <c r="D109" s="61">
        <v>1</v>
      </c>
      <c r="E109" s="62" t="s">
        <v>154</v>
      </c>
      <c r="F109" s="63">
        <v>55000</v>
      </c>
      <c r="G109" s="70" t="s">
        <v>163</v>
      </c>
      <c r="H109" s="62" t="s">
        <v>155</v>
      </c>
      <c r="I109" s="64"/>
      <c r="J109" s="64"/>
      <c r="K109" s="64"/>
      <c r="L109" s="64"/>
      <c r="M109" s="44"/>
      <c r="N109" s="45"/>
      <c r="O109" s="65"/>
      <c r="P109" s="28" t="s">
        <v>33</v>
      </c>
      <c r="Q109" s="66" t="s">
        <v>34</v>
      </c>
      <c r="R109" s="27"/>
      <c r="S109" s="67">
        <v>10000</v>
      </c>
      <c r="T109" s="68">
        <v>8500</v>
      </c>
      <c r="U109" s="68">
        <v>1000</v>
      </c>
      <c r="V109" s="68">
        <v>500</v>
      </c>
      <c r="W109" s="69" t="s">
        <v>156</v>
      </c>
      <c r="X109" s="65">
        <v>487496</v>
      </c>
      <c r="Y109" s="65">
        <v>20</v>
      </c>
    </row>
    <row r="110" spans="1:25" ht="45" hidden="1">
      <c r="A110" s="23">
        <v>103</v>
      </c>
      <c r="B110" s="59" t="s">
        <v>180</v>
      </c>
      <c r="C110" s="61"/>
      <c r="D110" s="61">
        <v>1</v>
      </c>
      <c r="E110" s="62" t="s">
        <v>154</v>
      </c>
      <c r="F110" s="63">
        <v>55000</v>
      </c>
      <c r="G110" s="70" t="s">
        <v>163</v>
      </c>
      <c r="H110" s="62" t="s">
        <v>155</v>
      </c>
      <c r="I110" s="64"/>
      <c r="J110" s="64"/>
      <c r="K110" s="64"/>
      <c r="L110" s="64"/>
      <c r="M110" s="44"/>
      <c r="N110" s="45"/>
      <c r="O110" s="65"/>
      <c r="P110" s="28" t="s">
        <v>33</v>
      </c>
      <c r="Q110" s="66" t="s">
        <v>34</v>
      </c>
      <c r="R110" s="27"/>
      <c r="S110" s="67">
        <v>10000</v>
      </c>
      <c r="T110" s="68">
        <v>8500</v>
      </c>
      <c r="U110" s="68">
        <v>1000</v>
      </c>
      <c r="V110" s="68">
        <v>500</v>
      </c>
      <c r="W110" s="69" t="s">
        <v>156</v>
      </c>
      <c r="X110" s="65">
        <v>487497</v>
      </c>
      <c r="Y110" s="65">
        <v>20</v>
      </c>
    </row>
    <row r="111" spans="1:25" ht="45" hidden="1">
      <c r="A111" s="23">
        <v>104</v>
      </c>
      <c r="B111" s="59" t="s">
        <v>181</v>
      </c>
      <c r="C111" s="61"/>
      <c r="D111" s="61">
        <v>1</v>
      </c>
      <c r="E111" s="62" t="s">
        <v>154</v>
      </c>
      <c r="F111" s="63">
        <v>55000</v>
      </c>
      <c r="G111" s="70" t="s">
        <v>163</v>
      </c>
      <c r="H111" s="62" t="s">
        <v>155</v>
      </c>
      <c r="I111" s="64"/>
      <c r="J111" s="64"/>
      <c r="K111" s="64"/>
      <c r="L111" s="64"/>
      <c r="M111" s="44"/>
      <c r="N111" s="45"/>
      <c r="O111" s="65"/>
      <c r="P111" s="28" t="s">
        <v>33</v>
      </c>
      <c r="Q111" s="66" t="s">
        <v>34</v>
      </c>
      <c r="R111" s="27"/>
      <c r="S111" s="67">
        <v>10000</v>
      </c>
      <c r="T111" s="68">
        <v>8500</v>
      </c>
      <c r="U111" s="68">
        <v>1000</v>
      </c>
      <c r="V111" s="68">
        <v>500</v>
      </c>
      <c r="W111" s="69" t="s">
        <v>156</v>
      </c>
      <c r="X111" s="65">
        <v>487498</v>
      </c>
      <c r="Y111" s="65">
        <v>20</v>
      </c>
    </row>
    <row r="112" spans="1:25" ht="60" hidden="1">
      <c r="A112" s="23">
        <v>105</v>
      </c>
      <c r="B112" s="59" t="s">
        <v>182</v>
      </c>
      <c r="C112" s="61"/>
      <c r="D112" s="61">
        <v>1</v>
      </c>
      <c r="E112" s="62" t="s">
        <v>154</v>
      </c>
      <c r="F112" s="63">
        <v>55000</v>
      </c>
      <c r="G112" s="70" t="s">
        <v>163</v>
      </c>
      <c r="H112" s="62" t="s">
        <v>155</v>
      </c>
      <c r="I112" s="64"/>
      <c r="J112" s="64"/>
      <c r="K112" s="64"/>
      <c r="L112" s="64"/>
      <c r="M112" s="44"/>
      <c r="N112" s="45"/>
      <c r="O112" s="65"/>
      <c r="P112" s="28" t="s">
        <v>33</v>
      </c>
      <c r="Q112" s="66" t="s">
        <v>34</v>
      </c>
      <c r="R112" s="27"/>
      <c r="S112" s="67">
        <v>10000</v>
      </c>
      <c r="T112" s="68">
        <v>8500</v>
      </c>
      <c r="U112" s="68">
        <v>1000</v>
      </c>
      <c r="V112" s="68">
        <v>500</v>
      </c>
      <c r="W112" s="69" t="s">
        <v>156</v>
      </c>
      <c r="X112" s="65">
        <v>487499</v>
      </c>
      <c r="Y112" s="65">
        <v>20</v>
      </c>
    </row>
    <row r="113" spans="1:25" ht="60" hidden="1">
      <c r="A113" s="23">
        <v>106</v>
      </c>
      <c r="B113" s="59" t="s">
        <v>183</v>
      </c>
      <c r="C113" s="61"/>
      <c r="D113" s="61">
        <v>1</v>
      </c>
      <c r="E113" s="62" t="s">
        <v>154</v>
      </c>
      <c r="F113" s="63">
        <v>55000</v>
      </c>
      <c r="G113" s="70" t="s">
        <v>163</v>
      </c>
      <c r="H113" s="62" t="s">
        <v>155</v>
      </c>
      <c r="I113" s="64"/>
      <c r="J113" s="64"/>
      <c r="K113" s="64"/>
      <c r="L113" s="64"/>
      <c r="M113" s="44"/>
      <c r="N113" s="45"/>
      <c r="O113" s="65"/>
      <c r="P113" s="28" t="s">
        <v>33</v>
      </c>
      <c r="Q113" s="66" t="s">
        <v>34</v>
      </c>
      <c r="R113" s="27"/>
      <c r="S113" s="67">
        <v>10000</v>
      </c>
      <c r="T113" s="68">
        <v>8500</v>
      </c>
      <c r="U113" s="68">
        <v>1000</v>
      </c>
      <c r="V113" s="68">
        <v>500</v>
      </c>
      <c r="W113" s="69" t="s">
        <v>156</v>
      </c>
      <c r="X113" s="65">
        <v>487500</v>
      </c>
      <c r="Y113" s="65">
        <v>20</v>
      </c>
    </row>
    <row r="114" spans="1:25" ht="60" hidden="1">
      <c r="A114" s="23">
        <v>107</v>
      </c>
      <c r="B114" s="59" t="s">
        <v>184</v>
      </c>
      <c r="C114" s="61"/>
      <c r="D114" s="61">
        <v>1</v>
      </c>
      <c r="E114" s="62" t="s">
        <v>154</v>
      </c>
      <c r="F114" s="63">
        <v>55000</v>
      </c>
      <c r="G114" s="70" t="s">
        <v>163</v>
      </c>
      <c r="H114" s="62" t="s">
        <v>155</v>
      </c>
      <c r="I114" s="64"/>
      <c r="J114" s="64"/>
      <c r="K114" s="64"/>
      <c r="L114" s="64"/>
      <c r="M114" s="44"/>
      <c r="N114" s="45"/>
      <c r="O114" s="65"/>
      <c r="P114" s="28" t="s">
        <v>33</v>
      </c>
      <c r="Q114" s="66" t="s">
        <v>34</v>
      </c>
      <c r="R114" s="27"/>
      <c r="S114" s="67">
        <v>15000</v>
      </c>
      <c r="T114" s="68">
        <v>12750</v>
      </c>
      <c r="U114" s="68">
        <v>1500</v>
      </c>
      <c r="V114" s="68">
        <v>750</v>
      </c>
      <c r="W114" s="69" t="s">
        <v>156</v>
      </c>
      <c r="X114" s="65">
        <v>487501</v>
      </c>
      <c r="Y114" s="65">
        <v>20</v>
      </c>
    </row>
    <row r="115" spans="1:25" ht="45" hidden="1">
      <c r="A115" s="23">
        <v>108</v>
      </c>
      <c r="B115" s="59" t="s">
        <v>185</v>
      </c>
      <c r="C115" s="61"/>
      <c r="D115" s="61">
        <v>1</v>
      </c>
      <c r="E115" s="62" t="s">
        <v>154</v>
      </c>
      <c r="F115" s="63">
        <v>55000</v>
      </c>
      <c r="G115" s="70" t="s">
        <v>163</v>
      </c>
      <c r="H115" s="62" t="s">
        <v>155</v>
      </c>
      <c r="I115" s="64"/>
      <c r="J115" s="64"/>
      <c r="K115" s="64"/>
      <c r="L115" s="64"/>
      <c r="M115" s="44"/>
      <c r="N115" s="45"/>
      <c r="O115" s="65"/>
      <c r="P115" s="28" t="s">
        <v>33</v>
      </c>
      <c r="Q115" s="66" t="s">
        <v>34</v>
      </c>
      <c r="R115" s="27"/>
      <c r="S115" s="67">
        <v>10000</v>
      </c>
      <c r="T115" s="68">
        <v>8500</v>
      </c>
      <c r="U115" s="68">
        <v>1000</v>
      </c>
      <c r="V115" s="68">
        <v>500</v>
      </c>
      <c r="W115" s="69" t="s">
        <v>156</v>
      </c>
      <c r="X115" s="65">
        <v>487502</v>
      </c>
      <c r="Y115" s="65">
        <v>20</v>
      </c>
    </row>
    <row r="116" spans="1:25" ht="60" hidden="1">
      <c r="A116" s="23">
        <v>109</v>
      </c>
      <c r="B116" s="59" t="s">
        <v>186</v>
      </c>
      <c r="C116" s="61"/>
      <c r="D116" s="61">
        <v>1</v>
      </c>
      <c r="E116" s="62" t="s">
        <v>154</v>
      </c>
      <c r="F116" s="63">
        <v>55000</v>
      </c>
      <c r="G116" s="70" t="s">
        <v>163</v>
      </c>
      <c r="H116" s="62" t="s">
        <v>155</v>
      </c>
      <c r="I116" s="64"/>
      <c r="J116" s="64"/>
      <c r="K116" s="64"/>
      <c r="L116" s="64"/>
      <c r="M116" s="44"/>
      <c r="N116" s="45"/>
      <c r="O116" s="65"/>
      <c r="P116" s="28" t="s">
        <v>33</v>
      </c>
      <c r="Q116" s="66" t="s">
        <v>34</v>
      </c>
      <c r="R116" s="27"/>
      <c r="S116" s="67">
        <v>10000</v>
      </c>
      <c r="T116" s="68">
        <v>8500</v>
      </c>
      <c r="U116" s="68">
        <v>1000</v>
      </c>
      <c r="V116" s="68">
        <v>500</v>
      </c>
      <c r="W116" s="69" t="s">
        <v>156</v>
      </c>
      <c r="X116" s="65">
        <v>487503</v>
      </c>
      <c r="Y116" s="65">
        <v>20</v>
      </c>
    </row>
    <row r="117" spans="1:25" ht="45" hidden="1">
      <c r="A117" s="23">
        <v>110</v>
      </c>
      <c r="B117" s="59" t="s">
        <v>187</v>
      </c>
      <c r="C117" s="61"/>
      <c r="D117" s="61">
        <v>1</v>
      </c>
      <c r="E117" s="62" t="s">
        <v>154</v>
      </c>
      <c r="F117" s="63">
        <v>55000</v>
      </c>
      <c r="G117" s="70" t="s">
        <v>163</v>
      </c>
      <c r="H117" s="62" t="s">
        <v>155</v>
      </c>
      <c r="I117" s="64"/>
      <c r="J117" s="64"/>
      <c r="K117" s="64"/>
      <c r="L117" s="64"/>
      <c r="M117" s="44"/>
      <c r="N117" s="45"/>
      <c r="O117" s="65"/>
      <c r="P117" s="28" t="s">
        <v>33</v>
      </c>
      <c r="Q117" s="66" t="s">
        <v>159</v>
      </c>
      <c r="R117" s="27"/>
      <c r="S117" s="67">
        <v>10000</v>
      </c>
      <c r="T117" s="68">
        <v>8500</v>
      </c>
      <c r="U117" s="68">
        <v>1000</v>
      </c>
      <c r="V117" s="68">
        <v>500</v>
      </c>
      <c r="W117" s="69" t="s">
        <v>156</v>
      </c>
      <c r="X117" s="65">
        <v>487504</v>
      </c>
      <c r="Y117" s="65">
        <v>20</v>
      </c>
    </row>
    <row r="118" spans="1:25" ht="45" hidden="1">
      <c r="A118" s="23">
        <v>111</v>
      </c>
      <c r="B118" s="59" t="s">
        <v>188</v>
      </c>
      <c r="C118" s="61"/>
      <c r="D118" s="61">
        <v>1</v>
      </c>
      <c r="E118" s="62" t="s">
        <v>154</v>
      </c>
      <c r="F118" s="63">
        <v>55000</v>
      </c>
      <c r="G118" s="70" t="s">
        <v>163</v>
      </c>
      <c r="H118" s="62" t="s">
        <v>155</v>
      </c>
      <c r="I118" s="64"/>
      <c r="J118" s="64"/>
      <c r="K118" s="64"/>
      <c r="L118" s="64"/>
      <c r="M118" s="44"/>
      <c r="N118" s="45"/>
      <c r="O118" s="65"/>
      <c r="P118" s="28" t="s">
        <v>33</v>
      </c>
      <c r="Q118" s="66" t="s">
        <v>34</v>
      </c>
      <c r="R118" s="27"/>
      <c r="S118" s="67">
        <v>10000</v>
      </c>
      <c r="T118" s="68">
        <v>8500</v>
      </c>
      <c r="U118" s="68">
        <v>1000</v>
      </c>
      <c r="V118" s="68">
        <v>500</v>
      </c>
      <c r="W118" s="69" t="s">
        <v>156</v>
      </c>
      <c r="X118" s="65">
        <v>487505</v>
      </c>
      <c r="Y118" s="65">
        <v>20</v>
      </c>
    </row>
    <row r="119" spans="1:25" ht="30" hidden="1">
      <c r="A119" s="23">
        <v>112</v>
      </c>
      <c r="B119" s="59" t="s">
        <v>189</v>
      </c>
      <c r="C119" s="61"/>
      <c r="D119" s="61">
        <v>1</v>
      </c>
      <c r="E119" s="62" t="s">
        <v>154</v>
      </c>
      <c r="F119" s="63">
        <v>55000</v>
      </c>
      <c r="G119" s="70" t="s">
        <v>163</v>
      </c>
      <c r="H119" s="62" t="s">
        <v>155</v>
      </c>
      <c r="I119" s="64"/>
      <c r="J119" s="64"/>
      <c r="K119" s="64"/>
      <c r="L119" s="64"/>
      <c r="M119" s="44"/>
      <c r="N119" s="45"/>
      <c r="O119" s="65"/>
      <c r="P119" s="28" t="s">
        <v>33</v>
      </c>
      <c r="Q119" s="66" t="s">
        <v>159</v>
      </c>
      <c r="R119" s="27"/>
      <c r="S119" s="67">
        <v>10000</v>
      </c>
      <c r="T119" s="68">
        <v>8500</v>
      </c>
      <c r="U119" s="68">
        <v>1000</v>
      </c>
      <c r="V119" s="68">
        <v>500</v>
      </c>
      <c r="W119" s="69" t="s">
        <v>156</v>
      </c>
      <c r="X119" s="65">
        <v>487506</v>
      </c>
      <c r="Y119" s="65">
        <v>20</v>
      </c>
    </row>
    <row r="120" spans="1:25" ht="45" hidden="1">
      <c r="A120" s="23">
        <v>113</v>
      </c>
      <c r="B120" s="59" t="s">
        <v>190</v>
      </c>
      <c r="C120" s="61"/>
      <c r="D120" s="61">
        <v>1</v>
      </c>
      <c r="E120" s="62" t="s">
        <v>154</v>
      </c>
      <c r="F120" s="63">
        <v>55000</v>
      </c>
      <c r="G120" s="70" t="s">
        <v>163</v>
      </c>
      <c r="H120" s="62" t="s">
        <v>155</v>
      </c>
      <c r="I120" s="64"/>
      <c r="J120" s="64"/>
      <c r="K120" s="64"/>
      <c r="L120" s="64"/>
      <c r="M120" s="44"/>
      <c r="N120" s="45"/>
      <c r="O120" s="65"/>
      <c r="P120" s="28" t="s">
        <v>33</v>
      </c>
      <c r="Q120" s="66" t="s">
        <v>34</v>
      </c>
      <c r="R120" s="27"/>
      <c r="S120" s="67">
        <v>10000</v>
      </c>
      <c r="T120" s="68">
        <v>8500</v>
      </c>
      <c r="U120" s="68">
        <v>1000</v>
      </c>
      <c r="V120" s="68">
        <v>500</v>
      </c>
      <c r="W120" s="69" t="s">
        <v>156</v>
      </c>
      <c r="X120" s="65">
        <v>487507</v>
      </c>
      <c r="Y120" s="65">
        <v>20</v>
      </c>
    </row>
    <row r="121" spans="1:25" ht="30" hidden="1">
      <c r="A121" s="23">
        <v>114</v>
      </c>
      <c r="B121" s="59" t="s">
        <v>191</v>
      </c>
      <c r="C121" s="61"/>
      <c r="D121" s="61">
        <v>1</v>
      </c>
      <c r="E121" s="62" t="s">
        <v>154</v>
      </c>
      <c r="F121" s="63">
        <v>55000</v>
      </c>
      <c r="G121" s="70" t="s">
        <v>163</v>
      </c>
      <c r="H121" s="62" t="s">
        <v>155</v>
      </c>
      <c r="I121" s="64"/>
      <c r="J121" s="64"/>
      <c r="K121" s="64"/>
      <c r="L121" s="64"/>
      <c r="M121" s="44"/>
      <c r="N121" s="45"/>
      <c r="O121" s="65"/>
      <c r="P121" s="28" t="s">
        <v>33</v>
      </c>
      <c r="Q121" s="66" t="s">
        <v>34</v>
      </c>
      <c r="R121" s="27"/>
      <c r="S121" s="67">
        <v>10000</v>
      </c>
      <c r="T121" s="68">
        <v>8500</v>
      </c>
      <c r="U121" s="68">
        <v>1000</v>
      </c>
      <c r="V121" s="68">
        <v>500</v>
      </c>
      <c r="W121" s="69" t="s">
        <v>156</v>
      </c>
      <c r="X121" s="65">
        <v>487508</v>
      </c>
      <c r="Y121" s="65">
        <v>20</v>
      </c>
    </row>
    <row r="122" spans="1:25" ht="45" hidden="1">
      <c r="A122" s="23">
        <v>115</v>
      </c>
      <c r="B122" s="59" t="s">
        <v>192</v>
      </c>
      <c r="C122" s="61"/>
      <c r="D122" s="61">
        <v>1</v>
      </c>
      <c r="E122" s="62" t="s">
        <v>154</v>
      </c>
      <c r="F122" s="63">
        <v>55000</v>
      </c>
      <c r="G122" s="70" t="s">
        <v>163</v>
      </c>
      <c r="H122" s="62" t="s">
        <v>155</v>
      </c>
      <c r="I122" s="64"/>
      <c r="J122" s="64"/>
      <c r="K122" s="64"/>
      <c r="L122" s="64"/>
      <c r="M122" s="44"/>
      <c r="N122" s="45"/>
      <c r="O122" s="65"/>
      <c r="P122" s="28" t="s">
        <v>33</v>
      </c>
      <c r="Q122" s="66" t="s">
        <v>34</v>
      </c>
      <c r="R122" s="27"/>
      <c r="S122" s="67">
        <v>15000</v>
      </c>
      <c r="T122" s="68">
        <v>12750</v>
      </c>
      <c r="U122" s="68">
        <v>1500</v>
      </c>
      <c r="V122" s="68">
        <v>750</v>
      </c>
      <c r="W122" s="69" t="s">
        <v>156</v>
      </c>
      <c r="X122" s="65">
        <v>487509</v>
      </c>
      <c r="Y122" s="65">
        <v>20</v>
      </c>
    </row>
    <row r="123" spans="1:25" ht="60" hidden="1">
      <c r="A123" s="23">
        <v>116</v>
      </c>
      <c r="B123" s="59" t="s">
        <v>193</v>
      </c>
      <c r="C123" s="61"/>
      <c r="D123" s="61">
        <v>1</v>
      </c>
      <c r="E123" s="62" t="s">
        <v>154</v>
      </c>
      <c r="F123" s="63">
        <v>55000</v>
      </c>
      <c r="G123" s="70" t="s">
        <v>163</v>
      </c>
      <c r="H123" s="62" t="s">
        <v>155</v>
      </c>
      <c r="I123" s="64"/>
      <c r="J123" s="64"/>
      <c r="K123" s="64"/>
      <c r="L123" s="64"/>
      <c r="M123" s="44"/>
      <c r="N123" s="45"/>
      <c r="O123" s="65"/>
      <c r="P123" s="28" t="s">
        <v>33</v>
      </c>
      <c r="Q123" s="66" t="s">
        <v>34</v>
      </c>
      <c r="R123" s="27"/>
      <c r="S123" s="67">
        <v>15000</v>
      </c>
      <c r="T123" s="68">
        <v>12750</v>
      </c>
      <c r="U123" s="68">
        <v>1500</v>
      </c>
      <c r="V123" s="68">
        <v>750</v>
      </c>
      <c r="W123" s="69" t="s">
        <v>156</v>
      </c>
      <c r="X123" s="65">
        <v>487510</v>
      </c>
      <c r="Y123" s="65">
        <v>20</v>
      </c>
    </row>
    <row r="124" spans="1:25" ht="45" hidden="1">
      <c r="A124" s="23">
        <v>117</v>
      </c>
      <c r="B124" s="59" t="s">
        <v>194</v>
      </c>
      <c r="C124" s="61"/>
      <c r="D124" s="61">
        <v>1</v>
      </c>
      <c r="E124" s="62" t="s">
        <v>154</v>
      </c>
      <c r="F124" s="63">
        <v>55000</v>
      </c>
      <c r="G124" s="70" t="s">
        <v>163</v>
      </c>
      <c r="H124" s="62" t="s">
        <v>155</v>
      </c>
      <c r="I124" s="64"/>
      <c r="J124" s="64"/>
      <c r="K124" s="64"/>
      <c r="L124" s="64"/>
      <c r="M124" s="44"/>
      <c r="N124" s="45"/>
      <c r="O124" s="65"/>
      <c r="P124" s="28" t="s">
        <v>33</v>
      </c>
      <c r="Q124" s="66" t="s">
        <v>34</v>
      </c>
      <c r="R124" s="27"/>
      <c r="S124" s="67">
        <v>15000</v>
      </c>
      <c r="T124" s="68">
        <v>12750</v>
      </c>
      <c r="U124" s="68">
        <v>1500</v>
      </c>
      <c r="V124" s="68">
        <v>750</v>
      </c>
      <c r="W124" s="69" t="s">
        <v>156</v>
      </c>
      <c r="X124" s="65">
        <v>487511</v>
      </c>
      <c r="Y124" s="65">
        <v>20</v>
      </c>
    </row>
    <row r="125" spans="1:25" ht="60" hidden="1">
      <c r="A125" s="23">
        <v>118</v>
      </c>
      <c r="B125" s="71" t="s">
        <v>195</v>
      </c>
      <c r="C125" s="61"/>
      <c r="D125" s="61">
        <v>1</v>
      </c>
      <c r="E125" s="62" t="s">
        <v>154</v>
      </c>
      <c r="F125" s="63">
        <v>55000</v>
      </c>
      <c r="G125" s="70" t="s">
        <v>163</v>
      </c>
      <c r="H125" s="62" t="s">
        <v>155</v>
      </c>
      <c r="I125" s="64"/>
      <c r="J125" s="64"/>
      <c r="K125" s="64"/>
      <c r="L125" s="64"/>
      <c r="M125" s="44"/>
      <c r="N125" s="45"/>
      <c r="O125" s="65"/>
      <c r="P125" s="28" t="s">
        <v>33</v>
      </c>
      <c r="Q125" s="66" t="s">
        <v>34</v>
      </c>
      <c r="R125" s="27"/>
      <c r="S125" s="67">
        <v>10000</v>
      </c>
      <c r="T125" s="68">
        <v>8500</v>
      </c>
      <c r="U125" s="68">
        <v>1000</v>
      </c>
      <c r="V125" s="68">
        <v>500</v>
      </c>
      <c r="W125" s="69" t="s">
        <v>156</v>
      </c>
      <c r="X125" s="65">
        <v>487512</v>
      </c>
      <c r="Y125" s="65">
        <v>20</v>
      </c>
    </row>
    <row r="126" spans="1:25" ht="45" hidden="1">
      <c r="A126" s="23">
        <v>119</v>
      </c>
      <c r="B126" s="59" t="s">
        <v>196</v>
      </c>
      <c r="C126" s="61"/>
      <c r="D126" s="61">
        <v>1</v>
      </c>
      <c r="E126" s="62" t="s">
        <v>154</v>
      </c>
      <c r="F126" s="63">
        <v>55000</v>
      </c>
      <c r="G126" s="70" t="s">
        <v>163</v>
      </c>
      <c r="H126" s="62" t="s">
        <v>155</v>
      </c>
      <c r="I126" s="64"/>
      <c r="J126" s="64"/>
      <c r="K126" s="64"/>
      <c r="L126" s="64"/>
      <c r="M126" s="44"/>
      <c r="N126" s="45"/>
      <c r="O126" s="65"/>
      <c r="P126" s="28" t="s">
        <v>33</v>
      </c>
      <c r="Q126" s="66" t="s">
        <v>34</v>
      </c>
      <c r="R126" s="27"/>
      <c r="S126" s="67">
        <v>10000</v>
      </c>
      <c r="T126" s="68">
        <v>8500</v>
      </c>
      <c r="U126" s="68">
        <v>1000</v>
      </c>
      <c r="V126" s="68">
        <v>500</v>
      </c>
      <c r="W126" s="69" t="s">
        <v>156</v>
      </c>
      <c r="X126" s="65">
        <v>487513</v>
      </c>
      <c r="Y126" s="65">
        <v>20</v>
      </c>
    </row>
    <row r="127" spans="1:25" ht="45" hidden="1">
      <c r="A127" s="23">
        <v>120</v>
      </c>
      <c r="B127" s="59" t="s">
        <v>197</v>
      </c>
      <c r="C127" s="61"/>
      <c r="D127" s="61">
        <v>1</v>
      </c>
      <c r="E127" s="62" t="s">
        <v>154</v>
      </c>
      <c r="F127" s="63">
        <v>55000</v>
      </c>
      <c r="G127" s="70" t="s">
        <v>163</v>
      </c>
      <c r="H127" s="62" t="s">
        <v>155</v>
      </c>
      <c r="I127" s="64"/>
      <c r="J127" s="64"/>
      <c r="K127" s="64"/>
      <c r="L127" s="64"/>
      <c r="M127" s="44"/>
      <c r="N127" s="45"/>
      <c r="O127" s="65"/>
      <c r="P127" s="28" t="s">
        <v>33</v>
      </c>
      <c r="Q127" s="66" t="s">
        <v>34</v>
      </c>
      <c r="R127" s="27"/>
      <c r="S127" s="67">
        <v>10000</v>
      </c>
      <c r="T127" s="68">
        <v>8500</v>
      </c>
      <c r="U127" s="68">
        <v>1000</v>
      </c>
      <c r="V127" s="68">
        <v>500</v>
      </c>
      <c r="W127" s="69" t="s">
        <v>156</v>
      </c>
      <c r="X127" s="65">
        <v>487514</v>
      </c>
      <c r="Y127" s="65">
        <v>20</v>
      </c>
    </row>
    <row r="128" spans="1:25" ht="60" hidden="1">
      <c r="A128" s="23">
        <v>121</v>
      </c>
      <c r="B128" s="59" t="s">
        <v>198</v>
      </c>
      <c r="C128" s="61"/>
      <c r="D128" s="61">
        <v>1</v>
      </c>
      <c r="E128" s="62" t="s">
        <v>154</v>
      </c>
      <c r="F128" s="63">
        <v>55000</v>
      </c>
      <c r="G128" s="70" t="s">
        <v>163</v>
      </c>
      <c r="H128" s="62" t="s">
        <v>155</v>
      </c>
      <c r="I128" s="64"/>
      <c r="J128" s="64"/>
      <c r="K128" s="64"/>
      <c r="L128" s="64"/>
      <c r="M128" s="44"/>
      <c r="N128" s="45"/>
      <c r="O128" s="65"/>
      <c r="P128" s="28" t="s">
        <v>33</v>
      </c>
      <c r="Q128" s="66" t="s">
        <v>34</v>
      </c>
      <c r="R128" s="27"/>
      <c r="S128" s="67">
        <v>10000</v>
      </c>
      <c r="T128" s="68">
        <v>8500</v>
      </c>
      <c r="U128" s="68">
        <v>1000</v>
      </c>
      <c r="V128" s="68">
        <v>500</v>
      </c>
      <c r="W128" s="69" t="s">
        <v>156</v>
      </c>
      <c r="X128" s="65">
        <v>487515</v>
      </c>
      <c r="Y128" s="65">
        <v>20</v>
      </c>
    </row>
    <row r="129" spans="1:25" ht="45" hidden="1">
      <c r="A129" s="23">
        <v>122</v>
      </c>
      <c r="B129" s="59" t="s">
        <v>199</v>
      </c>
      <c r="C129" s="61"/>
      <c r="D129" s="61">
        <v>1</v>
      </c>
      <c r="E129" s="62" t="s">
        <v>154</v>
      </c>
      <c r="F129" s="63">
        <v>55000</v>
      </c>
      <c r="G129" s="70" t="s">
        <v>163</v>
      </c>
      <c r="H129" s="62" t="s">
        <v>155</v>
      </c>
      <c r="I129" s="64"/>
      <c r="J129" s="64"/>
      <c r="K129" s="64"/>
      <c r="L129" s="64"/>
      <c r="M129" s="44"/>
      <c r="N129" s="45"/>
      <c r="O129" s="65"/>
      <c r="P129" s="28" t="s">
        <v>33</v>
      </c>
      <c r="Q129" s="66" t="s">
        <v>34</v>
      </c>
      <c r="R129" s="27"/>
      <c r="S129" s="67">
        <v>15000</v>
      </c>
      <c r="T129" s="68">
        <v>12750</v>
      </c>
      <c r="U129" s="68">
        <v>1500</v>
      </c>
      <c r="V129" s="68">
        <v>750</v>
      </c>
      <c r="W129" s="69" t="s">
        <v>156</v>
      </c>
      <c r="X129" s="65">
        <v>487516</v>
      </c>
      <c r="Y129" s="65">
        <v>20</v>
      </c>
    </row>
    <row r="130" spans="1:25" ht="60" hidden="1">
      <c r="A130" s="23">
        <v>123</v>
      </c>
      <c r="B130" s="59" t="s">
        <v>200</v>
      </c>
      <c r="C130" s="61"/>
      <c r="D130" s="61">
        <v>1</v>
      </c>
      <c r="E130" s="62" t="s">
        <v>154</v>
      </c>
      <c r="F130" s="63">
        <v>55000</v>
      </c>
      <c r="G130" s="70" t="s">
        <v>163</v>
      </c>
      <c r="H130" s="62" t="s">
        <v>155</v>
      </c>
      <c r="I130" s="64"/>
      <c r="J130" s="64"/>
      <c r="K130" s="64"/>
      <c r="L130" s="64"/>
      <c r="M130" s="44"/>
      <c r="N130" s="45"/>
      <c r="O130" s="65"/>
      <c r="P130" s="28" t="s">
        <v>33</v>
      </c>
      <c r="Q130" s="66" t="s">
        <v>34</v>
      </c>
      <c r="R130" s="27"/>
      <c r="S130" s="67">
        <v>15000</v>
      </c>
      <c r="T130" s="68">
        <v>12750</v>
      </c>
      <c r="U130" s="68">
        <v>1500</v>
      </c>
      <c r="V130" s="68">
        <v>750</v>
      </c>
      <c r="W130" s="69" t="s">
        <v>156</v>
      </c>
      <c r="X130" s="65">
        <v>487517</v>
      </c>
      <c r="Y130" s="65">
        <v>20</v>
      </c>
    </row>
    <row r="131" spans="1:25" ht="60" hidden="1">
      <c r="A131" s="23">
        <v>124</v>
      </c>
      <c r="B131" s="59" t="s">
        <v>201</v>
      </c>
      <c r="C131" s="61"/>
      <c r="D131" s="61">
        <v>1</v>
      </c>
      <c r="E131" s="62" t="s">
        <v>154</v>
      </c>
      <c r="F131" s="63">
        <v>55000</v>
      </c>
      <c r="G131" s="70" t="s">
        <v>163</v>
      </c>
      <c r="H131" s="62" t="s">
        <v>155</v>
      </c>
      <c r="I131" s="64"/>
      <c r="J131" s="64"/>
      <c r="K131" s="64"/>
      <c r="L131" s="64"/>
      <c r="M131" s="44"/>
      <c r="N131" s="45"/>
      <c r="O131" s="65"/>
      <c r="P131" s="28" t="s">
        <v>33</v>
      </c>
      <c r="Q131" s="66" t="s">
        <v>34</v>
      </c>
      <c r="R131" s="27"/>
      <c r="S131" s="67">
        <v>15000</v>
      </c>
      <c r="T131" s="68">
        <v>12750</v>
      </c>
      <c r="U131" s="68">
        <v>1500</v>
      </c>
      <c r="V131" s="68">
        <v>750</v>
      </c>
      <c r="W131" s="69" t="s">
        <v>156</v>
      </c>
      <c r="X131" s="65">
        <v>487518</v>
      </c>
      <c r="Y131" s="65">
        <v>20</v>
      </c>
    </row>
    <row r="132" spans="1:25" ht="45" hidden="1">
      <c r="A132" s="23">
        <v>125</v>
      </c>
      <c r="B132" s="59" t="s">
        <v>202</v>
      </c>
      <c r="C132" s="61"/>
      <c r="D132" s="61">
        <v>1</v>
      </c>
      <c r="E132" s="62" t="s">
        <v>154</v>
      </c>
      <c r="F132" s="63">
        <v>55000</v>
      </c>
      <c r="G132" s="70" t="s">
        <v>163</v>
      </c>
      <c r="H132" s="62" t="s">
        <v>155</v>
      </c>
      <c r="I132" s="64"/>
      <c r="J132" s="64"/>
      <c r="K132" s="64"/>
      <c r="L132" s="64"/>
      <c r="M132" s="44"/>
      <c r="N132" s="45"/>
      <c r="O132" s="65"/>
      <c r="P132" s="28" t="s">
        <v>33</v>
      </c>
      <c r="Q132" s="66" t="s">
        <v>34</v>
      </c>
      <c r="R132" s="27"/>
      <c r="S132" s="67">
        <v>10000</v>
      </c>
      <c r="T132" s="68">
        <v>8500</v>
      </c>
      <c r="U132" s="68">
        <v>1000</v>
      </c>
      <c r="V132" s="68">
        <v>500</v>
      </c>
      <c r="W132" s="69" t="s">
        <v>156</v>
      </c>
      <c r="X132" s="65">
        <v>487519</v>
      </c>
      <c r="Y132" s="65">
        <v>20</v>
      </c>
    </row>
    <row r="133" spans="1:25" ht="30" hidden="1">
      <c r="A133" s="23">
        <v>126</v>
      </c>
      <c r="B133" s="59" t="s">
        <v>203</v>
      </c>
      <c r="C133" s="61"/>
      <c r="D133" s="61">
        <v>1</v>
      </c>
      <c r="E133" s="62" t="s">
        <v>154</v>
      </c>
      <c r="F133" s="63">
        <v>55000</v>
      </c>
      <c r="G133" s="70" t="s">
        <v>163</v>
      </c>
      <c r="H133" s="62" t="s">
        <v>155</v>
      </c>
      <c r="I133" s="64"/>
      <c r="J133" s="64"/>
      <c r="K133" s="64"/>
      <c r="L133" s="64"/>
      <c r="M133" s="44"/>
      <c r="N133" s="45"/>
      <c r="O133" s="65"/>
      <c r="P133" s="28" t="s">
        <v>33</v>
      </c>
      <c r="Q133" s="66" t="s">
        <v>34</v>
      </c>
      <c r="R133" s="27"/>
      <c r="S133" s="67">
        <v>10000</v>
      </c>
      <c r="T133" s="68">
        <v>8500</v>
      </c>
      <c r="U133" s="68">
        <v>1000</v>
      </c>
      <c r="V133" s="68">
        <v>500</v>
      </c>
      <c r="W133" s="69" t="s">
        <v>156</v>
      </c>
      <c r="X133" s="65">
        <v>487520</v>
      </c>
      <c r="Y133" s="65">
        <v>20</v>
      </c>
    </row>
    <row r="134" spans="1:25" ht="45" hidden="1">
      <c r="A134" s="23">
        <v>127</v>
      </c>
      <c r="B134" s="59" t="s">
        <v>204</v>
      </c>
      <c r="C134" s="61"/>
      <c r="D134" s="61">
        <v>1</v>
      </c>
      <c r="E134" s="62" t="s">
        <v>154</v>
      </c>
      <c r="F134" s="63">
        <v>55000</v>
      </c>
      <c r="G134" s="70" t="s">
        <v>163</v>
      </c>
      <c r="H134" s="62" t="s">
        <v>155</v>
      </c>
      <c r="I134" s="64"/>
      <c r="J134" s="64"/>
      <c r="K134" s="64"/>
      <c r="L134" s="64"/>
      <c r="M134" s="44"/>
      <c r="N134" s="45"/>
      <c r="O134" s="65"/>
      <c r="P134" s="28" t="s">
        <v>33</v>
      </c>
      <c r="Q134" s="66" t="s">
        <v>34</v>
      </c>
      <c r="R134" s="27"/>
      <c r="S134" s="67">
        <v>10000</v>
      </c>
      <c r="T134" s="68">
        <v>8500</v>
      </c>
      <c r="U134" s="68">
        <v>1000</v>
      </c>
      <c r="V134" s="68">
        <v>500</v>
      </c>
      <c r="W134" s="69" t="s">
        <v>156</v>
      </c>
      <c r="X134" s="65">
        <v>487521</v>
      </c>
      <c r="Y134" s="65">
        <v>20</v>
      </c>
    </row>
    <row r="135" spans="1:25" ht="45" hidden="1">
      <c r="A135" s="23">
        <v>128</v>
      </c>
      <c r="B135" s="59" t="s">
        <v>205</v>
      </c>
      <c r="C135" s="61"/>
      <c r="D135" s="61">
        <v>1</v>
      </c>
      <c r="E135" s="62" t="s">
        <v>154</v>
      </c>
      <c r="F135" s="63">
        <v>55000</v>
      </c>
      <c r="G135" s="70" t="s">
        <v>163</v>
      </c>
      <c r="H135" s="62" t="s">
        <v>155</v>
      </c>
      <c r="I135" s="64"/>
      <c r="J135" s="64"/>
      <c r="K135" s="64"/>
      <c r="L135" s="64"/>
      <c r="M135" s="44"/>
      <c r="N135" s="45"/>
      <c r="O135" s="65"/>
      <c r="P135" s="28" t="s">
        <v>33</v>
      </c>
      <c r="Q135" s="66" t="s">
        <v>34</v>
      </c>
      <c r="R135" s="27"/>
      <c r="S135" s="67">
        <v>10000</v>
      </c>
      <c r="T135" s="68">
        <v>8500</v>
      </c>
      <c r="U135" s="68">
        <v>1000</v>
      </c>
      <c r="V135" s="68">
        <v>500</v>
      </c>
      <c r="W135" s="69" t="s">
        <v>156</v>
      </c>
      <c r="X135" s="65">
        <v>487522</v>
      </c>
      <c r="Y135" s="65">
        <v>20</v>
      </c>
    </row>
    <row r="136" spans="1:25" ht="60" hidden="1">
      <c r="A136" s="23">
        <v>129</v>
      </c>
      <c r="B136" s="59" t="s">
        <v>206</v>
      </c>
      <c r="C136" s="61"/>
      <c r="D136" s="61">
        <v>1</v>
      </c>
      <c r="E136" s="62" t="s">
        <v>154</v>
      </c>
      <c r="F136" s="63">
        <v>55000</v>
      </c>
      <c r="G136" s="70" t="s">
        <v>163</v>
      </c>
      <c r="H136" s="62" t="s">
        <v>155</v>
      </c>
      <c r="I136" s="64"/>
      <c r="J136" s="64"/>
      <c r="K136" s="64"/>
      <c r="L136" s="64"/>
      <c r="M136" s="44"/>
      <c r="N136" s="45"/>
      <c r="O136" s="65"/>
      <c r="P136" s="28" t="s">
        <v>33</v>
      </c>
      <c r="Q136" s="66" t="s">
        <v>34</v>
      </c>
      <c r="R136" s="27"/>
      <c r="S136" s="67">
        <v>10000</v>
      </c>
      <c r="T136" s="68">
        <v>8500</v>
      </c>
      <c r="U136" s="68">
        <v>1000</v>
      </c>
      <c r="V136" s="68">
        <v>500</v>
      </c>
      <c r="W136" s="69" t="s">
        <v>156</v>
      </c>
      <c r="X136" s="65">
        <v>487523</v>
      </c>
      <c r="Y136" s="65">
        <v>20</v>
      </c>
    </row>
    <row r="137" spans="1:25" ht="45" hidden="1">
      <c r="A137" s="23">
        <v>130</v>
      </c>
      <c r="B137" s="59" t="s">
        <v>207</v>
      </c>
      <c r="C137" s="61"/>
      <c r="D137" s="61">
        <v>1</v>
      </c>
      <c r="E137" s="62" t="s">
        <v>154</v>
      </c>
      <c r="F137" s="63">
        <v>55000</v>
      </c>
      <c r="G137" s="70" t="s">
        <v>163</v>
      </c>
      <c r="H137" s="62" t="s">
        <v>155</v>
      </c>
      <c r="I137" s="64"/>
      <c r="J137" s="64"/>
      <c r="K137" s="64"/>
      <c r="L137" s="64"/>
      <c r="M137" s="44"/>
      <c r="N137" s="45"/>
      <c r="O137" s="65"/>
      <c r="P137" s="28" t="s">
        <v>33</v>
      </c>
      <c r="Q137" s="66" t="s">
        <v>34</v>
      </c>
      <c r="R137" s="27"/>
      <c r="S137" s="67">
        <v>10000</v>
      </c>
      <c r="T137" s="68">
        <v>8500</v>
      </c>
      <c r="U137" s="68">
        <v>1000</v>
      </c>
      <c r="V137" s="68">
        <v>500</v>
      </c>
      <c r="W137" s="69" t="s">
        <v>156</v>
      </c>
      <c r="X137" s="65">
        <v>487524</v>
      </c>
      <c r="Y137" s="65">
        <v>20</v>
      </c>
    </row>
    <row r="138" spans="1:25" ht="45" hidden="1">
      <c r="A138" s="23">
        <v>131</v>
      </c>
      <c r="B138" s="59" t="s">
        <v>208</v>
      </c>
      <c r="C138" s="61"/>
      <c r="D138" s="61">
        <v>1</v>
      </c>
      <c r="E138" s="62" t="s">
        <v>154</v>
      </c>
      <c r="F138" s="63">
        <v>55000</v>
      </c>
      <c r="G138" s="70" t="s">
        <v>163</v>
      </c>
      <c r="H138" s="62" t="s">
        <v>155</v>
      </c>
      <c r="I138" s="64"/>
      <c r="J138" s="64"/>
      <c r="K138" s="64"/>
      <c r="L138" s="64"/>
      <c r="M138" s="44"/>
      <c r="N138" s="45"/>
      <c r="O138" s="65"/>
      <c r="P138" s="28" t="s">
        <v>33</v>
      </c>
      <c r="Q138" s="66" t="s">
        <v>34</v>
      </c>
      <c r="R138" s="27"/>
      <c r="S138" s="67">
        <v>10000</v>
      </c>
      <c r="T138" s="68">
        <v>8500</v>
      </c>
      <c r="U138" s="68">
        <v>1000</v>
      </c>
      <c r="V138" s="68">
        <v>500</v>
      </c>
      <c r="W138" s="69" t="s">
        <v>156</v>
      </c>
      <c r="X138" s="65">
        <v>487525</v>
      </c>
      <c r="Y138" s="65">
        <v>20</v>
      </c>
    </row>
    <row r="139" spans="1:25" ht="45" hidden="1">
      <c r="A139" s="23">
        <v>132</v>
      </c>
      <c r="B139" s="59" t="s">
        <v>209</v>
      </c>
      <c r="C139" s="61"/>
      <c r="D139" s="61">
        <v>1</v>
      </c>
      <c r="E139" s="62" t="s">
        <v>154</v>
      </c>
      <c r="F139" s="63">
        <v>55000</v>
      </c>
      <c r="G139" s="70" t="s">
        <v>163</v>
      </c>
      <c r="H139" s="62" t="s">
        <v>155</v>
      </c>
      <c r="I139" s="64"/>
      <c r="J139" s="64"/>
      <c r="K139" s="64"/>
      <c r="L139" s="64"/>
      <c r="M139" s="44"/>
      <c r="N139" s="45"/>
      <c r="O139" s="65"/>
      <c r="P139" s="28" t="s">
        <v>33</v>
      </c>
      <c r="Q139" s="66" t="s">
        <v>34</v>
      </c>
      <c r="R139" s="27"/>
      <c r="S139" s="67">
        <v>10000</v>
      </c>
      <c r="T139" s="68">
        <v>8500</v>
      </c>
      <c r="U139" s="68">
        <v>1000</v>
      </c>
      <c r="V139" s="68">
        <v>500</v>
      </c>
      <c r="W139" s="69" t="s">
        <v>156</v>
      </c>
      <c r="X139" s="65">
        <v>487526</v>
      </c>
      <c r="Y139" s="65">
        <v>20</v>
      </c>
    </row>
    <row r="140" spans="1:25" ht="45" hidden="1">
      <c r="A140" s="23">
        <v>133</v>
      </c>
      <c r="B140" s="59" t="s">
        <v>210</v>
      </c>
      <c r="C140" s="61"/>
      <c r="D140" s="61">
        <v>1</v>
      </c>
      <c r="E140" s="62" t="s">
        <v>154</v>
      </c>
      <c r="F140" s="63">
        <v>55000</v>
      </c>
      <c r="G140" s="70" t="s">
        <v>163</v>
      </c>
      <c r="H140" s="62" t="s">
        <v>155</v>
      </c>
      <c r="I140" s="64"/>
      <c r="J140" s="64"/>
      <c r="K140" s="64"/>
      <c r="L140" s="64"/>
      <c r="M140" s="44"/>
      <c r="N140" s="45"/>
      <c r="O140" s="65"/>
      <c r="P140" s="28" t="s">
        <v>33</v>
      </c>
      <c r="Q140" s="66" t="s">
        <v>34</v>
      </c>
      <c r="R140" s="27"/>
      <c r="S140" s="67">
        <v>10000</v>
      </c>
      <c r="T140" s="68">
        <v>8500</v>
      </c>
      <c r="U140" s="68">
        <v>1000</v>
      </c>
      <c r="V140" s="68">
        <v>500</v>
      </c>
      <c r="W140" s="69" t="s">
        <v>156</v>
      </c>
      <c r="X140" s="65">
        <v>487527</v>
      </c>
      <c r="Y140" s="65">
        <v>20</v>
      </c>
    </row>
    <row r="141" spans="1:25" ht="45" hidden="1">
      <c r="A141" s="23">
        <v>134</v>
      </c>
      <c r="B141" s="59" t="s">
        <v>211</v>
      </c>
      <c r="C141" s="61"/>
      <c r="D141" s="61">
        <v>1</v>
      </c>
      <c r="E141" s="62" t="s">
        <v>154</v>
      </c>
      <c r="F141" s="63">
        <v>55000</v>
      </c>
      <c r="G141" s="70" t="s">
        <v>163</v>
      </c>
      <c r="H141" s="62" t="s">
        <v>155</v>
      </c>
      <c r="I141" s="64"/>
      <c r="J141" s="64"/>
      <c r="K141" s="64"/>
      <c r="L141" s="64"/>
      <c r="M141" s="44"/>
      <c r="N141" s="45"/>
      <c r="O141" s="65"/>
      <c r="P141" s="28" t="s">
        <v>33</v>
      </c>
      <c r="Q141" s="66" t="s">
        <v>34</v>
      </c>
      <c r="R141" s="27"/>
      <c r="S141" s="67">
        <v>10000</v>
      </c>
      <c r="T141" s="68">
        <v>8500</v>
      </c>
      <c r="U141" s="68">
        <v>1000</v>
      </c>
      <c r="V141" s="68">
        <v>500</v>
      </c>
      <c r="W141" s="69" t="s">
        <v>156</v>
      </c>
      <c r="X141" s="65">
        <v>487528</v>
      </c>
      <c r="Y141" s="65">
        <v>20</v>
      </c>
    </row>
    <row r="142" spans="1:25" ht="45" hidden="1">
      <c r="A142" s="23">
        <v>135</v>
      </c>
      <c r="B142" s="59" t="s">
        <v>212</v>
      </c>
      <c r="C142" s="61"/>
      <c r="D142" s="61">
        <v>1</v>
      </c>
      <c r="E142" s="62" t="s">
        <v>154</v>
      </c>
      <c r="F142" s="63">
        <v>55000</v>
      </c>
      <c r="G142" s="70" t="s">
        <v>163</v>
      </c>
      <c r="H142" s="62" t="s">
        <v>155</v>
      </c>
      <c r="I142" s="64"/>
      <c r="J142" s="64"/>
      <c r="K142" s="64"/>
      <c r="L142" s="64"/>
      <c r="M142" s="44"/>
      <c r="N142" s="45"/>
      <c r="O142" s="65"/>
      <c r="P142" s="28" t="s">
        <v>33</v>
      </c>
      <c r="Q142" s="66" t="s">
        <v>34</v>
      </c>
      <c r="R142" s="27"/>
      <c r="S142" s="67">
        <v>10000</v>
      </c>
      <c r="T142" s="68">
        <v>8500</v>
      </c>
      <c r="U142" s="68">
        <v>1000</v>
      </c>
      <c r="V142" s="68">
        <v>500</v>
      </c>
      <c r="W142" s="69" t="s">
        <v>156</v>
      </c>
      <c r="X142" s="65">
        <v>487529</v>
      </c>
      <c r="Y142" s="65">
        <v>20</v>
      </c>
    </row>
    <row r="143" spans="1:25" ht="45" hidden="1">
      <c r="A143" s="23">
        <v>136</v>
      </c>
      <c r="B143" s="59" t="s">
        <v>213</v>
      </c>
      <c r="C143" s="61"/>
      <c r="D143" s="61">
        <v>1</v>
      </c>
      <c r="E143" s="62" t="s">
        <v>154</v>
      </c>
      <c r="F143" s="63">
        <v>55000</v>
      </c>
      <c r="G143" s="70" t="s">
        <v>163</v>
      </c>
      <c r="H143" s="62" t="s">
        <v>155</v>
      </c>
      <c r="I143" s="64"/>
      <c r="J143" s="64"/>
      <c r="K143" s="64"/>
      <c r="L143" s="64"/>
      <c r="M143" s="44"/>
      <c r="N143" s="45"/>
      <c r="O143" s="65"/>
      <c r="P143" s="28" t="s">
        <v>33</v>
      </c>
      <c r="Q143" s="66" t="s">
        <v>34</v>
      </c>
      <c r="R143" s="27"/>
      <c r="S143" s="67">
        <v>10000</v>
      </c>
      <c r="T143" s="68">
        <v>8500</v>
      </c>
      <c r="U143" s="68">
        <v>1000</v>
      </c>
      <c r="V143" s="68">
        <v>500</v>
      </c>
      <c r="W143" s="69" t="s">
        <v>156</v>
      </c>
      <c r="X143" s="65">
        <v>487530</v>
      </c>
      <c r="Y143" s="65">
        <v>20</v>
      </c>
    </row>
    <row r="144" spans="1:25" ht="60" hidden="1">
      <c r="A144" s="23">
        <v>137</v>
      </c>
      <c r="B144" s="59" t="s">
        <v>214</v>
      </c>
      <c r="C144" s="61"/>
      <c r="D144" s="61">
        <v>1</v>
      </c>
      <c r="E144" s="62" t="s">
        <v>154</v>
      </c>
      <c r="F144" s="63">
        <v>55000</v>
      </c>
      <c r="G144" s="70" t="s">
        <v>163</v>
      </c>
      <c r="H144" s="62" t="s">
        <v>155</v>
      </c>
      <c r="I144" s="64"/>
      <c r="J144" s="64"/>
      <c r="K144" s="64"/>
      <c r="L144" s="64"/>
      <c r="M144" s="44"/>
      <c r="N144" s="45"/>
      <c r="O144" s="65"/>
      <c r="P144" s="28" t="s">
        <v>33</v>
      </c>
      <c r="Q144" s="66" t="s">
        <v>34</v>
      </c>
      <c r="R144" s="27"/>
      <c r="S144" s="67">
        <v>10000</v>
      </c>
      <c r="T144" s="68">
        <v>8500</v>
      </c>
      <c r="U144" s="68">
        <v>1000</v>
      </c>
      <c r="V144" s="68">
        <v>500</v>
      </c>
      <c r="W144" s="69" t="s">
        <v>156</v>
      </c>
      <c r="X144" s="65">
        <v>487531</v>
      </c>
      <c r="Y144" s="65">
        <v>20</v>
      </c>
    </row>
    <row r="145" spans="1:25" ht="45" hidden="1">
      <c r="A145" s="23">
        <v>138</v>
      </c>
      <c r="B145" s="59" t="s">
        <v>215</v>
      </c>
      <c r="C145" s="61"/>
      <c r="D145" s="61">
        <v>1</v>
      </c>
      <c r="E145" s="62" t="s">
        <v>154</v>
      </c>
      <c r="F145" s="63">
        <v>55000</v>
      </c>
      <c r="G145" s="70" t="s">
        <v>163</v>
      </c>
      <c r="H145" s="62" t="s">
        <v>155</v>
      </c>
      <c r="I145" s="64"/>
      <c r="J145" s="64"/>
      <c r="K145" s="64"/>
      <c r="L145" s="64"/>
      <c r="M145" s="44"/>
      <c r="N145" s="45"/>
      <c r="O145" s="65"/>
      <c r="P145" s="28" t="s">
        <v>33</v>
      </c>
      <c r="Q145" s="66" t="s">
        <v>34</v>
      </c>
      <c r="R145" s="27"/>
      <c r="S145" s="67">
        <v>10000</v>
      </c>
      <c r="T145" s="68">
        <v>8500</v>
      </c>
      <c r="U145" s="68">
        <v>1000</v>
      </c>
      <c r="V145" s="68">
        <v>500</v>
      </c>
      <c r="W145" s="69" t="s">
        <v>156</v>
      </c>
      <c r="X145" s="65">
        <v>487532</v>
      </c>
      <c r="Y145" s="65">
        <v>20</v>
      </c>
    </row>
    <row r="146" spans="1:25" ht="60" hidden="1">
      <c r="A146" s="23">
        <v>139</v>
      </c>
      <c r="B146" s="59" t="s">
        <v>216</v>
      </c>
      <c r="C146" s="61"/>
      <c r="D146" s="61">
        <v>1</v>
      </c>
      <c r="E146" s="62" t="s">
        <v>154</v>
      </c>
      <c r="F146" s="63">
        <v>55000</v>
      </c>
      <c r="G146" s="70" t="s">
        <v>163</v>
      </c>
      <c r="H146" s="62" t="s">
        <v>155</v>
      </c>
      <c r="I146" s="64"/>
      <c r="J146" s="64"/>
      <c r="K146" s="64"/>
      <c r="L146" s="64"/>
      <c r="M146" s="44"/>
      <c r="N146" s="45"/>
      <c r="O146" s="65"/>
      <c r="P146" s="28" t="s">
        <v>33</v>
      </c>
      <c r="Q146" s="66" t="s">
        <v>34</v>
      </c>
      <c r="R146" s="27"/>
      <c r="S146" s="67">
        <v>10000</v>
      </c>
      <c r="T146" s="68">
        <v>8500</v>
      </c>
      <c r="U146" s="68">
        <v>1000</v>
      </c>
      <c r="V146" s="68">
        <v>500</v>
      </c>
      <c r="W146" s="69" t="s">
        <v>156</v>
      </c>
      <c r="X146" s="65">
        <v>487533</v>
      </c>
      <c r="Y146" s="65">
        <v>20</v>
      </c>
    </row>
    <row r="147" spans="1:25" ht="60" hidden="1">
      <c r="A147" s="23">
        <v>140</v>
      </c>
      <c r="B147" s="59" t="s">
        <v>217</v>
      </c>
      <c r="C147" s="61"/>
      <c r="D147" s="61">
        <v>1</v>
      </c>
      <c r="E147" s="62" t="s">
        <v>154</v>
      </c>
      <c r="F147" s="63">
        <v>55000</v>
      </c>
      <c r="G147" s="70" t="s">
        <v>163</v>
      </c>
      <c r="H147" s="62" t="s">
        <v>155</v>
      </c>
      <c r="I147" s="64"/>
      <c r="J147" s="64"/>
      <c r="K147" s="64"/>
      <c r="L147" s="64"/>
      <c r="M147" s="44"/>
      <c r="N147" s="45"/>
      <c r="O147" s="65"/>
      <c r="P147" s="28" t="s">
        <v>33</v>
      </c>
      <c r="Q147" s="66" t="s">
        <v>34</v>
      </c>
      <c r="R147" s="27"/>
      <c r="S147" s="67">
        <v>10000</v>
      </c>
      <c r="T147" s="68">
        <v>8500</v>
      </c>
      <c r="U147" s="68">
        <v>1000</v>
      </c>
      <c r="V147" s="68">
        <v>500</v>
      </c>
      <c r="W147" s="69" t="s">
        <v>156</v>
      </c>
      <c r="X147" s="65">
        <v>487534</v>
      </c>
      <c r="Y147" s="65">
        <v>20</v>
      </c>
    </row>
    <row r="148" spans="1:25" ht="60" hidden="1">
      <c r="A148" s="23">
        <v>141</v>
      </c>
      <c r="B148" s="59" t="s">
        <v>218</v>
      </c>
      <c r="C148" s="61"/>
      <c r="D148" s="61">
        <v>1</v>
      </c>
      <c r="E148" s="62" t="s">
        <v>154</v>
      </c>
      <c r="F148" s="63">
        <v>55000</v>
      </c>
      <c r="G148" s="70" t="s">
        <v>163</v>
      </c>
      <c r="H148" s="62" t="s">
        <v>155</v>
      </c>
      <c r="I148" s="64"/>
      <c r="J148" s="64"/>
      <c r="K148" s="64"/>
      <c r="L148" s="64"/>
      <c r="M148" s="44"/>
      <c r="N148" s="45"/>
      <c r="O148" s="65"/>
      <c r="P148" s="28" t="s">
        <v>33</v>
      </c>
      <c r="Q148" s="66" t="s">
        <v>34</v>
      </c>
      <c r="R148" s="27"/>
      <c r="S148" s="67">
        <v>10000</v>
      </c>
      <c r="T148" s="68">
        <v>8500</v>
      </c>
      <c r="U148" s="68">
        <v>1000</v>
      </c>
      <c r="V148" s="68">
        <v>500</v>
      </c>
      <c r="W148" s="69" t="s">
        <v>156</v>
      </c>
      <c r="X148" s="65">
        <v>487535</v>
      </c>
      <c r="Y148" s="65">
        <v>20</v>
      </c>
    </row>
    <row r="149" spans="1:25" ht="45" hidden="1">
      <c r="A149" s="23">
        <v>142</v>
      </c>
      <c r="B149" s="59" t="s">
        <v>219</v>
      </c>
      <c r="C149" s="61"/>
      <c r="D149" s="61">
        <v>1</v>
      </c>
      <c r="E149" s="62" t="s">
        <v>154</v>
      </c>
      <c r="F149" s="63">
        <v>55000</v>
      </c>
      <c r="G149" s="70" t="s">
        <v>163</v>
      </c>
      <c r="H149" s="62" t="s">
        <v>155</v>
      </c>
      <c r="I149" s="64"/>
      <c r="J149" s="64"/>
      <c r="K149" s="64"/>
      <c r="L149" s="64"/>
      <c r="M149" s="44"/>
      <c r="N149" s="45"/>
      <c r="O149" s="65"/>
      <c r="P149" s="28" t="s">
        <v>33</v>
      </c>
      <c r="Q149" s="66" t="s">
        <v>34</v>
      </c>
      <c r="R149" s="27"/>
      <c r="S149" s="67">
        <v>10000</v>
      </c>
      <c r="T149" s="68">
        <v>8500</v>
      </c>
      <c r="U149" s="68">
        <v>1000</v>
      </c>
      <c r="V149" s="68">
        <v>500</v>
      </c>
      <c r="W149" s="69" t="s">
        <v>156</v>
      </c>
      <c r="X149" s="65">
        <v>487536</v>
      </c>
      <c r="Y149" s="65">
        <v>20</v>
      </c>
    </row>
    <row r="150" spans="1:25" ht="60" hidden="1">
      <c r="A150" s="23">
        <v>143</v>
      </c>
      <c r="B150" s="59" t="s">
        <v>220</v>
      </c>
      <c r="C150" s="61"/>
      <c r="D150" s="61">
        <v>1</v>
      </c>
      <c r="E150" s="62" t="s">
        <v>154</v>
      </c>
      <c r="F150" s="63">
        <v>55000</v>
      </c>
      <c r="G150" s="70" t="s">
        <v>163</v>
      </c>
      <c r="H150" s="62" t="s">
        <v>155</v>
      </c>
      <c r="I150" s="64"/>
      <c r="J150" s="64"/>
      <c r="K150" s="64"/>
      <c r="L150" s="64"/>
      <c r="M150" s="44"/>
      <c r="N150" s="45"/>
      <c r="O150" s="65"/>
      <c r="P150" s="28" t="s">
        <v>33</v>
      </c>
      <c r="Q150" s="66" t="s">
        <v>34</v>
      </c>
      <c r="R150" s="27"/>
      <c r="S150" s="67">
        <v>10000</v>
      </c>
      <c r="T150" s="68">
        <v>8500</v>
      </c>
      <c r="U150" s="68">
        <v>1000</v>
      </c>
      <c r="V150" s="68">
        <v>500</v>
      </c>
      <c r="W150" s="69" t="s">
        <v>156</v>
      </c>
      <c r="X150" s="65">
        <v>487537</v>
      </c>
      <c r="Y150" s="65">
        <v>20</v>
      </c>
    </row>
    <row r="151" spans="1:25" ht="60" hidden="1">
      <c r="A151" s="23">
        <v>144</v>
      </c>
      <c r="B151" s="71" t="s">
        <v>221</v>
      </c>
      <c r="C151" s="61"/>
      <c r="D151" s="61">
        <v>1</v>
      </c>
      <c r="E151" s="62" t="s">
        <v>154</v>
      </c>
      <c r="F151" s="63">
        <v>55000</v>
      </c>
      <c r="G151" s="70" t="s">
        <v>163</v>
      </c>
      <c r="H151" s="62" t="s">
        <v>155</v>
      </c>
      <c r="I151" s="64"/>
      <c r="J151" s="64"/>
      <c r="K151" s="64"/>
      <c r="L151" s="64"/>
      <c r="M151" s="44"/>
      <c r="N151" s="45"/>
      <c r="O151" s="65"/>
      <c r="P151" s="28" t="s">
        <v>33</v>
      </c>
      <c r="Q151" s="66" t="s">
        <v>159</v>
      </c>
      <c r="R151" s="27"/>
      <c r="S151" s="67">
        <v>10000</v>
      </c>
      <c r="T151" s="68">
        <v>8500</v>
      </c>
      <c r="U151" s="68">
        <v>1000</v>
      </c>
      <c r="V151" s="68">
        <v>500</v>
      </c>
      <c r="W151" s="69" t="s">
        <v>156</v>
      </c>
      <c r="X151" s="65">
        <v>487538</v>
      </c>
      <c r="Y151" s="65">
        <v>20</v>
      </c>
    </row>
    <row r="152" spans="1:25" ht="60" hidden="1">
      <c r="A152" s="23">
        <v>145</v>
      </c>
      <c r="B152" s="59" t="s">
        <v>222</v>
      </c>
      <c r="C152" s="61"/>
      <c r="D152" s="61">
        <v>1</v>
      </c>
      <c r="E152" s="62" t="s">
        <v>154</v>
      </c>
      <c r="F152" s="63">
        <v>55000</v>
      </c>
      <c r="G152" s="70" t="s">
        <v>163</v>
      </c>
      <c r="H152" s="62" t="s">
        <v>155</v>
      </c>
      <c r="I152" s="64"/>
      <c r="J152" s="64"/>
      <c r="K152" s="64"/>
      <c r="L152" s="64"/>
      <c r="M152" s="44"/>
      <c r="N152" s="45"/>
      <c r="O152" s="65"/>
      <c r="P152" s="28" t="s">
        <v>33</v>
      </c>
      <c r="Q152" s="66" t="s">
        <v>34</v>
      </c>
      <c r="R152" s="27"/>
      <c r="S152" s="67">
        <v>10000</v>
      </c>
      <c r="T152" s="68">
        <v>8500</v>
      </c>
      <c r="U152" s="68">
        <v>1000</v>
      </c>
      <c r="V152" s="68">
        <v>500</v>
      </c>
      <c r="W152" s="69" t="s">
        <v>156</v>
      </c>
      <c r="X152" s="65">
        <v>487539</v>
      </c>
      <c r="Y152" s="65">
        <v>20</v>
      </c>
    </row>
    <row r="153" spans="1:25" ht="45" hidden="1">
      <c r="A153" s="23">
        <v>146</v>
      </c>
      <c r="B153" s="59" t="s">
        <v>223</v>
      </c>
      <c r="C153" s="61"/>
      <c r="D153" s="61">
        <v>1</v>
      </c>
      <c r="E153" s="62" t="s">
        <v>154</v>
      </c>
      <c r="F153" s="63">
        <v>55000</v>
      </c>
      <c r="G153" s="70" t="s">
        <v>163</v>
      </c>
      <c r="H153" s="62" t="s">
        <v>155</v>
      </c>
      <c r="I153" s="64"/>
      <c r="J153" s="64"/>
      <c r="K153" s="64"/>
      <c r="L153" s="64"/>
      <c r="M153" s="44"/>
      <c r="N153" s="45"/>
      <c r="O153" s="65"/>
      <c r="P153" s="28" t="s">
        <v>33</v>
      </c>
      <c r="Q153" s="66" t="s">
        <v>34</v>
      </c>
      <c r="R153" s="27"/>
      <c r="S153" s="67">
        <v>15000</v>
      </c>
      <c r="T153" s="68">
        <v>12750</v>
      </c>
      <c r="U153" s="68">
        <v>1500</v>
      </c>
      <c r="V153" s="68">
        <v>750</v>
      </c>
      <c r="W153" s="69" t="s">
        <v>156</v>
      </c>
      <c r="X153" s="65">
        <v>487540</v>
      </c>
      <c r="Y153" s="65">
        <v>20</v>
      </c>
    </row>
    <row r="154" spans="1:25" ht="75" hidden="1">
      <c r="A154" s="23">
        <v>147</v>
      </c>
      <c r="B154" s="59" t="s">
        <v>224</v>
      </c>
      <c r="C154" s="61"/>
      <c r="D154" s="61">
        <v>1</v>
      </c>
      <c r="E154" s="62" t="s">
        <v>154</v>
      </c>
      <c r="F154" s="63">
        <v>55000</v>
      </c>
      <c r="G154" s="70" t="s">
        <v>163</v>
      </c>
      <c r="H154" s="62" t="s">
        <v>155</v>
      </c>
      <c r="I154" s="64"/>
      <c r="J154" s="64"/>
      <c r="K154" s="64"/>
      <c r="L154" s="64"/>
      <c r="M154" s="44"/>
      <c r="N154" s="45"/>
      <c r="O154" s="65"/>
      <c r="P154" s="28" t="s">
        <v>33</v>
      </c>
      <c r="Q154" s="66" t="s">
        <v>34</v>
      </c>
      <c r="R154" s="27"/>
      <c r="S154" s="67">
        <v>10000</v>
      </c>
      <c r="T154" s="68">
        <v>8500</v>
      </c>
      <c r="U154" s="68">
        <v>1000</v>
      </c>
      <c r="V154" s="68">
        <v>500</v>
      </c>
      <c r="W154" s="69" t="s">
        <v>156</v>
      </c>
      <c r="X154" s="65">
        <v>487541</v>
      </c>
      <c r="Y154" s="65">
        <v>20</v>
      </c>
    </row>
    <row r="155" spans="1:25" ht="60" hidden="1">
      <c r="A155" s="23">
        <v>148</v>
      </c>
      <c r="B155" s="59" t="s">
        <v>225</v>
      </c>
      <c r="C155" s="61"/>
      <c r="D155" s="61">
        <v>1</v>
      </c>
      <c r="E155" s="62" t="s">
        <v>154</v>
      </c>
      <c r="F155" s="63">
        <v>55000</v>
      </c>
      <c r="G155" s="70" t="s">
        <v>163</v>
      </c>
      <c r="H155" s="62" t="s">
        <v>155</v>
      </c>
      <c r="I155" s="64"/>
      <c r="J155" s="64"/>
      <c r="K155" s="64"/>
      <c r="L155" s="64"/>
      <c r="M155" s="44"/>
      <c r="N155" s="45"/>
      <c r="O155" s="65"/>
      <c r="P155" s="28" t="s">
        <v>33</v>
      </c>
      <c r="Q155" s="66" t="s">
        <v>34</v>
      </c>
      <c r="R155" s="27"/>
      <c r="S155" s="67">
        <v>10000</v>
      </c>
      <c r="T155" s="68">
        <v>8500</v>
      </c>
      <c r="U155" s="68">
        <v>1000</v>
      </c>
      <c r="V155" s="68">
        <v>500</v>
      </c>
      <c r="W155" s="69" t="s">
        <v>156</v>
      </c>
      <c r="X155" s="65">
        <v>487542</v>
      </c>
      <c r="Y155" s="65">
        <v>20</v>
      </c>
    </row>
    <row r="156" spans="1:25" ht="75" hidden="1">
      <c r="A156" s="23">
        <v>149</v>
      </c>
      <c r="B156" s="59" t="s">
        <v>226</v>
      </c>
      <c r="C156" s="61"/>
      <c r="D156" s="61">
        <v>1</v>
      </c>
      <c r="E156" s="62" t="s">
        <v>154</v>
      </c>
      <c r="F156" s="63">
        <v>55000</v>
      </c>
      <c r="G156" s="70" t="s">
        <v>163</v>
      </c>
      <c r="H156" s="62" t="s">
        <v>155</v>
      </c>
      <c r="I156" s="64"/>
      <c r="J156" s="64"/>
      <c r="K156" s="64"/>
      <c r="L156" s="64"/>
      <c r="M156" s="44"/>
      <c r="N156" s="45"/>
      <c r="O156" s="65"/>
      <c r="P156" s="28" t="s">
        <v>33</v>
      </c>
      <c r="Q156" s="66" t="s">
        <v>34</v>
      </c>
      <c r="R156" s="27"/>
      <c r="S156" s="67">
        <v>15000</v>
      </c>
      <c r="T156" s="68">
        <v>12750</v>
      </c>
      <c r="U156" s="68">
        <v>1500</v>
      </c>
      <c r="V156" s="68">
        <v>750</v>
      </c>
      <c r="W156" s="69" t="s">
        <v>156</v>
      </c>
      <c r="X156" s="65">
        <v>487543</v>
      </c>
      <c r="Y156" s="65">
        <v>20</v>
      </c>
    </row>
    <row r="157" spans="1:25" ht="60" hidden="1">
      <c r="A157" s="23">
        <v>150</v>
      </c>
      <c r="B157" s="59" t="s">
        <v>227</v>
      </c>
      <c r="C157" s="61"/>
      <c r="D157" s="61">
        <v>1</v>
      </c>
      <c r="E157" s="62" t="s">
        <v>154</v>
      </c>
      <c r="F157" s="63">
        <v>55000</v>
      </c>
      <c r="G157" s="70" t="s">
        <v>163</v>
      </c>
      <c r="H157" s="62" t="s">
        <v>155</v>
      </c>
      <c r="I157" s="64"/>
      <c r="J157" s="64"/>
      <c r="K157" s="64"/>
      <c r="L157" s="64"/>
      <c r="M157" s="44"/>
      <c r="N157" s="45"/>
      <c r="O157" s="65"/>
      <c r="P157" s="28" t="s">
        <v>33</v>
      </c>
      <c r="Q157" s="66" t="s">
        <v>34</v>
      </c>
      <c r="R157" s="27"/>
      <c r="S157" s="67">
        <v>15000</v>
      </c>
      <c r="T157" s="68">
        <v>12750</v>
      </c>
      <c r="U157" s="68">
        <v>1500</v>
      </c>
      <c r="V157" s="68">
        <v>750</v>
      </c>
      <c r="W157" s="69" t="s">
        <v>156</v>
      </c>
      <c r="X157" s="65">
        <v>487544</v>
      </c>
      <c r="Y157" s="65">
        <v>20</v>
      </c>
    </row>
    <row r="158" spans="1:25" ht="45" hidden="1">
      <c r="A158" s="23">
        <v>151</v>
      </c>
      <c r="B158" s="59" t="s">
        <v>228</v>
      </c>
      <c r="C158" s="61"/>
      <c r="D158" s="61">
        <v>1</v>
      </c>
      <c r="E158" s="62" t="s">
        <v>154</v>
      </c>
      <c r="F158" s="63">
        <v>55000</v>
      </c>
      <c r="G158" s="70" t="s">
        <v>163</v>
      </c>
      <c r="H158" s="62" t="s">
        <v>155</v>
      </c>
      <c r="I158" s="64"/>
      <c r="J158" s="64"/>
      <c r="K158" s="64"/>
      <c r="L158" s="64"/>
      <c r="M158" s="44"/>
      <c r="N158" s="45"/>
      <c r="O158" s="65"/>
      <c r="P158" s="28" t="s">
        <v>33</v>
      </c>
      <c r="Q158" s="66" t="s">
        <v>34</v>
      </c>
      <c r="R158" s="27"/>
      <c r="S158" s="67">
        <v>15000</v>
      </c>
      <c r="T158" s="68">
        <v>12750</v>
      </c>
      <c r="U158" s="68">
        <v>1500</v>
      </c>
      <c r="V158" s="68">
        <v>750</v>
      </c>
      <c r="W158" s="69" t="s">
        <v>156</v>
      </c>
      <c r="X158" s="65">
        <v>487545</v>
      </c>
      <c r="Y158" s="65">
        <v>20</v>
      </c>
    </row>
    <row r="159" spans="1:25" ht="45" hidden="1">
      <c r="A159" s="23">
        <v>152</v>
      </c>
      <c r="B159" s="59" t="s">
        <v>229</v>
      </c>
      <c r="C159" s="61"/>
      <c r="D159" s="61">
        <v>1</v>
      </c>
      <c r="E159" s="62" t="s">
        <v>230</v>
      </c>
      <c r="F159" s="63">
        <v>55000</v>
      </c>
      <c r="G159" s="70" t="s">
        <v>163</v>
      </c>
      <c r="H159" s="62" t="s">
        <v>155</v>
      </c>
      <c r="I159" s="64"/>
      <c r="J159" s="64"/>
      <c r="K159" s="64"/>
      <c r="L159" s="64"/>
      <c r="M159" s="44"/>
      <c r="N159" s="45"/>
      <c r="O159" s="65"/>
      <c r="P159" s="65" t="s">
        <v>33</v>
      </c>
      <c r="Q159" s="72" t="s">
        <v>34</v>
      </c>
      <c r="R159" s="27"/>
      <c r="S159" s="67">
        <v>50000</v>
      </c>
      <c r="T159" s="68">
        <v>42500</v>
      </c>
      <c r="U159" s="68">
        <v>5000</v>
      </c>
      <c r="V159" s="68">
        <v>2500</v>
      </c>
      <c r="W159" s="69" t="s">
        <v>231</v>
      </c>
      <c r="X159" s="73" t="s">
        <v>232</v>
      </c>
      <c r="Y159" s="65">
        <v>20</v>
      </c>
    </row>
    <row r="160" spans="1:25" ht="45" hidden="1">
      <c r="A160" s="23">
        <v>153</v>
      </c>
      <c r="B160" s="59" t="s">
        <v>233</v>
      </c>
      <c r="C160" s="61"/>
      <c r="D160" s="61">
        <v>1</v>
      </c>
      <c r="E160" s="62" t="s">
        <v>234</v>
      </c>
      <c r="F160" s="63">
        <v>55000</v>
      </c>
      <c r="G160" s="70" t="s">
        <v>163</v>
      </c>
      <c r="H160" s="62" t="s">
        <v>155</v>
      </c>
      <c r="I160" s="64"/>
      <c r="J160" s="64"/>
      <c r="K160" s="64"/>
      <c r="L160" s="64"/>
      <c r="M160" s="44"/>
      <c r="N160" s="45"/>
      <c r="O160" s="65"/>
      <c r="P160" s="65" t="s">
        <v>33</v>
      </c>
      <c r="Q160" s="72" t="s">
        <v>34</v>
      </c>
      <c r="R160" s="27"/>
      <c r="S160" s="67">
        <v>50000</v>
      </c>
      <c r="T160" s="68">
        <v>42500</v>
      </c>
      <c r="U160" s="68">
        <v>5000</v>
      </c>
      <c r="V160" s="68">
        <v>2500</v>
      </c>
      <c r="W160" s="69" t="s">
        <v>231</v>
      </c>
      <c r="X160" s="73" t="s">
        <v>235</v>
      </c>
      <c r="Y160" s="65">
        <v>20</v>
      </c>
    </row>
    <row r="161" spans="1:25" ht="60" hidden="1">
      <c r="A161" s="23">
        <v>154</v>
      </c>
      <c r="B161" s="59" t="s">
        <v>236</v>
      </c>
      <c r="C161" s="61"/>
      <c r="D161" s="61">
        <v>1</v>
      </c>
      <c r="E161" s="62" t="s">
        <v>237</v>
      </c>
      <c r="F161" s="63">
        <v>55000</v>
      </c>
      <c r="G161" s="70" t="s">
        <v>163</v>
      </c>
      <c r="H161" s="62" t="s">
        <v>155</v>
      </c>
      <c r="I161" s="64"/>
      <c r="J161" s="64"/>
      <c r="K161" s="64"/>
      <c r="L161" s="64"/>
      <c r="M161" s="44"/>
      <c r="N161" s="45"/>
      <c r="O161" s="65"/>
      <c r="P161" s="65" t="s">
        <v>33</v>
      </c>
      <c r="Q161" s="72" t="s">
        <v>34</v>
      </c>
      <c r="R161" s="27"/>
      <c r="S161" s="67">
        <v>50000</v>
      </c>
      <c r="T161" s="68">
        <v>42500</v>
      </c>
      <c r="U161" s="68">
        <v>5000</v>
      </c>
      <c r="V161" s="68">
        <v>2500</v>
      </c>
      <c r="W161" s="69" t="s">
        <v>231</v>
      </c>
      <c r="X161" s="73" t="s">
        <v>238</v>
      </c>
      <c r="Y161" s="65">
        <v>20</v>
      </c>
    </row>
    <row r="162" spans="1:25" ht="45" hidden="1">
      <c r="A162" s="23">
        <v>155</v>
      </c>
      <c r="B162" s="74" t="s">
        <v>239</v>
      </c>
      <c r="C162" s="61"/>
      <c r="D162" s="61">
        <v>1</v>
      </c>
      <c r="E162" s="62" t="s">
        <v>240</v>
      </c>
      <c r="F162" s="63">
        <v>55000</v>
      </c>
      <c r="G162" s="70" t="s">
        <v>163</v>
      </c>
      <c r="H162" s="62" t="s">
        <v>155</v>
      </c>
      <c r="I162" s="64"/>
      <c r="J162" s="64"/>
      <c r="K162" s="64"/>
      <c r="L162" s="64"/>
      <c r="M162" s="44"/>
      <c r="N162" s="45"/>
      <c r="O162" s="65"/>
      <c r="P162" s="65" t="s">
        <v>33</v>
      </c>
      <c r="Q162" s="72" t="s">
        <v>34</v>
      </c>
      <c r="R162" s="27"/>
      <c r="S162" s="67">
        <v>50000</v>
      </c>
      <c r="T162" s="68">
        <v>42500</v>
      </c>
      <c r="U162" s="68">
        <v>5000</v>
      </c>
      <c r="V162" s="68">
        <v>2500</v>
      </c>
      <c r="W162" s="69" t="s">
        <v>231</v>
      </c>
      <c r="X162" s="73" t="s">
        <v>241</v>
      </c>
      <c r="Y162" s="65">
        <v>20</v>
      </c>
    </row>
    <row r="163" spans="1:25" ht="45" hidden="1">
      <c r="A163" s="23">
        <v>156</v>
      </c>
      <c r="B163" s="74" t="s">
        <v>242</v>
      </c>
      <c r="C163" s="61"/>
      <c r="D163" s="61">
        <v>1</v>
      </c>
      <c r="E163" s="62" t="s">
        <v>237</v>
      </c>
      <c r="F163" s="63">
        <v>55000</v>
      </c>
      <c r="G163" s="70" t="s">
        <v>163</v>
      </c>
      <c r="H163" s="62" t="s">
        <v>155</v>
      </c>
      <c r="I163" s="64"/>
      <c r="J163" s="64"/>
      <c r="K163" s="64"/>
      <c r="L163" s="64"/>
      <c r="M163" s="44"/>
      <c r="N163" s="45"/>
      <c r="O163" s="65"/>
      <c r="P163" s="65" t="s">
        <v>33</v>
      </c>
      <c r="Q163" s="72" t="s">
        <v>34</v>
      </c>
      <c r="R163" s="27"/>
      <c r="S163" s="67">
        <v>50000</v>
      </c>
      <c r="T163" s="68">
        <v>42500</v>
      </c>
      <c r="U163" s="68">
        <v>5000</v>
      </c>
      <c r="V163" s="68">
        <v>2500</v>
      </c>
      <c r="W163" s="69" t="s">
        <v>231</v>
      </c>
      <c r="X163" s="73" t="s">
        <v>243</v>
      </c>
      <c r="Y163" s="65">
        <v>20</v>
      </c>
    </row>
    <row r="164" spans="1:25" ht="60" hidden="1">
      <c r="A164" s="23">
        <v>157</v>
      </c>
      <c r="B164" s="74" t="s">
        <v>244</v>
      </c>
      <c r="C164" s="61"/>
      <c r="D164" s="61">
        <v>1</v>
      </c>
      <c r="E164" s="62" t="s">
        <v>245</v>
      </c>
      <c r="F164" s="63">
        <v>55000</v>
      </c>
      <c r="G164" s="70" t="s">
        <v>163</v>
      </c>
      <c r="H164" s="62" t="s">
        <v>155</v>
      </c>
      <c r="I164" s="64"/>
      <c r="J164" s="64"/>
      <c r="K164" s="64"/>
      <c r="L164" s="64"/>
      <c r="M164" s="44"/>
      <c r="N164" s="45"/>
      <c r="O164" s="65"/>
      <c r="P164" s="65" t="s">
        <v>33</v>
      </c>
      <c r="Q164" s="66" t="s">
        <v>34</v>
      </c>
      <c r="R164" s="27"/>
      <c r="S164" s="67">
        <v>50000</v>
      </c>
      <c r="T164" s="68">
        <v>42500</v>
      </c>
      <c r="U164" s="68">
        <v>5000</v>
      </c>
      <c r="V164" s="68">
        <v>2500</v>
      </c>
      <c r="W164" s="69" t="s">
        <v>231</v>
      </c>
      <c r="X164" s="73" t="s">
        <v>246</v>
      </c>
      <c r="Y164" s="65">
        <v>20</v>
      </c>
    </row>
    <row r="165" spans="1:25" ht="45" hidden="1">
      <c r="A165" s="23">
        <v>158</v>
      </c>
      <c r="B165" s="74" t="s">
        <v>247</v>
      </c>
      <c r="C165" s="61"/>
      <c r="D165" s="61">
        <v>1</v>
      </c>
      <c r="E165" s="62" t="s">
        <v>240</v>
      </c>
      <c r="F165" s="63">
        <v>55000</v>
      </c>
      <c r="G165" s="70" t="s">
        <v>163</v>
      </c>
      <c r="H165" s="62" t="s">
        <v>155</v>
      </c>
      <c r="I165" s="75"/>
      <c r="J165" s="64"/>
      <c r="K165" s="64"/>
      <c r="L165" s="64"/>
      <c r="M165" s="44"/>
      <c r="N165" s="45"/>
      <c r="O165" s="65"/>
      <c r="P165" s="65" t="s">
        <v>33</v>
      </c>
      <c r="Q165" s="66" t="s">
        <v>34</v>
      </c>
      <c r="R165" s="27"/>
      <c r="S165" s="67">
        <v>50000</v>
      </c>
      <c r="T165" s="68">
        <v>42500</v>
      </c>
      <c r="U165" s="68">
        <v>5000</v>
      </c>
      <c r="V165" s="68">
        <v>2500</v>
      </c>
      <c r="W165" s="69" t="s">
        <v>231</v>
      </c>
      <c r="X165" s="73" t="s">
        <v>248</v>
      </c>
      <c r="Y165" s="65">
        <v>20</v>
      </c>
    </row>
    <row r="166" spans="1:25" ht="45" hidden="1">
      <c r="A166" s="23">
        <v>159</v>
      </c>
      <c r="B166" s="74" t="s">
        <v>249</v>
      </c>
      <c r="C166" s="61"/>
      <c r="D166" s="61">
        <v>1</v>
      </c>
      <c r="E166" s="62" t="s">
        <v>240</v>
      </c>
      <c r="F166" s="63">
        <v>55000</v>
      </c>
      <c r="G166" s="70" t="s">
        <v>163</v>
      </c>
      <c r="H166" s="62" t="s">
        <v>155</v>
      </c>
      <c r="I166" s="64"/>
      <c r="J166" s="64"/>
      <c r="K166" s="64"/>
      <c r="L166" s="64"/>
      <c r="M166" s="44"/>
      <c r="N166" s="45"/>
      <c r="O166" s="65"/>
      <c r="P166" s="65" t="s">
        <v>33</v>
      </c>
      <c r="Q166" s="66" t="s">
        <v>34</v>
      </c>
      <c r="R166" s="27"/>
      <c r="S166" s="67">
        <v>50000</v>
      </c>
      <c r="T166" s="68">
        <v>42500</v>
      </c>
      <c r="U166" s="68">
        <v>5000</v>
      </c>
      <c r="V166" s="68">
        <v>2500</v>
      </c>
      <c r="W166" s="69" t="s">
        <v>231</v>
      </c>
      <c r="X166" s="73" t="s">
        <v>250</v>
      </c>
      <c r="Y166" s="65">
        <v>20</v>
      </c>
    </row>
    <row r="167" spans="1:25" ht="60" hidden="1">
      <c r="A167" s="23">
        <v>160</v>
      </c>
      <c r="B167" s="74" t="s">
        <v>251</v>
      </c>
      <c r="C167" s="61"/>
      <c r="D167" s="61">
        <v>1</v>
      </c>
      <c r="E167" s="62" t="s">
        <v>240</v>
      </c>
      <c r="F167" s="63">
        <v>55000</v>
      </c>
      <c r="G167" s="70" t="s">
        <v>163</v>
      </c>
      <c r="H167" s="62" t="s">
        <v>155</v>
      </c>
      <c r="I167" s="64"/>
      <c r="J167" s="64"/>
      <c r="K167" s="64"/>
      <c r="L167" s="64"/>
      <c r="M167" s="44"/>
      <c r="N167" s="45"/>
      <c r="O167" s="65"/>
      <c r="P167" s="65" t="s">
        <v>33</v>
      </c>
      <c r="Q167" s="72" t="s">
        <v>159</v>
      </c>
      <c r="R167" s="27"/>
      <c r="S167" s="67">
        <v>50000</v>
      </c>
      <c r="T167" s="68">
        <v>42500</v>
      </c>
      <c r="U167" s="68">
        <v>5000</v>
      </c>
      <c r="V167" s="68">
        <v>2500</v>
      </c>
      <c r="W167" s="69" t="s">
        <v>231</v>
      </c>
      <c r="X167" s="73" t="s">
        <v>252</v>
      </c>
      <c r="Y167" s="65">
        <v>20</v>
      </c>
    </row>
    <row r="168" spans="1:25" ht="60" hidden="1">
      <c r="A168" s="23">
        <v>161</v>
      </c>
      <c r="B168" s="74" t="s">
        <v>253</v>
      </c>
      <c r="C168" s="61"/>
      <c r="D168" s="61">
        <v>1</v>
      </c>
      <c r="E168" s="62" t="s">
        <v>254</v>
      </c>
      <c r="F168" s="63">
        <v>55000</v>
      </c>
      <c r="G168" s="70" t="s">
        <v>163</v>
      </c>
      <c r="H168" s="62" t="s">
        <v>155</v>
      </c>
      <c r="I168" s="64"/>
      <c r="J168" s="64"/>
      <c r="K168" s="64"/>
      <c r="L168" s="64"/>
      <c r="M168" s="44"/>
      <c r="N168" s="45"/>
      <c r="O168" s="65"/>
      <c r="P168" s="65" t="s">
        <v>33</v>
      </c>
      <c r="Q168" s="66" t="s">
        <v>34</v>
      </c>
      <c r="R168" s="27"/>
      <c r="S168" s="67">
        <v>50000</v>
      </c>
      <c r="T168" s="68">
        <v>42500</v>
      </c>
      <c r="U168" s="68">
        <v>5000</v>
      </c>
      <c r="V168" s="68">
        <v>2500</v>
      </c>
      <c r="W168" s="69" t="s">
        <v>231</v>
      </c>
      <c r="X168" s="73" t="s">
        <v>255</v>
      </c>
      <c r="Y168" s="65">
        <v>20</v>
      </c>
    </row>
    <row r="169" spans="1:25" ht="45" hidden="1">
      <c r="A169" s="23">
        <v>162</v>
      </c>
      <c r="B169" s="74" t="s">
        <v>256</v>
      </c>
      <c r="C169" s="61"/>
      <c r="D169" s="61">
        <v>1</v>
      </c>
      <c r="E169" s="62" t="s">
        <v>240</v>
      </c>
      <c r="F169" s="63">
        <v>55000</v>
      </c>
      <c r="G169" s="70" t="s">
        <v>163</v>
      </c>
      <c r="H169" s="62" t="s">
        <v>155</v>
      </c>
      <c r="I169" s="64"/>
      <c r="J169" s="64"/>
      <c r="K169" s="64"/>
      <c r="L169" s="64"/>
      <c r="M169" s="44"/>
      <c r="N169" s="45"/>
      <c r="O169" s="65"/>
      <c r="P169" s="65" t="s">
        <v>33</v>
      </c>
      <c r="Q169" s="66" t="s">
        <v>34</v>
      </c>
      <c r="R169" s="27"/>
      <c r="S169" s="67">
        <v>50000</v>
      </c>
      <c r="T169" s="68">
        <v>42500</v>
      </c>
      <c r="U169" s="68">
        <v>5000</v>
      </c>
      <c r="V169" s="68">
        <v>2500</v>
      </c>
      <c r="W169" s="69" t="s">
        <v>231</v>
      </c>
      <c r="X169" s="73" t="s">
        <v>257</v>
      </c>
      <c r="Y169" s="65">
        <v>20</v>
      </c>
    </row>
    <row r="170" spans="1:25" ht="45" hidden="1">
      <c r="A170" s="23">
        <v>163</v>
      </c>
      <c r="B170" s="74" t="s">
        <v>258</v>
      </c>
      <c r="C170" s="61"/>
      <c r="D170" s="61">
        <v>1</v>
      </c>
      <c r="E170" s="62" t="s">
        <v>240</v>
      </c>
      <c r="F170" s="63">
        <v>55000</v>
      </c>
      <c r="G170" s="70" t="s">
        <v>163</v>
      </c>
      <c r="H170" s="62" t="s">
        <v>155</v>
      </c>
      <c r="I170" s="64"/>
      <c r="J170" s="64"/>
      <c r="K170" s="64"/>
      <c r="L170" s="64"/>
      <c r="M170" s="44"/>
      <c r="N170" s="45"/>
      <c r="O170" s="65"/>
      <c r="P170" s="65" t="s">
        <v>33</v>
      </c>
      <c r="Q170" s="66" t="s">
        <v>34</v>
      </c>
      <c r="R170" s="27"/>
      <c r="S170" s="67">
        <v>50000</v>
      </c>
      <c r="T170" s="68">
        <v>42500</v>
      </c>
      <c r="U170" s="68">
        <v>5000</v>
      </c>
      <c r="V170" s="68">
        <v>2500</v>
      </c>
      <c r="W170" s="69" t="s">
        <v>231</v>
      </c>
      <c r="X170" s="73" t="s">
        <v>259</v>
      </c>
      <c r="Y170" s="65">
        <v>20</v>
      </c>
    </row>
    <row r="171" spans="1:25" ht="45" hidden="1">
      <c r="A171" s="23">
        <v>164</v>
      </c>
      <c r="B171" s="74" t="s">
        <v>260</v>
      </c>
      <c r="C171" s="61"/>
      <c r="D171" s="61">
        <v>1</v>
      </c>
      <c r="E171" s="62" t="s">
        <v>240</v>
      </c>
      <c r="F171" s="63">
        <v>55000</v>
      </c>
      <c r="G171" s="70" t="s">
        <v>163</v>
      </c>
      <c r="H171" s="62" t="s">
        <v>155</v>
      </c>
      <c r="I171" s="64"/>
      <c r="J171" s="64"/>
      <c r="K171" s="64"/>
      <c r="L171" s="64"/>
      <c r="M171" s="44"/>
      <c r="N171" s="45"/>
      <c r="O171" s="65"/>
      <c r="P171" s="65" t="s">
        <v>33</v>
      </c>
      <c r="Q171" s="66" t="s">
        <v>34</v>
      </c>
      <c r="R171" s="27"/>
      <c r="S171" s="67">
        <v>50000</v>
      </c>
      <c r="T171" s="68">
        <v>42500</v>
      </c>
      <c r="U171" s="68">
        <v>5000</v>
      </c>
      <c r="V171" s="68">
        <v>2500</v>
      </c>
      <c r="W171" s="69" t="s">
        <v>231</v>
      </c>
      <c r="X171" s="73" t="s">
        <v>261</v>
      </c>
      <c r="Y171" s="65">
        <v>20</v>
      </c>
    </row>
    <row r="172" spans="1:25" ht="45" hidden="1">
      <c r="A172" s="23">
        <v>165</v>
      </c>
      <c r="B172" s="74" t="s">
        <v>262</v>
      </c>
      <c r="C172" s="61"/>
      <c r="D172" s="61">
        <v>1</v>
      </c>
      <c r="E172" s="62" t="s">
        <v>240</v>
      </c>
      <c r="F172" s="63">
        <v>55000</v>
      </c>
      <c r="G172" s="70" t="s">
        <v>163</v>
      </c>
      <c r="H172" s="62" t="s">
        <v>155</v>
      </c>
      <c r="I172" s="64"/>
      <c r="J172" s="64"/>
      <c r="K172" s="64"/>
      <c r="L172" s="64"/>
      <c r="M172" s="44"/>
      <c r="N172" s="45"/>
      <c r="O172" s="65"/>
      <c r="P172" s="65" t="s">
        <v>33</v>
      </c>
      <c r="Q172" s="66" t="s">
        <v>34</v>
      </c>
      <c r="R172" s="27"/>
      <c r="S172" s="67">
        <v>50000</v>
      </c>
      <c r="T172" s="68">
        <v>42500</v>
      </c>
      <c r="U172" s="68">
        <v>5000</v>
      </c>
      <c r="V172" s="68">
        <v>2500</v>
      </c>
      <c r="W172" s="69" t="s">
        <v>231</v>
      </c>
      <c r="X172" s="73" t="s">
        <v>263</v>
      </c>
      <c r="Y172" s="65">
        <v>20</v>
      </c>
    </row>
    <row r="173" spans="1:25" ht="60" hidden="1">
      <c r="A173" s="23">
        <v>166</v>
      </c>
      <c r="B173" s="74" t="s">
        <v>264</v>
      </c>
      <c r="C173" s="61"/>
      <c r="D173" s="61">
        <v>1</v>
      </c>
      <c r="E173" s="62" t="s">
        <v>254</v>
      </c>
      <c r="F173" s="63">
        <v>55000</v>
      </c>
      <c r="G173" s="70" t="s">
        <v>163</v>
      </c>
      <c r="H173" s="62" t="s">
        <v>155</v>
      </c>
      <c r="I173" s="64"/>
      <c r="J173" s="64"/>
      <c r="K173" s="64"/>
      <c r="L173" s="64"/>
      <c r="M173" s="44"/>
      <c r="N173" s="45"/>
      <c r="O173" s="65"/>
      <c r="P173" s="65" t="s">
        <v>33</v>
      </c>
      <c r="Q173" s="66" t="s">
        <v>34</v>
      </c>
      <c r="R173" s="27"/>
      <c r="S173" s="67">
        <v>50000</v>
      </c>
      <c r="T173" s="68">
        <v>42500</v>
      </c>
      <c r="U173" s="68">
        <v>5000</v>
      </c>
      <c r="V173" s="68">
        <v>2500</v>
      </c>
      <c r="W173" s="69" t="s">
        <v>231</v>
      </c>
      <c r="X173" s="73" t="s">
        <v>265</v>
      </c>
      <c r="Y173" s="65">
        <v>20</v>
      </c>
    </row>
    <row r="174" spans="1:25" ht="45" hidden="1">
      <c r="A174" s="23">
        <v>167</v>
      </c>
      <c r="B174" s="74" t="s">
        <v>266</v>
      </c>
      <c r="C174" s="61"/>
      <c r="D174" s="61">
        <v>1</v>
      </c>
      <c r="E174" s="62" t="s">
        <v>240</v>
      </c>
      <c r="F174" s="63">
        <v>55000</v>
      </c>
      <c r="G174" s="70" t="s">
        <v>163</v>
      </c>
      <c r="H174" s="62" t="s">
        <v>155</v>
      </c>
      <c r="I174" s="64"/>
      <c r="J174" s="64"/>
      <c r="K174" s="64"/>
      <c r="L174" s="64"/>
      <c r="M174" s="44"/>
      <c r="N174" s="45"/>
      <c r="O174" s="65"/>
      <c r="P174" s="65" t="s">
        <v>33</v>
      </c>
      <c r="Q174" s="66" t="s">
        <v>34</v>
      </c>
      <c r="R174" s="27"/>
      <c r="S174" s="67">
        <v>50000</v>
      </c>
      <c r="T174" s="68">
        <v>42500</v>
      </c>
      <c r="U174" s="68">
        <v>5000</v>
      </c>
      <c r="V174" s="68">
        <v>2500</v>
      </c>
      <c r="W174" s="69" t="s">
        <v>231</v>
      </c>
      <c r="X174" s="73" t="s">
        <v>267</v>
      </c>
      <c r="Y174" s="65">
        <v>20</v>
      </c>
    </row>
    <row r="175" spans="1:25" ht="60" hidden="1">
      <c r="A175" s="23">
        <v>168</v>
      </c>
      <c r="B175" s="74" t="s">
        <v>268</v>
      </c>
      <c r="C175" s="61"/>
      <c r="D175" s="61">
        <v>1</v>
      </c>
      <c r="E175" s="62" t="s">
        <v>254</v>
      </c>
      <c r="F175" s="63">
        <v>55000</v>
      </c>
      <c r="G175" s="70" t="s">
        <v>163</v>
      </c>
      <c r="H175" s="62" t="s">
        <v>155</v>
      </c>
      <c r="I175" s="64"/>
      <c r="J175" s="64"/>
      <c r="K175" s="64"/>
      <c r="L175" s="64"/>
      <c r="M175" s="44"/>
      <c r="N175" s="45"/>
      <c r="O175" s="65"/>
      <c r="P175" s="65" t="s">
        <v>33</v>
      </c>
      <c r="Q175" s="66" t="s">
        <v>34</v>
      </c>
      <c r="R175" s="27"/>
      <c r="S175" s="67">
        <v>50000</v>
      </c>
      <c r="T175" s="68">
        <v>42500</v>
      </c>
      <c r="U175" s="68">
        <v>5000</v>
      </c>
      <c r="V175" s="68">
        <v>2500</v>
      </c>
      <c r="W175" s="69" t="s">
        <v>231</v>
      </c>
      <c r="X175" s="73" t="s">
        <v>269</v>
      </c>
      <c r="Y175" s="65">
        <v>20</v>
      </c>
    </row>
    <row r="176" spans="1:25" ht="60" hidden="1">
      <c r="A176" s="23">
        <v>169</v>
      </c>
      <c r="B176" s="74" t="s">
        <v>270</v>
      </c>
      <c r="C176" s="61"/>
      <c r="D176" s="61">
        <v>1</v>
      </c>
      <c r="E176" s="62" t="s">
        <v>271</v>
      </c>
      <c r="F176" s="63">
        <v>55000</v>
      </c>
      <c r="G176" s="70" t="s">
        <v>163</v>
      </c>
      <c r="H176" s="62" t="s">
        <v>155</v>
      </c>
      <c r="I176" s="64"/>
      <c r="J176" s="64"/>
      <c r="K176" s="64"/>
      <c r="L176" s="64"/>
      <c r="M176" s="44"/>
      <c r="N176" s="45"/>
      <c r="O176" s="65"/>
      <c r="P176" s="65" t="s">
        <v>33</v>
      </c>
      <c r="Q176" s="66" t="s">
        <v>34</v>
      </c>
      <c r="R176" s="27"/>
      <c r="S176" s="67">
        <v>50000</v>
      </c>
      <c r="T176" s="68">
        <v>42500</v>
      </c>
      <c r="U176" s="68">
        <v>5000</v>
      </c>
      <c r="V176" s="68">
        <v>2500</v>
      </c>
      <c r="W176" s="69" t="s">
        <v>231</v>
      </c>
      <c r="X176" s="73" t="s">
        <v>272</v>
      </c>
      <c r="Y176" s="65">
        <v>20</v>
      </c>
    </row>
    <row r="177" spans="1:25" ht="60" hidden="1">
      <c r="A177" s="23">
        <v>170</v>
      </c>
      <c r="B177" s="74" t="s">
        <v>273</v>
      </c>
      <c r="C177" s="61"/>
      <c r="D177" s="61">
        <v>1</v>
      </c>
      <c r="E177" s="62" t="s">
        <v>240</v>
      </c>
      <c r="F177" s="63">
        <v>55000</v>
      </c>
      <c r="G177" s="70" t="s">
        <v>163</v>
      </c>
      <c r="H177" s="62" t="s">
        <v>155</v>
      </c>
      <c r="I177" s="64"/>
      <c r="J177" s="64"/>
      <c r="K177" s="64"/>
      <c r="L177" s="64"/>
      <c r="M177" s="44"/>
      <c r="N177" s="45"/>
      <c r="O177" s="65"/>
      <c r="P177" s="65" t="s">
        <v>33</v>
      </c>
      <c r="Q177" s="66" t="s">
        <v>34</v>
      </c>
      <c r="R177" s="27"/>
      <c r="S177" s="67">
        <v>50000</v>
      </c>
      <c r="T177" s="68">
        <v>42500</v>
      </c>
      <c r="U177" s="68">
        <v>5000</v>
      </c>
      <c r="V177" s="68">
        <v>2500</v>
      </c>
      <c r="W177" s="69" t="s">
        <v>231</v>
      </c>
      <c r="X177" s="73" t="s">
        <v>274</v>
      </c>
      <c r="Y177" s="65">
        <v>20</v>
      </c>
    </row>
    <row r="178" spans="1:25" ht="45" hidden="1">
      <c r="A178" s="23">
        <v>171</v>
      </c>
      <c r="B178" s="74" t="s">
        <v>275</v>
      </c>
      <c r="C178" s="61"/>
      <c r="D178" s="61">
        <v>1</v>
      </c>
      <c r="E178" s="62" t="s">
        <v>230</v>
      </c>
      <c r="F178" s="63">
        <v>55000</v>
      </c>
      <c r="G178" s="70" t="s">
        <v>163</v>
      </c>
      <c r="H178" s="62" t="s">
        <v>155</v>
      </c>
      <c r="I178" s="64"/>
      <c r="J178" s="64"/>
      <c r="K178" s="64"/>
      <c r="L178" s="64"/>
      <c r="M178" s="44"/>
      <c r="N178" s="45"/>
      <c r="O178" s="65"/>
      <c r="P178" s="65" t="s">
        <v>33</v>
      </c>
      <c r="Q178" s="66" t="s">
        <v>34</v>
      </c>
      <c r="R178" s="27"/>
      <c r="S178" s="67">
        <v>50000</v>
      </c>
      <c r="T178" s="68">
        <v>42500</v>
      </c>
      <c r="U178" s="68">
        <v>5000</v>
      </c>
      <c r="V178" s="68">
        <v>2500</v>
      </c>
      <c r="W178" s="69" t="s">
        <v>231</v>
      </c>
      <c r="X178" s="76" t="s">
        <v>276</v>
      </c>
      <c r="Y178" s="65">
        <v>20</v>
      </c>
    </row>
    <row r="179" spans="1:25" ht="60" hidden="1">
      <c r="A179" s="23">
        <v>172</v>
      </c>
      <c r="B179" s="74" t="s">
        <v>277</v>
      </c>
      <c r="C179" s="61"/>
      <c r="D179" s="61">
        <v>1</v>
      </c>
      <c r="E179" s="62" t="s">
        <v>234</v>
      </c>
      <c r="F179" s="63">
        <v>55000</v>
      </c>
      <c r="G179" s="70" t="s">
        <v>163</v>
      </c>
      <c r="H179" s="62" t="s">
        <v>155</v>
      </c>
      <c r="I179" s="64"/>
      <c r="J179" s="64"/>
      <c r="K179" s="64"/>
      <c r="L179" s="64"/>
      <c r="M179" s="44"/>
      <c r="N179" s="45"/>
      <c r="O179" s="65"/>
      <c r="P179" s="65" t="s">
        <v>33</v>
      </c>
      <c r="Q179" s="72" t="s">
        <v>159</v>
      </c>
      <c r="R179" s="27"/>
      <c r="S179" s="67">
        <v>50000</v>
      </c>
      <c r="T179" s="68">
        <v>42500</v>
      </c>
      <c r="U179" s="68">
        <v>5000</v>
      </c>
      <c r="V179" s="68">
        <v>2500</v>
      </c>
      <c r="W179" s="69" t="s">
        <v>231</v>
      </c>
      <c r="X179" s="73" t="s">
        <v>278</v>
      </c>
      <c r="Y179" s="65">
        <v>20</v>
      </c>
    </row>
    <row r="180" spans="1:25" ht="60" hidden="1">
      <c r="A180" s="23">
        <v>173</v>
      </c>
      <c r="B180" s="74" t="s">
        <v>279</v>
      </c>
      <c r="C180" s="61"/>
      <c r="D180" s="61">
        <v>1</v>
      </c>
      <c r="E180" s="62" t="s">
        <v>230</v>
      </c>
      <c r="F180" s="63">
        <v>55000</v>
      </c>
      <c r="G180" s="70" t="s">
        <v>163</v>
      </c>
      <c r="H180" s="62" t="s">
        <v>155</v>
      </c>
      <c r="I180" s="64"/>
      <c r="J180" s="64"/>
      <c r="K180" s="64"/>
      <c r="L180" s="64"/>
      <c r="M180" s="44"/>
      <c r="N180" s="45"/>
      <c r="O180" s="65"/>
      <c r="P180" s="65" t="s">
        <v>33</v>
      </c>
      <c r="Q180" s="66" t="s">
        <v>34</v>
      </c>
      <c r="R180" s="27"/>
      <c r="S180" s="67">
        <v>50000</v>
      </c>
      <c r="T180" s="68">
        <v>42500</v>
      </c>
      <c r="U180" s="68">
        <v>5000</v>
      </c>
      <c r="V180" s="68">
        <v>2500</v>
      </c>
      <c r="W180" s="69" t="s">
        <v>231</v>
      </c>
      <c r="X180" s="73" t="s">
        <v>280</v>
      </c>
      <c r="Y180" s="65">
        <v>20</v>
      </c>
    </row>
    <row r="181" spans="1:25" ht="45" hidden="1">
      <c r="A181" s="23">
        <v>174</v>
      </c>
      <c r="B181" s="74" t="s">
        <v>281</v>
      </c>
      <c r="C181" s="61"/>
      <c r="D181" s="61">
        <v>1</v>
      </c>
      <c r="E181" s="62" t="s">
        <v>240</v>
      </c>
      <c r="F181" s="63">
        <v>55000</v>
      </c>
      <c r="G181" s="70" t="s">
        <v>163</v>
      </c>
      <c r="H181" s="62" t="s">
        <v>155</v>
      </c>
      <c r="I181" s="64"/>
      <c r="J181" s="64"/>
      <c r="K181" s="64"/>
      <c r="L181" s="64"/>
      <c r="M181" s="44"/>
      <c r="N181" s="45"/>
      <c r="O181" s="65"/>
      <c r="P181" s="65" t="s">
        <v>33</v>
      </c>
      <c r="Q181" s="66" t="s">
        <v>34</v>
      </c>
      <c r="R181" s="27"/>
      <c r="S181" s="67">
        <v>50000</v>
      </c>
      <c r="T181" s="68">
        <v>42500</v>
      </c>
      <c r="U181" s="68">
        <v>5000</v>
      </c>
      <c r="V181" s="68">
        <v>2500</v>
      </c>
      <c r="W181" s="69" t="s">
        <v>231</v>
      </c>
      <c r="X181" s="73" t="s">
        <v>282</v>
      </c>
      <c r="Y181" s="65">
        <v>20</v>
      </c>
    </row>
    <row r="182" spans="1:25" ht="60" hidden="1">
      <c r="A182" s="23">
        <v>175</v>
      </c>
      <c r="B182" s="74" t="s">
        <v>283</v>
      </c>
      <c r="C182" s="61"/>
      <c r="D182" s="61">
        <v>1</v>
      </c>
      <c r="E182" s="62" t="s">
        <v>240</v>
      </c>
      <c r="F182" s="63">
        <v>55000</v>
      </c>
      <c r="G182" s="70" t="s">
        <v>163</v>
      </c>
      <c r="H182" s="62" t="s">
        <v>155</v>
      </c>
      <c r="I182" s="64"/>
      <c r="J182" s="64"/>
      <c r="K182" s="64"/>
      <c r="L182" s="64"/>
      <c r="M182" s="44"/>
      <c r="N182" s="45"/>
      <c r="O182" s="65"/>
      <c r="P182" s="65" t="s">
        <v>33</v>
      </c>
      <c r="Q182" s="66" t="s">
        <v>34</v>
      </c>
      <c r="R182" s="27"/>
      <c r="S182" s="67">
        <v>50000</v>
      </c>
      <c r="T182" s="68">
        <v>42500</v>
      </c>
      <c r="U182" s="68">
        <v>5000</v>
      </c>
      <c r="V182" s="68">
        <v>2500</v>
      </c>
      <c r="W182" s="69" t="s">
        <v>231</v>
      </c>
      <c r="X182" s="73" t="s">
        <v>284</v>
      </c>
      <c r="Y182" s="65">
        <v>20</v>
      </c>
    </row>
    <row r="183" spans="1:25" ht="45" hidden="1">
      <c r="A183" s="23">
        <v>176</v>
      </c>
      <c r="B183" s="74" t="s">
        <v>285</v>
      </c>
      <c r="C183" s="61"/>
      <c r="D183" s="61">
        <v>1</v>
      </c>
      <c r="E183" s="62" t="s">
        <v>240</v>
      </c>
      <c r="F183" s="63">
        <v>55000</v>
      </c>
      <c r="G183" s="70" t="s">
        <v>163</v>
      </c>
      <c r="H183" s="62" t="s">
        <v>155</v>
      </c>
      <c r="I183" s="64"/>
      <c r="J183" s="64"/>
      <c r="K183" s="64"/>
      <c r="L183" s="64"/>
      <c r="M183" s="44"/>
      <c r="N183" s="45"/>
      <c r="O183" s="65"/>
      <c r="P183" s="65" t="s">
        <v>33</v>
      </c>
      <c r="Q183" s="66" t="s">
        <v>34</v>
      </c>
      <c r="R183" s="27"/>
      <c r="S183" s="67">
        <v>50000</v>
      </c>
      <c r="T183" s="68">
        <v>42500</v>
      </c>
      <c r="U183" s="68">
        <v>5000</v>
      </c>
      <c r="V183" s="68">
        <v>2500</v>
      </c>
      <c r="W183" s="69" t="s">
        <v>231</v>
      </c>
      <c r="X183" s="73" t="s">
        <v>286</v>
      </c>
      <c r="Y183" s="65">
        <v>20</v>
      </c>
    </row>
    <row r="184" spans="1:25" ht="45" hidden="1">
      <c r="A184" s="23">
        <v>177</v>
      </c>
      <c r="B184" s="74" t="s">
        <v>287</v>
      </c>
      <c r="C184" s="61"/>
      <c r="D184" s="61">
        <v>1</v>
      </c>
      <c r="E184" s="62" t="s">
        <v>240</v>
      </c>
      <c r="F184" s="63">
        <v>55000</v>
      </c>
      <c r="G184" s="70" t="s">
        <v>163</v>
      </c>
      <c r="H184" s="62" t="s">
        <v>155</v>
      </c>
      <c r="I184" s="64"/>
      <c r="J184" s="64"/>
      <c r="K184" s="64"/>
      <c r="L184" s="64"/>
      <c r="M184" s="44"/>
      <c r="N184" s="45"/>
      <c r="O184" s="65"/>
      <c r="P184" s="65" t="s">
        <v>33</v>
      </c>
      <c r="Q184" s="66" t="s">
        <v>34</v>
      </c>
      <c r="R184" s="27"/>
      <c r="S184" s="67">
        <v>50000</v>
      </c>
      <c r="T184" s="68">
        <v>42500</v>
      </c>
      <c r="U184" s="68">
        <v>5000</v>
      </c>
      <c r="V184" s="68">
        <v>2500</v>
      </c>
      <c r="W184" s="69" t="s">
        <v>231</v>
      </c>
      <c r="X184" s="73" t="s">
        <v>288</v>
      </c>
      <c r="Y184" s="65">
        <v>20</v>
      </c>
    </row>
    <row r="185" spans="1:25" ht="60" hidden="1">
      <c r="A185" s="23">
        <v>178</v>
      </c>
      <c r="B185" s="74" t="s">
        <v>289</v>
      </c>
      <c r="C185" s="61"/>
      <c r="D185" s="61">
        <v>1</v>
      </c>
      <c r="E185" s="62" t="s">
        <v>237</v>
      </c>
      <c r="F185" s="63">
        <v>55000</v>
      </c>
      <c r="G185" s="70" t="s">
        <v>163</v>
      </c>
      <c r="H185" s="62" t="s">
        <v>155</v>
      </c>
      <c r="I185" s="64"/>
      <c r="J185" s="64"/>
      <c r="K185" s="64"/>
      <c r="L185" s="64"/>
      <c r="M185" s="44"/>
      <c r="N185" s="45"/>
      <c r="O185" s="65"/>
      <c r="P185" s="65" t="s">
        <v>33</v>
      </c>
      <c r="Q185" s="72" t="s">
        <v>34</v>
      </c>
      <c r="R185" s="27"/>
      <c r="S185" s="67">
        <v>50000</v>
      </c>
      <c r="T185" s="68">
        <v>42500</v>
      </c>
      <c r="U185" s="68">
        <v>5000</v>
      </c>
      <c r="V185" s="68">
        <v>2500</v>
      </c>
      <c r="W185" s="69" t="s">
        <v>231</v>
      </c>
      <c r="X185" s="73" t="s">
        <v>290</v>
      </c>
      <c r="Y185" s="65">
        <v>20</v>
      </c>
    </row>
    <row r="186" spans="1:25" ht="45" hidden="1">
      <c r="A186" s="23">
        <v>179</v>
      </c>
      <c r="B186" s="74" t="s">
        <v>291</v>
      </c>
      <c r="C186" s="61"/>
      <c r="D186" s="61">
        <v>1</v>
      </c>
      <c r="E186" s="62" t="s">
        <v>237</v>
      </c>
      <c r="F186" s="63">
        <v>55000</v>
      </c>
      <c r="G186" s="70" t="s">
        <v>163</v>
      </c>
      <c r="H186" s="62" t="s">
        <v>155</v>
      </c>
      <c r="I186" s="64"/>
      <c r="J186" s="64"/>
      <c r="K186" s="64"/>
      <c r="L186" s="64"/>
      <c r="M186" s="44"/>
      <c r="N186" s="45"/>
      <c r="O186" s="65"/>
      <c r="P186" s="65" t="s">
        <v>33</v>
      </c>
      <c r="Q186" s="72" t="s">
        <v>34</v>
      </c>
      <c r="R186" s="27"/>
      <c r="S186" s="67">
        <v>50000</v>
      </c>
      <c r="T186" s="68">
        <v>42500</v>
      </c>
      <c r="U186" s="68">
        <v>5000</v>
      </c>
      <c r="V186" s="68">
        <v>2500</v>
      </c>
      <c r="W186" s="69" t="s">
        <v>231</v>
      </c>
      <c r="X186" s="73" t="s">
        <v>292</v>
      </c>
      <c r="Y186" s="65">
        <v>20</v>
      </c>
    </row>
    <row r="187" spans="1:25" ht="45" hidden="1">
      <c r="A187" s="23">
        <v>180</v>
      </c>
      <c r="B187" s="74" t="s">
        <v>293</v>
      </c>
      <c r="C187" s="61"/>
      <c r="D187" s="61">
        <v>1</v>
      </c>
      <c r="E187" s="62" t="s">
        <v>294</v>
      </c>
      <c r="F187" s="63">
        <v>55000</v>
      </c>
      <c r="G187" s="70" t="s">
        <v>163</v>
      </c>
      <c r="H187" s="62" t="s">
        <v>155</v>
      </c>
      <c r="I187" s="64"/>
      <c r="J187" s="64"/>
      <c r="K187" s="64"/>
      <c r="L187" s="64"/>
      <c r="M187" s="44"/>
      <c r="N187" s="45"/>
      <c r="O187" s="65"/>
      <c r="P187" s="65" t="s">
        <v>33</v>
      </c>
      <c r="Q187" s="72" t="s">
        <v>34</v>
      </c>
      <c r="R187" s="27"/>
      <c r="S187" s="67">
        <v>50000</v>
      </c>
      <c r="T187" s="68">
        <v>42500</v>
      </c>
      <c r="U187" s="68">
        <v>5000</v>
      </c>
      <c r="V187" s="68">
        <v>2500</v>
      </c>
      <c r="W187" s="69" t="s">
        <v>231</v>
      </c>
      <c r="X187" s="73" t="s">
        <v>295</v>
      </c>
      <c r="Y187" s="65">
        <v>20</v>
      </c>
    </row>
    <row r="188" spans="1:25" ht="45" hidden="1">
      <c r="A188" s="23">
        <v>181</v>
      </c>
      <c r="B188" s="74" t="s">
        <v>296</v>
      </c>
      <c r="C188" s="61"/>
      <c r="D188" s="61">
        <v>1</v>
      </c>
      <c r="E188" s="62" t="s">
        <v>294</v>
      </c>
      <c r="F188" s="63">
        <v>55000</v>
      </c>
      <c r="G188" s="70" t="s">
        <v>163</v>
      </c>
      <c r="H188" s="62" t="s">
        <v>155</v>
      </c>
      <c r="I188" s="64"/>
      <c r="J188" s="64"/>
      <c r="K188" s="64"/>
      <c r="L188" s="64"/>
      <c r="M188" s="44"/>
      <c r="N188" s="45"/>
      <c r="O188" s="65"/>
      <c r="P188" s="65" t="s">
        <v>33</v>
      </c>
      <c r="Q188" s="72" t="s">
        <v>34</v>
      </c>
      <c r="R188" s="27"/>
      <c r="S188" s="67">
        <v>50000</v>
      </c>
      <c r="T188" s="68">
        <v>42500</v>
      </c>
      <c r="U188" s="68">
        <v>5000</v>
      </c>
      <c r="V188" s="68">
        <v>2500</v>
      </c>
      <c r="W188" s="69" t="s">
        <v>231</v>
      </c>
      <c r="X188" s="73" t="s">
        <v>297</v>
      </c>
      <c r="Y188" s="65">
        <v>20</v>
      </c>
    </row>
    <row r="189" spans="1:25" ht="45" hidden="1">
      <c r="A189" s="23">
        <v>182</v>
      </c>
      <c r="B189" s="74" t="s">
        <v>298</v>
      </c>
      <c r="C189" s="61"/>
      <c r="D189" s="61">
        <v>1</v>
      </c>
      <c r="E189" s="62" t="s">
        <v>240</v>
      </c>
      <c r="F189" s="63">
        <v>55000</v>
      </c>
      <c r="G189" s="70" t="s">
        <v>163</v>
      </c>
      <c r="H189" s="62" t="s">
        <v>155</v>
      </c>
      <c r="I189" s="64"/>
      <c r="J189" s="64"/>
      <c r="K189" s="64"/>
      <c r="L189" s="64"/>
      <c r="M189" s="44"/>
      <c r="N189" s="45"/>
      <c r="O189" s="65"/>
      <c r="P189" s="65" t="s">
        <v>33</v>
      </c>
      <c r="Q189" s="72" t="s">
        <v>34</v>
      </c>
      <c r="R189" s="27"/>
      <c r="S189" s="67">
        <v>50000</v>
      </c>
      <c r="T189" s="68">
        <v>42500</v>
      </c>
      <c r="U189" s="68">
        <v>5000</v>
      </c>
      <c r="V189" s="68">
        <v>2500</v>
      </c>
      <c r="W189" s="69" t="s">
        <v>231</v>
      </c>
      <c r="X189" s="73" t="s">
        <v>299</v>
      </c>
      <c r="Y189" s="65">
        <v>20</v>
      </c>
    </row>
    <row r="190" spans="1:25" ht="45" hidden="1">
      <c r="A190" s="23">
        <v>183</v>
      </c>
      <c r="B190" s="74" t="s">
        <v>300</v>
      </c>
      <c r="C190" s="61"/>
      <c r="D190" s="61">
        <v>1</v>
      </c>
      <c r="E190" s="62" t="s">
        <v>240</v>
      </c>
      <c r="F190" s="63">
        <v>55000</v>
      </c>
      <c r="G190" s="70" t="s">
        <v>163</v>
      </c>
      <c r="H190" s="62" t="s">
        <v>155</v>
      </c>
      <c r="I190" s="64"/>
      <c r="J190" s="64"/>
      <c r="K190" s="64"/>
      <c r="L190" s="64"/>
      <c r="M190" s="44"/>
      <c r="N190" s="45"/>
      <c r="O190" s="65"/>
      <c r="P190" s="65" t="s">
        <v>33</v>
      </c>
      <c r="Q190" s="72" t="s">
        <v>34</v>
      </c>
      <c r="R190" s="27"/>
      <c r="S190" s="67">
        <v>50000</v>
      </c>
      <c r="T190" s="68">
        <v>42500</v>
      </c>
      <c r="U190" s="68">
        <v>5000</v>
      </c>
      <c r="V190" s="68">
        <v>2500</v>
      </c>
      <c r="W190" s="69" t="s">
        <v>231</v>
      </c>
      <c r="X190" s="73" t="s">
        <v>301</v>
      </c>
      <c r="Y190" s="65">
        <v>20</v>
      </c>
    </row>
    <row r="191" spans="1:25" ht="45" hidden="1">
      <c r="A191" s="23">
        <v>184</v>
      </c>
      <c r="B191" s="74" t="s">
        <v>302</v>
      </c>
      <c r="C191" s="61"/>
      <c r="D191" s="61">
        <v>1</v>
      </c>
      <c r="E191" s="62" t="s">
        <v>303</v>
      </c>
      <c r="F191" s="63">
        <v>55000</v>
      </c>
      <c r="G191" s="70" t="s">
        <v>163</v>
      </c>
      <c r="H191" s="62" t="s">
        <v>155</v>
      </c>
      <c r="I191" s="64"/>
      <c r="J191" s="64"/>
      <c r="K191" s="64"/>
      <c r="L191" s="64"/>
      <c r="M191" s="44"/>
      <c r="N191" s="45"/>
      <c r="O191" s="65"/>
      <c r="P191" s="65" t="s">
        <v>33</v>
      </c>
      <c r="Q191" s="72" t="s">
        <v>34</v>
      </c>
      <c r="R191" s="27"/>
      <c r="S191" s="67">
        <v>50000</v>
      </c>
      <c r="T191" s="68">
        <v>42500</v>
      </c>
      <c r="U191" s="68">
        <v>5000</v>
      </c>
      <c r="V191" s="68">
        <v>2500</v>
      </c>
      <c r="W191" s="69" t="s">
        <v>231</v>
      </c>
      <c r="X191" s="73" t="s">
        <v>304</v>
      </c>
      <c r="Y191" s="65">
        <v>20</v>
      </c>
    </row>
    <row r="192" spans="1:25" ht="60" hidden="1">
      <c r="A192" s="23">
        <v>185</v>
      </c>
      <c r="B192" s="74" t="s">
        <v>305</v>
      </c>
      <c r="C192" s="61"/>
      <c r="D192" s="61">
        <v>1</v>
      </c>
      <c r="E192" s="62" t="s">
        <v>240</v>
      </c>
      <c r="F192" s="63">
        <v>55000</v>
      </c>
      <c r="G192" s="70" t="s">
        <v>163</v>
      </c>
      <c r="H192" s="62" t="s">
        <v>155</v>
      </c>
      <c r="I192" s="64"/>
      <c r="J192" s="64"/>
      <c r="K192" s="64"/>
      <c r="L192" s="64"/>
      <c r="M192" s="44"/>
      <c r="N192" s="45"/>
      <c r="O192" s="65"/>
      <c r="P192" s="65" t="s">
        <v>33</v>
      </c>
      <c r="Q192" s="72" t="s">
        <v>34</v>
      </c>
      <c r="R192" s="27"/>
      <c r="S192" s="67">
        <v>50000</v>
      </c>
      <c r="T192" s="68">
        <v>42500</v>
      </c>
      <c r="U192" s="68">
        <v>5000</v>
      </c>
      <c r="V192" s="68">
        <v>2500</v>
      </c>
      <c r="W192" s="69" t="s">
        <v>231</v>
      </c>
      <c r="X192" s="73" t="s">
        <v>306</v>
      </c>
      <c r="Y192" s="65">
        <v>20</v>
      </c>
    </row>
    <row r="193" spans="1:25" ht="60" hidden="1">
      <c r="A193" s="23">
        <v>186</v>
      </c>
      <c r="B193" s="74" t="s">
        <v>307</v>
      </c>
      <c r="C193" s="61"/>
      <c r="D193" s="61">
        <v>1</v>
      </c>
      <c r="E193" s="62" t="s">
        <v>240</v>
      </c>
      <c r="F193" s="63">
        <v>55000</v>
      </c>
      <c r="G193" s="70" t="s">
        <v>163</v>
      </c>
      <c r="H193" s="62" t="s">
        <v>155</v>
      </c>
      <c r="I193" s="64"/>
      <c r="J193" s="64"/>
      <c r="K193" s="64"/>
      <c r="L193" s="64"/>
      <c r="M193" s="44"/>
      <c r="N193" s="45"/>
      <c r="O193" s="65"/>
      <c r="P193" s="65" t="s">
        <v>33</v>
      </c>
      <c r="Q193" s="72" t="s">
        <v>34</v>
      </c>
      <c r="R193" s="27"/>
      <c r="S193" s="67">
        <v>50000</v>
      </c>
      <c r="T193" s="68">
        <v>42500</v>
      </c>
      <c r="U193" s="68">
        <v>5000</v>
      </c>
      <c r="V193" s="68">
        <v>2500</v>
      </c>
      <c r="W193" s="69" t="s">
        <v>231</v>
      </c>
      <c r="X193" s="73" t="s">
        <v>308</v>
      </c>
      <c r="Y193" s="65">
        <v>20</v>
      </c>
    </row>
    <row r="194" spans="1:25" ht="45" hidden="1">
      <c r="A194" s="23">
        <v>187</v>
      </c>
      <c r="B194" s="74" t="s">
        <v>309</v>
      </c>
      <c r="C194" s="61"/>
      <c r="D194" s="61">
        <v>1</v>
      </c>
      <c r="E194" s="62" t="s">
        <v>310</v>
      </c>
      <c r="F194" s="63">
        <v>55000</v>
      </c>
      <c r="G194" s="70" t="s">
        <v>163</v>
      </c>
      <c r="H194" s="62" t="s">
        <v>155</v>
      </c>
      <c r="I194" s="64"/>
      <c r="J194" s="64"/>
      <c r="K194" s="64"/>
      <c r="L194" s="64"/>
      <c r="M194" s="44"/>
      <c r="N194" s="45"/>
      <c r="O194" s="65"/>
      <c r="P194" s="65" t="s">
        <v>33</v>
      </c>
      <c r="Q194" s="72" t="s">
        <v>34</v>
      </c>
      <c r="R194" s="27"/>
      <c r="S194" s="67">
        <v>50000</v>
      </c>
      <c r="T194" s="68">
        <v>42500</v>
      </c>
      <c r="U194" s="68">
        <v>5000</v>
      </c>
      <c r="V194" s="68">
        <v>2500</v>
      </c>
      <c r="W194" s="69" t="s">
        <v>231</v>
      </c>
      <c r="X194" s="73" t="s">
        <v>311</v>
      </c>
      <c r="Y194" s="65">
        <v>20</v>
      </c>
    </row>
    <row r="195" spans="1:25" ht="45" hidden="1">
      <c r="A195" s="23">
        <v>188</v>
      </c>
      <c r="B195" s="74" t="s">
        <v>312</v>
      </c>
      <c r="C195" s="61"/>
      <c r="D195" s="61">
        <v>1</v>
      </c>
      <c r="E195" s="62" t="s">
        <v>237</v>
      </c>
      <c r="F195" s="63">
        <v>55000</v>
      </c>
      <c r="G195" s="70" t="s">
        <v>163</v>
      </c>
      <c r="H195" s="62" t="s">
        <v>155</v>
      </c>
      <c r="I195" s="64"/>
      <c r="J195" s="64"/>
      <c r="K195" s="64"/>
      <c r="L195" s="64"/>
      <c r="M195" s="44"/>
      <c r="N195" s="45"/>
      <c r="O195" s="65"/>
      <c r="P195" s="65" t="s">
        <v>33</v>
      </c>
      <c r="Q195" s="72" t="s">
        <v>34</v>
      </c>
      <c r="R195" s="27"/>
      <c r="S195" s="67">
        <v>50000</v>
      </c>
      <c r="T195" s="68">
        <v>42500</v>
      </c>
      <c r="U195" s="68">
        <v>5000</v>
      </c>
      <c r="V195" s="68">
        <v>2500</v>
      </c>
      <c r="W195" s="69" t="s">
        <v>231</v>
      </c>
      <c r="X195" s="73" t="s">
        <v>313</v>
      </c>
      <c r="Y195" s="65">
        <v>20</v>
      </c>
    </row>
    <row r="196" spans="1:25" ht="45" hidden="1">
      <c r="A196" s="23">
        <v>189</v>
      </c>
      <c r="B196" s="74" t="s">
        <v>314</v>
      </c>
      <c r="C196" s="61"/>
      <c r="D196" s="61">
        <v>1</v>
      </c>
      <c r="E196" s="62" t="s">
        <v>237</v>
      </c>
      <c r="F196" s="63">
        <v>55000</v>
      </c>
      <c r="G196" s="70" t="s">
        <v>163</v>
      </c>
      <c r="H196" s="62" t="s">
        <v>155</v>
      </c>
      <c r="I196" s="64"/>
      <c r="J196" s="64"/>
      <c r="K196" s="64"/>
      <c r="L196" s="64"/>
      <c r="M196" s="44"/>
      <c r="N196" s="45"/>
      <c r="O196" s="65"/>
      <c r="P196" s="65" t="s">
        <v>33</v>
      </c>
      <c r="Q196" s="72" t="s">
        <v>34</v>
      </c>
      <c r="R196" s="27"/>
      <c r="S196" s="67">
        <v>50000</v>
      </c>
      <c r="T196" s="68">
        <v>42500</v>
      </c>
      <c r="U196" s="68">
        <v>5000</v>
      </c>
      <c r="V196" s="68">
        <v>2500</v>
      </c>
      <c r="W196" s="69" t="s">
        <v>231</v>
      </c>
      <c r="X196" s="73" t="s">
        <v>315</v>
      </c>
      <c r="Y196" s="65">
        <v>20</v>
      </c>
    </row>
    <row r="197" spans="1:25" ht="45" hidden="1">
      <c r="A197" s="23">
        <v>190</v>
      </c>
      <c r="B197" s="74" t="s">
        <v>316</v>
      </c>
      <c r="C197" s="61"/>
      <c r="D197" s="61">
        <v>1</v>
      </c>
      <c r="E197" s="62" t="s">
        <v>237</v>
      </c>
      <c r="F197" s="63">
        <v>55000</v>
      </c>
      <c r="G197" s="70" t="s">
        <v>163</v>
      </c>
      <c r="H197" s="62" t="s">
        <v>155</v>
      </c>
      <c r="I197" s="64"/>
      <c r="J197" s="64"/>
      <c r="K197" s="64"/>
      <c r="L197" s="64"/>
      <c r="M197" s="44"/>
      <c r="N197" s="45"/>
      <c r="O197" s="65"/>
      <c r="P197" s="65" t="s">
        <v>33</v>
      </c>
      <c r="Q197" s="72" t="s">
        <v>34</v>
      </c>
      <c r="R197" s="27"/>
      <c r="S197" s="67">
        <v>50000</v>
      </c>
      <c r="T197" s="68">
        <v>42500</v>
      </c>
      <c r="U197" s="68">
        <v>5000</v>
      </c>
      <c r="V197" s="68">
        <v>2500</v>
      </c>
      <c r="W197" s="69" t="s">
        <v>231</v>
      </c>
      <c r="X197" s="73" t="s">
        <v>317</v>
      </c>
      <c r="Y197" s="65">
        <v>20</v>
      </c>
    </row>
    <row r="198" spans="1:25" ht="45" hidden="1">
      <c r="A198" s="23">
        <v>191</v>
      </c>
      <c r="B198" s="74" t="s">
        <v>318</v>
      </c>
      <c r="C198" s="61"/>
      <c r="D198" s="61">
        <v>1</v>
      </c>
      <c r="E198" s="62" t="s">
        <v>237</v>
      </c>
      <c r="F198" s="63">
        <v>55000</v>
      </c>
      <c r="G198" s="70" t="s">
        <v>163</v>
      </c>
      <c r="H198" s="62" t="s">
        <v>155</v>
      </c>
      <c r="I198" s="64"/>
      <c r="J198" s="64"/>
      <c r="K198" s="64"/>
      <c r="L198" s="64"/>
      <c r="M198" s="44"/>
      <c r="N198" s="45"/>
      <c r="O198" s="65"/>
      <c r="P198" s="65" t="s">
        <v>33</v>
      </c>
      <c r="Q198" s="72" t="s">
        <v>34</v>
      </c>
      <c r="R198" s="27"/>
      <c r="S198" s="67">
        <v>50000</v>
      </c>
      <c r="T198" s="68">
        <v>42500</v>
      </c>
      <c r="U198" s="68">
        <v>5000</v>
      </c>
      <c r="V198" s="68">
        <v>2500</v>
      </c>
      <c r="W198" s="69" t="s">
        <v>231</v>
      </c>
      <c r="X198" s="73" t="s">
        <v>319</v>
      </c>
      <c r="Y198" s="65">
        <v>20</v>
      </c>
    </row>
    <row r="199" spans="1:25" ht="60" hidden="1">
      <c r="A199" s="23">
        <v>192</v>
      </c>
      <c r="B199" s="74" t="s">
        <v>320</v>
      </c>
      <c r="C199" s="61"/>
      <c r="D199" s="61">
        <v>1</v>
      </c>
      <c r="E199" s="62" t="s">
        <v>237</v>
      </c>
      <c r="F199" s="63">
        <v>55000</v>
      </c>
      <c r="G199" s="70" t="s">
        <v>163</v>
      </c>
      <c r="H199" s="62" t="s">
        <v>155</v>
      </c>
      <c r="I199" s="64"/>
      <c r="J199" s="64"/>
      <c r="K199" s="64"/>
      <c r="L199" s="64"/>
      <c r="M199" s="44"/>
      <c r="N199" s="45"/>
      <c r="O199" s="65"/>
      <c r="P199" s="65" t="s">
        <v>33</v>
      </c>
      <c r="Q199" s="66" t="s">
        <v>159</v>
      </c>
      <c r="R199" s="27"/>
      <c r="S199" s="67">
        <v>50000</v>
      </c>
      <c r="T199" s="68">
        <v>42500</v>
      </c>
      <c r="U199" s="68">
        <v>5000</v>
      </c>
      <c r="V199" s="68">
        <v>2500</v>
      </c>
      <c r="W199" s="69" t="s">
        <v>231</v>
      </c>
      <c r="X199" s="73" t="s">
        <v>321</v>
      </c>
      <c r="Y199" s="65">
        <v>20</v>
      </c>
    </row>
    <row r="200" spans="1:25" ht="45" hidden="1">
      <c r="A200" s="23">
        <v>193</v>
      </c>
      <c r="B200" s="74" t="s">
        <v>322</v>
      </c>
      <c r="C200" s="61"/>
      <c r="D200" s="61">
        <v>1</v>
      </c>
      <c r="E200" s="62" t="s">
        <v>237</v>
      </c>
      <c r="F200" s="63">
        <v>55000</v>
      </c>
      <c r="G200" s="70" t="s">
        <v>163</v>
      </c>
      <c r="H200" s="62" t="s">
        <v>155</v>
      </c>
      <c r="I200" s="64"/>
      <c r="J200" s="64"/>
      <c r="K200" s="64"/>
      <c r="L200" s="64"/>
      <c r="M200" s="44"/>
      <c r="N200" s="45"/>
      <c r="O200" s="65"/>
      <c r="P200" s="65" t="s">
        <v>33</v>
      </c>
      <c r="Q200" s="66" t="s">
        <v>159</v>
      </c>
      <c r="R200" s="27"/>
      <c r="S200" s="67">
        <v>50000</v>
      </c>
      <c r="T200" s="68">
        <v>42500</v>
      </c>
      <c r="U200" s="68">
        <v>5000</v>
      </c>
      <c r="V200" s="68">
        <v>2500</v>
      </c>
      <c r="W200" s="69" t="s">
        <v>231</v>
      </c>
      <c r="X200" s="73" t="s">
        <v>323</v>
      </c>
      <c r="Y200" s="65">
        <v>20</v>
      </c>
    </row>
    <row r="201" spans="1:25" ht="45" hidden="1">
      <c r="A201" s="23">
        <v>194</v>
      </c>
      <c r="B201" s="74" t="s">
        <v>324</v>
      </c>
      <c r="C201" s="61"/>
      <c r="D201" s="61">
        <v>1</v>
      </c>
      <c r="E201" s="62" t="s">
        <v>230</v>
      </c>
      <c r="F201" s="63">
        <v>55000</v>
      </c>
      <c r="G201" s="70" t="s">
        <v>163</v>
      </c>
      <c r="H201" s="62" t="s">
        <v>155</v>
      </c>
      <c r="I201" s="64"/>
      <c r="J201" s="64"/>
      <c r="K201" s="64"/>
      <c r="L201" s="64"/>
      <c r="M201" s="44"/>
      <c r="N201" s="45"/>
      <c r="O201" s="65"/>
      <c r="P201" s="65" t="s">
        <v>33</v>
      </c>
      <c r="Q201" s="72" t="s">
        <v>34</v>
      </c>
      <c r="R201" s="27"/>
      <c r="S201" s="67">
        <v>50000</v>
      </c>
      <c r="T201" s="68">
        <v>42500</v>
      </c>
      <c r="U201" s="68">
        <v>5000</v>
      </c>
      <c r="V201" s="68">
        <v>2500</v>
      </c>
      <c r="W201" s="69" t="s">
        <v>231</v>
      </c>
      <c r="X201" s="73" t="s">
        <v>325</v>
      </c>
      <c r="Y201" s="65">
        <v>20</v>
      </c>
    </row>
    <row r="202" spans="1:25" ht="45" hidden="1">
      <c r="A202" s="23">
        <v>195</v>
      </c>
      <c r="B202" s="74" t="s">
        <v>326</v>
      </c>
      <c r="C202" s="61"/>
      <c r="D202" s="61">
        <v>1</v>
      </c>
      <c r="E202" s="62" t="s">
        <v>327</v>
      </c>
      <c r="F202" s="63">
        <v>55000</v>
      </c>
      <c r="G202" s="70" t="s">
        <v>163</v>
      </c>
      <c r="H202" s="62" t="s">
        <v>155</v>
      </c>
      <c r="I202" s="64"/>
      <c r="J202" s="64"/>
      <c r="K202" s="64"/>
      <c r="L202" s="64"/>
      <c r="M202" s="44"/>
      <c r="N202" s="45"/>
      <c r="O202" s="65"/>
      <c r="P202" s="65" t="s">
        <v>33</v>
      </c>
      <c r="Q202" s="72" t="s">
        <v>34</v>
      </c>
      <c r="R202" s="27"/>
      <c r="S202" s="67">
        <v>50000</v>
      </c>
      <c r="T202" s="68">
        <v>42500</v>
      </c>
      <c r="U202" s="68">
        <v>5000</v>
      </c>
      <c r="V202" s="68">
        <v>2500</v>
      </c>
      <c r="W202" s="69" t="s">
        <v>231</v>
      </c>
      <c r="X202" s="73" t="s">
        <v>328</v>
      </c>
      <c r="Y202" s="65">
        <v>20</v>
      </c>
    </row>
    <row r="203" spans="1:25" ht="60" hidden="1">
      <c r="A203" s="23">
        <v>196</v>
      </c>
      <c r="B203" s="74" t="s">
        <v>329</v>
      </c>
      <c r="C203" s="61"/>
      <c r="D203" s="61">
        <v>1</v>
      </c>
      <c r="E203" s="62" t="s">
        <v>240</v>
      </c>
      <c r="F203" s="63">
        <v>55000</v>
      </c>
      <c r="G203" s="70" t="s">
        <v>163</v>
      </c>
      <c r="H203" s="62" t="s">
        <v>155</v>
      </c>
      <c r="I203" s="64"/>
      <c r="J203" s="64"/>
      <c r="K203" s="64"/>
      <c r="L203" s="64"/>
      <c r="M203" s="44"/>
      <c r="N203" s="45"/>
      <c r="O203" s="65"/>
      <c r="P203" s="65" t="s">
        <v>33</v>
      </c>
      <c r="Q203" s="66" t="s">
        <v>34</v>
      </c>
      <c r="R203" s="27"/>
      <c r="S203" s="67">
        <v>50000</v>
      </c>
      <c r="T203" s="68">
        <v>42500</v>
      </c>
      <c r="U203" s="68">
        <v>5000</v>
      </c>
      <c r="V203" s="68">
        <v>2500</v>
      </c>
      <c r="W203" s="69" t="s">
        <v>231</v>
      </c>
      <c r="X203" s="73" t="s">
        <v>330</v>
      </c>
      <c r="Y203" s="65">
        <v>20</v>
      </c>
    </row>
    <row r="204" spans="1:25" ht="60" hidden="1">
      <c r="A204" s="23">
        <v>197</v>
      </c>
      <c r="B204" s="74" t="s">
        <v>331</v>
      </c>
      <c r="C204" s="61"/>
      <c r="D204" s="61">
        <v>1</v>
      </c>
      <c r="E204" s="62" t="s">
        <v>332</v>
      </c>
      <c r="F204" s="63">
        <v>55000</v>
      </c>
      <c r="G204" s="70" t="s">
        <v>163</v>
      </c>
      <c r="H204" s="62" t="s">
        <v>155</v>
      </c>
      <c r="I204" s="64"/>
      <c r="J204" s="64"/>
      <c r="K204" s="64"/>
      <c r="L204" s="64"/>
      <c r="M204" s="44"/>
      <c r="N204" s="45"/>
      <c r="O204" s="65"/>
      <c r="P204" s="28" t="s">
        <v>333</v>
      </c>
      <c r="Q204" s="66" t="s">
        <v>34</v>
      </c>
      <c r="R204" s="27"/>
      <c r="S204" s="67">
        <v>100000</v>
      </c>
      <c r="T204" s="68">
        <v>85000</v>
      </c>
      <c r="U204" s="68">
        <v>10000</v>
      </c>
      <c r="V204" s="68">
        <v>5000</v>
      </c>
      <c r="W204" s="69" t="s">
        <v>231</v>
      </c>
      <c r="X204" s="73" t="s">
        <v>334</v>
      </c>
      <c r="Y204" s="65">
        <v>20</v>
      </c>
    </row>
    <row r="205" spans="1:25" ht="45" hidden="1">
      <c r="A205" s="23">
        <v>198</v>
      </c>
      <c r="B205" s="74" t="s">
        <v>335</v>
      </c>
      <c r="C205" s="61"/>
      <c r="D205" s="61">
        <v>1</v>
      </c>
      <c r="E205" s="62" t="s">
        <v>240</v>
      </c>
      <c r="F205" s="63">
        <v>55000</v>
      </c>
      <c r="G205" s="70" t="s">
        <v>163</v>
      </c>
      <c r="H205" s="62" t="s">
        <v>155</v>
      </c>
      <c r="I205" s="64"/>
      <c r="J205" s="64"/>
      <c r="K205" s="64"/>
      <c r="L205" s="64"/>
      <c r="M205" s="44"/>
      <c r="N205" s="45"/>
      <c r="O205" s="65"/>
      <c r="P205" s="65" t="s">
        <v>33</v>
      </c>
      <c r="Q205" s="66" t="s">
        <v>34</v>
      </c>
      <c r="R205" s="27"/>
      <c r="S205" s="67">
        <v>50000</v>
      </c>
      <c r="T205" s="68">
        <v>42500</v>
      </c>
      <c r="U205" s="68">
        <v>5000</v>
      </c>
      <c r="V205" s="68">
        <v>2500</v>
      </c>
      <c r="W205" s="69" t="s">
        <v>231</v>
      </c>
      <c r="X205" s="73" t="s">
        <v>336</v>
      </c>
      <c r="Y205" s="65">
        <v>20</v>
      </c>
    </row>
    <row r="206" spans="1:25" ht="60" hidden="1">
      <c r="A206" s="23">
        <v>199</v>
      </c>
      <c r="B206" s="74" t="s">
        <v>337</v>
      </c>
      <c r="C206" s="61"/>
      <c r="D206" s="61">
        <v>1</v>
      </c>
      <c r="E206" s="62" t="s">
        <v>240</v>
      </c>
      <c r="F206" s="63">
        <v>55000</v>
      </c>
      <c r="G206" s="70" t="s">
        <v>163</v>
      </c>
      <c r="H206" s="62" t="s">
        <v>155</v>
      </c>
      <c r="I206" s="64"/>
      <c r="J206" s="64"/>
      <c r="K206" s="64"/>
      <c r="L206" s="64"/>
      <c r="M206" s="44"/>
      <c r="N206" s="45"/>
      <c r="O206" s="65"/>
      <c r="P206" s="65" t="s">
        <v>33</v>
      </c>
      <c r="Q206" s="66" t="s">
        <v>34</v>
      </c>
      <c r="R206" s="27"/>
      <c r="S206" s="67">
        <v>50000</v>
      </c>
      <c r="T206" s="68">
        <v>42500</v>
      </c>
      <c r="U206" s="68">
        <v>5000</v>
      </c>
      <c r="V206" s="68">
        <v>2500</v>
      </c>
      <c r="W206" s="69" t="s">
        <v>231</v>
      </c>
      <c r="X206" s="73" t="s">
        <v>338</v>
      </c>
      <c r="Y206" s="65">
        <v>20</v>
      </c>
    </row>
    <row r="207" spans="1:25" ht="60" hidden="1">
      <c r="A207" s="23">
        <v>200</v>
      </c>
      <c r="B207" s="74" t="s">
        <v>339</v>
      </c>
      <c r="C207" s="61"/>
      <c r="D207" s="61">
        <v>1</v>
      </c>
      <c r="E207" s="62" t="s">
        <v>240</v>
      </c>
      <c r="F207" s="63">
        <v>55000</v>
      </c>
      <c r="G207" s="70" t="s">
        <v>163</v>
      </c>
      <c r="H207" s="62" t="s">
        <v>155</v>
      </c>
      <c r="I207" s="64"/>
      <c r="J207" s="64"/>
      <c r="K207" s="64"/>
      <c r="L207" s="64"/>
      <c r="M207" s="44"/>
      <c r="N207" s="45"/>
      <c r="O207" s="65"/>
      <c r="P207" s="65" t="s">
        <v>33</v>
      </c>
      <c r="Q207" s="72" t="s">
        <v>34</v>
      </c>
      <c r="R207" s="27"/>
      <c r="S207" s="67">
        <v>50000</v>
      </c>
      <c r="T207" s="68">
        <v>42500</v>
      </c>
      <c r="U207" s="68">
        <v>5000</v>
      </c>
      <c r="V207" s="68">
        <v>2500</v>
      </c>
      <c r="W207" s="69" t="s">
        <v>231</v>
      </c>
      <c r="X207" s="73" t="s">
        <v>340</v>
      </c>
      <c r="Y207" s="65">
        <v>20</v>
      </c>
    </row>
    <row r="208" spans="1:25" ht="60" hidden="1">
      <c r="A208" s="23">
        <v>201</v>
      </c>
      <c r="B208" s="74" t="s">
        <v>341</v>
      </c>
      <c r="C208" s="61"/>
      <c r="D208" s="61">
        <v>1</v>
      </c>
      <c r="E208" s="62" t="s">
        <v>240</v>
      </c>
      <c r="F208" s="63">
        <v>55000</v>
      </c>
      <c r="G208" s="70" t="s">
        <v>163</v>
      </c>
      <c r="H208" s="62" t="s">
        <v>155</v>
      </c>
      <c r="I208" s="64"/>
      <c r="J208" s="64"/>
      <c r="K208" s="64"/>
      <c r="L208" s="64"/>
      <c r="M208" s="44"/>
      <c r="N208" s="45"/>
      <c r="O208" s="65"/>
      <c r="P208" s="65" t="s">
        <v>33</v>
      </c>
      <c r="Q208" s="72" t="s">
        <v>34</v>
      </c>
      <c r="R208" s="27"/>
      <c r="S208" s="67">
        <v>50000</v>
      </c>
      <c r="T208" s="68">
        <v>42500</v>
      </c>
      <c r="U208" s="68">
        <v>5000</v>
      </c>
      <c r="V208" s="68">
        <v>2500</v>
      </c>
      <c r="W208" s="69" t="s">
        <v>231</v>
      </c>
      <c r="X208" s="73" t="s">
        <v>342</v>
      </c>
      <c r="Y208" s="65">
        <v>20</v>
      </c>
    </row>
    <row r="209" spans="1:25" ht="60" hidden="1">
      <c r="A209" s="23">
        <v>202</v>
      </c>
      <c r="B209" s="74" t="s">
        <v>343</v>
      </c>
      <c r="C209" s="61"/>
      <c r="D209" s="61">
        <v>1</v>
      </c>
      <c r="E209" s="62" t="s">
        <v>240</v>
      </c>
      <c r="F209" s="63">
        <v>55000</v>
      </c>
      <c r="G209" s="70" t="s">
        <v>163</v>
      </c>
      <c r="H209" s="62" t="s">
        <v>155</v>
      </c>
      <c r="I209" s="64"/>
      <c r="J209" s="64"/>
      <c r="K209" s="64"/>
      <c r="L209" s="64"/>
      <c r="M209" s="44"/>
      <c r="N209" s="45"/>
      <c r="O209" s="65"/>
      <c r="P209" s="65" t="s">
        <v>33</v>
      </c>
      <c r="Q209" s="72" t="s">
        <v>34</v>
      </c>
      <c r="R209" s="27"/>
      <c r="S209" s="67">
        <v>100000</v>
      </c>
      <c r="T209" s="68">
        <v>85000</v>
      </c>
      <c r="U209" s="68">
        <v>10000</v>
      </c>
      <c r="V209" s="68">
        <v>5000</v>
      </c>
      <c r="W209" s="69" t="s">
        <v>231</v>
      </c>
      <c r="X209" s="73" t="s">
        <v>344</v>
      </c>
      <c r="Y209" s="65">
        <v>20</v>
      </c>
    </row>
    <row r="210" spans="1:25" ht="45" hidden="1">
      <c r="A210" s="23">
        <v>203</v>
      </c>
      <c r="B210" s="74" t="s">
        <v>345</v>
      </c>
      <c r="C210" s="61"/>
      <c r="D210" s="61">
        <v>1</v>
      </c>
      <c r="E210" s="62" t="s">
        <v>237</v>
      </c>
      <c r="F210" s="63">
        <v>55000</v>
      </c>
      <c r="G210" s="70" t="s">
        <v>163</v>
      </c>
      <c r="H210" s="62" t="s">
        <v>155</v>
      </c>
      <c r="I210" s="64"/>
      <c r="J210" s="64"/>
      <c r="K210" s="64"/>
      <c r="L210" s="64"/>
      <c r="M210" s="44"/>
      <c r="N210" s="45"/>
      <c r="O210" s="65"/>
      <c r="P210" s="65" t="s">
        <v>33</v>
      </c>
      <c r="Q210" s="72" t="s">
        <v>34</v>
      </c>
      <c r="R210" s="27"/>
      <c r="S210" s="67">
        <v>50000</v>
      </c>
      <c r="T210" s="68">
        <v>42500</v>
      </c>
      <c r="U210" s="68">
        <v>5000</v>
      </c>
      <c r="V210" s="68">
        <v>2500</v>
      </c>
      <c r="W210" s="69" t="s">
        <v>231</v>
      </c>
      <c r="X210" s="73" t="s">
        <v>346</v>
      </c>
      <c r="Y210" s="65">
        <v>20</v>
      </c>
    </row>
    <row r="211" spans="1:25" ht="45" hidden="1">
      <c r="A211" s="23">
        <v>204</v>
      </c>
      <c r="B211" s="74" t="s">
        <v>347</v>
      </c>
      <c r="C211" s="61"/>
      <c r="D211" s="61">
        <v>1</v>
      </c>
      <c r="E211" s="62" t="s">
        <v>240</v>
      </c>
      <c r="F211" s="63">
        <v>55000</v>
      </c>
      <c r="G211" s="70" t="s">
        <v>163</v>
      </c>
      <c r="H211" s="62" t="s">
        <v>155</v>
      </c>
      <c r="I211" s="64"/>
      <c r="J211" s="64"/>
      <c r="K211" s="64"/>
      <c r="L211" s="64"/>
      <c r="M211" s="44"/>
      <c r="N211" s="45"/>
      <c r="O211" s="65"/>
      <c r="P211" s="65" t="s">
        <v>33</v>
      </c>
      <c r="Q211" s="72" t="s">
        <v>34</v>
      </c>
      <c r="R211" s="27"/>
      <c r="S211" s="67">
        <v>50000</v>
      </c>
      <c r="T211" s="68">
        <v>42500</v>
      </c>
      <c r="U211" s="68">
        <v>5000</v>
      </c>
      <c r="V211" s="68">
        <v>2500</v>
      </c>
      <c r="W211" s="69" t="s">
        <v>231</v>
      </c>
      <c r="X211" s="73" t="s">
        <v>348</v>
      </c>
      <c r="Y211" s="65">
        <v>20</v>
      </c>
    </row>
    <row r="212" spans="1:25" ht="45" hidden="1">
      <c r="A212" s="23">
        <v>205</v>
      </c>
      <c r="B212" s="74" t="s">
        <v>349</v>
      </c>
      <c r="C212" s="61"/>
      <c r="D212" s="61">
        <v>1</v>
      </c>
      <c r="E212" s="62" t="s">
        <v>237</v>
      </c>
      <c r="F212" s="63">
        <v>55000</v>
      </c>
      <c r="G212" s="70" t="s">
        <v>163</v>
      </c>
      <c r="H212" s="62" t="s">
        <v>155</v>
      </c>
      <c r="I212" s="64"/>
      <c r="J212" s="64"/>
      <c r="K212" s="64"/>
      <c r="L212" s="64"/>
      <c r="M212" s="44"/>
      <c r="N212" s="45"/>
      <c r="O212" s="65"/>
      <c r="P212" s="65" t="s">
        <v>33</v>
      </c>
      <c r="Q212" s="72" t="s">
        <v>34</v>
      </c>
      <c r="R212" s="27"/>
      <c r="S212" s="67">
        <v>50000</v>
      </c>
      <c r="T212" s="68">
        <v>42500</v>
      </c>
      <c r="U212" s="68">
        <v>5000</v>
      </c>
      <c r="V212" s="68">
        <v>2500</v>
      </c>
      <c r="W212" s="69" t="s">
        <v>231</v>
      </c>
      <c r="X212" s="73" t="s">
        <v>350</v>
      </c>
      <c r="Y212" s="65">
        <v>20</v>
      </c>
    </row>
    <row r="213" spans="1:25" ht="75">
      <c r="A213" s="23">
        <v>206</v>
      </c>
      <c r="B213" s="74" t="s">
        <v>351</v>
      </c>
      <c r="C213" s="61"/>
      <c r="D213" s="61">
        <v>1</v>
      </c>
      <c r="E213" s="62" t="s">
        <v>352</v>
      </c>
      <c r="F213" s="63">
        <v>50000</v>
      </c>
      <c r="G213" s="70" t="s">
        <v>163</v>
      </c>
      <c r="H213" s="62" t="s">
        <v>155</v>
      </c>
      <c r="I213" s="64"/>
      <c r="J213" s="64"/>
      <c r="K213" s="64"/>
      <c r="L213" s="64"/>
      <c r="M213" s="44"/>
      <c r="N213" s="45"/>
      <c r="O213" s="65"/>
      <c r="P213" s="28" t="s">
        <v>33</v>
      </c>
      <c r="Q213" s="66" t="s">
        <v>34</v>
      </c>
      <c r="R213" s="27"/>
      <c r="S213" s="67">
        <v>46000</v>
      </c>
      <c r="T213" s="68">
        <v>41400</v>
      </c>
      <c r="U213" s="68">
        <v>4600</v>
      </c>
      <c r="V213" s="68"/>
      <c r="W213" s="69" t="s">
        <v>353</v>
      </c>
      <c r="X213" s="65"/>
      <c r="Y213" s="65">
        <v>60</v>
      </c>
    </row>
    <row r="214" spans="1:25" ht="45">
      <c r="A214" s="23">
        <v>207</v>
      </c>
      <c r="B214" s="74" t="s">
        <v>354</v>
      </c>
      <c r="C214" s="61"/>
      <c r="D214" s="61">
        <v>1</v>
      </c>
      <c r="E214" s="62" t="s">
        <v>352</v>
      </c>
      <c r="F214" s="63">
        <v>50000</v>
      </c>
      <c r="G214" s="70" t="s">
        <v>163</v>
      </c>
      <c r="H214" s="62" t="s">
        <v>155</v>
      </c>
      <c r="I214" s="64"/>
      <c r="J214" s="64"/>
      <c r="K214" s="64"/>
      <c r="L214" s="64"/>
      <c r="M214" s="44"/>
      <c r="N214" s="45"/>
      <c r="O214" s="65"/>
      <c r="P214" s="28" t="s">
        <v>33</v>
      </c>
      <c r="Q214" s="66" t="s">
        <v>34</v>
      </c>
      <c r="R214" s="27"/>
      <c r="S214" s="67">
        <v>38000</v>
      </c>
      <c r="T214" s="68">
        <v>34200</v>
      </c>
      <c r="U214" s="68">
        <v>3800</v>
      </c>
      <c r="V214" s="68"/>
      <c r="W214" s="69" t="s">
        <v>353</v>
      </c>
      <c r="X214" s="65"/>
      <c r="Y214" s="65">
        <v>60</v>
      </c>
    </row>
    <row r="215" spans="1:25" ht="75">
      <c r="A215" s="23">
        <v>208</v>
      </c>
      <c r="B215" s="74" t="s">
        <v>355</v>
      </c>
      <c r="C215" s="61"/>
      <c r="D215" s="61">
        <v>1</v>
      </c>
      <c r="E215" s="62" t="s">
        <v>352</v>
      </c>
      <c r="F215" s="63">
        <v>50000</v>
      </c>
      <c r="G215" s="70" t="s">
        <v>163</v>
      </c>
      <c r="H215" s="62" t="s">
        <v>155</v>
      </c>
      <c r="I215" s="64"/>
      <c r="J215" s="64"/>
      <c r="K215" s="64"/>
      <c r="L215" s="64"/>
      <c r="M215" s="44"/>
      <c r="N215" s="45"/>
      <c r="O215" s="65"/>
      <c r="P215" s="28" t="s">
        <v>33</v>
      </c>
      <c r="Q215" s="66" t="s">
        <v>34</v>
      </c>
      <c r="R215" s="27"/>
      <c r="S215" s="67">
        <v>46000</v>
      </c>
      <c r="T215" s="68">
        <v>41400</v>
      </c>
      <c r="U215" s="68">
        <v>4600</v>
      </c>
      <c r="V215" s="68"/>
      <c r="W215" s="69" t="s">
        <v>353</v>
      </c>
      <c r="X215" s="65"/>
      <c r="Y215" s="65">
        <v>60</v>
      </c>
    </row>
    <row r="216" spans="1:25" ht="60">
      <c r="A216" s="23">
        <v>209</v>
      </c>
      <c r="B216" s="74" t="s">
        <v>356</v>
      </c>
      <c r="C216" s="61"/>
      <c r="D216" s="61">
        <v>1</v>
      </c>
      <c r="E216" s="62" t="s">
        <v>352</v>
      </c>
      <c r="F216" s="63">
        <v>50000</v>
      </c>
      <c r="G216" s="70" t="s">
        <v>163</v>
      </c>
      <c r="H216" s="62" t="s">
        <v>155</v>
      </c>
      <c r="I216" s="64"/>
      <c r="J216" s="64"/>
      <c r="K216" s="64"/>
      <c r="L216" s="64"/>
      <c r="M216" s="44"/>
      <c r="N216" s="45"/>
      <c r="O216" s="65"/>
      <c r="P216" s="28" t="s">
        <v>33</v>
      </c>
      <c r="Q216" s="66" t="s">
        <v>34</v>
      </c>
      <c r="R216" s="27"/>
      <c r="S216" s="67">
        <v>50000</v>
      </c>
      <c r="T216" s="68">
        <v>45000</v>
      </c>
      <c r="U216" s="68">
        <v>5000</v>
      </c>
      <c r="V216" s="68"/>
      <c r="W216" s="69" t="s">
        <v>353</v>
      </c>
      <c r="X216" s="65"/>
      <c r="Y216" s="65">
        <v>60</v>
      </c>
    </row>
    <row r="217" spans="1:25" ht="90" hidden="1">
      <c r="A217" s="23">
        <v>210</v>
      </c>
      <c r="B217" s="77" t="s">
        <v>357</v>
      </c>
      <c r="C217" s="78"/>
      <c r="D217" s="79">
        <v>1</v>
      </c>
      <c r="E217" s="80" t="s">
        <v>154</v>
      </c>
      <c r="F217" s="81">
        <v>50000</v>
      </c>
      <c r="G217" s="70" t="s">
        <v>163</v>
      </c>
      <c r="H217" s="82" t="s">
        <v>155</v>
      </c>
      <c r="I217" s="83"/>
      <c r="J217" s="83"/>
      <c r="K217" s="83"/>
      <c r="L217" s="84"/>
      <c r="M217" s="44"/>
      <c r="N217" s="45"/>
      <c r="O217" s="85"/>
      <c r="P217" s="85" t="s">
        <v>33</v>
      </c>
      <c r="Q217" s="86" t="s">
        <v>34</v>
      </c>
      <c r="R217" s="27"/>
      <c r="S217" s="87">
        <v>50000</v>
      </c>
      <c r="T217" s="88">
        <v>45000</v>
      </c>
      <c r="U217" s="88">
        <v>5000</v>
      </c>
      <c r="V217" s="89">
        <v>0</v>
      </c>
      <c r="W217" s="90" t="s">
        <v>358</v>
      </c>
      <c r="X217" s="91"/>
      <c r="Y217" s="85">
        <v>20</v>
      </c>
    </row>
    <row r="218" spans="1:25" ht="75">
      <c r="A218" s="23">
        <v>211</v>
      </c>
      <c r="B218" s="92" t="s">
        <v>359</v>
      </c>
      <c r="C218" s="93"/>
      <c r="D218" s="94">
        <v>1</v>
      </c>
      <c r="E218" s="95" t="s">
        <v>360</v>
      </c>
      <c r="F218" s="96"/>
      <c r="G218" s="94" t="s">
        <v>30</v>
      </c>
      <c r="H218" s="93" t="s">
        <v>361</v>
      </c>
      <c r="I218" s="97" t="s">
        <v>362</v>
      </c>
      <c r="J218" s="97" t="s">
        <v>362</v>
      </c>
      <c r="K218" s="93" t="s">
        <v>363</v>
      </c>
      <c r="L218" s="93" t="s">
        <v>364</v>
      </c>
      <c r="M218" s="93" t="s">
        <v>360</v>
      </c>
      <c r="N218" s="93" t="s">
        <v>364</v>
      </c>
      <c r="O218" s="27"/>
      <c r="P218" s="98" t="s">
        <v>33</v>
      </c>
      <c r="Q218" s="99" t="s">
        <v>34</v>
      </c>
      <c r="R218" s="94"/>
      <c r="S218" s="100">
        <v>50000</v>
      </c>
      <c r="T218" s="101">
        <v>45000</v>
      </c>
      <c r="U218" s="101">
        <v>5000</v>
      </c>
      <c r="V218" s="102">
        <v>0</v>
      </c>
      <c r="W218" s="103" t="s">
        <v>365</v>
      </c>
      <c r="X218" s="14"/>
      <c r="Y218" s="94">
        <v>60</v>
      </c>
    </row>
    <row r="219" spans="1:25" ht="90">
      <c r="A219" s="23">
        <v>212</v>
      </c>
      <c r="B219" s="92" t="s">
        <v>366</v>
      </c>
      <c r="C219" s="93"/>
      <c r="D219" s="27">
        <v>1</v>
      </c>
      <c r="E219" s="95" t="s">
        <v>367</v>
      </c>
      <c r="F219" s="104"/>
      <c r="G219" s="94" t="s">
        <v>30</v>
      </c>
      <c r="H219" s="97" t="s">
        <v>163</v>
      </c>
      <c r="I219" s="97" t="s">
        <v>362</v>
      </c>
      <c r="J219" s="97" t="s">
        <v>362</v>
      </c>
      <c r="K219" s="97" t="s">
        <v>163</v>
      </c>
      <c r="L219" s="93" t="s">
        <v>364</v>
      </c>
      <c r="M219" s="93" t="s">
        <v>367</v>
      </c>
      <c r="N219" s="93" t="s">
        <v>364</v>
      </c>
      <c r="O219" s="27"/>
      <c r="P219" s="98" t="s">
        <v>33</v>
      </c>
      <c r="Q219" s="99" t="s">
        <v>34</v>
      </c>
      <c r="R219" s="94"/>
      <c r="S219" s="100">
        <v>50000</v>
      </c>
      <c r="T219" s="101">
        <v>45000</v>
      </c>
      <c r="U219" s="101">
        <v>5000</v>
      </c>
      <c r="V219" s="102">
        <v>0</v>
      </c>
      <c r="W219" s="103" t="s">
        <v>365</v>
      </c>
      <c r="X219" s="14"/>
      <c r="Y219" s="94">
        <v>60</v>
      </c>
    </row>
    <row r="220" spans="1:25" ht="90">
      <c r="A220" s="23">
        <v>213</v>
      </c>
      <c r="B220" s="92" t="s">
        <v>368</v>
      </c>
      <c r="C220" s="93"/>
      <c r="D220" s="27">
        <v>1</v>
      </c>
      <c r="E220" s="95" t="s">
        <v>367</v>
      </c>
      <c r="F220" s="104"/>
      <c r="G220" s="94" t="s">
        <v>30</v>
      </c>
      <c r="H220" s="93" t="s">
        <v>361</v>
      </c>
      <c r="I220" s="97" t="s">
        <v>362</v>
      </c>
      <c r="J220" s="97" t="s">
        <v>362</v>
      </c>
      <c r="K220" s="93" t="s">
        <v>363</v>
      </c>
      <c r="L220" s="93" t="s">
        <v>364</v>
      </c>
      <c r="M220" s="93" t="s">
        <v>367</v>
      </c>
      <c r="N220" s="93" t="s">
        <v>364</v>
      </c>
      <c r="O220" s="27"/>
      <c r="P220" s="98" t="s">
        <v>33</v>
      </c>
      <c r="Q220" s="99" t="s">
        <v>159</v>
      </c>
      <c r="R220" s="94"/>
      <c r="S220" s="100">
        <v>50000</v>
      </c>
      <c r="T220" s="101">
        <v>45000</v>
      </c>
      <c r="U220" s="101">
        <v>5000</v>
      </c>
      <c r="V220" s="102">
        <v>0</v>
      </c>
      <c r="W220" s="103" t="s">
        <v>365</v>
      </c>
      <c r="X220" s="14"/>
      <c r="Y220" s="94">
        <v>60</v>
      </c>
    </row>
    <row r="221" spans="1:25" ht="90">
      <c r="A221" s="23">
        <v>214</v>
      </c>
      <c r="B221" s="92" t="s">
        <v>369</v>
      </c>
      <c r="C221" s="93">
        <v>1</v>
      </c>
      <c r="D221" s="27"/>
      <c r="E221" s="95" t="s">
        <v>370</v>
      </c>
      <c r="F221" s="104"/>
      <c r="G221" s="94" t="s">
        <v>30</v>
      </c>
      <c r="H221" s="93" t="s">
        <v>371</v>
      </c>
      <c r="I221" s="93" t="s">
        <v>372</v>
      </c>
      <c r="J221" s="97" t="s">
        <v>362</v>
      </c>
      <c r="K221" s="93" t="s">
        <v>371</v>
      </c>
      <c r="L221" s="93" t="s">
        <v>364</v>
      </c>
      <c r="M221" s="93" t="s">
        <v>370</v>
      </c>
      <c r="N221" s="93" t="s">
        <v>364</v>
      </c>
      <c r="O221" s="27"/>
      <c r="P221" s="98" t="s">
        <v>33</v>
      </c>
      <c r="Q221" s="99" t="s">
        <v>34</v>
      </c>
      <c r="R221" s="94"/>
      <c r="S221" s="100">
        <v>50000</v>
      </c>
      <c r="T221" s="101">
        <v>45000</v>
      </c>
      <c r="U221" s="101">
        <v>5000</v>
      </c>
      <c r="V221" s="102">
        <v>0</v>
      </c>
      <c r="W221" s="103" t="s">
        <v>365</v>
      </c>
      <c r="X221" s="14"/>
      <c r="Y221" s="94">
        <v>60</v>
      </c>
    </row>
    <row r="222" spans="1:25" ht="75">
      <c r="A222" s="23">
        <v>215</v>
      </c>
      <c r="B222" s="92" t="s">
        <v>373</v>
      </c>
      <c r="C222" s="93">
        <v>1</v>
      </c>
      <c r="D222" s="27"/>
      <c r="E222" s="95" t="s">
        <v>374</v>
      </c>
      <c r="F222" s="104"/>
      <c r="G222" s="94" t="s">
        <v>30</v>
      </c>
      <c r="H222" s="93" t="s">
        <v>371</v>
      </c>
      <c r="I222" s="93" t="s">
        <v>371</v>
      </c>
      <c r="J222" s="97" t="s">
        <v>362</v>
      </c>
      <c r="K222" s="93" t="s">
        <v>371</v>
      </c>
      <c r="L222" s="93" t="s">
        <v>364</v>
      </c>
      <c r="M222" s="93" t="s">
        <v>374</v>
      </c>
      <c r="N222" s="93" t="s">
        <v>364</v>
      </c>
      <c r="O222" s="27"/>
      <c r="P222" s="98" t="s">
        <v>33</v>
      </c>
      <c r="Q222" s="99" t="s">
        <v>34</v>
      </c>
      <c r="R222" s="94"/>
      <c r="S222" s="100">
        <v>50000</v>
      </c>
      <c r="T222" s="101">
        <v>45000</v>
      </c>
      <c r="U222" s="101">
        <v>5000</v>
      </c>
      <c r="V222" s="102">
        <v>0</v>
      </c>
      <c r="W222" s="103" t="s">
        <v>365</v>
      </c>
      <c r="X222" s="14"/>
      <c r="Y222" s="94">
        <v>60</v>
      </c>
    </row>
    <row r="223" spans="1:25" ht="90">
      <c r="A223" s="23">
        <v>216</v>
      </c>
      <c r="B223" s="92" t="s">
        <v>375</v>
      </c>
      <c r="C223" s="93">
        <v>1</v>
      </c>
      <c r="D223" s="27"/>
      <c r="E223" s="95" t="s">
        <v>374</v>
      </c>
      <c r="F223" s="104"/>
      <c r="G223" s="94" t="s">
        <v>30</v>
      </c>
      <c r="H223" s="97" t="s">
        <v>376</v>
      </c>
      <c r="I223" s="97" t="s">
        <v>376</v>
      </c>
      <c r="J223" s="97" t="s">
        <v>362</v>
      </c>
      <c r="K223" s="97" t="s">
        <v>376</v>
      </c>
      <c r="L223" s="93" t="s">
        <v>364</v>
      </c>
      <c r="M223" s="93" t="s">
        <v>374</v>
      </c>
      <c r="N223" s="93" t="s">
        <v>364</v>
      </c>
      <c r="O223" s="27"/>
      <c r="P223" s="98" t="s">
        <v>33</v>
      </c>
      <c r="Q223" s="99" t="s">
        <v>34</v>
      </c>
      <c r="R223" s="94"/>
      <c r="S223" s="100">
        <v>50000</v>
      </c>
      <c r="T223" s="101">
        <v>45000</v>
      </c>
      <c r="U223" s="101">
        <v>5000</v>
      </c>
      <c r="V223" s="102">
        <v>0</v>
      </c>
      <c r="W223" s="103" t="s">
        <v>365</v>
      </c>
      <c r="X223" s="14"/>
      <c r="Y223" s="94">
        <v>60</v>
      </c>
    </row>
    <row r="224" spans="1:25" ht="75">
      <c r="A224" s="23">
        <v>217</v>
      </c>
      <c r="B224" s="92" t="s">
        <v>377</v>
      </c>
      <c r="C224" s="93">
        <v>1</v>
      </c>
      <c r="D224" s="27"/>
      <c r="E224" s="95" t="s">
        <v>374</v>
      </c>
      <c r="F224" s="104"/>
      <c r="G224" s="94" t="s">
        <v>30</v>
      </c>
      <c r="H224" s="97" t="s">
        <v>376</v>
      </c>
      <c r="I224" s="97" t="s">
        <v>376</v>
      </c>
      <c r="J224" s="97" t="s">
        <v>362</v>
      </c>
      <c r="K224" s="97" t="s">
        <v>376</v>
      </c>
      <c r="L224" s="93" t="s">
        <v>364</v>
      </c>
      <c r="M224" s="93" t="s">
        <v>374</v>
      </c>
      <c r="N224" s="93" t="s">
        <v>364</v>
      </c>
      <c r="O224" s="27"/>
      <c r="P224" s="98" t="s">
        <v>33</v>
      </c>
      <c r="Q224" s="99" t="s">
        <v>34</v>
      </c>
      <c r="R224" s="94"/>
      <c r="S224" s="100">
        <v>50000</v>
      </c>
      <c r="T224" s="101">
        <v>45000</v>
      </c>
      <c r="U224" s="101">
        <v>5000</v>
      </c>
      <c r="V224" s="102">
        <v>0</v>
      </c>
      <c r="W224" s="103" t="s">
        <v>365</v>
      </c>
      <c r="X224" s="14"/>
      <c r="Y224" s="94">
        <v>60</v>
      </c>
    </row>
    <row r="225" spans="1:25" ht="135">
      <c r="A225" s="23">
        <v>218</v>
      </c>
      <c r="B225" s="92" t="s">
        <v>378</v>
      </c>
      <c r="C225" s="93"/>
      <c r="D225" s="27">
        <v>1</v>
      </c>
      <c r="E225" s="95" t="s">
        <v>374</v>
      </c>
      <c r="F225" s="104"/>
      <c r="G225" s="94" t="s">
        <v>30</v>
      </c>
      <c r="H225" s="97" t="s">
        <v>379</v>
      </c>
      <c r="I225" s="97" t="s">
        <v>379</v>
      </c>
      <c r="J225" s="97" t="s">
        <v>362</v>
      </c>
      <c r="K225" s="97" t="s">
        <v>379</v>
      </c>
      <c r="L225" s="93" t="s">
        <v>364</v>
      </c>
      <c r="M225" s="93" t="s">
        <v>374</v>
      </c>
      <c r="N225" s="93" t="s">
        <v>364</v>
      </c>
      <c r="O225" s="27"/>
      <c r="P225" s="98" t="s">
        <v>33</v>
      </c>
      <c r="Q225" s="99" t="s">
        <v>34</v>
      </c>
      <c r="R225" s="94"/>
      <c r="S225" s="100">
        <v>50000</v>
      </c>
      <c r="T225" s="101">
        <v>45000</v>
      </c>
      <c r="U225" s="101">
        <v>5000</v>
      </c>
      <c r="V225" s="102">
        <v>0</v>
      </c>
      <c r="W225" s="103" t="s">
        <v>365</v>
      </c>
      <c r="X225" s="14"/>
      <c r="Y225" s="94">
        <v>60</v>
      </c>
    </row>
    <row r="226" spans="1:25" ht="30">
      <c r="A226" s="23">
        <v>219</v>
      </c>
      <c r="B226" s="39" t="s">
        <v>380</v>
      </c>
      <c r="C226" s="105">
        <v>1</v>
      </c>
      <c r="D226" s="105"/>
      <c r="E226" s="41" t="s">
        <v>136</v>
      </c>
      <c r="F226" s="106">
        <v>40000</v>
      </c>
      <c r="G226" s="43" t="s">
        <v>30</v>
      </c>
      <c r="H226" s="43" t="s">
        <v>30</v>
      </c>
      <c r="I226" s="43" t="s">
        <v>30</v>
      </c>
      <c r="J226" s="43" t="s">
        <v>30</v>
      </c>
      <c r="K226" s="43"/>
      <c r="L226" s="43" t="s">
        <v>30</v>
      </c>
      <c r="M226" s="43"/>
      <c r="N226" s="43"/>
      <c r="O226" s="42"/>
      <c r="P226" s="42" t="s">
        <v>136</v>
      </c>
      <c r="Q226" s="99" t="s">
        <v>34</v>
      </c>
      <c r="R226" s="43"/>
      <c r="S226" s="47">
        <v>40000</v>
      </c>
      <c r="T226" s="107">
        <v>36000</v>
      </c>
      <c r="U226" s="107">
        <v>4000</v>
      </c>
      <c r="V226" s="107"/>
      <c r="W226" s="42"/>
      <c r="X226" s="14"/>
      <c r="Y226" s="43">
        <v>60</v>
      </c>
    </row>
    <row r="227" spans="1:25" hidden="1">
      <c r="S227">
        <f>SUM(S8:S226)</f>
        <v>8492500</v>
      </c>
      <c r="T227">
        <f t="shared" ref="T227:V227" si="0">SUM(T8:T226)</f>
        <v>7273500</v>
      </c>
      <c r="U227">
        <f t="shared" si="0"/>
        <v>849250</v>
      </c>
      <c r="V227">
        <f t="shared" si="0"/>
        <v>369750</v>
      </c>
    </row>
  </sheetData>
  <autoFilter ref="A5:Y227">
    <filterColumn colId="24">
      <filters>
        <filter val="60"/>
      </filters>
    </filterColumn>
  </autoFilter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topLeftCell="H17" workbookViewId="0">
      <selection activeCell="T12" sqref="T12:U20"/>
    </sheetView>
  </sheetViews>
  <sheetFormatPr defaultRowHeight="15"/>
  <sheetData>
    <row r="1" spans="1:26" ht="16.5">
      <c r="A1" s="779" t="s">
        <v>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1"/>
    </row>
    <row r="2" spans="1:26" ht="16.5">
      <c r="A2" s="779" t="s">
        <v>1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1"/>
    </row>
    <row r="3" spans="1:26" ht="16.5">
      <c r="A3" s="779" t="s">
        <v>381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1"/>
    </row>
    <row r="4" spans="1:26">
      <c r="A4" s="782" t="s">
        <v>3</v>
      </c>
      <c r="B4" s="785" t="s">
        <v>4</v>
      </c>
      <c r="C4" s="788" t="s">
        <v>5</v>
      </c>
      <c r="D4" s="788" t="s">
        <v>6</v>
      </c>
      <c r="E4" s="782" t="s">
        <v>7</v>
      </c>
      <c r="F4" s="791" t="s">
        <v>8</v>
      </c>
      <c r="G4" s="794" t="s">
        <v>9</v>
      </c>
      <c r="H4" s="794" t="s">
        <v>10</v>
      </c>
      <c r="I4" s="794" t="s">
        <v>11</v>
      </c>
      <c r="J4" s="794" t="s">
        <v>12</v>
      </c>
      <c r="K4" s="764" t="s">
        <v>13</v>
      </c>
      <c r="L4" s="764" t="s">
        <v>14</v>
      </c>
      <c r="M4" s="764" t="s">
        <v>15</v>
      </c>
      <c r="N4" s="764" t="s">
        <v>16</v>
      </c>
      <c r="O4" s="764" t="s">
        <v>17</v>
      </c>
      <c r="P4" s="767" t="s">
        <v>18</v>
      </c>
      <c r="Q4" s="767" t="s">
        <v>19</v>
      </c>
      <c r="R4" s="767" t="s">
        <v>20</v>
      </c>
      <c r="S4" s="770" t="s">
        <v>21</v>
      </c>
      <c r="T4" s="770" t="s">
        <v>22</v>
      </c>
      <c r="U4" s="770" t="s">
        <v>23</v>
      </c>
      <c r="V4" s="773" t="s">
        <v>24</v>
      </c>
      <c r="W4" s="776" t="s">
        <v>25</v>
      </c>
      <c r="X4" s="776" t="s">
        <v>382</v>
      </c>
      <c r="Y4" s="761" t="s">
        <v>27</v>
      </c>
    </row>
    <row r="5" spans="1:26">
      <c r="A5" s="783"/>
      <c r="B5" s="786"/>
      <c r="C5" s="789"/>
      <c r="D5" s="789"/>
      <c r="E5" s="783"/>
      <c r="F5" s="792"/>
      <c r="G5" s="795"/>
      <c r="H5" s="795"/>
      <c r="I5" s="795"/>
      <c r="J5" s="795"/>
      <c r="K5" s="765"/>
      <c r="L5" s="765"/>
      <c r="M5" s="765"/>
      <c r="N5" s="765"/>
      <c r="O5" s="765"/>
      <c r="P5" s="768"/>
      <c r="Q5" s="768"/>
      <c r="R5" s="768"/>
      <c r="S5" s="771"/>
      <c r="T5" s="771"/>
      <c r="U5" s="771"/>
      <c r="V5" s="774"/>
      <c r="W5" s="777"/>
      <c r="X5" s="777"/>
      <c r="Y5" s="762"/>
    </row>
    <row r="6" spans="1:26">
      <c r="A6" s="783"/>
      <c r="B6" s="786"/>
      <c r="C6" s="789"/>
      <c r="D6" s="789"/>
      <c r="E6" s="783"/>
      <c r="F6" s="792"/>
      <c r="G6" s="795"/>
      <c r="H6" s="795"/>
      <c r="I6" s="795"/>
      <c r="J6" s="795"/>
      <c r="K6" s="765"/>
      <c r="L6" s="765"/>
      <c r="M6" s="765"/>
      <c r="N6" s="765"/>
      <c r="O6" s="765"/>
      <c r="P6" s="768"/>
      <c r="Q6" s="768"/>
      <c r="R6" s="768"/>
      <c r="S6" s="771"/>
      <c r="T6" s="771"/>
      <c r="U6" s="771"/>
      <c r="V6" s="774"/>
      <c r="W6" s="777"/>
      <c r="X6" s="777"/>
      <c r="Y6" s="762"/>
    </row>
    <row r="7" spans="1:26">
      <c r="A7" s="783"/>
      <c r="B7" s="786"/>
      <c r="C7" s="789"/>
      <c r="D7" s="789"/>
      <c r="E7" s="783"/>
      <c r="F7" s="792"/>
      <c r="G7" s="795"/>
      <c r="H7" s="795"/>
      <c r="I7" s="795"/>
      <c r="J7" s="795"/>
      <c r="K7" s="765"/>
      <c r="L7" s="765"/>
      <c r="M7" s="765"/>
      <c r="N7" s="765"/>
      <c r="O7" s="765"/>
      <c r="P7" s="768"/>
      <c r="Q7" s="768"/>
      <c r="R7" s="768"/>
      <c r="S7" s="771"/>
      <c r="T7" s="771"/>
      <c r="U7" s="771"/>
      <c r="V7" s="774"/>
      <c r="W7" s="777"/>
      <c r="X7" s="777"/>
      <c r="Y7" s="762"/>
    </row>
    <row r="8" spans="1:26">
      <c r="A8" s="784"/>
      <c r="B8" s="787"/>
      <c r="C8" s="790"/>
      <c r="D8" s="790"/>
      <c r="E8" s="784"/>
      <c r="F8" s="793"/>
      <c r="G8" s="796"/>
      <c r="H8" s="796"/>
      <c r="I8" s="796"/>
      <c r="J8" s="796"/>
      <c r="K8" s="766"/>
      <c r="L8" s="766"/>
      <c r="M8" s="766"/>
      <c r="N8" s="766"/>
      <c r="O8" s="766"/>
      <c r="P8" s="769"/>
      <c r="Q8" s="769"/>
      <c r="R8" s="769"/>
      <c r="S8" s="772"/>
      <c r="T8" s="772"/>
      <c r="U8" s="772"/>
      <c r="V8" s="775"/>
      <c r="W8" s="778"/>
      <c r="X8" s="778"/>
      <c r="Y8" s="763"/>
    </row>
    <row r="9" spans="1:26" ht="75">
      <c r="A9" s="108">
        <v>1</v>
      </c>
      <c r="B9" s="109" t="s">
        <v>383</v>
      </c>
      <c r="C9" s="95">
        <v>1</v>
      </c>
      <c r="D9" s="95"/>
      <c r="E9" s="95" t="s">
        <v>384</v>
      </c>
      <c r="F9" s="95">
        <v>38000</v>
      </c>
      <c r="G9" s="95" t="s">
        <v>163</v>
      </c>
      <c r="H9" s="95" t="s">
        <v>362</v>
      </c>
      <c r="I9" s="95" t="s">
        <v>385</v>
      </c>
      <c r="J9" s="95" t="s">
        <v>384</v>
      </c>
      <c r="K9" s="95" t="s">
        <v>362</v>
      </c>
      <c r="L9" s="95" t="s">
        <v>386</v>
      </c>
      <c r="M9" s="27"/>
      <c r="N9" s="27"/>
      <c r="O9" s="27"/>
      <c r="P9" s="96" t="s">
        <v>387</v>
      </c>
      <c r="Q9" s="95" t="s">
        <v>388</v>
      </c>
      <c r="R9" s="95" t="s">
        <v>362</v>
      </c>
      <c r="S9" s="110">
        <v>50000</v>
      </c>
      <c r="T9" s="57">
        <v>42500</v>
      </c>
      <c r="U9" s="57">
        <v>5000</v>
      </c>
      <c r="V9" s="57">
        <v>2500</v>
      </c>
      <c r="W9" s="95" t="s">
        <v>389</v>
      </c>
      <c r="X9" s="27"/>
      <c r="Y9" s="27">
        <v>20</v>
      </c>
      <c r="Z9">
        <v>50000</v>
      </c>
    </row>
    <row r="10" spans="1:26" ht="30">
      <c r="A10" s="108">
        <v>2</v>
      </c>
      <c r="B10" s="109" t="s">
        <v>390</v>
      </c>
      <c r="C10" s="95"/>
      <c r="D10" s="95">
        <v>1</v>
      </c>
      <c r="E10" s="95" t="s">
        <v>391</v>
      </c>
      <c r="F10" s="95">
        <v>35000</v>
      </c>
      <c r="G10" s="95" t="s">
        <v>163</v>
      </c>
      <c r="H10" s="95" t="s">
        <v>163</v>
      </c>
      <c r="I10" s="95" t="s">
        <v>362</v>
      </c>
      <c r="J10" s="95" t="s">
        <v>391</v>
      </c>
      <c r="K10" s="95" t="s">
        <v>362</v>
      </c>
      <c r="L10" s="95" t="s">
        <v>386</v>
      </c>
      <c r="M10" s="27"/>
      <c r="N10" s="27"/>
      <c r="O10" s="27"/>
      <c r="P10" s="96" t="s">
        <v>387</v>
      </c>
      <c r="Q10" s="95" t="s">
        <v>388</v>
      </c>
      <c r="R10" s="95" t="s">
        <v>362</v>
      </c>
      <c r="S10" s="110">
        <v>50000</v>
      </c>
      <c r="T10" s="57">
        <v>42500</v>
      </c>
      <c r="U10" s="57">
        <v>5000</v>
      </c>
      <c r="V10" s="57">
        <v>2500</v>
      </c>
      <c r="W10" s="95" t="s">
        <v>389</v>
      </c>
      <c r="X10" s="27"/>
      <c r="Y10" s="27">
        <v>20</v>
      </c>
      <c r="Z10">
        <v>50000</v>
      </c>
    </row>
    <row r="11" spans="1:26" ht="75">
      <c r="A11" s="108">
        <v>3</v>
      </c>
      <c r="B11" s="109" t="s">
        <v>392</v>
      </c>
      <c r="C11" s="95"/>
      <c r="D11" s="95">
        <v>1</v>
      </c>
      <c r="E11" s="95" t="s">
        <v>393</v>
      </c>
      <c r="F11" s="95">
        <v>36000</v>
      </c>
      <c r="G11" s="95" t="s">
        <v>163</v>
      </c>
      <c r="H11" s="95" t="s">
        <v>163</v>
      </c>
      <c r="I11" s="95" t="s">
        <v>362</v>
      </c>
      <c r="J11" s="95" t="s">
        <v>393</v>
      </c>
      <c r="K11" s="95" t="s">
        <v>362</v>
      </c>
      <c r="L11" s="95" t="s">
        <v>386</v>
      </c>
      <c r="M11" s="27"/>
      <c r="N11" s="27"/>
      <c r="O11" s="27"/>
      <c r="P11" s="96" t="s">
        <v>387</v>
      </c>
      <c r="Q11" s="95" t="s">
        <v>394</v>
      </c>
      <c r="R11" s="95" t="s">
        <v>362</v>
      </c>
      <c r="S11" s="110">
        <v>50000</v>
      </c>
      <c r="T11" s="57">
        <v>42500</v>
      </c>
      <c r="U11" s="57">
        <v>5000</v>
      </c>
      <c r="V11" s="57">
        <v>2500</v>
      </c>
      <c r="W11" s="95" t="s">
        <v>389</v>
      </c>
      <c r="X11" s="27"/>
      <c r="Y11" s="27">
        <v>20</v>
      </c>
      <c r="Z11">
        <v>50000</v>
      </c>
    </row>
    <row r="12" spans="1:26" ht="75">
      <c r="A12" s="108">
        <v>4</v>
      </c>
      <c r="B12" s="109" t="s">
        <v>395</v>
      </c>
      <c r="C12" s="95">
        <v>1</v>
      </c>
      <c r="D12" s="27"/>
      <c r="E12" s="54" t="s">
        <v>396</v>
      </c>
      <c r="F12" s="111">
        <v>35000</v>
      </c>
      <c r="G12" s="95" t="s">
        <v>163</v>
      </c>
      <c r="H12" s="95" t="s">
        <v>362</v>
      </c>
      <c r="I12" s="95" t="s">
        <v>397</v>
      </c>
      <c r="J12" s="95" t="s">
        <v>398</v>
      </c>
      <c r="K12" s="95" t="s">
        <v>364</v>
      </c>
      <c r="L12" s="54"/>
      <c r="M12" s="27"/>
      <c r="N12" s="27"/>
      <c r="O12" s="27"/>
      <c r="P12" s="95" t="s">
        <v>387</v>
      </c>
      <c r="Q12" s="95" t="s">
        <v>388</v>
      </c>
      <c r="R12" s="27"/>
      <c r="S12" s="57">
        <v>50000</v>
      </c>
      <c r="T12" s="57">
        <v>45000</v>
      </c>
      <c r="U12" s="57">
        <v>5000</v>
      </c>
      <c r="V12" s="57">
        <v>0</v>
      </c>
      <c r="W12" s="95" t="s">
        <v>399</v>
      </c>
      <c r="X12" s="27"/>
      <c r="Y12" s="27">
        <v>60</v>
      </c>
      <c r="Z12">
        <v>50000</v>
      </c>
    </row>
    <row r="13" spans="1:26" ht="75">
      <c r="A13" s="108">
        <v>5</v>
      </c>
      <c r="B13" s="109" t="s">
        <v>400</v>
      </c>
      <c r="C13" s="95">
        <v>1</v>
      </c>
      <c r="D13" s="27"/>
      <c r="E13" s="54" t="s">
        <v>396</v>
      </c>
      <c r="F13" s="111">
        <v>40000</v>
      </c>
      <c r="G13" s="95" t="s">
        <v>163</v>
      </c>
      <c r="H13" s="95" t="s">
        <v>362</v>
      </c>
      <c r="I13" s="95" t="s">
        <v>401</v>
      </c>
      <c r="J13" s="95" t="s">
        <v>402</v>
      </c>
      <c r="K13" s="95" t="s">
        <v>364</v>
      </c>
      <c r="L13" s="54"/>
      <c r="M13" s="27"/>
      <c r="N13" s="27"/>
      <c r="O13" s="27"/>
      <c r="P13" s="95" t="s">
        <v>387</v>
      </c>
      <c r="Q13" s="95" t="s">
        <v>388</v>
      </c>
      <c r="R13" s="27"/>
      <c r="S13" s="57">
        <v>45000</v>
      </c>
      <c r="T13" s="57">
        <v>40500</v>
      </c>
      <c r="U13" s="57">
        <v>4500</v>
      </c>
      <c r="V13" s="57">
        <v>0</v>
      </c>
      <c r="W13" s="95" t="s">
        <v>403</v>
      </c>
      <c r="X13" s="27"/>
      <c r="Y13" s="27">
        <v>60</v>
      </c>
      <c r="Z13">
        <v>45000</v>
      </c>
    </row>
    <row r="14" spans="1:26" ht="75">
      <c r="A14" s="108">
        <v>6</v>
      </c>
      <c r="B14" s="109" t="s">
        <v>404</v>
      </c>
      <c r="C14" s="95">
        <v>1</v>
      </c>
      <c r="D14" s="27"/>
      <c r="E14" s="54" t="s">
        <v>396</v>
      </c>
      <c r="F14" s="111">
        <v>50000</v>
      </c>
      <c r="G14" s="95" t="s">
        <v>163</v>
      </c>
      <c r="H14" s="95" t="s">
        <v>362</v>
      </c>
      <c r="I14" s="95" t="s">
        <v>401</v>
      </c>
      <c r="J14" s="95" t="s">
        <v>398</v>
      </c>
      <c r="K14" s="95" t="s">
        <v>364</v>
      </c>
      <c r="L14" s="54"/>
      <c r="M14" s="27"/>
      <c r="N14" s="27"/>
      <c r="O14" s="27"/>
      <c r="P14" s="95" t="s">
        <v>387</v>
      </c>
      <c r="Q14" s="95" t="s">
        <v>388</v>
      </c>
      <c r="R14" s="27"/>
      <c r="S14" s="57">
        <v>50000</v>
      </c>
      <c r="T14" s="57">
        <v>45000</v>
      </c>
      <c r="U14" s="57">
        <v>5000</v>
      </c>
      <c r="V14" s="57">
        <v>0</v>
      </c>
      <c r="W14" s="95" t="s">
        <v>405</v>
      </c>
      <c r="X14" s="27"/>
      <c r="Y14" s="27">
        <v>60</v>
      </c>
      <c r="Z14">
        <v>50000</v>
      </c>
    </row>
    <row r="15" spans="1:26" ht="75">
      <c r="A15" s="108">
        <v>7</v>
      </c>
      <c r="B15" s="109" t="s">
        <v>406</v>
      </c>
      <c r="C15" s="95">
        <v>1</v>
      </c>
      <c r="D15" s="27"/>
      <c r="E15" s="54" t="s">
        <v>396</v>
      </c>
      <c r="F15" s="111">
        <v>40000</v>
      </c>
      <c r="G15" s="95" t="s">
        <v>163</v>
      </c>
      <c r="H15" s="95" t="s">
        <v>407</v>
      </c>
      <c r="I15" s="95" t="s">
        <v>408</v>
      </c>
      <c r="J15" s="95" t="s">
        <v>409</v>
      </c>
      <c r="K15" s="95" t="s">
        <v>364</v>
      </c>
      <c r="L15" s="54"/>
      <c r="M15" s="27"/>
      <c r="N15" s="27"/>
      <c r="O15" s="27"/>
      <c r="P15" s="95" t="s">
        <v>387</v>
      </c>
      <c r="Q15" s="95" t="s">
        <v>388</v>
      </c>
      <c r="R15" s="27"/>
      <c r="S15" s="57">
        <v>46500</v>
      </c>
      <c r="T15" s="57">
        <v>41850</v>
      </c>
      <c r="U15" s="57">
        <v>4650</v>
      </c>
      <c r="V15" s="57">
        <v>0</v>
      </c>
      <c r="W15" s="95" t="s">
        <v>403</v>
      </c>
      <c r="X15" s="27"/>
      <c r="Y15" s="27">
        <v>60</v>
      </c>
      <c r="Z15">
        <v>46500</v>
      </c>
    </row>
    <row r="16" spans="1:26" ht="60">
      <c r="A16" s="108">
        <v>8</v>
      </c>
      <c r="B16" s="109" t="s">
        <v>410</v>
      </c>
      <c r="C16" s="95">
        <v>1</v>
      </c>
      <c r="D16" s="27"/>
      <c r="E16" s="54" t="s">
        <v>396</v>
      </c>
      <c r="F16" s="111">
        <v>36000</v>
      </c>
      <c r="G16" s="95" t="s">
        <v>163</v>
      </c>
      <c r="H16" s="95" t="s">
        <v>408</v>
      </c>
      <c r="I16" s="95" t="s">
        <v>411</v>
      </c>
      <c r="J16" s="95" t="s">
        <v>412</v>
      </c>
      <c r="K16" s="95" t="s">
        <v>364</v>
      </c>
      <c r="L16" s="54"/>
      <c r="M16" s="27"/>
      <c r="N16" s="27"/>
      <c r="O16" s="27"/>
      <c r="P16" s="95" t="s">
        <v>387</v>
      </c>
      <c r="Q16" s="95" t="s">
        <v>388</v>
      </c>
      <c r="R16" s="27"/>
      <c r="S16" s="57">
        <v>50000</v>
      </c>
      <c r="T16" s="57">
        <v>45000</v>
      </c>
      <c r="U16" s="57">
        <v>5000</v>
      </c>
      <c r="V16" s="57">
        <v>0</v>
      </c>
      <c r="W16" s="95" t="s">
        <v>413</v>
      </c>
      <c r="X16" s="27"/>
      <c r="Y16" s="27">
        <v>60</v>
      </c>
      <c r="Z16">
        <v>50000</v>
      </c>
    </row>
    <row r="17" spans="1:26" ht="75">
      <c r="A17" s="108">
        <v>9</v>
      </c>
      <c r="B17" s="109" t="s">
        <v>414</v>
      </c>
      <c r="C17" s="95">
        <v>1</v>
      </c>
      <c r="D17" s="27"/>
      <c r="E17" s="54" t="s">
        <v>396</v>
      </c>
      <c r="F17" s="111">
        <v>40000</v>
      </c>
      <c r="G17" s="95" t="s">
        <v>163</v>
      </c>
      <c r="H17" s="95" t="s">
        <v>408</v>
      </c>
      <c r="I17" s="95" t="s">
        <v>415</v>
      </c>
      <c r="J17" s="95" t="s">
        <v>416</v>
      </c>
      <c r="K17" s="95" t="s">
        <v>364</v>
      </c>
      <c r="L17" s="54"/>
      <c r="M17" s="27"/>
      <c r="N17" s="27"/>
      <c r="O17" s="27"/>
      <c r="P17" s="95" t="s">
        <v>387</v>
      </c>
      <c r="Q17" s="95" t="s">
        <v>388</v>
      </c>
      <c r="R17" s="27"/>
      <c r="S17" s="57">
        <v>29500</v>
      </c>
      <c r="T17" s="57">
        <v>26550</v>
      </c>
      <c r="U17" s="57">
        <v>2950</v>
      </c>
      <c r="V17" s="57">
        <v>0</v>
      </c>
      <c r="W17" s="95" t="s">
        <v>417</v>
      </c>
      <c r="X17" s="27"/>
      <c r="Y17" s="27">
        <v>60</v>
      </c>
      <c r="Z17">
        <v>29500</v>
      </c>
    </row>
    <row r="18" spans="1:26" ht="60">
      <c r="A18" s="108">
        <v>10</v>
      </c>
      <c r="B18" s="109" t="s">
        <v>418</v>
      </c>
      <c r="C18" s="95">
        <v>1</v>
      </c>
      <c r="D18" s="27"/>
      <c r="E18" s="54" t="s">
        <v>396</v>
      </c>
      <c r="F18" s="111">
        <v>40000</v>
      </c>
      <c r="G18" s="95" t="s">
        <v>163</v>
      </c>
      <c r="H18" s="95" t="s">
        <v>408</v>
      </c>
      <c r="I18" s="95" t="s">
        <v>401</v>
      </c>
      <c r="J18" s="95" t="s">
        <v>374</v>
      </c>
      <c r="K18" s="95" t="s">
        <v>364</v>
      </c>
      <c r="L18" s="54"/>
      <c r="M18" s="27"/>
      <c r="N18" s="27"/>
      <c r="O18" s="27"/>
      <c r="P18" s="95" t="s">
        <v>387</v>
      </c>
      <c r="Q18" s="95" t="s">
        <v>388</v>
      </c>
      <c r="R18" s="27"/>
      <c r="S18" s="57">
        <v>50000</v>
      </c>
      <c r="T18" s="57">
        <v>45000</v>
      </c>
      <c r="U18" s="57">
        <v>5000</v>
      </c>
      <c r="V18" s="57">
        <v>0</v>
      </c>
      <c r="W18" s="95" t="s">
        <v>413</v>
      </c>
      <c r="X18" s="27"/>
      <c r="Y18" s="27">
        <v>60</v>
      </c>
      <c r="Z18">
        <v>50000</v>
      </c>
    </row>
    <row r="19" spans="1:26" ht="75">
      <c r="A19" s="108">
        <v>11</v>
      </c>
      <c r="B19" s="109" t="s">
        <v>419</v>
      </c>
      <c r="C19" s="95">
        <v>1</v>
      </c>
      <c r="D19" s="27"/>
      <c r="E19" s="54" t="s">
        <v>396</v>
      </c>
      <c r="F19" s="111">
        <v>35000</v>
      </c>
      <c r="G19" s="95" t="s">
        <v>163</v>
      </c>
      <c r="H19" s="95" t="s">
        <v>408</v>
      </c>
      <c r="I19" s="95" t="s">
        <v>415</v>
      </c>
      <c r="J19" s="95" t="s">
        <v>416</v>
      </c>
      <c r="K19" s="95" t="s">
        <v>364</v>
      </c>
      <c r="L19" s="54"/>
      <c r="M19" s="27"/>
      <c r="N19" s="27"/>
      <c r="O19" s="27"/>
      <c r="P19" s="95" t="s">
        <v>387</v>
      </c>
      <c r="Q19" s="95" t="s">
        <v>388</v>
      </c>
      <c r="R19" s="27"/>
      <c r="S19" s="57">
        <v>29500</v>
      </c>
      <c r="T19" s="57">
        <v>26550</v>
      </c>
      <c r="U19" s="57">
        <v>2950</v>
      </c>
      <c r="V19" s="57">
        <v>0</v>
      </c>
      <c r="W19" s="95" t="s">
        <v>413</v>
      </c>
      <c r="X19" s="27"/>
      <c r="Y19" s="27">
        <v>60</v>
      </c>
      <c r="Z19">
        <v>29500</v>
      </c>
    </row>
    <row r="20" spans="1:26" ht="75">
      <c r="A20" s="108">
        <v>12</v>
      </c>
      <c r="B20" s="109" t="s">
        <v>420</v>
      </c>
      <c r="C20" s="95">
        <v>1</v>
      </c>
      <c r="D20" s="27"/>
      <c r="E20" s="54" t="s">
        <v>396</v>
      </c>
      <c r="F20" s="111">
        <v>25000</v>
      </c>
      <c r="G20" s="95" t="s">
        <v>163</v>
      </c>
      <c r="H20" s="95" t="s">
        <v>408</v>
      </c>
      <c r="I20" s="95" t="s">
        <v>421</v>
      </c>
      <c r="J20" s="95" t="s">
        <v>416</v>
      </c>
      <c r="K20" s="95" t="s">
        <v>364</v>
      </c>
      <c r="L20" s="54"/>
      <c r="M20" s="27"/>
      <c r="N20" s="27"/>
      <c r="O20" s="27"/>
      <c r="P20" s="95" t="s">
        <v>387</v>
      </c>
      <c r="Q20" s="95" t="s">
        <v>388</v>
      </c>
      <c r="R20" s="27"/>
      <c r="S20" s="57">
        <v>29500</v>
      </c>
      <c r="T20" s="57">
        <v>26550</v>
      </c>
      <c r="U20" s="57">
        <v>2950</v>
      </c>
      <c r="V20" s="57">
        <v>0</v>
      </c>
      <c r="W20" s="95" t="s">
        <v>413</v>
      </c>
      <c r="X20" s="27"/>
      <c r="Y20" s="27">
        <v>60</v>
      </c>
      <c r="Z20">
        <v>29500</v>
      </c>
    </row>
    <row r="21" spans="1:26">
      <c r="S21" s="112">
        <f>SUM(S9:S20)</f>
        <v>530000</v>
      </c>
      <c r="T21" s="112">
        <f t="shared" ref="T21:V21" si="0">SUM(T9:T20)</f>
        <v>469500</v>
      </c>
      <c r="U21" s="112">
        <f t="shared" si="0"/>
        <v>53000</v>
      </c>
      <c r="V21" s="112">
        <f t="shared" si="0"/>
        <v>7500</v>
      </c>
    </row>
  </sheetData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5"/>
  <sheetViews>
    <sheetView topLeftCell="A107" workbookViewId="0">
      <selection activeCell="L116" sqref="L116"/>
    </sheetView>
  </sheetViews>
  <sheetFormatPr defaultRowHeight="15"/>
  <sheetData>
    <row r="1" spans="1:18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1:18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18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</row>
    <row r="4" spans="1:18" ht="18.75">
      <c r="A4" s="797" t="s">
        <v>707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</row>
    <row r="5" spans="1:18" ht="60">
      <c r="A5" s="54" t="s">
        <v>708</v>
      </c>
      <c r="B5" s="54" t="s">
        <v>709</v>
      </c>
      <c r="C5" s="54" t="s">
        <v>710</v>
      </c>
      <c r="D5" s="54" t="s">
        <v>711</v>
      </c>
      <c r="E5" s="54" t="s">
        <v>712</v>
      </c>
      <c r="F5" s="54" t="s">
        <v>9</v>
      </c>
      <c r="G5" s="54" t="s">
        <v>713</v>
      </c>
      <c r="H5" s="54" t="s">
        <v>714</v>
      </c>
      <c r="I5" s="54" t="s">
        <v>715</v>
      </c>
      <c r="J5" s="54" t="s">
        <v>716</v>
      </c>
      <c r="K5" s="116" t="s">
        <v>717</v>
      </c>
      <c r="L5" s="116" t="s">
        <v>718</v>
      </c>
      <c r="M5" s="116" t="s">
        <v>719</v>
      </c>
      <c r="N5" s="116" t="s">
        <v>720</v>
      </c>
      <c r="O5" s="54" t="s">
        <v>721</v>
      </c>
      <c r="P5" s="54" t="s">
        <v>720</v>
      </c>
      <c r="Q5" s="54" t="s">
        <v>719</v>
      </c>
      <c r="R5" s="95" t="s">
        <v>721</v>
      </c>
    </row>
    <row r="6" spans="1:18" ht="60">
      <c r="A6" s="95">
        <v>1</v>
      </c>
      <c r="B6" s="113" t="s">
        <v>408</v>
      </c>
      <c r="C6" s="113" t="s">
        <v>422</v>
      </c>
      <c r="D6" s="113" t="s">
        <v>423</v>
      </c>
      <c r="E6" s="113" t="s">
        <v>424</v>
      </c>
      <c r="F6" s="113" t="s">
        <v>163</v>
      </c>
      <c r="G6" s="113" t="s">
        <v>387</v>
      </c>
      <c r="H6" s="113" t="s">
        <v>388</v>
      </c>
      <c r="I6" s="113" t="s">
        <v>425</v>
      </c>
      <c r="J6" s="113" t="s">
        <v>393</v>
      </c>
      <c r="K6" s="581">
        <v>50000</v>
      </c>
      <c r="L6" s="114">
        <v>42500</v>
      </c>
      <c r="M6" s="115" t="s">
        <v>426</v>
      </c>
      <c r="N6" s="115">
        <v>47500</v>
      </c>
      <c r="O6" s="109">
        <v>308186</v>
      </c>
      <c r="P6" s="109">
        <v>47500</v>
      </c>
      <c r="Q6" s="109" t="s">
        <v>426</v>
      </c>
      <c r="R6" s="109">
        <v>20</v>
      </c>
    </row>
    <row r="7" spans="1:18" ht="60">
      <c r="A7" s="95">
        <v>2</v>
      </c>
      <c r="B7" s="113" t="s">
        <v>408</v>
      </c>
      <c r="C7" s="113" t="s">
        <v>427</v>
      </c>
      <c r="D7" s="113" t="s">
        <v>428</v>
      </c>
      <c r="E7" s="113" t="s">
        <v>429</v>
      </c>
      <c r="F7" s="113" t="s">
        <v>163</v>
      </c>
      <c r="G7" s="113" t="s">
        <v>387</v>
      </c>
      <c r="H7" s="113" t="s">
        <v>388</v>
      </c>
      <c r="I7" s="113" t="s">
        <v>425</v>
      </c>
      <c r="J7" s="113" t="s">
        <v>393</v>
      </c>
      <c r="K7" s="581">
        <v>100000</v>
      </c>
      <c r="L7" s="114">
        <v>85000</v>
      </c>
      <c r="M7" s="115" t="s">
        <v>426</v>
      </c>
      <c r="N7" s="115">
        <v>95000</v>
      </c>
      <c r="O7" s="109">
        <v>308187</v>
      </c>
      <c r="P7" s="109">
        <v>95000</v>
      </c>
      <c r="Q7" s="109" t="s">
        <v>426</v>
      </c>
      <c r="R7" s="109">
        <v>20</v>
      </c>
    </row>
    <row r="8" spans="1:18" ht="120">
      <c r="A8" s="95">
        <v>3</v>
      </c>
      <c r="B8" s="113" t="s">
        <v>408</v>
      </c>
      <c r="C8" s="113" t="s">
        <v>430</v>
      </c>
      <c r="D8" s="113" t="s">
        <v>431</v>
      </c>
      <c r="E8" s="113" t="s">
        <v>432</v>
      </c>
      <c r="F8" s="113" t="s">
        <v>163</v>
      </c>
      <c r="G8" s="113" t="s">
        <v>387</v>
      </c>
      <c r="H8" s="113" t="s">
        <v>388</v>
      </c>
      <c r="I8" s="113" t="s">
        <v>425</v>
      </c>
      <c r="J8" s="113" t="s">
        <v>393</v>
      </c>
      <c r="K8" s="581">
        <v>100000</v>
      </c>
      <c r="L8" s="114">
        <v>85000</v>
      </c>
      <c r="M8" s="115" t="s">
        <v>426</v>
      </c>
      <c r="N8" s="115">
        <v>95000</v>
      </c>
      <c r="O8" s="109">
        <v>308188</v>
      </c>
      <c r="P8" s="109">
        <v>95000</v>
      </c>
      <c r="Q8" s="109" t="s">
        <v>426</v>
      </c>
      <c r="R8" s="109">
        <v>20</v>
      </c>
    </row>
    <row r="9" spans="1:18" ht="60">
      <c r="A9" s="95">
        <v>4</v>
      </c>
      <c r="B9" s="113" t="s">
        <v>408</v>
      </c>
      <c r="C9" s="113" t="s">
        <v>433</v>
      </c>
      <c r="D9" s="113" t="s">
        <v>434</v>
      </c>
      <c r="E9" s="113" t="s">
        <v>435</v>
      </c>
      <c r="F9" s="113" t="s">
        <v>163</v>
      </c>
      <c r="G9" s="113" t="s">
        <v>387</v>
      </c>
      <c r="H9" s="113" t="s">
        <v>388</v>
      </c>
      <c r="I9" s="113" t="s">
        <v>425</v>
      </c>
      <c r="J9" s="113" t="s">
        <v>436</v>
      </c>
      <c r="K9" s="581">
        <v>50000</v>
      </c>
      <c r="L9" s="114">
        <v>42500</v>
      </c>
      <c r="M9" s="115" t="s">
        <v>426</v>
      </c>
      <c r="N9" s="115">
        <v>47500</v>
      </c>
      <c r="O9" s="109">
        <v>308190</v>
      </c>
      <c r="P9" s="109">
        <v>47500</v>
      </c>
      <c r="Q9" s="109" t="s">
        <v>426</v>
      </c>
      <c r="R9" s="109">
        <v>20</v>
      </c>
    </row>
    <row r="10" spans="1:18" ht="90">
      <c r="A10" s="95">
        <v>5</v>
      </c>
      <c r="B10" s="113" t="s">
        <v>408</v>
      </c>
      <c r="C10" s="113" t="s">
        <v>437</v>
      </c>
      <c r="D10" s="113" t="s">
        <v>438</v>
      </c>
      <c r="E10" s="113" t="s">
        <v>439</v>
      </c>
      <c r="F10" s="113" t="s">
        <v>163</v>
      </c>
      <c r="G10" s="113" t="s">
        <v>387</v>
      </c>
      <c r="H10" s="113" t="s">
        <v>388</v>
      </c>
      <c r="I10" s="113" t="s">
        <v>5</v>
      </c>
      <c r="J10" s="113" t="s">
        <v>440</v>
      </c>
      <c r="K10" s="581">
        <v>100000</v>
      </c>
      <c r="L10" s="114">
        <v>85000</v>
      </c>
      <c r="M10" s="115" t="s">
        <v>426</v>
      </c>
      <c r="N10" s="115">
        <v>95000</v>
      </c>
      <c r="O10" s="109">
        <v>308191</v>
      </c>
      <c r="P10" s="109">
        <v>95000</v>
      </c>
      <c r="Q10" s="109" t="s">
        <v>426</v>
      </c>
      <c r="R10" s="109">
        <v>20</v>
      </c>
    </row>
    <row r="11" spans="1:18" ht="60">
      <c r="A11" s="95">
        <v>6</v>
      </c>
      <c r="B11" s="113" t="s">
        <v>408</v>
      </c>
      <c r="C11" s="113" t="s">
        <v>441</v>
      </c>
      <c r="D11" s="113" t="s">
        <v>442</v>
      </c>
      <c r="E11" s="113" t="s">
        <v>443</v>
      </c>
      <c r="F11" s="113" t="s">
        <v>163</v>
      </c>
      <c r="G11" s="113" t="s">
        <v>387</v>
      </c>
      <c r="H11" s="113" t="s">
        <v>394</v>
      </c>
      <c r="I11" s="113" t="s">
        <v>444</v>
      </c>
      <c r="J11" s="113" t="s">
        <v>436</v>
      </c>
      <c r="K11" s="581">
        <v>50000</v>
      </c>
      <c r="L11" s="114">
        <v>42500</v>
      </c>
      <c r="M11" s="115" t="s">
        <v>426</v>
      </c>
      <c r="N11" s="115">
        <v>47500</v>
      </c>
      <c r="O11" s="109">
        <v>308192</v>
      </c>
      <c r="P11" s="109">
        <v>47500</v>
      </c>
      <c r="Q11" s="109" t="s">
        <v>426</v>
      </c>
      <c r="R11" s="109">
        <v>20</v>
      </c>
    </row>
    <row r="12" spans="1:18" ht="60">
      <c r="A12" s="95">
        <v>7</v>
      </c>
      <c r="B12" s="113" t="s">
        <v>408</v>
      </c>
      <c r="C12" s="113" t="s">
        <v>445</v>
      </c>
      <c r="D12" s="113" t="s">
        <v>446</v>
      </c>
      <c r="E12" s="113" t="s">
        <v>429</v>
      </c>
      <c r="F12" s="113" t="s">
        <v>163</v>
      </c>
      <c r="G12" s="113" t="s">
        <v>387</v>
      </c>
      <c r="H12" s="113" t="s">
        <v>388</v>
      </c>
      <c r="I12" s="113" t="s">
        <v>425</v>
      </c>
      <c r="J12" s="113" t="s">
        <v>393</v>
      </c>
      <c r="K12" s="581">
        <v>50000</v>
      </c>
      <c r="L12" s="114">
        <v>42500</v>
      </c>
      <c r="M12" s="115" t="s">
        <v>426</v>
      </c>
      <c r="N12" s="115">
        <v>47500</v>
      </c>
      <c r="O12" s="109">
        <v>308193</v>
      </c>
      <c r="P12" s="109">
        <v>47500</v>
      </c>
      <c r="Q12" s="109" t="s">
        <v>426</v>
      </c>
      <c r="R12" s="109">
        <v>20</v>
      </c>
    </row>
    <row r="13" spans="1:18" ht="105">
      <c r="A13" s="95">
        <v>8</v>
      </c>
      <c r="B13" s="113" t="s">
        <v>408</v>
      </c>
      <c r="C13" s="113" t="s">
        <v>447</v>
      </c>
      <c r="D13" s="113" t="s">
        <v>448</v>
      </c>
      <c r="E13" s="113" t="s">
        <v>449</v>
      </c>
      <c r="F13" s="113" t="s">
        <v>163</v>
      </c>
      <c r="G13" s="113" t="s">
        <v>387</v>
      </c>
      <c r="H13" s="113" t="s">
        <v>388</v>
      </c>
      <c r="I13" s="113" t="s">
        <v>425</v>
      </c>
      <c r="J13" s="113" t="s">
        <v>450</v>
      </c>
      <c r="K13" s="581">
        <v>100000</v>
      </c>
      <c r="L13" s="114">
        <v>85000</v>
      </c>
      <c r="M13" s="115" t="s">
        <v>426</v>
      </c>
      <c r="N13" s="115">
        <v>95000</v>
      </c>
      <c r="O13" s="109">
        <v>308194</v>
      </c>
      <c r="P13" s="109">
        <v>95000</v>
      </c>
      <c r="Q13" s="109" t="s">
        <v>426</v>
      </c>
      <c r="R13" s="109">
        <v>20</v>
      </c>
    </row>
    <row r="14" spans="1:18" ht="75">
      <c r="A14" s="95">
        <v>9</v>
      </c>
      <c r="B14" s="113" t="s">
        <v>408</v>
      </c>
      <c r="C14" s="113" t="s">
        <v>451</v>
      </c>
      <c r="D14" s="113" t="s">
        <v>452</v>
      </c>
      <c r="E14" s="113" t="s">
        <v>453</v>
      </c>
      <c r="F14" s="113" t="s">
        <v>163</v>
      </c>
      <c r="G14" s="113" t="s">
        <v>387</v>
      </c>
      <c r="H14" s="113" t="s">
        <v>388</v>
      </c>
      <c r="I14" s="113" t="s">
        <v>425</v>
      </c>
      <c r="J14" s="113" t="s">
        <v>454</v>
      </c>
      <c r="K14" s="581">
        <v>50000</v>
      </c>
      <c r="L14" s="114">
        <v>42500</v>
      </c>
      <c r="M14" s="115" t="s">
        <v>426</v>
      </c>
      <c r="N14" s="115">
        <v>47500</v>
      </c>
      <c r="O14" s="109">
        <v>308195</v>
      </c>
      <c r="P14" s="109">
        <v>47500</v>
      </c>
      <c r="Q14" s="109" t="s">
        <v>426</v>
      </c>
      <c r="R14" s="109">
        <v>20</v>
      </c>
    </row>
    <row r="15" spans="1:18" ht="60">
      <c r="A15" s="95">
        <v>10</v>
      </c>
      <c r="B15" s="113" t="s">
        <v>408</v>
      </c>
      <c r="C15" s="113" t="s">
        <v>455</v>
      </c>
      <c r="D15" s="113" t="s">
        <v>456</v>
      </c>
      <c r="E15" s="113" t="s">
        <v>435</v>
      </c>
      <c r="F15" s="113" t="s">
        <v>163</v>
      </c>
      <c r="G15" s="113" t="s">
        <v>387</v>
      </c>
      <c r="H15" s="113" t="s">
        <v>388</v>
      </c>
      <c r="I15" s="113" t="s">
        <v>425</v>
      </c>
      <c r="J15" s="113" t="s">
        <v>436</v>
      </c>
      <c r="K15" s="581">
        <v>50000</v>
      </c>
      <c r="L15" s="114">
        <v>42500</v>
      </c>
      <c r="M15" s="115" t="s">
        <v>426</v>
      </c>
      <c r="N15" s="115">
        <v>47500</v>
      </c>
      <c r="O15" s="109">
        <v>308196</v>
      </c>
      <c r="P15" s="109">
        <v>47500</v>
      </c>
      <c r="Q15" s="109" t="s">
        <v>426</v>
      </c>
      <c r="R15" s="109">
        <v>20</v>
      </c>
    </row>
    <row r="16" spans="1:18" ht="60">
      <c r="A16" s="95">
        <v>11</v>
      </c>
      <c r="B16" s="113" t="s">
        <v>408</v>
      </c>
      <c r="C16" s="113" t="s">
        <v>457</v>
      </c>
      <c r="D16" s="113" t="s">
        <v>458</v>
      </c>
      <c r="E16" s="113" t="s">
        <v>435</v>
      </c>
      <c r="F16" s="113" t="s">
        <v>163</v>
      </c>
      <c r="G16" s="113" t="s">
        <v>387</v>
      </c>
      <c r="H16" s="113" t="s">
        <v>388</v>
      </c>
      <c r="I16" s="113" t="s">
        <v>425</v>
      </c>
      <c r="J16" s="113" t="s">
        <v>393</v>
      </c>
      <c r="K16" s="581">
        <v>100000</v>
      </c>
      <c r="L16" s="114">
        <v>85000</v>
      </c>
      <c r="M16" s="115" t="s">
        <v>426</v>
      </c>
      <c r="N16" s="115">
        <v>95000</v>
      </c>
      <c r="O16" s="109">
        <v>308197</v>
      </c>
      <c r="P16" s="109">
        <v>95000</v>
      </c>
      <c r="Q16" s="109" t="s">
        <v>426</v>
      </c>
      <c r="R16" s="109">
        <v>20</v>
      </c>
    </row>
    <row r="17" spans="1:18" ht="105">
      <c r="A17" s="95">
        <v>12</v>
      </c>
      <c r="B17" s="113" t="s">
        <v>408</v>
      </c>
      <c r="C17" s="113" t="s">
        <v>459</v>
      </c>
      <c r="D17" s="113" t="s">
        <v>460</v>
      </c>
      <c r="E17" s="113" t="s">
        <v>461</v>
      </c>
      <c r="F17" s="113" t="s">
        <v>163</v>
      </c>
      <c r="G17" s="113" t="s">
        <v>387</v>
      </c>
      <c r="H17" s="113" t="s">
        <v>388</v>
      </c>
      <c r="I17" s="113" t="s">
        <v>425</v>
      </c>
      <c r="J17" s="113" t="s">
        <v>393</v>
      </c>
      <c r="K17" s="581">
        <v>100000</v>
      </c>
      <c r="L17" s="114">
        <v>85000</v>
      </c>
      <c r="M17" s="115" t="s">
        <v>426</v>
      </c>
      <c r="N17" s="115">
        <v>95000</v>
      </c>
      <c r="O17" s="109">
        <v>308198</v>
      </c>
      <c r="P17" s="109">
        <v>95000</v>
      </c>
      <c r="Q17" s="109" t="s">
        <v>426</v>
      </c>
      <c r="R17" s="109">
        <v>20</v>
      </c>
    </row>
    <row r="18" spans="1:18" ht="75">
      <c r="A18" s="95">
        <v>13</v>
      </c>
      <c r="B18" s="113" t="s">
        <v>408</v>
      </c>
      <c r="C18" s="113" t="s">
        <v>462</v>
      </c>
      <c r="D18" s="113" t="s">
        <v>463</v>
      </c>
      <c r="E18" s="113" t="s">
        <v>453</v>
      </c>
      <c r="F18" s="113" t="s">
        <v>163</v>
      </c>
      <c r="G18" s="113" t="s">
        <v>387</v>
      </c>
      <c r="H18" s="113" t="s">
        <v>394</v>
      </c>
      <c r="I18" s="113" t="s">
        <v>425</v>
      </c>
      <c r="J18" s="113" t="s">
        <v>454</v>
      </c>
      <c r="K18" s="581">
        <v>100000</v>
      </c>
      <c r="L18" s="114">
        <v>85000</v>
      </c>
      <c r="M18" s="115" t="s">
        <v>464</v>
      </c>
      <c r="N18" s="115">
        <v>95000</v>
      </c>
      <c r="O18" s="109">
        <v>308199</v>
      </c>
      <c r="P18" s="109">
        <v>95000</v>
      </c>
      <c r="Q18" s="109" t="s">
        <v>464</v>
      </c>
      <c r="R18" s="109">
        <v>20</v>
      </c>
    </row>
    <row r="19" spans="1:18" ht="75">
      <c r="A19" s="95">
        <v>14</v>
      </c>
      <c r="B19" s="113" t="s">
        <v>408</v>
      </c>
      <c r="C19" s="113" t="s">
        <v>465</v>
      </c>
      <c r="D19" s="113" t="s">
        <v>466</v>
      </c>
      <c r="E19" s="113" t="s">
        <v>453</v>
      </c>
      <c r="F19" s="113" t="s">
        <v>163</v>
      </c>
      <c r="G19" s="113" t="s">
        <v>387</v>
      </c>
      <c r="H19" s="113" t="s">
        <v>388</v>
      </c>
      <c r="I19" s="113" t="s">
        <v>425</v>
      </c>
      <c r="J19" s="113" t="s">
        <v>436</v>
      </c>
      <c r="K19" s="581">
        <v>50000</v>
      </c>
      <c r="L19" s="114">
        <v>42500</v>
      </c>
      <c r="M19" s="115" t="s">
        <v>464</v>
      </c>
      <c r="N19" s="115">
        <v>47500</v>
      </c>
      <c r="O19" s="109">
        <v>308200</v>
      </c>
      <c r="P19" s="109">
        <v>47500</v>
      </c>
      <c r="Q19" s="109" t="s">
        <v>464</v>
      </c>
      <c r="R19" s="109">
        <v>20</v>
      </c>
    </row>
    <row r="20" spans="1:18" ht="75">
      <c r="A20" s="95">
        <v>15</v>
      </c>
      <c r="B20" s="113" t="s">
        <v>408</v>
      </c>
      <c r="C20" s="113" t="s">
        <v>467</v>
      </c>
      <c r="D20" s="113" t="s">
        <v>468</v>
      </c>
      <c r="E20" s="113" t="s">
        <v>469</v>
      </c>
      <c r="F20" s="113" t="s">
        <v>163</v>
      </c>
      <c r="G20" s="113" t="s">
        <v>387</v>
      </c>
      <c r="H20" s="113" t="s">
        <v>388</v>
      </c>
      <c r="I20" s="113" t="s">
        <v>425</v>
      </c>
      <c r="J20" s="113" t="s">
        <v>436</v>
      </c>
      <c r="K20" s="581">
        <v>100000</v>
      </c>
      <c r="L20" s="114">
        <v>85000</v>
      </c>
      <c r="M20" s="115" t="s">
        <v>464</v>
      </c>
      <c r="N20" s="115">
        <v>95000</v>
      </c>
      <c r="O20" s="109">
        <v>308201</v>
      </c>
      <c r="P20" s="109">
        <v>95000</v>
      </c>
      <c r="Q20" s="109" t="s">
        <v>464</v>
      </c>
      <c r="R20" s="109">
        <v>20</v>
      </c>
    </row>
    <row r="21" spans="1:18" ht="60">
      <c r="A21" s="95">
        <v>16</v>
      </c>
      <c r="B21" s="113" t="s">
        <v>408</v>
      </c>
      <c r="C21" s="113" t="s">
        <v>470</v>
      </c>
      <c r="D21" s="113" t="s">
        <v>471</v>
      </c>
      <c r="E21" s="113" t="s">
        <v>472</v>
      </c>
      <c r="F21" s="113" t="s">
        <v>163</v>
      </c>
      <c r="G21" s="113" t="s">
        <v>387</v>
      </c>
      <c r="H21" s="113" t="s">
        <v>394</v>
      </c>
      <c r="I21" s="113" t="s">
        <v>425</v>
      </c>
      <c r="J21" s="113" t="s">
        <v>454</v>
      </c>
      <c r="K21" s="581">
        <v>50000</v>
      </c>
      <c r="L21" s="114">
        <v>42500</v>
      </c>
      <c r="M21" s="115" t="s">
        <v>464</v>
      </c>
      <c r="N21" s="115">
        <v>47500</v>
      </c>
      <c r="O21" s="109">
        <v>308202</v>
      </c>
      <c r="P21" s="109">
        <v>47500</v>
      </c>
      <c r="Q21" s="109" t="s">
        <v>464</v>
      </c>
      <c r="R21" s="109">
        <v>20</v>
      </c>
    </row>
    <row r="22" spans="1:18" ht="45">
      <c r="A22" s="95">
        <v>17</v>
      </c>
      <c r="B22" s="113" t="s">
        <v>408</v>
      </c>
      <c r="C22" s="113" t="s">
        <v>473</v>
      </c>
      <c r="D22" s="113" t="s">
        <v>474</v>
      </c>
      <c r="E22" s="113" t="s">
        <v>475</v>
      </c>
      <c r="F22" s="113" t="s">
        <v>163</v>
      </c>
      <c r="G22" s="113" t="s">
        <v>387</v>
      </c>
      <c r="H22" s="113" t="s">
        <v>394</v>
      </c>
      <c r="I22" s="113" t="s">
        <v>425</v>
      </c>
      <c r="J22" s="113" t="s">
        <v>436</v>
      </c>
      <c r="K22" s="581">
        <v>50000</v>
      </c>
      <c r="L22" s="114">
        <v>42500</v>
      </c>
      <c r="M22" s="115" t="s">
        <v>464</v>
      </c>
      <c r="N22" s="115">
        <v>47500</v>
      </c>
      <c r="O22" s="109">
        <v>308203</v>
      </c>
      <c r="P22" s="109">
        <v>47500</v>
      </c>
      <c r="Q22" s="109" t="s">
        <v>464</v>
      </c>
      <c r="R22" s="109">
        <v>20</v>
      </c>
    </row>
    <row r="23" spans="1:18" ht="60">
      <c r="A23" s="95">
        <v>18</v>
      </c>
      <c r="B23" s="113" t="s">
        <v>408</v>
      </c>
      <c r="C23" s="113" t="s">
        <v>476</v>
      </c>
      <c r="D23" s="113" t="s">
        <v>477</v>
      </c>
      <c r="E23" s="113" t="s">
        <v>435</v>
      </c>
      <c r="F23" s="113" t="s">
        <v>163</v>
      </c>
      <c r="G23" s="113" t="s">
        <v>387</v>
      </c>
      <c r="H23" s="113" t="s">
        <v>388</v>
      </c>
      <c r="I23" s="113" t="s">
        <v>425</v>
      </c>
      <c r="J23" s="113" t="s">
        <v>436</v>
      </c>
      <c r="K23" s="581">
        <v>50000</v>
      </c>
      <c r="L23" s="114">
        <v>42500</v>
      </c>
      <c r="M23" s="115" t="s">
        <v>464</v>
      </c>
      <c r="N23" s="115">
        <v>47500</v>
      </c>
      <c r="O23" s="109">
        <v>308205</v>
      </c>
      <c r="P23" s="109">
        <v>47500</v>
      </c>
      <c r="Q23" s="109" t="s">
        <v>464</v>
      </c>
      <c r="R23" s="109">
        <v>20</v>
      </c>
    </row>
    <row r="24" spans="1:18" ht="60">
      <c r="A24" s="95">
        <v>19</v>
      </c>
      <c r="B24" s="113" t="s">
        <v>408</v>
      </c>
      <c r="C24" s="113" t="s">
        <v>478</v>
      </c>
      <c r="D24" s="113" t="s">
        <v>479</v>
      </c>
      <c r="E24" s="113" t="s">
        <v>472</v>
      </c>
      <c r="F24" s="113" t="s">
        <v>163</v>
      </c>
      <c r="G24" s="113" t="s">
        <v>387</v>
      </c>
      <c r="H24" s="113" t="s">
        <v>388</v>
      </c>
      <c r="I24" s="113" t="s">
        <v>425</v>
      </c>
      <c r="J24" s="113" t="s">
        <v>480</v>
      </c>
      <c r="K24" s="581">
        <v>100000</v>
      </c>
      <c r="L24" s="114">
        <v>85000</v>
      </c>
      <c r="M24" s="115" t="s">
        <v>464</v>
      </c>
      <c r="N24" s="115">
        <v>95000</v>
      </c>
      <c r="O24" s="109">
        <v>308206</v>
      </c>
      <c r="P24" s="109">
        <v>95000</v>
      </c>
      <c r="Q24" s="109" t="s">
        <v>464</v>
      </c>
      <c r="R24" s="109">
        <v>20</v>
      </c>
    </row>
    <row r="25" spans="1:18" ht="60">
      <c r="A25" s="95">
        <v>20</v>
      </c>
      <c r="B25" s="113" t="s">
        <v>408</v>
      </c>
      <c r="C25" s="113" t="s">
        <v>481</v>
      </c>
      <c r="D25" s="113" t="s">
        <v>482</v>
      </c>
      <c r="E25" s="113" t="s">
        <v>424</v>
      </c>
      <c r="F25" s="113" t="s">
        <v>163</v>
      </c>
      <c r="G25" s="113" t="s">
        <v>387</v>
      </c>
      <c r="H25" s="113" t="s">
        <v>388</v>
      </c>
      <c r="I25" s="113" t="s">
        <v>425</v>
      </c>
      <c r="J25" s="113" t="s">
        <v>393</v>
      </c>
      <c r="K25" s="581">
        <v>50000</v>
      </c>
      <c r="L25" s="114">
        <v>42500</v>
      </c>
      <c r="M25" s="115" t="s">
        <v>483</v>
      </c>
      <c r="N25" s="115">
        <v>47500</v>
      </c>
      <c r="O25" s="109">
        <v>308207</v>
      </c>
      <c r="P25" s="109">
        <v>47500</v>
      </c>
      <c r="Q25" s="109" t="s">
        <v>483</v>
      </c>
      <c r="R25" s="109">
        <v>20</v>
      </c>
    </row>
    <row r="26" spans="1:18" ht="60">
      <c r="A26" s="95">
        <v>21</v>
      </c>
      <c r="B26" s="113" t="s">
        <v>408</v>
      </c>
      <c r="C26" s="113" t="s">
        <v>484</v>
      </c>
      <c r="D26" s="113" t="s">
        <v>485</v>
      </c>
      <c r="E26" s="113" t="s">
        <v>424</v>
      </c>
      <c r="F26" s="113" t="s">
        <v>163</v>
      </c>
      <c r="G26" s="113" t="s">
        <v>387</v>
      </c>
      <c r="H26" s="113" t="s">
        <v>388</v>
      </c>
      <c r="I26" s="113" t="s">
        <v>425</v>
      </c>
      <c r="J26" s="113" t="s">
        <v>393</v>
      </c>
      <c r="K26" s="581">
        <v>50000</v>
      </c>
      <c r="L26" s="114">
        <v>42500</v>
      </c>
      <c r="M26" s="115" t="s">
        <v>486</v>
      </c>
      <c r="N26" s="115">
        <v>47500</v>
      </c>
      <c r="O26" s="109">
        <v>308208</v>
      </c>
      <c r="P26" s="109">
        <v>47500</v>
      </c>
      <c r="Q26" s="109" t="s">
        <v>486</v>
      </c>
      <c r="R26" s="109">
        <v>20</v>
      </c>
    </row>
    <row r="27" spans="1:18" ht="60">
      <c r="A27" s="95">
        <v>22</v>
      </c>
      <c r="B27" s="113" t="s">
        <v>408</v>
      </c>
      <c r="C27" s="113" t="s">
        <v>487</v>
      </c>
      <c r="D27" s="113" t="s">
        <v>488</v>
      </c>
      <c r="E27" s="113" t="s">
        <v>424</v>
      </c>
      <c r="F27" s="113" t="s">
        <v>163</v>
      </c>
      <c r="G27" s="113" t="s">
        <v>387</v>
      </c>
      <c r="H27" s="113" t="s">
        <v>388</v>
      </c>
      <c r="I27" s="113" t="s">
        <v>425</v>
      </c>
      <c r="J27" s="113" t="s">
        <v>393</v>
      </c>
      <c r="K27" s="581">
        <v>50000</v>
      </c>
      <c r="L27" s="114">
        <v>42500</v>
      </c>
      <c r="M27" s="115" t="s">
        <v>486</v>
      </c>
      <c r="N27" s="115">
        <v>47500</v>
      </c>
      <c r="O27" s="109">
        <v>308210</v>
      </c>
      <c r="P27" s="109">
        <v>47500</v>
      </c>
      <c r="Q27" s="109" t="s">
        <v>486</v>
      </c>
      <c r="R27" s="109">
        <v>20</v>
      </c>
    </row>
    <row r="28" spans="1:18" ht="60">
      <c r="A28" s="95">
        <v>23</v>
      </c>
      <c r="B28" s="113" t="s">
        <v>408</v>
      </c>
      <c r="C28" s="113" t="s">
        <v>489</v>
      </c>
      <c r="D28" s="113" t="s">
        <v>490</v>
      </c>
      <c r="E28" s="113" t="s">
        <v>424</v>
      </c>
      <c r="F28" s="113" t="s">
        <v>163</v>
      </c>
      <c r="G28" s="113" t="s">
        <v>387</v>
      </c>
      <c r="H28" s="113" t="s">
        <v>388</v>
      </c>
      <c r="I28" s="113" t="s">
        <v>425</v>
      </c>
      <c r="J28" s="113" t="s">
        <v>491</v>
      </c>
      <c r="K28" s="581">
        <v>50000</v>
      </c>
      <c r="L28" s="114">
        <v>42500</v>
      </c>
      <c r="M28" s="115" t="s">
        <v>486</v>
      </c>
      <c r="N28" s="115">
        <v>47500</v>
      </c>
      <c r="O28" s="109">
        <v>308211</v>
      </c>
      <c r="P28" s="109">
        <v>47500</v>
      </c>
      <c r="Q28" s="109" t="s">
        <v>486</v>
      </c>
      <c r="R28" s="109">
        <v>20</v>
      </c>
    </row>
    <row r="29" spans="1:18" ht="75">
      <c r="A29" s="95">
        <v>24</v>
      </c>
      <c r="B29" s="113" t="s">
        <v>408</v>
      </c>
      <c r="C29" s="113" t="s">
        <v>492</v>
      </c>
      <c r="D29" s="113" t="s">
        <v>493</v>
      </c>
      <c r="E29" s="113" t="s">
        <v>494</v>
      </c>
      <c r="F29" s="113" t="s">
        <v>163</v>
      </c>
      <c r="G29" s="113" t="s">
        <v>387</v>
      </c>
      <c r="H29" s="113" t="s">
        <v>388</v>
      </c>
      <c r="I29" s="113" t="s">
        <v>425</v>
      </c>
      <c r="J29" s="113" t="s">
        <v>495</v>
      </c>
      <c r="K29" s="581">
        <v>100000</v>
      </c>
      <c r="L29" s="114">
        <v>85000</v>
      </c>
      <c r="M29" s="115" t="s">
        <v>486</v>
      </c>
      <c r="N29" s="115">
        <v>95000</v>
      </c>
      <c r="O29" s="109">
        <v>308212</v>
      </c>
      <c r="P29" s="109">
        <v>95000</v>
      </c>
      <c r="Q29" s="109" t="s">
        <v>486</v>
      </c>
      <c r="R29" s="109">
        <v>20</v>
      </c>
    </row>
    <row r="30" spans="1:18" ht="75">
      <c r="A30" s="95">
        <v>25</v>
      </c>
      <c r="B30" s="113" t="s">
        <v>408</v>
      </c>
      <c r="C30" s="113" t="s">
        <v>496</v>
      </c>
      <c r="D30" s="113" t="s">
        <v>497</v>
      </c>
      <c r="E30" s="113" t="s">
        <v>498</v>
      </c>
      <c r="F30" s="113" t="s">
        <v>163</v>
      </c>
      <c r="G30" s="113" t="s">
        <v>387</v>
      </c>
      <c r="H30" s="113" t="s">
        <v>388</v>
      </c>
      <c r="I30" s="113" t="s">
        <v>425</v>
      </c>
      <c r="J30" s="113" t="s">
        <v>499</v>
      </c>
      <c r="K30" s="581">
        <v>50000</v>
      </c>
      <c r="L30" s="114">
        <v>42500</v>
      </c>
      <c r="M30" s="115" t="s">
        <v>486</v>
      </c>
      <c r="N30" s="115">
        <v>47500</v>
      </c>
      <c r="O30" s="109">
        <v>308213</v>
      </c>
      <c r="P30" s="109">
        <v>47500</v>
      </c>
      <c r="Q30" s="109" t="s">
        <v>486</v>
      </c>
      <c r="R30" s="109">
        <v>20</v>
      </c>
    </row>
    <row r="31" spans="1:18" ht="60">
      <c r="A31" s="95">
        <v>26</v>
      </c>
      <c r="B31" s="113" t="s">
        <v>408</v>
      </c>
      <c r="C31" s="113" t="s">
        <v>500</v>
      </c>
      <c r="D31" s="113" t="s">
        <v>501</v>
      </c>
      <c r="E31" s="113" t="s">
        <v>502</v>
      </c>
      <c r="F31" s="113" t="s">
        <v>163</v>
      </c>
      <c r="G31" s="113" t="s">
        <v>387</v>
      </c>
      <c r="H31" s="113" t="s">
        <v>394</v>
      </c>
      <c r="I31" s="113" t="s">
        <v>425</v>
      </c>
      <c r="J31" s="113" t="s">
        <v>454</v>
      </c>
      <c r="K31" s="581">
        <v>50000</v>
      </c>
      <c r="L31" s="114">
        <v>42500</v>
      </c>
      <c r="M31" s="115" t="s">
        <v>486</v>
      </c>
      <c r="N31" s="115">
        <v>47500</v>
      </c>
      <c r="O31" s="109">
        <v>308214</v>
      </c>
      <c r="P31" s="109">
        <v>47500</v>
      </c>
      <c r="Q31" s="109" t="s">
        <v>486</v>
      </c>
      <c r="R31" s="109">
        <v>20</v>
      </c>
    </row>
    <row r="32" spans="1:18" ht="60">
      <c r="A32" s="95">
        <v>27</v>
      </c>
      <c r="B32" s="113" t="s">
        <v>408</v>
      </c>
      <c r="C32" s="113" t="s">
        <v>503</v>
      </c>
      <c r="D32" s="113" t="s">
        <v>504</v>
      </c>
      <c r="E32" s="113" t="s">
        <v>505</v>
      </c>
      <c r="F32" s="113" t="s">
        <v>163</v>
      </c>
      <c r="G32" s="113" t="s">
        <v>387</v>
      </c>
      <c r="H32" s="113" t="s">
        <v>394</v>
      </c>
      <c r="I32" s="113" t="s">
        <v>425</v>
      </c>
      <c r="J32" s="113" t="s">
        <v>480</v>
      </c>
      <c r="K32" s="581">
        <v>50000</v>
      </c>
      <c r="L32" s="114">
        <v>42500</v>
      </c>
      <c r="M32" s="115" t="s">
        <v>486</v>
      </c>
      <c r="N32" s="115">
        <v>47500</v>
      </c>
      <c r="O32" s="109">
        <v>308215</v>
      </c>
      <c r="P32" s="109">
        <v>47500</v>
      </c>
      <c r="Q32" s="109" t="s">
        <v>486</v>
      </c>
      <c r="R32" s="109">
        <v>20</v>
      </c>
    </row>
    <row r="33" spans="1:18" ht="75">
      <c r="A33" s="95">
        <v>28</v>
      </c>
      <c r="B33" s="113" t="s">
        <v>408</v>
      </c>
      <c r="C33" s="113" t="s">
        <v>506</v>
      </c>
      <c r="D33" s="113" t="s">
        <v>507</v>
      </c>
      <c r="E33" s="113" t="s">
        <v>508</v>
      </c>
      <c r="F33" s="113" t="s">
        <v>163</v>
      </c>
      <c r="G33" s="113" t="s">
        <v>387</v>
      </c>
      <c r="H33" s="113" t="s">
        <v>388</v>
      </c>
      <c r="I33" s="113" t="s">
        <v>444</v>
      </c>
      <c r="J33" s="113" t="s">
        <v>509</v>
      </c>
      <c r="K33" s="581">
        <v>50000</v>
      </c>
      <c r="L33" s="114">
        <v>42500</v>
      </c>
      <c r="M33" s="115" t="s">
        <v>486</v>
      </c>
      <c r="N33" s="115">
        <v>47500</v>
      </c>
      <c r="O33" s="109">
        <v>308216</v>
      </c>
      <c r="P33" s="109">
        <v>47500</v>
      </c>
      <c r="Q33" s="109" t="s">
        <v>486</v>
      </c>
      <c r="R33" s="109">
        <v>20</v>
      </c>
    </row>
    <row r="34" spans="1:18" ht="75">
      <c r="A34" s="95">
        <v>29</v>
      </c>
      <c r="B34" s="113" t="s">
        <v>408</v>
      </c>
      <c r="C34" s="113" t="s">
        <v>445</v>
      </c>
      <c r="D34" s="113" t="s">
        <v>510</v>
      </c>
      <c r="E34" s="113" t="s">
        <v>508</v>
      </c>
      <c r="F34" s="113" t="s">
        <v>163</v>
      </c>
      <c r="G34" s="113" t="s">
        <v>387</v>
      </c>
      <c r="H34" s="113" t="s">
        <v>388</v>
      </c>
      <c r="I34" s="113" t="s">
        <v>444</v>
      </c>
      <c r="J34" s="113" t="s">
        <v>509</v>
      </c>
      <c r="K34" s="581">
        <v>50000</v>
      </c>
      <c r="L34" s="114">
        <v>42500</v>
      </c>
      <c r="M34" s="115" t="s">
        <v>486</v>
      </c>
      <c r="N34" s="115">
        <v>47500</v>
      </c>
      <c r="O34" s="109">
        <v>308217</v>
      </c>
      <c r="P34" s="109">
        <v>47500</v>
      </c>
      <c r="Q34" s="109" t="s">
        <v>486</v>
      </c>
      <c r="R34" s="109">
        <v>20</v>
      </c>
    </row>
    <row r="35" spans="1:18" ht="60">
      <c r="A35" s="95">
        <v>30</v>
      </c>
      <c r="B35" s="113" t="s">
        <v>408</v>
      </c>
      <c r="C35" s="113" t="s">
        <v>511</v>
      </c>
      <c r="D35" s="113" t="s">
        <v>512</v>
      </c>
      <c r="E35" s="113" t="s">
        <v>513</v>
      </c>
      <c r="F35" s="113" t="s">
        <v>163</v>
      </c>
      <c r="G35" s="113" t="s">
        <v>387</v>
      </c>
      <c r="H35" s="113" t="s">
        <v>388</v>
      </c>
      <c r="I35" s="113" t="s">
        <v>444</v>
      </c>
      <c r="J35" s="113" t="s">
        <v>454</v>
      </c>
      <c r="K35" s="581">
        <v>50000</v>
      </c>
      <c r="L35" s="114">
        <v>42500</v>
      </c>
      <c r="M35" s="115" t="s">
        <v>486</v>
      </c>
      <c r="N35" s="115">
        <v>47500</v>
      </c>
      <c r="O35" s="109">
        <v>308218</v>
      </c>
      <c r="P35" s="109">
        <v>47500</v>
      </c>
      <c r="Q35" s="109" t="s">
        <v>486</v>
      </c>
      <c r="R35" s="109">
        <v>20</v>
      </c>
    </row>
    <row r="36" spans="1:18" ht="60">
      <c r="A36" s="95">
        <v>31</v>
      </c>
      <c r="B36" s="113" t="s">
        <v>408</v>
      </c>
      <c r="C36" s="113" t="s">
        <v>514</v>
      </c>
      <c r="D36" s="113" t="s">
        <v>515</v>
      </c>
      <c r="E36" s="113" t="s">
        <v>513</v>
      </c>
      <c r="F36" s="113" t="s">
        <v>163</v>
      </c>
      <c r="G36" s="113" t="s">
        <v>387</v>
      </c>
      <c r="H36" s="113" t="s">
        <v>388</v>
      </c>
      <c r="I36" s="113" t="s">
        <v>444</v>
      </c>
      <c r="J36" s="113" t="s">
        <v>454</v>
      </c>
      <c r="K36" s="581">
        <v>50000</v>
      </c>
      <c r="L36" s="114">
        <v>42500</v>
      </c>
      <c r="M36" s="115" t="s">
        <v>486</v>
      </c>
      <c r="N36" s="115">
        <v>47500</v>
      </c>
      <c r="O36" s="109">
        <v>308219</v>
      </c>
      <c r="P36" s="109">
        <v>47500</v>
      </c>
      <c r="Q36" s="109" t="s">
        <v>486</v>
      </c>
      <c r="R36" s="109">
        <v>20</v>
      </c>
    </row>
    <row r="37" spans="1:18" ht="60">
      <c r="A37" s="95">
        <v>32</v>
      </c>
      <c r="B37" s="113" t="s">
        <v>408</v>
      </c>
      <c r="C37" s="113" t="s">
        <v>516</v>
      </c>
      <c r="D37" s="113" t="s">
        <v>517</v>
      </c>
      <c r="E37" s="113" t="s">
        <v>505</v>
      </c>
      <c r="F37" s="113" t="s">
        <v>163</v>
      </c>
      <c r="G37" s="113" t="s">
        <v>387</v>
      </c>
      <c r="H37" s="113" t="s">
        <v>388</v>
      </c>
      <c r="I37" s="113" t="s">
        <v>425</v>
      </c>
      <c r="J37" s="113" t="s">
        <v>454</v>
      </c>
      <c r="K37" s="581">
        <v>50000</v>
      </c>
      <c r="L37" s="114">
        <v>42500</v>
      </c>
      <c r="M37" s="115" t="s">
        <v>486</v>
      </c>
      <c r="N37" s="115">
        <v>47500</v>
      </c>
      <c r="O37" s="109">
        <v>308220</v>
      </c>
      <c r="P37" s="109">
        <v>47500</v>
      </c>
      <c r="Q37" s="109" t="s">
        <v>486</v>
      </c>
      <c r="R37" s="109">
        <v>20</v>
      </c>
    </row>
    <row r="38" spans="1:18" ht="60">
      <c r="A38" s="95">
        <v>33</v>
      </c>
      <c r="B38" s="113" t="s">
        <v>408</v>
      </c>
      <c r="C38" s="113" t="s">
        <v>518</v>
      </c>
      <c r="D38" s="113" t="s">
        <v>493</v>
      </c>
      <c r="E38" s="113" t="s">
        <v>505</v>
      </c>
      <c r="F38" s="113" t="s">
        <v>163</v>
      </c>
      <c r="G38" s="113" t="s">
        <v>387</v>
      </c>
      <c r="H38" s="113" t="s">
        <v>388</v>
      </c>
      <c r="I38" s="113" t="s">
        <v>425</v>
      </c>
      <c r="J38" s="113" t="s">
        <v>519</v>
      </c>
      <c r="K38" s="581">
        <v>100000</v>
      </c>
      <c r="L38" s="114">
        <v>85000</v>
      </c>
      <c r="M38" s="115" t="s">
        <v>486</v>
      </c>
      <c r="N38" s="115">
        <v>95000</v>
      </c>
      <c r="O38" s="109">
        <v>308221</v>
      </c>
      <c r="P38" s="109">
        <v>95000</v>
      </c>
      <c r="Q38" s="109" t="s">
        <v>486</v>
      </c>
      <c r="R38" s="109">
        <v>20</v>
      </c>
    </row>
    <row r="39" spans="1:18" ht="45">
      <c r="A39" s="95">
        <v>34</v>
      </c>
      <c r="B39" s="113" t="s">
        <v>408</v>
      </c>
      <c r="C39" s="113" t="s">
        <v>520</v>
      </c>
      <c r="D39" s="113" t="s">
        <v>521</v>
      </c>
      <c r="E39" s="113" t="s">
        <v>522</v>
      </c>
      <c r="F39" s="113" t="s">
        <v>163</v>
      </c>
      <c r="G39" s="113" t="s">
        <v>387</v>
      </c>
      <c r="H39" s="113" t="s">
        <v>388</v>
      </c>
      <c r="I39" s="113" t="s">
        <v>444</v>
      </c>
      <c r="J39" s="113" t="s">
        <v>454</v>
      </c>
      <c r="K39" s="581">
        <v>50000</v>
      </c>
      <c r="L39" s="114">
        <v>42500</v>
      </c>
      <c r="M39" s="115" t="s">
        <v>486</v>
      </c>
      <c r="N39" s="115">
        <v>47500</v>
      </c>
      <c r="O39" s="109">
        <v>308223</v>
      </c>
      <c r="P39" s="109">
        <v>47500</v>
      </c>
      <c r="Q39" s="109" t="s">
        <v>486</v>
      </c>
      <c r="R39" s="109">
        <v>20</v>
      </c>
    </row>
    <row r="40" spans="1:18" ht="75">
      <c r="A40" s="95">
        <v>35</v>
      </c>
      <c r="B40" s="113" t="s">
        <v>408</v>
      </c>
      <c r="C40" s="113" t="s">
        <v>523</v>
      </c>
      <c r="D40" s="113" t="s">
        <v>490</v>
      </c>
      <c r="E40" s="113" t="s">
        <v>524</v>
      </c>
      <c r="F40" s="113" t="s">
        <v>163</v>
      </c>
      <c r="G40" s="113" t="s">
        <v>387</v>
      </c>
      <c r="H40" s="113" t="s">
        <v>388</v>
      </c>
      <c r="I40" s="113" t="s">
        <v>425</v>
      </c>
      <c r="J40" s="113" t="s">
        <v>525</v>
      </c>
      <c r="K40" s="581">
        <v>50000</v>
      </c>
      <c r="L40" s="114">
        <v>42500</v>
      </c>
      <c r="M40" s="115" t="s">
        <v>486</v>
      </c>
      <c r="N40" s="115">
        <v>47500</v>
      </c>
      <c r="O40" s="109">
        <v>308224</v>
      </c>
      <c r="P40" s="109">
        <v>47500</v>
      </c>
      <c r="Q40" s="109" t="s">
        <v>486</v>
      </c>
      <c r="R40" s="109">
        <v>20</v>
      </c>
    </row>
    <row r="41" spans="1:18" ht="75">
      <c r="A41" s="95">
        <v>36</v>
      </c>
      <c r="B41" s="113" t="s">
        <v>408</v>
      </c>
      <c r="C41" s="113" t="s">
        <v>501</v>
      </c>
      <c r="D41" s="113" t="s">
        <v>428</v>
      </c>
      <c r="E41" s="113" t="s">
        <v>526</v>
      </c>
      <c r="F41" s="113" t="s">
        <v>163</v>
      </c>
      <c r="G41" s="113" t="s">
        <v>387</v>
      </c>
      <c r="H41" s="113" t="s">
        <v>388</v>
      </c>
      <c r="I41" s="113" t="s">
        <v>444</v>
      </c>
      <c r="J41" s="113" t="s">
        <v>454</v>
      </c>
      <c r="K41" s="581">
        <v>50000</v>
      </c>
      <c r="L41" s="114">
        <v>42500</v>
      </c>
      <c r="M41" s="115" t="s">
        <v>486</v>
      </c>
      <c r="N41" s="115">
        <v>47500</v>
      </c>
      <c r="O41" s="109">
        <v>308225</v>
      </c>
      <c r="P41" s="109">
        <v>47500</v>
      </c>
      <c r="Q41" s="109" t="s">
        <v>486</v>
      </c>
      <c r="R41" s="109">
        <v>20</v>
      </c>
    </row>
    <row r="42" spans="1:18" ht="75">
      <c r="A42" s="95">
        <v>37</v>
      </c>
      <c r="B42" s="113" t="s">
        <v>408</v>
      </c>
      <c r="C42" s="113" t="s">
        <v>445</v>
      </c>
      <c r="D42" s="113" t="s">
        <v>527</v>
      </c>
      <c r="E42" s="113" t="s">
        <v>508</v>
      </c>
      <c r="F42" s="113" t="s">
        <v>163</v>
      </c>
      <c r="G42" s="113" t="s">
        <v>387</v>
      </c>
      <c r="H42" s="113" t="s">
        <v>388</v>
      </c>
      <c r="I42" s="113" t="s">
        <v>444</v>
      </c>
      <c r="J42" s="113" t="s">
        <v>454</v>
      </c>
      <c r="K42" s="581">
        <v>50000</v>
      </c>
      <c r="L42" s="114">
        <v>42500</v>
      </c>
      <c r="M42" s="115" t="s">
        <v>486</v>
      </c>
      <c r="N42" s="115">
        <v>47500</v>
      </c>
      <c r="O42" s="109">
        <v>308226</v>
      </c>
      <c r="P42" s="109">
        <v>47500</v>
      </c>
      <c r="Q42" s="109" t="s">
        <v>486</v>
      </c>
      <c r="R42" s="109">
        <v>20</v>
      </c>
    </row>
    <row r="43" spans="1:18" ht="45">
      <c r="A43" s="95">
        <v>38</v>
      </c>
      <c r="B43" s="113" t="s">
        <v>408</v>
      </c>
      <c r="C43" s="113" t="s">
        <v>528</v>
      </c>
      <c r="D43" s="113" t="s">
        <v>529</v>
      </c>
      <c r="E43" s="113" t="s">
        <v>530</v>
      </c>
      <c r="F43" s="113" t="s">
        <v>163</v>
      </c>
      <c r="G43" s="113" t="s">
        <v>387</v>
      </c>
      <c r="H43" s="113" t="s">
        <v>388</v>
      </c>
      <c r="I43" s="113" t="s">
        <v>444</v>
      </c>
      <c r="J43" s="113" t="s">
        <v>531</v>
      </c>
      <c r="K43" s="581">
        <v>100000</v>
      </c>
      <c r="L43" s="114">
        <v>85000</v>
      </c>
      <c r="M43" s="115" t="s">
        <v>486</v>
      </c>
      <c r="N43" s="115">
        <v>95000</v>
      </c>
      <c r="O43" s="109">
        <v>308227</v>
      </c>
      <c r="P43" s="109">
        <v>95000</v>
      </c>
      <c r="Q43" s="109" t="s">
        <v>486</v>
      </c>
      <c r="R43" s="109">
        <v>20</v>
      </c>
    </row>
    <row r="44" spans="1:18" ht="60">
      <c r="A44" s="95">
        <v>39</v>
      </c>
      <c r="B44" s="113" t="s">
        <v>408</v>
      </c>
      <c r="C44" s="113" t="s">
        <v>532</v>
      </c>
      <c r="D44" s="113" t="s">
        <v>482</v>
      </c>
      <c r="E44" s="113" t="s">
        <v>424</v>
      </c>
      <c r="F44" s="113" t="s">
        <v>163</v>
      </c>
      <c r="G44" s="113" t="s">
        <v>387</v>
      </c>
      <c r="H44" s="113" t="s">
        <v>388</v>
      </c>
      <c r="I44" s="113" t="s">
        <v>425</v>
      </c>
      <c r="J44" s="113" t="s">
        <v>491</v>
      </c>
      <c r="K44" s="581">
        <v>50000</v>
      </c>
      <c r="L44" s="114">
        <v>42500</v>
      </c>
      <c r="M44" s="115" t="s">
        <v>486</v>
      </c>
      <c r="N44" s="115">
        <v>47500</v>
      </c>
      <c r="O44" s="109">
        <v>308228</v>
      </c>
      <c r="P44" s="109">
        <v>47500</v>
      </c>
      <c r="Q44" s="109" t="s">
        <v>486</v>
      </c>
      <c r="R44" s="109">
        <v>20</v>
      </c>
    </row>
    <row r="45" spans="1:18" ht="60">
      <c r="A45" s="95">
        <v>40</v>
      </c>
      <c r="B45" s="113" t="s">
        <v>408</v>
      </c>
      <c r="C45" s="113" t="s">
        <v>533</v>
      </c>
      <c r="D45" s="113" t="s">
        <v>534</v>
      </c>
      <c r="E45" s="113" t="s">
        <v>535</v>
      </c>
      <c r="F45" s="113" t="s">
        <v>163</v>
      </c>
      <c r="G45" s="113" t="s">
        <v>387</v>
      </c>
      <c r="H45" s="113" t="s">
        <v>388</v>
      </c>
      <c r="I45" s="113" t="s">
        <v>444</v>
      </c>
      <c r="J45" s="113" t="s">
        <v>536</v>
      </c>
      <c r="K45" s="581">
        <v>50000</v>
      </c>
      <c r="L45" s="114">
        <v>42500</v>
      </c>
      <c r="M45" s="115" t="s">
        <v>486</v>
      </c>
      <c r="N45" s="115">
        <v>47500</v>
      </c>
      <c r="O45" s="109">
        <v>308229</v>
      </c>
      <c r="P45" s="109">
        <v>47500</v>
      </c>
      <c r="Q45" s="109" t="s">
        <v>486</v>
      </c>
      <c r="R45" s="109">
        <v>20</v>
      </c>
    </row>
    <row r="46" spans="1:18" ht="60">
      <c r="A46" s="95">
        <v>41</v>
      </c>
      <c r="B46" s="113" t="s">
        <v>408</v>
      </c>
      <c r="C46" s="113" t="s">
        <v>537</v>
      </c>
      <c r="D46" s="113" t="s">
        <v>538</v>
      </c>
      <c r="E46" s="113" t="s">
        <v>535</v>
      </c>
      <c r="F46" s="113" t="s">
        <v>163</v>
      </c>
      <c r="G46" s="113" t="s">
        <v>387</v>
      </c>
      <c r="H46" s="113" t="s">
        <v>388</v>
      </c>
      <c r="I46" s="113" t="s">
        <v>444</v>
      </c>
      <c r="J46" s="113" t="s">
        <v>454</v>
      </c>
      <c r="K46" s="581">
        <v>50000</v>
      </c>
      <c r="L46" s="114">
        <v>42500</v>
      </c>
      <c r="M46" s="115" t="s">
        <v>486</v>
      </c>
      <c r="N46" s="115">
        <v>47500</v>
      </c>
      <c r="O46" s="109">
        <v>308230</v>
      </c>
      <c r="P46" s="109">
        <v>47500</v>
      </c>
      <c r="Q46" s="109" t="s">
        <v>486</v>
      </c>
      <c r="R46" s="109">
        <v>20</v>
      </c>
    </row>
    <row r="47" spans="1:18" ht="60">
      <c r="A47" s="95">
        <v>42</v>
      </c>
      <c r="B47" s="113" t="s">
        <v>408</v>
      </c>
      <c r="C47" s="113" t="s">
        <v>539</v>
      </c>
      <c r="D47" s="113" t="s">
        <v>540</v>
      </c>
      <c r="E47" s="113" t="s">
        <v>535</v>
      </c>
      <c r="F47" s="113" t="s">
        <v>163</v>
      </c>
      <c r="G47" s="113" t="s">
        <v>387</v>
      </c>
      <c r="H47" s="113" t="s">
        <v>388</v>
      </c>
      <c r="I47" s="113" t="s">
        <v>444</v>
      </c>
      <c r="J47" s="113" t="s">
        <v>393</v>
      </c>
      <c r="K47" s="581">
        <v>50000</v>
      </c>
      <c r="L47" s="114">
        <v>42500</v>
      </c>
      <c r="M47" s="115" t="s">
        <v>486</v>
      </c>
      <c r="N47" s="115">
        <v>47500</v>
      </c>
      <c r="O47" s="109">
        <v>308231</v>
      </c>
      <c r="P47" s="109">
        <v>47500</v>
      </c>
      <c r="Q47" s="109" t="s">
        <v>486</v>
      </c>
      <c r="R47" s="109">
        <v>20</v>
      </c>
    </row>
    <row r="48" spans="1:18" ht="60">
      <c r="A48" s="95">
        <v>43</v>
      </c>
      <c r="B48" s="113" t="s">
        <v>408</v>
      </c>
      <c r="C48" s="113" t="s">
        <v>541</v>
      </c>
      <c r="D48" s="113" t="s">
        <v>542</v>
      </c>
      <c r="E48" s="113" t="s">
        <v>535</v>
      </c>
      <c r="F48" s="113" t="s">
        <v>163</v>
      </c>
      <c r="G48" s="113" t="s">
        <v>387</v>
      </c>
      <c r="H48" s="113" t="s">
        <v>388</v>
      </c>
      <c r="I48" s="113" t="s">
        <v>444</v>
      </c>
      <c r="J48" s="113" t="s">
        <v>393</v>
      </c>
      <c r="K48" s="581">
        <v>50000</v>
      </c>
      <c r="L48" s="114">
        <v>42500</v>
      </c>
      <c r="M48" s="115" t="s">
        <v>486</v>
      </c>
      <c r="N48" s="115">
        <v>47500</v>
      </c>
      <c r="O48" s="109">
        <v>308232</v>
      </c>
      <c r="P48" s="109">
        <v>47500</v>
      </c>
      <c r="Q48" s="109" t="s">
        <v>486</v>
      </c>
      <c r="R48" s="109">
        <v>20</v>
      </c>
    </row>
    <row r="49" spans="1:18" ht="60">
      <c r="A49" s="95">
        <v>44</v>
      </c>
      <c r="B49" s="113" t="s">
        <v>408</v>
      </c>
      <c r="C49" s="113" t="s">
        <v>543</v>
      </c>
      <c r="D49" s="113" t="s">
        <v>544</v>
      </c>
      <c r="E49" s="113" t="s">
        <v>535</v>
      </c>
      <c r="F49" s="113" t="s">
        <v>163</v>
      </c>
      <c r="G49" s="113" t="s">
        <v>387</v>
      </c>
      <c r="H49" s="113" t="s">
        <v>388</v>
      </c>
      <c r="I49" s="113" t="s">
        <v>444</v>
      </c>
      <c r="J49" s="113" t="s">
        <v>393</v>
      </c>
      <c r="K49" s="581">
        <v>50000</v>
      </c>
      <c r="L49" s="114">
        <v>42500</v>
      </c>
      <c r="M49" s="115" t="s">
        <v>486</v>
      </c>
      <c r="N49" s="115">
        <v>47500</v>
      </c>
      <c r="O49" s="109">
        <v>308233</v>
      </c>
      <c r="P49" s="109">
        <v>47500</v>
      </c>
      <c r="Q49" s="109" t="s">
        <v>486</v>
      </c>
      <c r="R49" s="109">
        <v>20</v>
      </c>
    </row>
    <row r="50" spans="1:18" ht="75">
      <c r="A50" s="95">
        <v>45</v>
      </c>
      <c r="B50" s="113" t="s">
        <v>408</v>
      </c>
      <c r="C50" s="113" t="s">
        <v>446</v>
      </c>
      <c r="D50" s="113" t="s">
        <v>545</v>
      </c>
      <c r="E50" s="113" t="s">
        <v>546</v>
      </c>
      <c r="F50" s="113" t="s">
        <v>163</v>
      </c>
      <c r="G50" s="113" t="s">
        <v>387</v>
      </c>
      <c r="H50" s="113" t="s">
        <v>388</v>
      </c>
      <c r="I50" s="113" t="s">
        <v>444</v>
      </c>
      <c r="J50" s="113" t="s">
        <v>547</v>
      </c>
      <c r="K50" s="581">
        <v>50000</v>
      </c>
      <c r="L50" s="114">
        <v>42500</v>
      </c>
      <c r="M50" s="115" t="s">
        <v>486</v>
      </c>
      <c r="N50" s="115">
        <v>47500</v>
      </c>
      <c r="O50" s="109">
        <v>308234</v>
      </c>
      <c r="P50" s="109">
        <v>47500</v>
      </c>
      <c r="Q50" s="109" t="s">
        <v>486</v>
      </c>
      <c r="R50" s="109">
        <v>20</v>
      </c>
    </row>
    <row r="51" spans="1:18" ht="120">
      <c r="A51" s="95">
        <v>46</v>
      </c>
      <c r="B51" s="113" t="s">
        <v>408</v>
      </c>
      <c r="C51" s="113" t="s">
        <v>548</v>
      </c>
      <c r="D51" s="113" t="s">
        <v>549</v>
      </c>
      <c r="E51" s="113" t="s">
        <v>550</v>
      </c>
      <c r="F51" s="113" t="s">
        <v>163</v>
      </c>
      <c r="G51" s="113" t="s">
        <v>387</v>
      </c>
      <c r="H51" s="113" t="s">
        <v>388</v>
      </c>
      <c r="I51" s="113" t="s">
        <v>444</v>
      </c>
      <c r="J51" s="113" t="s">
        <v>551</v>
      </c>
      <c r="K51" s="581">
        <v>100000</v>
      </c>
      <c r="L51" s="114">
        <v>85000</v>
      </c>
      <c r="M51" s="115" t="s">
        <v>552</v>
      </c>
      <c r="N51" s="115">
        <v>95000</v>
      </c>
      <c r="O51" s="109">
        <v>308235</v>
      </c>
      <c r="P51" s="109">
        <v>95000</v>
      </c>
      <c r="Q51" s="109" t="s">
        <v>552</v>
      </c>
      <c r="R51" s="109">
        <v>20</v>
      </c>
    </row>
    <row r="52" spans="1:18" ht="75">
      <c r="A52" s="95">
        <v>47</v>
      </c>
      <c r="B52" s="113" t="s">
        <v>408</v>
      </c>
      <c r="C52" s="113" t="s">
        <v>512</v>
      </c>
      <c r="D52" s="113" t="s">
        <v>553</v>
      </c>
      <c r="E52" s="113" t="s">
        <v>554</v>
      </c>
      <c r="F52" s="113" t="s">
        <v>163</v>
      </c>
      <c r="G52" s="113" t="s">
        <v>387</v>
      </c>
      <c r="H52" s="113" t="s">
        <v>388</v>
      </c>
      <c r="I52" s="113" t="s">
        <v>444</v>
      </c>
      <c r="J52" s="113" t="s">
        <v>551</v>
      </c>
      <c r="K52" s="581">
        <v>100000</v>
      </c>
      <c r="L52" s="114">
        <v>85000</v>
      </c>
      <c r="M52" s="115" t="s">
        <v>552</v>
      </c>
      <c r="N52" s="115">
        <v>95000</v>
      </c>
      <c r="O52" s="109">
        <v>308236</v>
      </c>
      <c r="P52" s="109">
        <v>95000</v>
      </c>
      <c r="Q52" s="109" t="s">
        <v>552</v>
      </c>
      <c r="R52" s="109">
        <v>20</v>
      </c>
    </row>
    <row r="53" spans="1:18" ht="60">
      <c r="A53" s="95">
        <v>48</v>
      </c>
      <c r="B53" s="113" t="s">
        <v>408</v>
      </c>
      <c r="C53" s="113" t="s">
        <v>555</v>
      </c>
      <c r="D53" s="113" t="s">
        <v>556</v>
      </c>
      <c r="E53" s="113" t="s">
        <v>557</v>
      </c>
      <c r="F53" s="113" t="s">
        <v>163</v>
      </c>
      <c r="G53" s="113" t="s">
        <v>387</v>
      </c>
      <c r="H53" s="113" t="s">
        <v>388</v>
      </c>
      <c r="I53" s="113" t="s">
        <v>444</v>
      </c>
      <c r="J53" s="113" t="s">
        <v>454</v>
      </c>
      <c r="K53" s="581">
        <v>50000</v>
      </c>
      <c r="L53" s="114">
        <v>42500</v>
      </c>
      <c r="M53" s="115" t="s">
        <v>552</v>
      </c>
      <c r="N53" s="115">
        <v>47500</v>
      </c>
      <c r="O53" s="109">
        <v>308237</v>
      </c>
      <c r="P53" s="109">
        <v>47500</v>
      </c>
      <c r="Q53" s="109" t="s">
        <v>552</v>
      </c>
      <c r="R53" s="109">
        <v>20</v>
      </c>
    </row>
    <row r="54" spans="1:18" ht="45">
      <c r="A54" s="95">
        <v>49</v>
      </c>
      <c r="B54" s="113" t="s">
        <v>408</v>
      </c>
      <c r="C54" s="113" t="s">
        <v>558</v>
      </c>
      <c r="D54" s="113" t="s">
        <v>515</v>
      </c>
      <c r="E54" s="113" t="s">
        <v>557</v>
      </c>
      <c r="F54" s="113" t="s">
        <v>163</v>
      </c>
      <c r="G54" s="113" t="s">
        <v>387</v>
      </c>
      <c r="H54" s="113" t="s">
        <v>388</v>
      </c>
      <c r="I54" s="113" t="s">
        <v>444</v>
      </c>
      <c r="J54" s="113" t="s">
        <v>454</v>
      </c>
      <c r="K54" s="581">
        <v>50000</v>
      </c>
      <c r="L54" s="114">
        <v>42500</v>
      </c>
      <c r="M54" s="115" t="s">
        <v>552</v>
      </c>
      <c r="N54" s="115">
        <v>47500</v>
      </c>
      <c r="O54" s="109">
        <v>308238</v>
      </c>
      <c r="P54" s="109">
        <v>47500</v>
      </c>
      <c r="Q54" s="109" t="s">
        <v>552</v>
      </c>
      <c r="R54" s="109">
        <v>20</v>
      </c>
    </row>
    <row r="55" spans="1:18" ht="90">
      <c r="A55" s="95">
        <v>50</v>
      </c>
      <c r="B55" s="113" t="s">
        <v>408</v>
      </c>
      <c r="C55" s="113" t="s">
        <v>559</v>
      </c>
      <c r="D55" s="113" t="s">
        <v>560</v>
      </c>
      <c r="E55" s="113" t="s">
        <v>561</v>
      </c>
      <c r="F55" s="113" t="s">
        <v>163</v>
      </c>
      <c r="G55" s="113" t="s">
        <v>387</v>
      </c>
      <c r="H55" s="113" t="s">
        <v>394</v>
      </c>
      <c r="I55" s="113" t="s">
        <v>425</v>
      </c>
      <c r="J55" s="113" t="s">
        <v>454</v>
      </c>
      <c r="K55" s="581">
        <v>50000</v>
      </c>
      <c r="L55" s="114">
        <v>42500</v>
      </c>
      <c r="M55" s="115" t="s">
        <v>552</v>
      </c>
      <c r="N55" s="115">
        <v>47500</v>
      </c>
      <c r="O55" s="109">
        <v>308239</v>
      </c>
      <c r="P55" s="109">
        <v>47500</v>
      </c>
      <c r="Q55" s="109" t="s">
        <v>552</v>
      </c>
      <c r="R55" s="109">
        <v>20</v>
      </c>
    </row>
    <row r="56" spans="1:18" ht="60">
      <c r="A56" s="95">
        <v>51</v>
      </c>
      <c r="B56" s="113" t="s">
        <v>408</v>
      </c>
      <c r="C56" s="113" t="s">
        <v>562</v>
      </c>
      <c r="D56" s="113" t="s">
        <v>563</v>
      </c>
      <c r="E56" s="113" t="s">
        <v>424</v>
      </c>
      <c r="F56" s="113" t="s">
        <v>163</v>
      </c>
      <c r="G56" s="113" t="s">
        <v>387</v>
      </c>
      <c r="H56" s="113" t="s">
        <v>388</v>
      </c>
      <c r="I56" s="113" t="s">
        <v>425</v>
      </c>
      <c r="J56" s="113" t="s">
        <v>393</v>
      </c>
      <c r="K56" s="581">
        <v>50000</v>
      </c>
      <c r="L56" s="114">
        <v>42500</v>
      </c>
      <c r="M56" s="115" t="s">
        <v>552</v>
      </c>
      <c r="N56" s="115">
        <v>47500</v>
      </c>
      <c r="O56" s="109">
        <v>308240</v>
      </c>
      <c r="P56" s="109">
        <v>47500</v>
      </c>
      <c r="Q56" s="109" t="s">
        <v>552</v>
      </c>
      <c r="R56" s="109">
        <v>20</v>
      </c>
    </row>
    <row r="57" spans="1:18" ht="75">
      <c r="A57" s="95">
        <v>52</v>
      </c>
      <c r="B57" s="113" t="s">
        <v>408</v>
      </c>
      <c r="C57" s="113" t="s">
        <v>564</v>
      </c>
      <c r="D57" s="113" t="s">
        <v>565</v>
      </c>
      <c r="E57" s="113" t="s">
        <v>566</v>
      </c>
      <c r="F57" s="113" t="s">
        <v>163</v>
      </c>
      <c r="G57" s="113" t="s">
        <v>387</v>
      </c>
      <c r="H57" s="113" t="s">
        <v>388</v>
      </c>
      <c r="I57" s="113" t="s">
        <v>425</v>
      </c>
      <c r="J57" s="113" t="s">
        <v>454</v>
      </c>
      <c r="K57" s="581">
        <v>50000</v>
      </c>
      <c r="L57" s="114">
        <v>42500</v>
      </c>
      <c r="M57" s="115" t="s">
        <v>552</v>
      </c>
      <c r="N57" s="115">
        <v>47500</v>
      </c>
      <c r="O57" s="109">
        <v>308241</v>
      </c>
      <c r="P57" s="109">
        <v>47500</v>
      </c>
      <c r="Q57" s="109" t="s">
        <v>552</v>
      </c>
      <c r="R57" s="109">
        <v>20</v>
      </c>
    </row>
    <row r="58" spans="1:18" ht="90">
      <c r="A58" s="95">
        <v>53</v>
      </c>
      <c r="B58" s="113" t="s">
        <v>408</v>
      </c>
      <c r="C58" s="113" t="s">
        <v>567</v>
      </c>
      <c r="D58" s="113" t="s">
        <v>568</v>
      </c>
      <c r="E58" s="113" t="s">
        <v>569</v>
      </c>
      <c r="F58" s="113" t="s">
        <v>163</v>
      </c>
      <c r="G58" s="113" t="s">
        <v>387</v>
      </c>
      <c r="H58" s="113" t="s">
        <v>394</v>
      </c>
      <c r="I58" s="113" t="s">
        <v>444</v>
      </c>
      <c r="J58" s="113" t="s">
        <v>454</v>
      </c>
      <c r="K58" s="581">
        <v>50000</v>
      </c>
      <c r="L58" s="114">
        <v>42500</v>
      </c>
      <c r="M58" s="115" t="s">
        <v>552</v>
      </c>
      <c r="N58" s="115">
        <v>47500</v>
      </c>
      <c r="O58" s="109">
        <v>308242</v>
      </c>
      <c r="P58" s="109">
        <v>47500</v>
      </c>
      <c r="Q58" s="109" t="s">
        <v>552</v>
      </c>
      <c r="R58" s="109">
        <v>20</v>
      </c>
    </row>
    <row r="59" spans="1:18" ht="75">
      <c r="A59" s="95">
        <v>54</v>
      </c>
      <c r="B59" s="113" t="s">
        <v>408</v>
      </c>
      <c r="C59" s="113" t="s">
        <v>570</v>
      </c>
      <c r="D59" s="113" t="s">
        <v>571</v>
      </c>
      <c r="E59" s="113" t="s">
        <v>508</v>
      </c>
      <c r="F59" s="113" t="s">
        <v>163</v>
      </c>
      <c r="G59" s="113" t="s">
        <v>387</v>
      </c>
      <c r="H59" s="113" t="s">
        <v>388</v>
      </c>
      <c r="I59" s="113" t="s">
        <v>444</v>
      </c>
      <c r="J59" s="113" t="s">
        <v>572</v>
      </c>
      <c r="K59" s="581">
        <v>100000</v>
      </c>
      <c r="L59" s="114">
        <v>85000</v>
      </c>
      <c r="M59" s="115" t="s">
        <v>552</v>
      </c>
      <c r="N59" s="115">
        <v>95000</v>
      </c>
      <c r="O59" s="109">
        <v>308243</v>
      </c>
      <c r="P59" s="109">
        <v>95000</v>
      </c>
      <c r="Q59" s="109" t="s">
        <v>552</v>
      </c>
      <c r="R59" s="109">
        <v>20</v>
      </c>
    </row>
    <row r="60" spans="1:18" ht="75">
      <c r="A60" s="95">
        <v>55</v>
      </c>
      <c r="B60" s="113" t="s">
        <v>408</v>
      </c>
      <c r="C60" s="113" t="s">
        <v>573</v>
      </c>
      <c r="D60" s="113" t="s">
        <v>527</v>
      </c>
      <c r="E60" s="113" t="s">
        <v>508</v>
      </c>
      <c r="F60" s="113" t="s">
        <v>163</v>
      </c>
      <c r="G60" s="113" t="s">
        <v>387</v>
      </c>
      <c r="H60" s="113" t="s">
        <v>388</v>
      </c>
      <c r="I60" s="113" t="s">
        <v>444</v>
      </c>
      <c r="J60" s="113" t="s">
        <v>454</v>
      </c>
      <c r="K60" s="581">
        <v>50000</v>
      </c>
      <c r="L60" s="114">
        <v>42500</v>
      </c>
      <c r="M60" s="115" t="s">
        <v>552</v>
      </c>
      <c r="N60" s="115">
        <v>47500</v>
      </c>
      <c r="O60" s="109">
        <v>308244</v>
      </c>
      <c r="P60" s="109">
        <v>47500</v>
      </c>
      <c r="Q60" s="109" t="s">
        <v>552</v>
      </c>
      <c r="R60" s="109">
        <v>20</v>
      </c>
    </row>
    <row r="61" spans="1:18" ht="75">
      <c r="A61" s="95">
        <v>56</v>
      </c>
      <c r="B61" s="113" t="s">
        <v>408</v>
      </c>
      <c r="C61" s="113" t="s">
        <v>574</v>
      </c>
      <c r="D61" s="113" t="s">
        <v>521</v>
      </c>
      <c r="E61" s="113" t="s">
        <v>575</v>
      </c>
      <c r="F61" s="113" t="s">
        <v>163</v>
      </c>
      <c r="G61" s="113" t="s">
        <v>387</v>
      </c>
      <c r="H61" s="113" t="s">
        <v>388</v>
      </c>
      <c r="I61" s="113" t="s">
        <v>425</v>
      </c>
      <c r="J61" s="113" t="s">
        <v>576</v>
      </c>
      <c r="K61" s="581">
        <v>50000</v>
      </c>
      <c r="L61" s="114">
        <v>42500</v>
      </c>
      <c r="M61" s="115" t="s">
        <v>552</v>
      </c>
      <c r="N61" s="115">
        <v>47500</v>
      </c>
      <c r="O61" s="109">
        <v>308245</v>
      </c>
      <c r="P61" s="109">
        <v>47500</v>
      </c>
      <c r="Q61" s="109" t="s">
        <v>552</v>
      </c>
      <c r="R61" s="109">
        <v>20</v>
      </c>
    </row>
    <row r="62" spans="1:18" ht="90">
      <c r="A62" s="95">
        <v>57</v>
      </c>
      <c r="B62" s="113" t="s">
        <v>408</v>
      </c>
      <c r="C62" s="113" t="s">
        <v>577</v>
      </c>
      <c r="D62" s="113" t="s">
        <v>578</v>
      </c>
      <c r="E62" s="113" t="s">
        <v>579</v>
      </c>
      <c r="F62" s="113" t="s">
        <v>163</v>
      </c>
      <c r="G62" s="113" t="s">
        <v>387</v>
      </c>
      <c r="H62" s="113" t="s">
        <v>388</v>
      </c>
      <c r="I62" s="113" t="s">
        <v>444</v>
      </c>
      <c r="J62" s="113" t="s">
        <v>580</v>
      </c>
      <c r="K62" s="581">
        <v>50000</v>
      </c>
      <c r="L62" s="114">
        <v>42500</v>
      </c>
      <c r="M62" s="115" t="s">
        <v>552</v>
      </c>
      <c r="N62" s="115">
        <v>47500</v>
      </c>
      <c r="O62" s="109">
        <v>308246</v>
      </c>
      <c r="P62" s="109">
        <v>47500</v>
      </c>
      <c r="Q62" s="109" t="s">
        <v>552</v>
      </c>
      <c r="R62" s="109">
        <v>20</v>
      </c>
    </row>
    <row r="63" spans="1:18" ht="60">
      <c r="A63" s="95">
        <v>58</v>
      </c>
      <c r="B63" s="113" t="s">
        <v>408</v>
      </c>
      <c r="C63" s="113" t="s">
        <v>581</v>
      </c>
      <c r="D63" s="113" t="s">
        <v>582</v>
      </c>
      <c r="E63" s="113" t="s">
        <v>424</v>
      </c>
      <c r="F63" s="113" t="s">
        <v>163</v>
      </c>
      <c r="G63" s="113" t="s">
        <v>387</v>
      </c>
      <c r="H63" s="113" t="s">
        <v>388</v>
      </c>
      <c r="I63" s="113" t="s">
        <v>425</v>
      </c>
      <c r="J63" s="113" t="s">
        <v>491</v>
      </c>
      <c r="K63" s="581">
        <v>50000</v>
      </c>
      <c r="L63" s="114">
        <v>42500</v>
      </c>
      <c r="M63" s="115" t="s">
        <v>552</v>
      </c>
      <c r="N63" s="115">
        <v>47500</v>
      </c>
      <c r="O63" s="109">
        <v>308247</v>
      </c>
      <c r="P63" s="109">
        <v>47500</v>
      </c>
      <c r="Q63" s="109" t="s">
        <v>552</v>
      </c>
      <c r="R63" s="109">
        <v>20</v>
      </c>
    </row>
    <row r="64" spans="1:18" ht="105">
      <c r="A64" s="95">
        <v>59</v>
      </c>
      <c r="B64" s="113" t="s">
        <v>408</v>
      </c>
      <c r="C64" s="113" t="s">
        <v>583</v>
      </c>
      <c r="D64" s="113" t="s">
        <v>584</v>
      </c>
      <c r="E64" s="113" t="s">
        <v>585</v>
      </c>
      <c r="F64" s="113" t="s">
        <v>163</v>
      </c>
      <c r="G64" s="113" t="s">
        <v>387</v>
      </c>
      <c r="H64" s="113" t="s">
        <v>388</v>
      </c>
      <c r="I64" s="113" t="s">
        <v>425</v>
      </c>
      <c r="J64" s="113" t="s">
        <v>586</v>
      </c>
      <c r="K64" s="581">
        <v>100000</v>
      </c>
      <c r="L64" s="114">
        <v>85000</v>
      </c>
      <c r="M64" s="115" t="s">
        <v>552</v>
      </c>
      <c r="N64" s="115">
        <v>95000</v>
      </c>
      <c r="O64" s="109">
        <v>308248</v>
      </c>
      <c r="P64" s="109">
        <v>95000</v>
      </c>
      <c r="Q64" s="109" t="s">
        <v>552</v>
      </c>
      <c r="R64" s="109">
        <v>20</v>
      </c>
    </row>
    <row r="65" spans="1:18" ht="60">
      <c r="A65" s="95">
        <v>60</v>
      </c>
      <c r="B65" s="113" t="s">
        <v>408</v>
      </c>
      <c r="C65" s="113" t="s">
        <v>587</v>
      </c>
      <c r="D65" s="113" t="s">
        <v>588</v>
      </c>
      <c r="E65" s="113" t="s">
        <v>589</v>
      </c>
      <c r="F65" s="113" t="s">
        <v>163</v>
      </c>
      <c r="G65" s="113" t="s">
        <v>387</v>
      </c>
      <c r="H65" s="113" t="s">
        <v>388</v>
      </c>
      <c r="I65" s="113" t="s">
        <v>444</v>
      </c>
      <c r="J65" s="113" t="s">
        <v>590</v>
      </c>
      <c r="K65" s="581">
        <v>50000</v>
      </c>
      <c r="L65" s="114">
        <v>42500</v>
      </c>
      <c r="M65" s="115" t="s">
        <v>552</v>
      </c>
      <c r="N65" s="115">
        <v>47500</v>
      </c>
      <c r="O65" s="109">
        <v>308249</v>
      </c>
      <c r="P65" s="109">
        <v>47500</v>
      </c>
      <c r="Q65" s="109" t="s">
        <v>552</v>
      </c>
      <c r="R65" s="109">
        <v>20</v>
      </c>
    </row>
    <row r="66" spans="1:18" ht="60">
      <c r="A66" s="95">
        <v>61</v>
      </c>
      <c r="B66" s="113" t="s">
        <v>408</v>
      </c>
      <c r="C66" s="113" t="s">
        <v>591</v>
      </c>
      <c r="D66" s="113" t="s">
        <v>592</v>
      </c>
      <c r="E66" s="113" t="s">
        <v>593</v>
      </c>
      <c r="F66" s="113" t="s">
        <v>163</v>
      </c>
      <c r="G66" s="113" t="s">
        <v>387</v>
      </c>
      <c r="H66" s="113" t="s">
        <v>388</v>
      </c>
      <c r="I66" s="113" t="s">
        <v>444</v>
      </c>
      <c r="J66" s="113" t="s">
        <v>590</v>
      </c>
      <c r="K66" s="581">
        <v>50000</v>
      </c>
      <c r="L66" s="114">
        <v>42500</v>
      </c>
      <c r="M66" s="115" t="s">
        <v>552</v>
      </c>
      <c r="N66" s="115">
        <v>47500</v>
      </c>
      <c r="O66" s="109">
        <v>308250</v>
      </c>
      <c r="P66" s="109">
        <v>47500</v>
      </c>
      <c r="Q66" s="109" t="s">
        <v>552</v>
      </c>
      <c r="R66" s="109">
        <v>20</v>
      </c>
    </row>
    <row r="67" spans="1:18" ht="60">
      <c r="A67" s="95">
        <v>62</v>
      </c>
      <c r="B67" s="113" t="s">
        <v>408</v>
      </c>
      <c r="C67" s="113" t="s">
        <v>594</v>
      </c>
      <c r="D67" s="113" t="s">
        <v>595</v>
      </c>
      <c r="E67" s="113" t="s">
        <v>596</v>
      </c>
      <c r="F67" s="113" t="s">
        <v>163</v>
      </c>
      <c r="G67" s="113" t="s">
        <v>387</v>
      </c>
      <c r="H67" s="113" t="s">
        <v>388</v>
      </c>
      <c r="I67" s="113" t="s">
        <v>444</v>
      </c>
      <c r="J67" s="113" t="s">
        <v>597</v>
      </c>
      <c r="K67" s="581">
        <v>100000</v>
      </c>
      <c r="L67" s="114">
        <v>85000</v>
      </c>
      <c r="M67" s="115" t="s">
        <v>552</v>
      </c>
      <c r="N67" s="115">
        <v>95000</v>
      </c>
      <c r="O67" s="109">
        <v>308251</v>
      </c>
      <c r="P67" s="109">
        <v>95000</v>
      </c>
      <c r="Q67" s="109" t="s">
        <v>552</v>
      </c>
      <c r="R67" s="109">
        <v>20</v>
      </c>
    </row>
    <row r="68" spans="1:18" ht="60">
      <c r="A68" s="95">
        <v>63</v>
      </c>
      <c r="B68" s="113" t="s">
        <v>408</v>
      </c>
      <c r="C68" s="113" t="s">
        <v>598</v>
      </c>
      <c r="D68" s="113" t="s">
        <v>599</v>
      </c>
      <c r="E68" s="113" t="s">
        <v>600</v>
      </c>
      <c r="F68" s="113" t="s">
        <v>163</v>
      </c>
      <c r="G68" s="113" t="s">
        <v>387</v>
      </c>
      <c r="H68" s="113" t="s">
        <v>388</v>
      </c>
      <c r="I68" s="113" t="s">
        <v>425</v>
      </c>
      <c r="J68" s="113" t="s">
        <v>454</v>
      </c>
      <c r="K68" s="581">
        <v>50000</v>
      </c>
      <c r="L68" s="114">
        <v>42500</v>
      </c>
      <c r="M68" s="115" t="s">
        <v>552</v>
      </c>
      <c r="N68" s="115">
        <v>47500</v>
      </c>
      <c r="O68" s="109">
        <v>308252</v>
      </c>
      <c r="P68" s="109">
        <v>47500</v>
      </c>
      <c r="Q68" s="109" t="s">
        <v>552</v>
      </c>
      <c r="R68" s="109">
        <v>20</v>
      </c>
    </row>
    <row r="69" spans="1:18" ht="60">
      <c r="A69" s="95">
        <v>64</v>
      </c>
      <c r="B69" s="113" t="s">
        <v>408</v>
      </c>
      <c r="C69" s="113" t="s">
        <v>601</v>
      </c>
      <c r="D69" s="113" t="s">
        <v>602</v>
      </c>
      <c r="E69" s="113" t="s">
        <v>472</v>
      </c>
      <c r="F69" s="113" t="s">
        <v>163</v>
      </c>
      <c r="G69" s="113" t="s">
        <v>387</v>
      </c>
      <c r="H69" s="113" t="s">
        <v>394</v>
      </c>
      <c r="I69" s="113" t="s">
        <v>425</v>
      </c>
      <c r="J69" s="113" t="s">
        <v>603</v>
      </c>
      <c r="K69" s="581">
        <v>50000</v>
      </c>
      <c r="L69" s="114">
        <v>42500</v>
      </c>
      <c r="M69" s="115" t="s">
        <v>552</v>
      </c>
      <c r="N69" s="115">
        <v>47500</v>
      </c>
      <c r="O69" s="109">
        <v>308253</v>
      </c>
      <c r="P69" s="109">
        <v>47500</v>
      </c>
      <c r="Q69" s="109" t="s">
        <v>552</v>
      </c>
      <c r="R69" s="109">
        <v>20</v>
      </c>
    </row>
    <row r="70" spans="1:18" ht="75">
      <c r="A70" s="95">
        <v>65</v>
      </c>
      <c r="B70" s="113" t="s">
        <v>408</v>
      </c>
      <c r="C70" s="113" t="s">
        <v>604</v>
      </c>
      <c r="D70" s="113" t="s">
        <v>605</v>
      </c>
      <c r="E70" s="113" t="s">
        <v>606</v>
      </c>
      <c r="F70" s="113" t="s">
        <v>163</v>
      </c>
      <c r="G70" s="113" t="s">
        <v>387</v>
      </c>
      <c r="H70" s="113" t="s">
        <v>388</v>
      </c>
      <c r="I70" s="113" t="s">
        <v>425</v>
      </c>
      <c r="J70" s="113" t="s">
        <v>393</v>
      </c>
      <c r="K70" s="581">
        <v>50000</v>
      </c>
      <c r="L70" s="114">
        <v>42500</v>
      </c>
      <c r="M70" s="115" t="s">
        <v>552</v>
      </c>
      <c r="N70" s="115">
        <v>47500</v>
      </c>
      <c r="O70" s="109">
        <v>308255</v>
      </c>
      <c r="P70" s="109">
        <v>47500</v>
      </c>
      <c r="Q70" s="109" t="s">
        <v>552</v>
      </c>
      <c r="R70" s="109">
        <v>20</v>
      </c>
    </row>
    <row r="71" spans="1:18" ht="60">
      <c r="A71" s="95">
        <v>66</v>
      </c>
      <c r="B71" s="113" t="s">
        <v>408</v>
      </c>
      <c r="C71" s="113" t="s">
        <v>607</v>
      </c>
      <c r="D71" s="113" t="s">
        <v>608</v>
      </c>
      <c r="E71" s="113" t="s">
        <v>609</v>
      </c>
      <c r="F71" s="113" t="s">
        <v>163</v>
      </c>
      <c r="G71" s="113" t="s">
        <v>387</v>
      </c>
      <c r="H71" s="113" t="s">
        <v>388</v>
      </c>
      <c r="I71" s="113" t="s">
        <v>425</v>
      </c>
      <c r="J71" s="113" t="s">
        <v>603</v>
      </c>
      <c r="K71" s="581">
        <v>100000</v>
      </c>
      <c r="L71" s="114">
        <v>85000</v>
      </c>
      <c r="M71" s="115" t="s">
        <v>552</v>
      </c>
      <c r="N71" s="115">
        <v>95000</v>
      </c>
      <c r="O71" s="109">
        <v>308256</v>
      </c>
      <c r="P71" s="109">
        <v>95000</v>
      </c>
      <c r="Q71" s="109" t="s">
        <v>552</v>
      </c>
      <c r="R71" s="109">
        <v>20</v>
      </c>
    </row>
    <row r="72" spans="1:18" ht="75">
      <c r="A72" s="95">
        <v>67</v>
      </c>
      <c r="B72" s="113" t="s">
        <v>408</v>
      </c>
      <c r="C72" s="113" t="s">
        <v>610</v>
      </c>
      <c r="D72" s="113" t="s">
        <v>611</v>
      </c>
      <c r="E72" s="113" t="s">
        <v>612</v>
      </c>
      <c r="F72" s="113" t="s">
        <v>163</v>
      </c>
      <c r="G72" s="113" t="s">
        <v>387</v>
      </c>
      <c r="H72" s="113" t="s">
        <v>388</v>
      </c>
      <c r="I72" s="113" t="s">
        <v>425</v>
      </c>
      <c r="J72" s="113" t="s">
        <v>613</v>
      </c>
      <c r="K72" s="581">
        <v>50000</v>
      </c>
      <c r="L72" s="114">
        <v>42500</v>
      </c>
      <c r="M72" s="115" t="s">
        <v>552</v>
      </c>
      <c r="N72" s="115">
        <v>47500</v>
      </c>
      <c r="O72" s="109">
        <v>308257</v>
      </c>
      <c r="P72" s="109">
        <v>47500</v>
      </c>
      <c r="Q72" s="109" t="s">
        <v>552</v>
      </c>
      <c r="R72" s="109">
        <v>20</v>
      </c>
    </row>
    <row r="73" spans="1:18" ht="45">
      <c r="A73" s="95">
        <v>68</v>
      </c>
      <c r="B73" s="113" t="s">
        <v>408</v>
      </c>
      <c r="C73" s="113" t="s">
        <v>614</v>
      </c>
      <c r="D73" s="113" t="s">
        <v>549</v>
      </c>
      <c r="E73" s="113" t="s">
        <v>615</v>
      </c>
      <c r="F73" s="113" t="s">
        <v>163</v>
      </c>
      <c r="G73" s="113" t="s">
        <v>387</v>
      </c>
      <c r="H73" s="113" t="s">
        <v>388</v>
      </c>
      <c r="I73" s="113" t="s">
        <v>444</v>
      </c>
      <c r="J73" s="113" t="s">
        <v>547</v>
      </c>
      <c r="K73" s="581">
        <v>50000</v>
      </c>
      <c r="L73" s="114">
        <v>42500</v>
      </c>
      <c r="M73" s="115" t="s">
        <v>552</v>
      </c>
      <c r="N73" s="115">
        <v>47500</v>
      </c>
      <c r="O73" s="109">
        <v>308258</v>
      </c>
      <c r="P73" s="109">
        <v>47500</v>
      </c>
      <c r="Q73" s="109" t="s">
        <v>552</v>
      </c>
      <c r="R73" s="109">
        <v>20</v>
      </c>
    </row>
    <row r="74" spans="1:18" ht="75">
      <c r="A74" s="95">
        <v>69</v>
      </c>
      <c r="B74" s="113" t="s">
        <v>408</v>
      </c>
      <c r="C74" s="113" t="s">
        <v>616</v>
      </c>
      <c r="D74" s="113" t="s">
        <v>604</v>
      </c>
      <c r="E74" s="113" t="s">
        <v>606</v>
      </c>
      <c r="F74" s="113" t="s">
        <v>163</v>
      </c>
      <c r="G74" s="113" t="s">
        <v>387</v>
      </c>
      <c r="H74" s="113" t="s">
        <v>388</v>
      </c>
      <c r="I74" s="113" t="s">
        <v>425</v>
      </c>
      <c r="J74" s="113" t="s">
        <v>393</v>
      </c>
      <c r="K74" s="581">
        <v>50000</v>
      </c>
      <c r="L74" s="114">
        <v>42500</v>
      </c>
      <c r="M74" s="115" t="s">
        <v>552</v>
      </c>
      <c r="N74" s="115">
        <v>47500</v>
      </c>
      <c r="O74" s="109">
        <v>308259</v>
      </c>
      <c r="P74" s="109">
        <v>47500</v>
      </c>
      <c r="Q74" s="109" t="s">
        <v>552</v>
      </c>
      <c r="R74" s="109">
        <v>20</v>
      </c>
    </row>
    <row r="75" spans="1:18" ht="120">
      <c r="A75" s="95">
        <v>70</v>
      </c>
      <c r="B75" s="113" t="s">
        <v>408</v>
      </c>
      <c r="C75" s="113" t="s">
        <v>617</v>
      </c>
      <c r="D75" s="113" t="s">
        <v>618</v>
      </c>
      <c r="E75" s="113" t="s">
        <v>619</v>
      </c>
      <c r="F75" s="113" t="s">
        <v>163</v>
      </c>
      <c r="G75" s="113" t="s">
        <v>387</v>
      </c>
      <c r="H75" s="113" t="s">
        <v>388</v>
      </c>
      <c r="I75" s="113" t="s">
        <v>444</v>
      </c>
      <c r="J75" s="113" t="s">
        <v>525</v>
      </c>
      <c r="K75" s="581">
        <v>50000</v>
      </c>
      <c r="L75" s="114">
        <v>42500</v>
      </c>
      <c r="M75" s="115" t="s">
        <v>552</v>
      </c>
      <c r="N75" s="115">
        <v>47500</v>
      </c>
      <c r="O75" s="109">
        <v>308260</v>
      </c>
      <c r="P75" s="109">
        <v>47500</v>
      </c>
      <c r="Q75" s="109" t="s">
        <v>552</v>
      </c>
      <c r="R75" s="109">
        <v>20</v>
      </c>
    </row>
    <row r="76" spans="1:18" ht="60">
      <c r="A76" s="95">
        <v>71</v>
      </c>
      <c r="B76" s="113" t="s">
        <v>408</v>
      </c>
      <c r="C76" s="113" t="s">
        <v>620</v>
      </c>
      <c r="D76" s="113" t="s">
        <v>621</v>
      </c>
      <c r="E76" s="113" t="s">
        <v>622</v>
      </c>
      <c r="F76" s="113" t="s">
        <v>163</v>
      </c>
      <c r="G76" s="113" t="s">
        <v>387</v>
      </c>
      <c r="H76" s="113" t="s">
        <v>388</v>
      </c>
      <c r="I76" s="113" t="s">
        <v>444</v>
      </c>
      <c r="J76" s="113" t="s">
        <v>623</v>
      </c>
      <c r="K76" s="581">
        <v>50000</v>
      </c>
      <c r="L76" s="114">
        <v>42500</v>
      </c>
      <c r="M76" s="115" t="s">
        <v>552</v>
      </c>
      <c r="N76" s="115">
        <v>47500</v>
      </c>
      <c r="O76" s="109">
        <v>308261</v>
      </c>
      <c r="P76" s="109">
        <v>47500</v>
      </c>
      <c r="Q76" s="109" t="s">
        <v>552</v>
      </c>
      <c r="R76" s="109">
        <v>20</v>
      </c>
    </row>
    <row r="77" spans="1:18" ht="105">
      <c r="A77" s="95">
        <v>72</v>
      </c>
      <c r="B77" s="113" t="s">
        <v>408</v>
      </c>
      <c r="C77" s="113" t="s">
        <v>624</v>
      </c>
      <c r="D77" s="113" t="s">
        <v>625</v>
      </c>
      <c r="E77" s="113" t="s">
        <v>626</v>
      </c>
      <c r="F77" s="113" t="s">
        <v>163</v>
      </c>
      <c r="G77" s="113" t="s">
        <v>387</v>
      </c>
      <c r="H77" s="113" t="s">
        <v>394</v>
      </c>
      <c r="I77" s="113" t="s">
        <v>444</v>
      </c>
      <c r="J77" s="113" t="s">
        <v>491</v>
      </c>
      <c r="K77" s="581">
        <v>50000</v>
      </c>
      <c r="L77" s="114">
        <v>42500</v>
      </c>
      <c r="M77" s="115" t="s">
        <v>552</v>
      </c>
      <c r="N77" s="115">
        <v>47500</v>
      </c>
      <c r="O77" s="109">
        <v>308262</v>
      </c>
      <c r="P77" s="109">
        <v>47500</v>
      </c>
      <c r="Q77" s="109" t="s">
        <v>552</v>
      </c>
      <c r="R77" s="109">
        <v>20</v>
      </c>
    </row>
    <row r="78" spans="1:18" ht="75">
      <c r="A78" s="95">
        <v>73</v>
      </c>
      <c r="B78" s="113" t="s">
        <v>408</v>
      </c>
      <c r="C78" s="113" t="s">
        <v>527</v>
      </c>
      <c r="D78" s="113" t="s">
        <v>627</v>
      </c>
      <c r="E78" s="113" t="s">
        <v>508</v>
      </c>
      <c r="F78" s="113" t="s">
        <v>163</v>
      </c>
      <c r="G78" s="113" t="s">
        <v>387</v>
      </c>
      <c r="H78" s="113" t="s">
        <v>388</v>
      </c>
      <c r="I78" s="113" t="s">
        <v>444</v>
      </c>
      <c r="J78" s="113" t="s">
        <v>491</v>
      </c>
      <c r="K78" s="581">
        <v>50000</v>
      </c>
      <c r="L78" s="114">
        <v>42500</v>
      </c>
      <c r="M78" s="115" t="s">
        <v>552</v>
      </c>
      <c r="N78" s="115">
        <v>47500</v>
      </c>
      <c r="O78" s="109">
        <v>308263</v>
      </c>
      <c r="P78" s="109">
        <v>47500</v>
      </c>
      <c r="Q78" s="109" t="s">
        <v>552</v>
      </c>
      <c r="R78" s="109">
        <v>20</v>
      </c>
    </row>
    <row r="79" spans="1:18" ht="90">
      <c r="A79" s="95">
        <v>74</v>
      </c>
      <c r="B79" s="113" t="s">
        <v>408</v>
      </c>
      <c r="C79" s="113" t="s">
        <v>628</v>
      </c>
      <c r="D79" s="113" t="s">
        <v>629</v>
      </c>
      <c r="E79" s="113" t="s">
        <v>561</v>
      </c>
      <c r="F79" s="113" t="s">
        <v>163</v>
      </c>
      <c r="G79" s="113" t="s">
        <v>387</v>
      </c>
      <c r="H79" s="113" t="s">
        <v>388</v>
      </c>
      <c r="I79" s="113" t="s">
        <v>425</v>
      </c>
      <c r="J79" s="113" t="s">
        <v>491</v>
      </c>
      <c r="K79" s="581">
        <v>50000</v>
      </c>
      <c r="L79" s="114">
        <v>42500</v>
      </c>
      <c r="M79" s="115" t="s">
        <v>552</v>
      </c>
      <c r="N79" s="115">
        <v>47500</v>
      </c>
      <c r="O79" s="109">
        <v>308264</v>
      </c>
      <c r="P79" s="109">
        <v>47500</v>
      </c>
      <c r="Q79" s="109" t="s">
        <v>552</v>
      </c>
      <c r="R79" s="109">
        <v>20</v>
      </c>
    </row>
    <row r="80" spans="1:18" ht="45">
      <c r="A80" s="95">
        <v>75</v>
      </c>
      <c r="B80" s="113" t="s">
        <v>408</v>
      </c>
      <c r="C80" s="113" t="s">
        <v>630</v>
      </c>
      <c r="D80" s="113" t="s">
        <v>631</v>
      </c>
      <c r="E80" s="113" t="s">
        <v>475</v>
      </c>
      <c r="F80" s="113" t="s">
        <v>163</v>
      </c>
      <c r="G80" s="113" t="s">
        <v>387</v>
      </c>
      <c r="H80" s="113" t="s">
        <v>388</v>
      </c>
      <c r="I80" s="113" t="s">
        <v>425</v>
      </c>
      <c r="J80" s="113" t="s">
        <v>632</v>
      </c>
      <c r="K80" s="581">
        <v>50000</v>
      </c>
      <c r="L80" s="114">
        <v>42500</v>
      </c>
      <c r="M80" s="115" t="s">
        <v>552</v>
      </c>
      <c r="N80" s="115">
        <v>47500</v>
      </c>
      <c r="O80" s="109">
        <v>308265</v>
      </c>
      <c r="P80" s="109">
        <v>47500</v>
      </c>
      <c r="Q80" s="109" t="s">
        <v>552</v>
      </c>
      <c r="R80" s="109">
        <v>20</v>
      </c>
    </row>
    <row r="81" spans="1:18" ht="60">
      <c r="A81" s="95">
        <v>76</v>
      </c>
      <c r="B81" s="113" t="s">
        <v>408</v>
      </c>
      <c r="C81" s="113" t="s">
        <v>633</v>
      </c>
      <c r="D81" s="113" t="s">
        <v>634</v>
      </c>
      <c r="E81" s="113" t="s">
        <v>424</v>
      </c>
      <c r="F81" s="113" t="s">
        <v>163</v>
      </c>
      <c r="G81" s="113" t="s">
        <v>387</v>
      </c>
      <c r="H81" s="113" t="s">
        <v>388</v>
      </c>
      <c r="I81" s="113" t="s">
        <v>425</v>
      </c>
      <c r="J81" s="113" t="s">
        <v>393</v>
      </c>
      <c r="K81" s="581">
        <v>50000</v>
      </c>
      <c r="L81" s="114">
        <v>42500</v>
      </c>
      <c r="M81" s="115" t="s">
        <v>552</v>
      </c>
      <c r="N81" s="115">
        <v>47500</v>
      </c>
      <c r="O81" s="109">
        <v>308266</v>
      </c>
      <c r="P81" s="109">
        <v>47500</v>
      </c>
      <c r="Q81" s="109" t="s">
        <v>552</v>
      </c>
      <c r="R81" s="109">
        <v>20</v>
      </c>
    </row>
    <row r="82" spans="1:18" ht="75">
      <c r="A82" s="95">
        <v>77</v>
      </c>
      <c r="B82" s="113" t="s">
        <v>408</v>
      </c>
      <c r="C82" s="113" t="s">
        <v>635</v>
      </c>
      <c r="D82" s="113" t="s">
        <v>636</v>
      </c>
      <c r="E82" s="113" t="s">
        <v>637</v>
      </c>
      <c r="F82" s="113" t="s">
        <v>163</v>
      </c>
      <c r="G82" s="113" t="s">
        <v>387</v>
      </c>
      <c r="H82" s="113" t="s">
        <v>388</v>
      </c>
      <c r="I82" s="113" t="s">
        <v>444</v>
      </c>
      <c r="J82" s="113" t="s">
        <v>393</v>
      </c>
      <c r="K82" s="581">
        <v>100000</v>
      </c>
      <c r="L82" s="114">
        <v>85000</v>
      </c>
      <c r="M82" s="115" t="s">
        <v>552</v>
      </c>
      <c r="N82" s="115">
        <v>95000</v>
      </c>
      <c r="O82" s="109">
        <v>308267</v>
      </c>
      <c r="P82" s="109">
        <v>95000</v>
      </c>
      <c r="Q82" s="109" t="s">
        <v>552</v>
      </c>
      <c r="R82" s="109">
        <v>20</v>
      </c>
    </row>
    <row r="83" spans="1:18" ht="60">
      <c r="A83" s="95">
        <v>78</v>
      </c>
      <c r="B83" s="113" t="s">
        <v>408</v>
      </c>
      <c r="C83" s="113" t="s">
        <v>638</v>
      </c>
      <c r="D83" s="113" t="s">
        <v>639</v>
      </c>
      <c r="E83" s="113" t="s">
        <v>640</v>
      </c>
      <c r="F83" s="113" t="s">
        <v>163</v>
      </c>
      <c r="G83" s="113" t="s">
        <v>387</v>
      </c>
      <c r="H83" s="113" t="s">
        <v>388</v>
      </c>
      <c r="I83" s="113" t="s">
        <v>425</v>
      </c>
      <c r="J83" s="113" t="s">
        <v>641</v>
      </c>
      <c r="K83" s="581">
        <v>50000</v>
      </c>
      <c r="L83" s="114">
        <v>42500</v>
      </c>
      <c r="M83" s="115" t="s">
        <v>552</v>
      </c>
      <c r="N83" s="115">
        <v>47500</v>
      </c>
      <c r="O83" s="109">
        <v>308268</v>
      </c>
      <c r="P83" s="109">
        <v>47500</v>
      </c>
      <c r="Q83" s="109" t="s">
        <v>552</v>
      </c>
      <c r="R83" s="109">
        <v>20</v>
      </c>
    </row>
    <row r="84" spans="1:18" ht="45">
      <c r="A84" s="95">
        <v>79</v>
      </c>
      <c r="B84" s="113" t="s">
        <v>408</v>
      </c>
      <c r="C84" s="113" t="s">
        <v>642</v>
      </c>
      <c r="D84" s="113" t="s">
        <v>643</v>
      </c>
      <c r="E84" s="113" t="s">
        <v>644</v>
      </c>
      <c r="F84" s="113" t="s">
        <v>163</v>
      </c>
      <c r="G84" s="113" t="s">
        <v>387</v>
      </c>
      <c r="H84" s="113" t="s">
        <v>388</v>
      </c>
      <c r="I84" s="113" t="s">
        <v>444</v>
      </c>
      <c r="J84" s="113" t="s">
        <v>454</v>
      </c>
      <c r="K84" s="581">
        <v>50000</v>
      </c>
      <c r="L84" s="114">
        <v>42500</v>
      </c>
      <c r="M84" s="115" t="s">
        <v>552</v>
      </c>
      <c r="N84" s="115">
        <v>47500</v>
      </c>
      <c r="O84" s="109">
        <v>308269</v>
      </c>
      <c r="P84" s="109">
        <v>47500</v>
      </c>
      <c r="Q84" s="109" t="s">
        <v>552</v>
      </c>
      <c r="R84" s="109">
        <v>20</v>
      </c>
    </row>
    <row r="85" spans="1:18" ht="90">
      <c r="A85" s="95">
        <v>80</v>
      </c>
      <c r="B85" s="113" t="s">
        <v>408</v>
      </c>
      <c r="C85" s="113" t="s">
        <v>489</v>
      </c>
      <c r="D85" s="113" t="s">
        <v>645</v>
      </c>
      <c r="E85" s="113" t="s">
        <v>646</v>
      </c>
      <c r="F85" s="113" t="s">
        <v>163</v>
      </c>
      <c r="G85" s="113" t="s">
        <v>387</v>
      </c>
      <c r="H85" s="113" t="s">
        <v>388</v>
      </c>
      <c r="I85" s="113" t="s">
        <v>425</v>
      </c>
      <c r="J85" s="113" t="s">
        <v>491</v>
      </c>
      <c r="K85" s="581">
        <v>50000</v>
      </c>
      <c r="L85" s="114">
        <v>42500</v>
      </c>
      <c r="M85" s="115" t="s">
        <v>552</v>
      </c>
      <c r="N85" s="115">
        <v>47500</v>
      </c>
      <c r="O85" s="109">
        <v>308270</v>
      </c>
      <c r="P85" s="109">
        <v>47500</v>
      </c>
      <c r="Q85" s="109" t="s">
        <v>552</v>
      </c>
      <c r="R85" s="109">
        <v>20</v>
      </c>
    </row>
    <row r="86" spans="1:18" ht="60">
      <c r="A86" s="95">
        <v>81</v>
      </c>
      <c r="B86" s="113" t="s">
        <v>408</v>
      </c>
      <c r="C86" s="113" t="s">
        <v>533</v>
      </c>
      <c r="D86" s="113" t="s">
        <v>647</v>
      </c>
      <c r="E86" s="113" t="s">
        <v>648</v>
      </c>
      <c r="F86" s="113" t="s">
        <v>163</v>
      </c>
      <c r="G86" s="113" t="s">
        <v>387</v>
      </c>
      <c r="H86" s="113" t="s">
        <v>388</v>
      </c>
      <c r="I86" s="113" t="s">
        <v>444</v>
      </c>
      <c r="J86" s="113" t="s">
        <v>641</v>
      </c>
      <c r="K86" s="581">
        <v>50000</v>
      </c>
      <c r="L86" s="114">
        <v>42500</v>
      </c>
      <c r="M86" s="115" t="s">
        <v>649</v>
      </c>
      <c r="N86" s="115">
        <v>47500</v>
      </c>
      <c r="O86" s="109">
        <v>308273</v>
      </c>
      <c r="P86" s="109">
        <v>47500</v>
      </c>
      <c r="Q86" s="109" t="s">
        <v>649</v>
      </c>
      <c r="R86" s="109">
        <v>20</v>
      </c>
    </row>
    <row r="87" spans="1:18" ht="45">
      <c r="A87" s="95">
        <v>82</v>
      </c>
      <c r="B87" s="113" t="s">
        <v>408</v>
      </c>
      <c r="C87" s="113" t="s">
        <v>650</v>
      </c>
      <c r="D87" s="113" t="s">
        <v>506</v>
      </c>
      <c r="E87" s="113" t="s">
        <v>530</v>
      </c>
      <c r="F87" s="113" t="s">
        <v>163</v>
      </c>
      <c r="G87" s="113" t="s">
        <v>387</v>
      </c>
      <c r="H87" s="113" t="s">
        <v>394</v>
      </c>
      <c r="I87" s="113" t="s">
        <v>444</v>
      </c>
      <c r="J87" s="113" t="s">
        <v>454</v>
      </c>
      <c r="K87" s="581">
        <v>50000</v>
      </c>
      <c r="L87" s="114">
        <v>42500</v>
      </c>
      <c r="M87" s="115" t="s">
        <v>649</v>
      </c>
      <c r="N87" s="115">
        <v>47500</v>
      </c>
      <c r="O87" s="109">
        <v>308274</v>
      </c>
      <c r="P87" s="109">
        <v>47500</v>
      </c>
      <c r="Q87" s="109" t="s">
        <v>649</v>
      </c>
      <c r="R87" s="109">
        <v>20</v>
      </c>
    </row>
    <row r="88" spans="1:18" ht="105">
      <c r="A88" s="95">
        <v>83</v>
      </c>
      <c r="B88" s="113" t="s">
        <v>408</v>
      </c>
      <c r="C88" s="113" t="s">
        <v>651</v>
      </c>
      <c r="D88" s="113" t="s">
        <v>652</v>
      </c>
      <c r="E88" s="113" t="s">
        <v>653</v>
      </c>
      <c r="F88" s="113" t="s">
        <v>163</v>
      </c>
      <c r="G88" s="113" t="s">
        <v>387</v>
      </c>
      <c r="H88" s="113" t="s">
        <v>388</v>
      </c>
      <c r="I88" s="113" t="s">
        <v>425</v>
      </c>
      <c r="J88" s="113" t="s">
        <v>454</v>
      </c>
      <c r="K88" s="581">
        <v>50000</v>
      </c>
      <c r="L88" s="114">
        <v>42500</v>
      </c>
      <c r="M88" s="115" t="s">
        <v>649</v>
      </c>
      <c r="N88" s="115">
        <v>47500</v>
      </c>
      <c r="O88" s="109">
        <v>308275</v>
      </c>
      <c r="P88" s="109">
        <v>47500</v>
      </c>
      <c r="Q88" s="109" t="s">
        <v>649</v>
      </c>
      <c r="R88" s="109">
        <v>20</v>
      </c>
    </row>
    <row r="89" spans="1:18" ht="75">
      <c r="A89" s="95">
        <v>84</v>
      </c>
      <c r="B89" s="113" t="s">
        <v>408</v>
      </c>
      <c r="C89" s="113" t="s">
        <v>654</v>
      </c>
      <c r="D89" s="113" t="s">
        <v>655</v>
      </c>
      <c r="E89" s="113" t="s">
        <v>656</v>
      </c>
      <c r="F89" s="113" t="s">
        <v>163</v>
      </c>
      <c r="G89" s="113" t="s">
        <v>387</v>
      </c>
      <c r="H89" s="113" t="s">
        <v>388</v>
      </c>
      <c r="I89" s="113" t="s">
        <v>425</v>
      </c>
      <c r="J89" s="113" t="s">
        <v>657</v>
      </c>
      <c r="K89" s="581">
        <v>50000</v>
      </c>
      <c r="L89" s="114">
        <v>42500</v>
      </c>
      <c r="M89" s="115" t="s">
        <v>649</v>
      </c>
      <c r="N89" s="115">
        <v>47500</v>
      </c>
      <c r="O89" s="109">
        <v>308276</v>
      </c>
      <c r="P89" s="109">
        <v>47500</v>
      </c>
      <c r="Q89" s="109" t="s">
        <v>649</v>
      </c>
      <c r="R89" s="109">
        <v>20</v>
      </c>
    </row>
    <row r="90" spans="1:18" ht="60">
      <c r="A90" s="95">
        <v>85</v>
      </c>
      <c r="B90" s="113" t="s">
        <v>408</v>
      </c>
      <c r="C90" s="113" t="s">
        <v>658</v>
      </c>
      <c r="D90" s="113" t="s">
        <v>534</v>
      </c>
      <c r="E90" s="113" t="s">
        <v>435</v>
      </c>
      <c r="F90" s="113" t="s">
        <v>163</v>
      </c>
      <c r="G90" s="113" t="s">
        <v>387</v>
      </c>
      <c r="H90" s="113" t="s">
        <v>388</v>
      </c>
      <c r="I90" s="113" t="s">
        <v>425</v>
      </c>
      <c r="J90" s="113" t="s">
        <v>659</v>
      </c>
      <c r="K90" s="581">
        <v>50000</v>
      </c>
      <c r="L90" s="114">
        <v>42500</v>
      </c>
      <c r="M90" s="115" t="s">
        <v>649</v>
      </c>
      <c r="N90" s="115">
        <v>47500</v>
      </c>
      <c r="O90" s="109">
        <v>308277</v>
      </c>
      <c r="P90" s="109">
        <v>47500</v>
      </c>
      <c r="Q90" s="109" t="s">
        <v>649</v>
      </c>
      <c r="R90" s="109">
        <v>20</v>
      </c>
    </row>
    <row r="91" spans="1:18" ht="75">
      <c r="A91" s="95">
        <v>86</v>
      </c>
      <c r="B91" s="113" t="s">
        <v>408</v>
      </c>
      <c r="C91" s="113" t="s">
        <v>660</v>
      </c>
      <c r="D91" s="113" t="s">
        <v>625</v>
      </c>
      <c r="E91" s="113" t="s">
        <v>524</v>
      </c>
      <c r="F91" s="113" t="s">
        <v>163</v>
      </c>
      <c r="G91" s="113" t="s">
        <v>387</v>
      </c>
      <c r="H91" s="113" t="s">
        <v>388</v>
      </c>
      <c r="I91" s="113" t="s">
        <v>425</v>
      </c>
      <c r="J91" s="113" t="s">
        <v>661</v>
      </c>
      <c r="K91" s="581">
        <v>50000</v>
      </c>
      <c r="L91" s="114">
        <v>42500</v>
      </c>
      <c r="M91" s="115" t="s">
        <v>649</v>
      </c>
      <c r="N91" s="115">
        <v>47500</v>
      </c>
      <c r="O91" s="109">
        <v>308278</v>
      </c>
      <c r="P91" s="109">
        <v>47500</v>
      </c>
      <c r="Q91" s="109" t="s">
        <v>649</v>
      </c>
      <c r="R91" s="109">
        <v>20</v>
      </c>
    </row>
    <row r="92" spans="1:18" ht="75">
      <c r="A92" s="95">
        <v>87</v>
      </c>
      <c r="B92" s="113" t="s">
        <v>408</v>
      </c>
      <c r="C92" s="113" t="s">
        <v>528</v>
      </c>
      <c r="D92" s="113" t="s">
        <v>662</v>
      </c>
      <c r="E92" s="113" t="s">
        <v>524</v>
      </c>
      <c r="F92" s="113" t="s">
        <v>163</v>
      </c>
      <c r="G92" s="113" t="s">
        <v>387</v>
      </c>
      <c r="H92" s="113" t="s">
        <v>388</v>
      </c>
      <c r="I92" s="113" t="s">
        <v>425</v>
      </c>
      <c r="J92" s="113" t="s">
        <v>454</v>
      </c>
      <c r="K92" s="581">
        <v>50000</v>
      </c>
      <c r="L92" s="114">
        <v>42500</v>
      </c>
      <c r="M92" s="115" t="s">
        <v>649</v>
      </c>
      <c r="N92" s="115">
        <v>47500</v>
      </c>
      <c r="O92" s="109">
        <v>308279</v>
      </c>
      <c r="P92" s="109">
        <v>47500</v>
      </c>
      <c r="Q92" s="109" t="s">
        <v>649</v>
      </c>
      <c r="R92" s="109">
        <v>20</v>
      </c>
    </row>
    <row r="93" spans="1:18" ht="90">
      <c r="A93" s="95">
        <v>88</v>
      </c>
      <c r="B93" s="113" t="s">
        <v>408</v>
      </c>
      <c r="C93" s="113" t="s">
        <v>663</v>
      </c>
      <c r="D93" s="113" t="s">
        <v>664</v>
      </c>
      <c r="E93" s="113" t="s">
        <v>665</v>
      </c>
      <c r="F93" s="113" t="s">
        <v>163</v>
      </c>
      <c r="G93" s="113" t="s">
        <v>387</v>
      </c>
      <c r="H93" s="113" t="s">
        <v>388</v>
      </c>
      <c r="I93" s="113" t="s">
        <v>444</v>
      </c>
      <c r="J93" s="113" t="s">
        <v>495</v>
      </c>
      <c r="K93" s="581">
        <v>50000</v>
      </c>
      <c r="L93" s="114">
        <v>42500</v>
      </c>
      <c r="M93" s="115" t="s">
        <v>666</v>
      </c>
      <c r="N93" s="115">
        <v>47500</v>
      </c>
      <c r="O93" s="109">
        <v>308280</v>
      </c>
      <c r="P93" s="109">
        <v>47500</v>
      </c>
      <c r="Q93" s="109" t="s">
        <v>666</v>
      </c>
      <c r="R93" s="109">
        <v>20</v>
      </c>
    </row>
    <row r="94" spans="1:18" ht="45">
      <c r="A94" s="95">
        <v>89</v>
      </c>
      <c r="B94" s="113" t="s">
        <v>408</v>
      </c>
      <c r="C94" s="113" t="s">
        <v>482</v>
      </c>
      <c r="D94" s="113" t="s">
        <v>667</v>
      </c>
      <c r="E94" s="113" t="s">
        <v>668</v>
      </c>
      <c r="F94" s="113" t="s">
        <v>163</v>
      </c>
      <c r="G94" s="113" t="s">
        <v>387</v>
      </c>
      <c r="H94" s="113" t="s">
        <v>388</v>
      </c>
      <c r="I94" s="113" t="s">
        <v>444</v>
      </c>
      <c r="J94" s="113" t="s">
        <v>669</v>
      </c>
      <c r="K94" s="581">
        <v>50000</v>
      </c>
      <c r="L94" s="114">
        <v>42500</v>
      </c>
      <c r="M94" s="115" t="s">
        <v>670</v>
      </c>
      <c r="N94" s="115">
        <v>47500</v>
      </c>
      <c r="O94" s="109">
        <v>311301</v>
      </c>
      <c r="P94" s="109">
        <v>47500</v>
      </c>
      <c r="Q94" s="109" t="s">
        <v>670</v>
      </c>
      <c r="R94" s="109">
        <v>20</v>
      </c>
    </row>
    <row r="95" spans="1:18" ht="105">
      <c r="A95" s="95">
        <v>90</v>
      </c>
      <c r="B95" s="113" t="s">
        <v>408</v>
      </c>
      <c r="C95" s="113" t="s">
        <v>671</v>
      </c>
      <c r="D95" s="113" t="s">
        <v>672</v>
      </c>
      <c r="E95" s="113" t="s">
        <v>585</v>
      </c>
      <c r="F95" s="113" t="s">
        <v>163</v>
      </c>
      <c r="G95" s="113" t="s">
        <v>387</v>
      </c>
      <c r="H95" s="113" t="s">
        <v>388</v>
      </c>
      <c r="I95" s="113" t="s">
        <v>425</v>
      </c>
      <c r="J95" s="113" t="s">
        <v>673</v>
      </c>
      <c r="K95" s="581">
        <v>50000</v>
      </c>
      <c r="L95" s="114">
        <v>42500</v>
      </c>
      <c r="M95" s="115" t="s">
        <v>674</v>
      </c>
      <c r="N95" s="115">
        <v>47500</v>
      </c>
      <c r="O95" s="109">
        <v>311302</v>
      </c>
      <c r="P95" s="109">
        <v>47500</v>
      </c>
      <c r="Q95" s="109" t="s">
        <v>674</v>
      </c>
      <c r="R95" s="109">
        <v>20</v>
      </c>
    </row>
    <row r="96" spans="1:18" ht="105">
      <c r="A96" s="95">
        <v>91</v>
      </c>
      <c r="B96" s="113" t="s">
        <v>408</v>
      </c>
      <c r="C96" s="113" t="s">
        <v>485</v>
      </c>
      <c r="D96" s="113" t="s">
        <v>675</v>
      </c>
      <c r="E96" s="113" t="s">
        <v>585</v>
      </c>
      <c r="F96" s="113" t="s">
        <v>163</v>
      </c>
      <c r="G96" s="113" t="s">
        <v>387</v>
      </c>
      <c r="H96" s="113" t="s">
        <v>388</v>
      </c>
      <c r="I96" s="113" t="s">
        <v>425</v>
      </c>
      <c r="J96" s="113" t="s">
        <v>641</v>
      </c>
      <c r="K96" s="581">
        <v>50000</v>
      </c>
      <c r="L96" s="114">
        <v>42500</v>
      </c>
      <c r="M96" s="115" t="s">
        <v>674</v>
      </c>
      <c r="N96" s="115">
        <v>47500</v>
      </c>
      <c r="O96" s="109">
        <v>311303</v>
      </c>
      <c r="P96" s="109">
        <v>47500</v>
      </c>
      <c r="Q96" s="109" t="s">
        <v>674</v>
      </c>
      <c r="R96" s="109">
        <v>20</v>
      </c>
    </row>
    <row r="97" spans="1:18" ht="75">
      <c r="A97" s="95">
        <v>92</v>
      </c>
      <c r="B97" s="113" t="s">
        <v>408</v>
      </c>
      <c r="C97" s="113" t="s">
        <v>676</v>
      </c>
      <c r="D97" s="113" t="s">
        <v>677</v>
      </c>
      <c r="E97" s="113" t="s">
        <v>678</v>
      </c>
      <c r="F97" s="113" t="s">
        <v>163</v>
      </c>
      <c r="G97" s="113" t="s">
        <v>387</v>
      </c>
      <c r="H97" s="113" t="s">
        <v>388</v>
      </c>
      <c r="I97" s="113" t="s">
        <v>425</v>
      </c>
      <c r="J97" s="113" t="s">
        <v>679</v>
      </c>
      <c r="K97" s="581">
        <v>50000</v>
      </c>
      <c r="L97" s="114">
        <v>42500</v>
      </c>
      <c r="M97" s="115" t="s">
        <v>674</v>
      </c>
      <c r="N97" s="115">
        <v>47500</v>
      </c>
      <c r="O97" s="109">
        <v>311304</v>
      </c>
      <c r="P97" s="109">
        <v>47500</v>
      </c>
      <c r="Q97" s="109" t="s">
        <v>674</v>
      </c>
      <c r="R97" s="109">
        <v>20</v>
      </c>
    </row>
    <row r="98" spans="1:18" ht="45">
      <c r="A98" s="95">
        <v>93</v>
      </c>
      <c r="B98" s="113" t="s">
        <v>408</v>
      </c>
      <c r="C98" s="113" t="s">
        <v>680</v>
      </c>
      <c r="D98" s="113" t="s">
        <v>681</v>
      </c>
      <c r="E98" s="113" t="s">
        <v>682</v>
      </c>
      <c r="F98" s="113" t="s">
        <v>163</v>
      </c>
      <c r="G98" s="113" t="s">
        <v>387</v>
      </c>
      <c r="H98" s="113" t="s">
        <v>388</v>
      </c>
      <c r="I98" s="113" t="s">
        <v>444</v>
      </c>
      <c r="J98" s="113" t="s">
        <v>683</v>
      </c>
      <c r="K98" s="581" t="s">
        <v>684</v>
      </c>
      <c r="L98" s="114">
        <v>85000</v>
      </c>
      <c r="M98" s="115" t="s">
        <v>674</v>
      </c>
      <c r="N98" s="115">
        <v>95000</v>
      </c>
      <c r="O98" s="109">
        <v>311305</v>
      </c>
      <c r="P98" s="109">
        <v>95000</v>
      </c>
      <c r="Q98" s="109" t="s">
        <v>674</v>
      </c>
      <c r="R98" s="109">
        <v>20</v>
      </c>
    </row>
    <row r="99" spans="1:18" ht="105">
      <c r="A99" s="95">
        <v>94</v>
      </c>
      <c r="B99" s="113" t="s">
        <v>408</v>
      </c>
      <c r="C99" s="113" t="s">
        <v>428</v>
      </c>
      <c r="D99" s="113" t="s">
        <v>540</v>
      </c>
      <c r="E99" s="113" t="s">
        <v>685</v>
      </c>
      <c r="F99" s="113" t="s">
        <v>163</v>
      </c>
      <c r="G99" s="113" t="s">
        <v>387</v>
      </c>
      <c r="H99" s="113" t="s">
        <v>388</v>
      </c>
      <c r="I99" s="113" t="s">
        <v>425</v>
      </c>
      <c r="J99" s="113" t="s">
        <v>454</v>
      </c>
      <c r="K99" s="581">
        <v>50000</v>
      </c>
      <c r="L99" s="114">
        <v>42500</v>
      </c>
      <c r="M99" s="115" t="s">
        <v>674</v>
      </c>
      <c r="N99" s="115">
        <v>47500</v>
      </c>
      <c r="O99" s="109">
        <v>311306</v>
      </c>
      <c r="P99" s="109">
        <v>47500</v>
      </c>
      <c r="Q99" s="109" t="s">
        <v>674</v>
      </c>
      <c r="R99" s="109">
        <v>20</v>
      </c>
    </row>
    <row r="100" spans="1:18" ht="90">
      <c r="A100" s="95">
        <v>95</v>
      </c>
      <c r="B100" s="113" t="s">
        <v>408</v>
      </c>
      <c r="C100" s="113" t="s">
        <v>686</v>
      </c>
      <c r="D100" s="113" t="s">
        <v>687</v>
      </c>
      <c r="E100" s="113" t="s">
        <v>688</v>
      </c>
      <c r="F100" s="113" t="s">
        <v>163</v>
      </c>
      <c r="G100" s="113" t="s">
        <v>387</v>
      </c>
      <c r="H100" s="113" t="s">
        <v>388</v>
      </c>
      <c r="I100" s="113" t="s">
        <v>444</v>
      </c>
      <c r="J100" s="113" t="s">
        <v>495</v>
      </c>
      <c r="K100" s="581" t="s">
        <v>684</v>
      </c>
      <c r="L100" s="114">
        <v>85000</v>
      </c>
      <c r="M100" s="115" t="s">
        <v>674</v>
      </c>
      <c r="N100" s="115">
        <v>95000</v>
      </c>
      <c r="O100" s="109">
        <v>311307</v>
      </c>
      <c r="P100" s="109">
        <v>95000</v>
      </c>
      <c r="Q100" s="109" t="s">
        <v>674</v>
      </c>
      <c r="R100" s="109">
        <v>20</v>
      </c>
    </row>
    <row r="101" spans="1:18" ht="75">
      <c r="A101" s="95">
        <v>96</v>
      </c>
      <c r="B101" s="113" t="s">
        <v>408</v>
      </c>
      <c r="C101" s="113" t="s">
        <v>459</v>
      </c>
      <c r="D101" s="113" t="s">
        <v>689</v>
      </c>
      <c r="E101" s="113" t="s">
        <v>453</v>
      </c>
      <c r="F101" s="113" t="s">
        <v>163</v>
      </c>
      <c r="G101" s="113" t="s">
        <v>387</v>
      </c>
      <c r="H101" s="113" t="s">
        <v>388</v>
      </c>
      <c r="I101" s="113" t="s">
        <v>425</v>
      </c>
      <c r="J101" s="113" t="s">
        <v>454</v>
      </c>
      <c r="K101" s="581" t="s">
        <v>684</v>
      </c>
      <c r="L101" s="114">
        <v>85000</v>
      </c>
      <c r="M101" s="115" t="s">
        <v>674</v>
      </c>
      <c r="N101" s="115">
        <v>95000</v>
      </c>
      <c r="O101" s="109">
        <v>311308</v>
      </c>
      <c r="P101" s="109">
        <v>95000</v>
      </c>
      <c r="Q101" s="109" t="s">
        <v>674</v>
      </c>
      <c r="R101" s="109">
        <v>20</v>
      </c>
    </row>
    <row r="102" spans="1:18" ht="105">
      <c r="A102" s="95">
        <v>97</v>
      </c>
      <c r="B102" s="113" t="s">
        <v>408</v>
      </c>
      <c r="C102" s="113" t="s">
        <v>458</v>
      </c>
      <c r="D102" s="113" t="s">
        <v>690</v>
      </c>
      <c r="E102" s="113" t="s">
        <v>691</v>
      </c>
      <c r="F102" s="113" t="s">
        <v>163</v>
      </c>
      <c r="G102" s="113" t="s">
        <v>387</v>
      </c>
      <c r="H102" s="113" t="s">
        <v>388</v>
      </c>
      <c r="I102" s="113" t="s">
        <v>425</v>
      </c>
      <c r="J102" s="113" t="s">
        <v>454</v>
      </c>
      <c r="K102" s="581" t="s">
        <v>684</v>
      </c>
      <c r="L102" s="114">
        <v>85000</v>
      </c>
      <c r="M102" s="115" t="s">
        <v>674</v>
      </c>
      <c r="N102" s="115">
        <v>95000</v>
      </c>
      <c r="O102" s="109">
        <v>311309</v>
      </c>
      <c r="P102" s="109">
        <v>95000</v>
      </c>
      <c r="Q102" s="109" t="s">
        <v>674</v>
      </c>
      <c r="R102" s="109">
        <v>20</v>
      </c>
    </row>
    <row r="103" spans="1:18" ht="75">
      <c r="A103" s="95">
        <v>98</v>
      </c>
      <c r="B103" s="113" t="s">
        <v>408</v>
      </c>
      <c r="C103" s="113" t="s">
        <v>692</v>
      </c>
      <c r="D103" s="113" t="s">
        <v>693</v>
      </c>
      <c r="E103" s="113" t="s">
        <v>694</v>
      </c>
      <c r="F103" s="113" t="s">
        <v>163</v>
      </c>
      <c r="G103" s="113" t="s">
        <v>387</v>
      </c>
      <c r="H103" s="113" t="s">
        <v>394</v>
      </c>
      <c r="I103" s="113" t="s">
        <v>444</v>
      </c>
      <c r="J103" s="113" t="s">
        <v>669</v>
      </c>
      <c r="K103" s="581" t="s">
        <v>684</v>
      </c>
      <c r="L103" s="114">
        <v>85000</v>
      </c>
      <c r="M103" s="115" t="s">
        <v>674</v>
      </c>
      <c r="N103" s="115">
        <v>95000</v>
      </c>
      <c r="O103" s="109">
        <v>311310</v>
      </c>
      <c r="P103" s="109">
        <v>95000</v>
      </c>
      <c r="Q103" s="109" t="s">
        <v>674</v>
      </c>
      <c r="R103" s="109">
        <v>20</v>
      </c>
    </row>
    <row r="104" spans="1:18" ht="45">
      <c r="A104" s="95">
        <v>99</v>
      </c>
      <c r="B104" s="113" t="s">
        <v>408</v>
      </c>
      <c r="C104" s="113" t="s">
        <v>442</v>
      </c>
      <c r="D104" s="113" t="s">
        <v>431</v>
      </c>
      <c r="E104" s="113" t="s">
        <v>695</v>
      </c>
      <c r="F104" s="113" t="s">
        <v>163</v>
      </c>
      <c r="G104" s="113" t="s">
        <v>387</v>
      </c>
      <c r="H104" s="113" t="s">
        <v>388</v>
      </c>
      <c r="I104" s="113" t="s">
        <v>444</v>
      </c>
      <c r="J104" s="113" t="s">
        <v>669</v>
      </c>
      <c r="K104" s="581" t="s">
        <v>684</v>
      </c>
      <c r="L104" s="114">
        <v>85000</v>
      </c>
      <c r="M104" s="115" t="s">
        <v>674</v>
      </c>
      <c r="N104" s="115">
        <v>95000</v>
      </c>
      <c r="O104" s="109">
        <v>311311</v>
      </c>
      <c r="P104" s="109">
        <v>95000</v>
      </c>
      <c r="Q104" s="109" t="s">
        <v>674</v>
      </c>
      <c r="R104" s="109">
        <v>20</v>
      </c>
    </row>
    <row r="105" spans="1:18" ht="60">
      <c r="A105" s="95">
        <v>100</v>
      </c>
      <c r="B105" s="113" t="s">
        <v>408</v>
      </c>
      <c r="C105" s="113" t="s">
        <v>696</v>
      </c>
      <c r="D105" s="113" t="s">
        <v>697</v>
      </c>
      <c r="E105" s="113" t="s">
        <v>435</v>
      </c>
      <c r="F105" s="113" t="s">
        <v>163</v>
      </c>
      <c r="G105" s="113" t="s">
        <v>387</v>
      </c>
      <c r="H105" s="113" t="s">
        <v>394</v>
      </c>
      <c r="I105" s="113" t="s">
        <v>425</v>
      </c>
      <c r="J105" s="113" t="s">
        <v>393</v>
      </c>
      <c r="K105" s="581" t="s">
        <v>684</v>
      </c>
      <c r="L105" s="114">
        <v>85000</v>
      </c>
      <c r="M105" s="115" t="s">
        <v>674</v>
      </c>
      <c r="N105" s="115">
        <v>95000</v>
      </c>
      <c r="O105" s="109">
        <v>311312</v>
      </c>
      <c r="P105" s="109">
        <v>95000</v>
      </c>
      <c r="Q105" s="109" t="s">
        <v>674</v>
      </c>
      <c r="R105" s="109">
        <v>20</v>
      </c>
    </row>
    <row r="106" spans="1:18" ht="60">
      <c r="A106" s="95">
        <v>101</v>
      </c>
      <c r="B106" s="113" t="s">
        <v>408</v>
      </c>
      <c r="C106" s="113" t="s">
        <v>698</v>
      </c>
      <c r="D106" s="113" t="s">
        <v>479</v>
      </c>
      <c r="E106" s="113" t="s">
        <v>472</v>
      </c>
      <c r="F106" s="113" t="s">
        <v>163</v>
      </c>
      <c r="G106" s="113" t="s">
        <v>387</v>
      </c>
      <c r="H106" s="113" t="s">
        <v>388</v>
      </c>
      <c r="I106" s="113" t="s">
        <v>425</v>
      </c>
      <c r="J106" s="113" t="s">
        <v>454</v>
      </c>
      <c r="K106" s="581">
        <v>50000</v>
      </c>
      <c r="L106" s="114">
        <v>42500</v>
      </c>
      <c r="M106" s="115" t="s">
        <v>674</v>
      </c>
      <c r="N106" s="115">
        <v>47500</v>
      </c>
      <c r="O106" s="109">
        <v>311313</v>
      </c>
      <c r="P106" s="109">
        <v>47500</v>
      </c>
      <c r="Q106" s="109" t="s">
        <v>674</v>
      </c>
      <c r="R106" s="109">
        <v>20</v>
      </c>
    </row>
    <row r="107" spans="1:18" ht="90">
      <c r="A107" s="95">
        <v>102</v>
      </c>
      <c r="B107" s="113" t="s">
        <v>408</v>
      </c>
      <c r="C107" s="113" t="s">
        <v>699</v>
      </c>
      <c r="D107" s="113" t="s">
        <v>700</v>
      </c>
      <c r="E107" s="113" t="s">
        <v>701</v>
      </c>
      <c r="F107" s="113" t="s">
        <v>163</v>
      </c>
      <c r="G107" s="113" t="s">
        <v>387</v>
      </c>
      <c r="H107" s="113" t="s">
        <v>388</v>
      </c>
      <c r="I107" s="113" t="s">
        <v>444</v>
      </c>
      <c r="J107" s="113" t="s">
        <v>454</v>
      </c>
      <c r="K107" s="581">
        <v>50000</v>
      </c>
      <c r="L107" s="114">
        <v>42500</v>
      </c>
      <c r="M107" s="115" t="s">
        <v>674</v>
      </c>
      <c r="N107" s="115">
        <v>47500</v>
      </c>
      <c r="O107" s="109">
        <v>311314</v>
      </c>
      <c r="P107" s="109">
        <v>47500</v>
      </c>
      <c r="Q107" s="109" t="s">
        <v>674</v>
      </c>
      <c r="R107" s="109">
        <v>20</v>
      </c>
    </row>
    <row r="108" spans="1:18" ht="75">
      <c r="A108" s="95">
        <v>103</v>
      </c>
      <c r="B108" s="113" t="s">
        <v>408</v>
      </c>
      <c r="C108" s="113" t="s">
        <v>702</v>
      </c>
      <c r="D108" s="113" t="s">
        <v>703</v>
      </c>
      <c r="E108" s="113" t="s">
        <v>704</v>
      </c>
      <c r="F108" s="113" t="s">
        <v>163</v>
      </c>
      <c r="G108" s="113" t="s">
        <v>387</v>
      </c>
      <c r="H108" s="113" t="s">
        <v>388</v>
      </c>
      <c r="I108" s="113" t="s">
        <v>444</v>
      </c>
      <c r="J108" s="113" t="s">
        <v>454</v>
      </c>
      <c r="K108" s="581">
        <v>50000</v>
      </c>
      <c r="L108" s="114">
        <v>42500</v>
      </c>
      <c r="M108" s="115" t="s">
        <v>674</v>
      </c>
      <c r="N108" s="115">
        <v>47500</v>
      </c>
      <c r="O108" s="109">
        <v>311315</v>
      </c>
      <c r="P108" s="109">
        <v>47500</v>
      </c>
      <c r="Q108" s="109" t="s">
        <v>674</v>
      </c>
      <c r="R108" s="109">
        <v>20</v>
      </c>
    </row>
    <row r="109" spans="1:18" ht="45">
      <c r="A109" s="95">
        <v>104</v>
      </c>
      <c r="B109" s="113" t="s">
        <v>408</v>
      </c>
      <c r="C109" s="113" t="s">
        <v>705</v>
      </c>
      <c r="D109" s="113" t="s">
        <v>595</v>
      </c>
      <c r="E109" s="113" t="s">
        <v>695</v>
      </c>
      <c r="F109" s="113" t="s">
        <v>163</v>
      </c>
      <c r="G109" s="113" t="s">
        <v>387</v>
      </c>
      <c r="H109" s="113" t="s">
        <v>388</v>
      </c>
      <c r="I109" s="113" t="s">
        <v>444</v>
      </c>
      <c r="J109" s="113" t="s">
        <v>669</v>
      </c>
      <c r="K109" s="581">
        <v>50000</v>
      </c>
      <c r="L109" s="114">
        <v>42500</v>
      </c>
      <c r="M109" s="115" t="s">
        <v>674</v>
      </c>
      <c r="N109" s="115">
        <v>47500</v>
      </c>
      <c r="O109" s="109">
        <v>311326</v>
      </c>
      <c r="P109" s="109">
        <v>47500</v>
      </c>
      <c r="Q109" s="109" t="s">
        <v>674</v>
      </c>
      <c r="R109" s="109">
        <v>20</v>
      </c>
    </row>
    <row r="110" spans="1:18">
      <c r="K110" s="582">
        <f>SUM(K6:K109)</f>
        <v>5800000</v>
      </c>
      <c r="L110" s="112">
        <f>SUM(L6:L109)</f>
        <v>5525000</v>
      </c>
      <c r="N110">
        <f>SUM(N6:N109)</f>
        <v>6175000</v>
      </c>
    </row>
    <row r="112" spans="1:18">
      <c r="L112">
        <f>5525000/85*100</f>
        <v>6500000</v>
      </c>
    </row>
    <row r="113" spans="11:12">
      <c r="K113" s="582"/>
      <c r="L113">
        <f>L112*0.85</f>
        <v>5525000</v>
      </c>
    </row>
    <row r="114" spans="11:12">
      <c r="L114">
        <f>L112*0.1</f>
        <v>650000</v>
      </c>
    </row>
    <row r="115" spans="11:12">
      <c r="L115">
        <f>L113+L114+142500</f>
        <v>6317500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topLeftCell="A46" workbookViewId="0">
      <selection activeCell="P52" sqref="P52"/>
    </sheetView>
  </sheetViews>
  <sheetFormatPr defaultRowHeight="15"/>
  <sheetData>
    <row r="1" spans="1:19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1:19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19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</row>
    <row r="4" spans="1:19" ht="18.75">
      <c r="A4" s="797" t="s">
        <v>932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</row>
    <row r="5" spans="1:19" ht="60">
      <c r="A5" s="95" t="s">
        <v>708</v>
      </c>
      <c r="B5" s="95" t="s">
        <v>709</v>
      </c>
      <c r="C5" s="119" t="s">
        <v>710</v>
      </c>
      <c r="D5" s="95" t="s">
        <v>711</v>
      </c>
      <c r="E5" s="95" t="s">
        <v>712</v>
      </c>
      <c r="F5" s="95" t="s">
        <v>9</v>
      </c>
      <c r="G5" s="95" t="s">
        <v>713</v>
      </c>
      <c r="H5" s="95" t="s">
        <v>714</v>
      </c>
      <c r="I5" s="95" t="s">
        <v>715</v>
      </c>
      <c r="J5" s="123" t="s">
        <v>933</v>
      </c>
      <c r="K5" s="123" t="s">
        <v>934</v>
      </c>
      <c r="L5" s="123" t="s">
        <v>935</v>
      </c>
      <c r="M5" s="123" t="s">
        <v>936</v>
      </c>
      <c r="N5" s="123" t="s">
        <v>937</v>
      </c>
      <c r="O5" s="123" t="s">
        <v>938</v>
      </c>
      <c r="P5" s="123" t="s">
        <v>720</v>
      </c>
      <c r="Q5" s="123" t="s">
        <v>719</v>
      </c>
      <c r="R5" s="123" t="s">
        <v>721</v>
      </c>
    </row>
    <row r="6" spans="1:19" ht="135">
      <c r="A6" s="95">
        <v>1</v>
      </c>
      <c r="B6" s="104" t="s">
        <v>408</v>
      </c>
      <c r="C6" s="117" t="s">
        <v>722</v>
      </c>
      <c r="D6" s="104" t="s">
        <v>518</v>
      </c>
      <c r="E6" s="95" t="s">
        <v>723</v>
      </c>
      <c r="F6" s="104" t="s">
        <v>163</v>
      </c>
      <c r="G6" s="104" t="s">
        <v>387</v>
      </c>
      <c r="H6" s="104" t="s">
        <v>388</v>
      </c>
      <c r="I6" s="104" t="s">
        <v>444</v>
      </c>
      <c r="J6" s="95" t="s">
        <v>724</v>
      </c>
      <c r="K6" s="95" t="s">
        <v>725</v>
      </c>
      <c r="L6" s="104" t="s">
        <v>374</v>
      </c>
      <c r="M6" s="104" t="s">
        <v>726</v>
      </c>
      <c r="N6" s="104">
        <v>200000</v>
      </c>
      <c r="O6" s="118">
        <v>40728</v>
      </c>
      <c r="P6" s="104">
        <v>50000</v>
      </c>
      <c r="Q6" s="104" t="s">
        <v>727</v>
      </c>
      <c r="R6" s="104" t="s">
        <v>728</v>
      </c>
      <c r="S6">
        <f>P6*0.9</f>
        <v>45000</v>
      </c>
    </row>
    <row r="7" spans="1:19" ht="165">
      <c r="A7" s="95">
        <v>2</v>
      </c>
      <c r="B7" s="104" t="s">
        <v>408</v>
      </c>
      <c r="C7" s="117" t="s">
        <v>729</v>
      </c>
      <c r="D7" s="95" t="s">
        <v>730</v>
      </c>
      <c r="E7" s="95" t="s">
        <v>731</v>
      </c>
      <c r="F7" s="104" t="s">
        <v>163</v>
      </c>
      <c r="G7" s="104" t="s">
        <v>387</v>
      </c>
      <c r="H7" s="104" t="s">
        <v>388</v>
      </c>
      <c r="I7" s="104" t="s">
        <v>425</v>
      </c>
      <c r="J7" s="95" t="s">
        <v>732</v>
      </c>
      <c r="K7" s="95" t="s">
        <v>725</v>
      </c>
      <c r="L7" s="104" t="s">
        <v>374</v>
      </c>
      <c r="M7" s="104" t="s">
        <v>726</v>
      </c>
      <c r="N7" s="104">
        <v>200000</v>
      </c>
      <c r="O7" s="118" t="s">
        <v>733</v>
      </c>
      <c r="P7" s="104">
        <v>50000</v>
      </c>
      <c r="Q7" s="118">
        <v>41040</v>
      </c>
      <c r="R7" s="104" t="s">
        <v>728</v>
      </c>
      <c r="S7">
        <f t="shared" ref="S7:S47" si="0">P7*0.9</f>
        <v>45000</v>
      </c>
    </row>
    <row r="8" spans="1:19" ht="135">
      <c r="A8" s="95">
        <v>3</v>
      </c>
      <c r="B8" s="104" t="s">
        <v>408</v>
      </c>
      <c r="C8" s="117" t="s">
        <v>734</v>
      </c>
      <c r="D8" s="95" t="s">
        <v>735</v>
      </c>
      <c r="E8" s="95" t="s">
        <v>736</v>
      </c>
      <c r="F8" s="104" t="s">
        <v>163</v>
      </c>
      <c r="G8" s="104" t="s">
        <v>387</v>
      </c>
      <c r="H8" s="104" t="s">
        <v>388</v>
      </c>
      <c r="I8" s="104" t="s">
        <v>444</v>
      </c>
      <c r="J8" s="95" t="s">
        <v>737</v>
      </c>
      <c r="K8" s="95" t="s">
        <v>738</v>
      </c>
      <c r="L8" s="104" t="s">
        <v>374</v>
      </c>
      <c r="M8" s="104" t="s">
        <v>726</v>
      </c>
      <c r="N8" s="104">
        <v>150000</v>
      </c>
      <c r="O8" s="118" t="s">
        <v>739</v>
      </c>
      <c r="P8" s="104">
        <v>50000</v>
      </c>
      <c r="Q8" s="118" t="s">
        <v>740</v>
      </c>
      <c r="R8" s="104" t="s">
        <v>728</v>
      </c>
      <c r="S8">
        <f t="shared" si="0"/>
        <v>45000</v>
      </c>
    </row>
    <row r="9" spans="1:19" ht="90">
      <c r="A9" s="95">
        <v>4</v>
      </c>
      <c r="B9" s="104" t="s">
        <v>408</v>
      </c>
      <c r="C9" s="119" t="s">
        <v>741</v>
      </c>
      <c r="D9" s="95" t="s">
        <v>478</v>
      </c>
      <c r="E9" s="95" t="s">
        <v>424</v>
      </c>
      <c r="F9" s="104" t="s">
        <v>163</v>
      </c>
      <c r="G9" s="104" t="s">
        <v>387</v>
      </c>
      <c r="H9" s="104" t="s">
        <v>388</v>
      </c>
      <c r="I9" s="104" t="s">
        <v>425</v>
      </c>
      <c r="J9" s="95" t="s">
        <v>742</v>
      </c>
      <c r="K9" s="95" t="s">
        <v>743</v>
      </c>
      <c r="L9" s="104" t="s">
        <v>374</v>
      </c>
      <c r="M9" s="104" t="s">
        <v>726</v>
      </c>
      <c r="N9" s="104">
        <v>150000</v>
      </c>
      <c r="O9" s="118" t="s">
        <v>744</v>
      </c>
      <c r="P9" s="104">
        <v>50000</v>
      </c>
      <c r="Q9" s="118">
        <v>41487</v>
      </c>
      <c r="R9" s="104" t="s">
        <v>728</v>
      </c>
      <c r="S9">
        <f t="shared" si="0"/>
        <v>45000</v>
      </c>
    </row>
    <row r="10" spans="1:19" ht="90">
      <c r="A10" s="95">
        <v>5</v>
      </c>
      <c r="B10" s="104" t="s">
        <v>408</v>
      </c>
      <c r="C10" s="119" t="s">
        <v>745</v>
      </c>
      <c r="D10" s="95" t="s">
        <v>610</v>
      </c>
      <c r="E10" s="95" t="s">
        <v>746</v>
      </c>
      <c r="F10" s="104" t="s">
        <v>163</v>
      </c>
      <c r="G10" s="104" t="s">
        <v>387</v>
      </c>
      <c r="H10" s="104" t="s">
        <v>388</v>
      </c>
      <c r="I10" s="104" t="s">
        <v>444</v>
      </c>
      <c r="J10" s="95" t="s">
        <v>747</v>
      </c>
      <c r="K10" s="95" t="s">
        <v>748</v>
      </c>
      <c r="L10" s="95" t="s">
        <v>370</v>
      </c>
      <c r="M10" s="104" t="s">
        <v>726</v>
      </c>
      <c r="N10" s="104">
        <v>150000</v>
      </c>
      <c r="O10" s="118" t="s">
        <v>749</v>
      </c>
      <c r="P10" s="104">
        <v>50000</v>
      </c>
      <c r="Q10" s="118" t="s">
        <v>750</v>
      </c>
      <c r="R10" s="104" t="s">
        <v>728</v>
      </c>
      <c r="S10">
        <f t="shared" si="0"/>
        <v>45000</v>
      </c>
    </row>
    <row r="11" spans="1:19" ht="90">
      <c r="A11" s="95">
        <v>6</v>
      </c>
      <c r="B11" s="104" t="s">
        <v>408</v>
      </c>
      <c r="C11" s="117" t="s">
        <v>751</v>
      </c>
      <c r="D11" s="95" t="s">
        <v>752</v>
      </c>
      <c r="E11" s="95" t="s">
        <v>746</v>
      </c>
      <c r="F11" s="104" t="s">
        <v>163</v>
      </c>
      <c r="G11" s="104" t="s">
        <v>387</v>
      </c>
      <c r="H11" s="104" t="s">
        <v>388</v>
      </c>
      <c r="I11" s="104" t="s">
        <v>444</v>
      </c>
      <c r="J11" s="95" t="s">
        <v>753</v>
      </c>
      <c r="K11" s="95" t="s">
        <v>743</v>
      </c>
      <c r="L11" s="95" t="s">
        <v>374</v>
      </c>
      <c r="M11" s="104" t="s">
        <v>726</v>
      </c>
      <c r="N11" s="104">
        <v>200000</v>
      </c>
      <c r="O11" s="118" t="s">
        <v>739</v>
      </c>
      <c r="P11" s="104">
        <v>50000</v>
      </c>
      <c r="Q11" s="118" t="s">
        <v>750</v>
      </c>
      <c r="R11" s="104" t="s">
        <v>728</v>
      </c>
      <c r="S11">
        <f t="shared" si="0"/>
        <v>45000</v>
      </c>
    </row>
    <row r="12" spans="1:19" ht="90">
      <c r="A12" s="95">
        <v>7</v>
      </c>
      <c r="B12" s="104" t="s">
        <v>408</v>
      </c>
      <c r="C12" s="119" t="s">
        <v>754</v>
      </c>
      <c r="D12" s="95" t="s">
        <v>755</v>
      </c>
      <c r="E12" s="95" t="s">
        <v>379</v>
      </c>
      <c r="F12" s="104" t="s">
        <v>163</v>
      </c>
      <c r="G12" s="104" t="s">
        <v>387</v>
      </c>
      <c r="H12" s="104" t="s">
        <v>388</v>
      </c>
      <c r="I12" s="104" t="s">
        <v>444</v>
      </c>
      <c r="J12" s="95" t="s">
        <v>756</v>
      </c>
      <c r="K12" s="95" t="s">
        <v>743</v>
      </c>
      <c r="L12" s="104" t="s">
        <v>374</v>
      </c>
      <c r="M12" s="104" t="s">
        <v>726</v>
      </c>
      <c r="N12" s="104">
        <v>150000</v>
      </c>
      <c r="O12" s="118" t="s">
        <v>749</v>
      </c>
      <c r="P12" s="104">
        <v>50000</v>
      </c>
      <c r="Q12" s="118">
        <v>41487</v>
      </c>
      <c r="R12" s="104" t="s">
        <v>728</v>
      </c>
      <c r="S12">
        <f t="shared" si="0"/>
        <v>45000</v>
      </c>
    </row>
    <row r="13" spans="1:19" ht="120">
      <c r="A13" s="95">
        <v>8</v>
      </c>
      <c r="B13" s="104" t="s">
        <v>408</v>
      </c>
      <c r="C13" s="119" t="s">
        <v>757</v>
      </c>
      <c r="D13" s="104" t="s">
        <v>652</v>
      </c>
      <c r="E13" s="95" t="s">
        <v>758</v>
      </c>
      <c r="F13" s="104" t="s">
        <v>163</v>
      </c>
      <c r="G13" s="104" t="s">
        <v>387</v>
      </c>
      <c r="H13" s="104" t="s">
        <v>388</v>
      </c>
      <c r="I13" s="104" t="s">
        <v>425</v>
      </c>
      <c r="J13" s="95" t="s">
        <v>759</v>
      </c>
      <c r="K13" s="95" t="s">
        <v>760</v>
      </c>
      <c r="L13" s="95" t="s">
        <v>761</v>
      </c>
      <c r="M13" s="104" t="s">
        <v>762</v>
      </c>
      <c r="N13" s="104">
        <v>200000</v>
      </c>
      <c r="O13" s="118" t="s">
        <v>763</v>
      </c>
      <c r="P13" s="104">
        <v>50000</v>
      </c>
      <c r="Q13" s="118">
        <v>41162</v>
      </c>
      <c r="R13" s="104" t="s">
        <v>764</v>
      </c>
      <c r="S13">
        <f t="shared" si="0"/>
        <v>45000</v>
      </c>
    </row>
    <row r="14" spans="1:19" ht="90">
      <c r="A14" s="95">
        <v>9</v>
      </c>
      <c r="B14" s="104" t="s">
        <v>408</v>
      </c>
      <c r="C14" s="119" t="s">
        <v>765</v>
      </c>
      <c r="D14" s="95" t="s">
        <v>766</v>
      </c>
      <c r="E14" s="95" t="s">
        <v>767</v>
      </c>
      <c r="F14" s="104" t="s">
        <v>163</v>
      </c>
      <c r="G14" s="104" t="s">
        <v>387</v>
      </c>
      <c r="H14" s="104" t="s">
        <v>388</v>
      </c>
      <c r="I14" s="104" t="s">
        <v>425</v>
      </c>
      <c r="J14" s="95" t="s">
        <v>768</v>
      </c>
      <c r="K14" s="95" t="s">
        <v>769</v>
      </c>
      <c r="L14" s="104" t="s">
        <v>770</v>
      </c>
      <c r="M14" s="104" t="s">
        <v>771</v>
      </c>
      <c r="N14" s="104">
        <v>114000</v>
      </c>
      <c r="O14" s="118" t="s">
        <v>772</v>
      </c>
      <c r="P14" s="104">
        <v>38000</v>
      </c>
      <c r="Q14" s="118">
        <v>41066</v>
      </c>
      <c r="R14" s="104" t="s">
        <v>773</v>
      </c>
      <c r="S14">
        <f t="shared" si="0"/>
        <v>34200</v>
      </c>
    </row>
    <row r="15" spans="1:19" ht="105">
      <c r="A15" s="95">
        <v>10</v>
      </c>
      <c r="B15" s="104" t="s">
        <v>408</v>
      </c>
      <c r="C15" s="119" t="s">
        <v>774</v>
      </c>
      <c r="D15" s="95" t="s">
        <v>775</v>
      </c>
      <c r="E15" s="95" t="s">
        <v>776</v>
      </c>
      <c r="F15" s="104" t="s">
        <v>163</v>
      </c>
      <c r="G15" s="104" t="s">
        <v>387</v>
      </c>
      <c r="H15" s="104" t="s">
        <v>777</v>
      </c>
      <c r="I15" s="104" t="s">
        <v>425</v>
      </c>
      <c r="J15" s="95" t="s">
        <v>778</v>
      </c>
      <c r="K15" s="95" t="s">
        <v>743</v>
      </c>
      <c r="L15" s="95" t="s">
        <v>374</v>
      </c>
      <c r="M15" s="104" t="s">
        <v>726</v>
      </c>
      <c r="N15" s="104">
        <v>200000</v>
      </c>
      <c r="O15" s="118" t="s">
        <v>744</v>
      </c>
      <c r="P15" s="104">
        <v>50000</v>
      </c>
      <c r="Q15" s="118">
        <v>41192</v>
      </c>
      <c r="R15" s="104" t="s">
        <v>728</v>
      </c>
      <c r="S15">
        <f t="shared" si="0"/>
        <v>45000</v>
      </c>
    </row>
    <row r="16" spans="1:19" ht="120">
      <c r="A16" s="95">
        <v>11</v>
      </c>
      <c r="B16" s="104" t="s">
        <v>408</v>
      </c>
      <c r="C16" s="119" t="s">
        <v>779</v>
      </c>
      <c r="D16" s="95" t="s">
        <v>481</v>
      </c>
      <c r="E16" s="95" t="s">
        <v>780</v>
      </c>
      <c r="F16" s="104" t="s">
        <v>163</v>
      </c>
      <c r="G16" s="104" t="s">
        <v>387</v>
      </c>
      <c r="H16" s="104" t="s">
        <v>388</v>
      </c>
      <c r="I16" s="104" t="s">
        <v>444</v>
      </c>
      <c r="J16" s="95" t="s">
        <v>781</v>
      </c>
      <c r="K16" s="95" t="s">
        <v>743</v>
      </c>
      <c r="L16" s="104" t="s">
        <v>782</v>
      </c>
      <c r="M16" s="104" t="s">
        <v>726</v>
      </c>
      <c r="N16" s="104">
        <v>200000</v>
      </c>
      <c r="O16" s="118" t="s">
        <v>783</v>
      </c>
      <c r="P16" s="104">
        <v>50000</v>
      </c>
      <c r="Q16" s="118" t="s">
        <v>784</v>
      </c>
      <c r="R16" s="104" t="s">
        <v>728</v>
      </c>
      <c r="S16">
        <f t="shared" si="0"/>
        <v>45000</v>
      </c>
    </row>
    <row r="17" spans="1:19" ht="120">
      <c r="A17" s="95">
        <v>12</v>
      </c>
      <c r="B17" s="104" t="s">
        <v>408</v>
      </c>
      <c r="C17" s="119" t="s">
        <v>785</v>
      </c>
      <c r="D17" s="95" t="s">
        <v>786</v>
      </c>
      <c r="E17" s="95" t="s">
        <v>787</v>
      </c>
      <c r="F17" s="104" t="s">
        <v>163</v>
      </c>
      <c r="G17" s="104" t="s">
        <v>387</v>
      </c>
      <c r="H17" s="104" t="s">
        <v>388</v>
      </c>
      <c r="I17" s="104" t="s">
        <v>444</v>
      </c>
      <c r="J17" s="95" t="s">
        <v>788</v>
      </c>
      <c r="K17" s="95" t="s">
        <v>760</v>
      </c>
      <c r="L17" s="95" t="s">
        <v>789</v>
      </c>
      <c r="M17" s="104" t="s">
        <v>726</v>
      </c>
      <c r="N17" s="104">
        <v>200000</v>
      </c>
      <c r="O17" s="118" t="s">
        <v>790</v>
      </c>
      <c r="P17" s="104">
        <v>50000</v>
      </c>
      <c r="Q17" s="118" t="s">
        <v>791</v>
      </c>
      <c r="R17" s="104" t="s">
        <v>728</v>
      </c>
      <c r="S17">
        <f t="shared" si="0"/>
        <v>45000</v>
      </c>
    </row>
    <row r="18" spans="1:19" ht="105">
      <c r="A18" s="95">
        <v>13</v>
      </c>
      <c r="B18" s="104" t="s">
        <v>408</v>
      </c>
      <c r="C18" s="119" t="s">
        <v>792</v>
      </c>
      <c r="D18" s="95" t="s">
        <v>533</v>
      </c>
      <c r="E18" s="95" t="s">
        <v>793</v>
      </c>
      <c r="F18" s="104" t="s">
        <v>163</v>
      </c>
      <c r="G18" s="104" t="s">
        <v>387</v>
      </c>
      <c r="H18" s="104" t="s">
        <v>388</v>
      </c>
      <c r="I18" s="104" t="s">
        <v>425</v>
      </c>
      <c r="J18" s="95" t="s">
        <v>794</v>
      </c>
      <c r="K18" s="95" t="s">
        <v>795</v>
      </c>
      <c r="L18" s="95" t="s">
        <v>796</v>
      </c>
      <c r="M18" s="104" t="s">
        <v>797</v>
      </c>
      <c r="N18" s="104">
        <v>78000</v>
      </c>
      <c r="O18" s="118">
        <v>41192</v>
      </c>
      <c r="P18" s="104">
        <v>31000</v>
      </c>
      <c r="Q18" s="104" t="s">
        <v>798</v>
      </c>
      <c r="R18" s="95">
        <v>60</v>
      </c>
      <c r="S18">
        <f t="shared" si="0"/>
        <v>27900</v>
      </c>
    </row>
    <row r="19" spans="1:19" ht="135">
      <c r="A19" s="95">
        <v>14</v>
      </c>
      <c r="B19" s="95" t="s">
        <v>408</v>
      </c>
      <c r="C19" s="119" t="s">
        <v>799</v>
      </c>
      <c r="D19" s="95" t="s">
        <v>800</v>
      </c>
      <c r="E19" s="95" t="s">
        <v>801</v>
      </c>
      <c r="F19" s="95" t="s">
        <v>163</v>
      </c>
      <c r="G19" s="95" t="s">
        <v>387</v>
      </c>
      <c r="H19" s="95" t="s">
        <v>388</v>
      </c>
      <c r="I19" s="95" t="s">
        <v>444</v>
      </c>
      <c r="J19" s="95" t="s">
        <v>802</v>
      </c>
      <c r="K19" s="95" t="s">
        <v>803</v>
      </c>
      <c r="L19" s="95" t="s">
        <v>804</v>
      </c>
      <c r="M19" s="95" t="s">
        <v>805</v>
      </c>
      <c r="N19" s="95">
        <v>140000</v>
      </c>
      <c r="O19" s="120" t="s">
        <v>806</v>
      </c>
      <c r="P19" s="95">
        <v>38000</v>
      </c>
      <c r="Q19" s="120">
        <v>41365</v>
      </c>
      <c r="R19" s="95">
        <v>60</v>
      </c>
      <c r="S19">
        <f t="shared" si="0"/>
        <v>34200</v>
      </c>
    </row>
    <row r="20" spans="1:19" ht="135">
      <c r="A20" s="95">
        <v>15</v>
      </c>
      <c r="B20" s="95" t="s">
        <v>408</v>
      </c>
      <c r="C20" s="119" t="s">
        <v>807</v>
      </c>
      <c r="D20" s="95" t="s">
        <v>808</v>
      </c>
      <c r="E20" s="95" t="s">
        <v>809</v>
      </c>
      <c r="F20" s="95" t="s">
        <v>163</v>
      </c>
      <c r="G20" s="95" t="s">
        <v>387</v>
      </c>
      <c r="H20" s="95" t="s">
        <v>388</v>
      </c>
      <c r="I20" s="95" t="s">
        <v>425</v>
      </c>
      <c r="J20" s="95" t="s">
        <v>810</v>
      </c>
      <c r="K20" s="95" t="s">
        <v>760</v>
      </c>
      <c r="L20" s="95" t="s">
        <v>811</v>
      </c>
      <c r="M20" s="95" t="s">
        <v>812</v>
      </c>
      <c r="N20" s="95">
        <v>200000</v>
      </c>
      <c r="O20" s="120" t="s">
        <v>806</v>
      </c>
      <c r="P20" s="95">
        <v>50000</v>
      </c>
      <c r="Q20" s="120">
        <v>41487</v>
      </c>
      <c r="R20" s="95">
        <v>60</v>
      </c>
      <c r="S20">
        <f t="shared" si="0"/>
        <v>45000</v>
      </c>
    </row>
    <row r="21" spans="1:19" ht="135">
      <c r="A21" s="95">
        <v>16</v>
      </c>
      <c r="B21" s="95" t="s">
        <v>408</v>
      </c>
      <c r="C21" s="119" t="s">
        <v>813</v>
      </c>
      <c r="D21" s="95" t="s">
        <v>814</v>
      </c>
      <c r="E21" s="95" t="s">
        <v>815</v>
      </c>
      <c r="F21" s="95" t="s">
        <v>163</v>
      </c>
      <c r="G21" s="95" t="s">
        <v>387</v>
      </c>
      <c r="H21" s="95" t="s">
        <v>388</v>
      </c>
      <c r="I21" s="95" t="s">
        <v>444</v>
      </c>
      <c r="J21" s="95" t="s">
        <v>816</v>
      </c>
      <c r="K21" s="95" t="s">
        <v>743</v>
      </c>
      <c r="L21" s="95" t="s">
        <v>374</v>
      </c>
      <c r="M21" s="95" t="s">
        <v>812</v>
      </c>
      <c r="N21" s="95">
        <v>196000</v>
      </c>
      <c r="O21" s="120" t="s">
        <v>806</v>
      </c>
      <c r="P21" s="95">
        <v>49000</v>
      </c>
      <c r="Q21" s="120">
        <v>41487</v>
      </c>
      <c r="R21" s="95">
        <v>60</v>
      </c>
      <c r="S21">
        <f t="shared" si="0"/>
        <v>44100</v>
      </c>
    </row>
    <row r="22" spans="1:19" ht="90">
      <c r="A22" s="95">
        <v>17</v>
      </c>
      <c r="B22" s="95" t="s">
        <v>408</v>
      </c>
      <c r="C22" s="119" t="s">
        <v>817</v>
      </c>
      <c r="D22" s="95" t="s">
        <v>602</v>
      </c>
      <c r="E22" s="95" t="s">
        <v>818</v>
      </c>
      <c r="F22" s="95" t="s">
        <v>163</v>
      </c>
      <c r="G22" s="95" t="s">
        <v>387</v>
      </c>
      <c r="H22" s="95" t="s">
        <v>388</v>
      </c>
      <c r="I22" s="95" t="s">
        <v>425</v>
      </c>
      <c r="J22" s="95" t="s">
        <v>819</v>
      </c>
      <c r="K22" s="95" t="s">
        <v>803</v>
      </c>
      <c r="L22" s="95" t="s">
        <v>804</v>
      </c>
      <c r="M22" s="95" t="s">
        <v>805</v>
      </c>
      <c r="N22" s="95">
        <v>114000</v>
      </c>
      <c r="O22" s="120" t="s">
        <v>806</v>
      </c>
      <c r="P22" s="95">
        <v>38000</v>
      </c>
      <c r="Q22" s="120">
        <v>41487</v>
      </c>
      <c r="R22" s="95">
        <v>60</v>
      </c>
      <c r="S22">
        <f t="shared" si="0"/>
        <v>34200</v>
      </c>
    </row>
    <row r="23" spans="1:19" ht="135">
      <c r="A23" s="95">
        <v>18</v>
      </c>
      <c r="B23" s="95" t="s">
        <v>408</v>
      </c>
      <c r="C23" s="119" t="s">
        <v>820</v>
      </c>
      <c r="D23" s="95" t="s">
        <v>821</v>
      </c>
      <c r="E23" s="95" t="s">
        <v>822</v>
      </c>
      <c r="F23" s="95" t="s">
        <v>163</v>
      </c>
      <c r="G23" s="95" t="s">
        <v>387</v>
      </c>
      <c r="H23" s="95" t="s">
        <v>388</v>
      </c>
      <c r="I23" s="95" t="s">
        <v>425</v>
      </c>
      <c r="J23" s="95" t="s">
        <v>823</v>
      </c>
      <c r="K23" s="95" t="s">
        <v>824</v>
      </c>
      <c r="L23" s="95" t="s">
        <v>825</v>
      </c>
      <c r="M23" s="95" t="s">
        <v>826</v>
      </c>
      <c r="N23" s="95">
        <v>100000</v>
      </c>
      <c r="O23" s="120" t="s">
        <v>806</v>
      </c>
      <c r="P23" s="95">
        <v>50000</v>
      </c>
      <c r="Q23" s="120">
        <v>41487</v>
      </c>
      <c r="R23" s="95">
        <v>60</v>
      </c>
      <c r="S23">
        <f t="shared" si="0"/>
        <v>45000</v>
      </c>
    </row>
    <row r="24" spans="1:19" ht="90">
      <c r="A24" s="95">
        <v>19</v>
      </c>
      <c r="B24" s="95" t="s">
        <v>408</v>
      </c>
      <c r="C24" s="119" t="s">
        <v>827</v>
      </c>
      <c r="D24" s="95" t="s">
        <v>828</v>
      </c>
      <c r="E24" s="95" t="s">
        <v>829</v>
      </c>
      <c r="F24" s="95" t="s">
        <v>163</v>
      </c>
      <c r="G24" s="95" t="s">
        <v>387</v>
      </c>
      <c r="H24" s="95" t="s">
        <v>388</v>
      </c>
      <c r="I24" s="95" t="s">
        <v>444</v>
      </c>
      <c r="J24" s="95" t="s">
        <v>830</v>
      </c>
      <c r="K24" s="95" t="s">
        <v>743</v>
      </c>
      <c r="L24" s="95" t="s">
        <v>374</v>
      </c>
      <c r="M24" s="95" t="s">
        <v>812</v>
      </c>
      <c r="N24" s="95">
        <v>200000</v>
      </c>
      <c r="O24" s="120" t="s">
        <v>806</v>
      </c>
      <c r="P24" s="95">
        <v>50000</v>
      </c>
      <c r="Q24" s="120">
        <v>41487</v>
      </c>
      <c r="R24" s="95">
        <v>60</v>
      </c>
      <c r="S24">
        <f t="shared" si="0"/>
        <v>45000</v>
      </c>
    </row>
    <row r="25" spans="1:19" ht="105">
      <c r="A25" s="95">
        <v>20</v>
      </c>
      <c r="B25" s="95" t="s">
        <v>408</v>
      </c>
      <c r="C25" s="119" t="s">
        <v>831</v>
      </c>
      <c r="D25" s="95" t="s">
        <v>832</v>
      </c>
      <c r="E25" s="95" t="s">
        <v>833</v>
      </c>
      <c r="F25" s="95" t="s">
        <v>163</v>
      </c>
      <c r="G25" s="95" t="s">
        <v>387</v>
      </c>
      <c r="H25" s="95" t="s">
        <v>388</v>
      </c>
      <c r="I25" s="95" t="s">
        <v>444</v>
      </c>
      <c r="J25" s="95" t="s">
        <v>834</v>
      </c>
      <c r="K25" s="95" t="s">
        <v>743</v>
      </c>
      <c r="L25" s="95" t="s">
        <v>835</v>
      </c>
      <c r="M25" s="95" t="s">
        <v>797</v>
      </c>
      <c r="N25" s="95">
        <v>66000</v>
      </c>
      <c r="O25" s="120" t="s">
        <v>806</v>
      </c>
      <c r="P25" s="95">
        <v>22000</v>
      </c>
      <c r="Q25" s="120">
        <v>41487</v>
      </c>
      <c r="R25" s="95">
        <v>60</v>
      </c>
      <c r="S25">
        <f t="shared" si="0"/>
        <v>19800</v>
      </c>
    </row>
    <row r="26" spans="1:19" ht="135">
      <c r="A26" s="95">
        <v>21</v>
      </c>
      <c r="B26" s="95" t="s">
        <v>408</v>
      </c>
      <c r="C26" s="119" t="s">
        <v>836</v>
      </c>
      <c r="D26" s="95" t="s">
        <v>837</v>
      </c>
      <c r="E26" s="95" t="s">
        <v>838</v>
      </c>
      <c r="F26" s="95" t="s">
        <v>163</v>
      </c>
      <c r="G26" s="95" t="s">
        <v>387</v>
      </c>
      <c r="H26" s="95" t="s">
        <v>388</v>
      </c>
      <c r="I26" s="95" t="s">
        <v>425</v>
      </c>
      <c r="J26" s="95" t="s">
        <v>839</v>
      </c>
      <c r="K26" s="95" t="s">
        <v>840</v>
      </c>
      <c r="L26" s="95" t="s">
        <v>841</v>
      </c>
      <c r="M26" s="95" t="s">
        <v>842</v>
      </c>
      <c r="N26" s="95">
        <v>55000</v>
      </c>
      <c r="O26" s="120" t="s">
        <v>806</v>
      </c>
      <c r="P26" s="95">
        <v>32000</v>
      </c>
      <c r="Q26" s="120">
        <v>41487</v>
      </c>
      <c r="R26" s="95">
        <v>60</v>
      </c>
      <c r="S26">
        <f t="shared" si="0"/>
        <v>28800</v>
      </c>
    </row>
    <row r="27" spans="1:19" ht="60">
      <c r="A27" s="95">
        <v>22</v>
      </c>
      <c r="B27" s="95" t="s">
        <v>408</v>
      </c>
      <c r="C27" s="119" t="s">
        <v>843</v>
      </c>
      <c r="D27" s="95" t="s">
        <v>844</v>
      </c>
      <c r="E27" s="95" t="s">
        <v>845</v>
      </c>
      <c r="F27" s="95" t="s">
        <v>163</v>
      </c>
      <c r="G27" s="95" t="s">
        <v>387</v>
      </c>
      <c r="H27" s="95" t="s">
        <v>388</v>
      </c>
      <c r="I27" s="95" t="s">
        <v>444</v>
      </c>
      <c r="J27" s="95" t="s">
        <v>846</v>
      </c>
      <c r="K27" s="95" t="s">
        <v>847</v>
      </c>
      <c r="L27" s="95" t="s">
        <v>374</v>
      </c>
      <c r="M27" s="95" t="s">
        <v>848</v>
      </c>
      <c r="N27" s="95">
        <v>200000</v>
      </c>
      <c r="O27" s="120" t="s">
        <v>806</v>
      </c>
      <c r="P27" s="95">
        <v>50000</v>
      </c>
      <c r="Q27" s="120" t="s">
        <v>750</v>
      </c>
      <c r="R27" s="95">
        <v>60</v>
      </c>
      <c r="S27">
        <f t="shared" si="0"/>
        <v>45000</v>
      </c>
    </row>
    <row r="28" spans="1:19" ht="90">
      <c r="A28" s="95">
        <v>23</v>
      </c>
      <c r="B28" s="95" t="s">
        <v>408</v>
      </c>
      <c r="C28" s="119" t="s">
        <v>849</v>
      </c>
      <c r="D28" s="95" t="s">
        <v>850</v>
      </c>
      <c r="E28" s="95" t="s">
        <v>851</v>
      </c>
      <c r="F28" s="95" t="s">
        <v>163</v>
      </c>
      <c r="G28" s="95" t="s">
        <v>387</v>
      </c>
      <c r="H28" s="95" t="s">
        <v>388</v>
      </c>
      <c r="I28" s="95" t="s">
        <v>444</v>
      </c>
      <c r="J28" s="95" t="s">
        <v>794</v>
      </c>
      <c r="K28" s="95" t="s">
        <v>852</v>
      </c>
      <c r="L28" s="95" t="s">
        <v>835</v>
      </c>
      <c r="M28" s="95" t="s">
        <v>797</v>
      </c>
      <c r="N28" s="95">
        <v>80000</v>
      </c>
      <c r="O28" s="120" t="s">
        <v>806</v>
      </c>
      <c r="P28" s="95">
        <v>40000</v>
      </c>
      <c r="Q28" s="120" t="s">
        <v>750</v>
      </c>
      <c r="R28" s="95">
        <v>60</v>
      </c>
      <c r="S28">
        <f t="shared" si="0"/>
        <v>36000</v>
      </c>
    </row>
    <row r="29" spans="1:19" ht="120">
      <c r="A29" s="95">
        <v>24</v>
      </c>
      <c r="B29" s="95" t="s">
        <v>408</v>
      </c>
      <c r="C29" s="119" t="s">
        <v>853</v>
      </c>
      <c r="D29" s="95" t="s">
        <v>540</v>
      </c>
      <c r="E29" s="95" t="s">
        <v>854</v>
      </c>
      <c r="F29" s="95" t="s">
        <v>163</v>
      </c>
      <c r="G29" s="95" t="s">
        <v>387</v>
      </c>
      <c r="H29" s="95" t="s">
        <v>394</v>
      </c>
      <c r="I29" s="95" t="s">
        <v>425</v>
      </c>
      <c r="J29" s="95" t="s">
        <v>810</v>
      </c>
      <c r="K29" s="95" t="s">
        <v>760</v>
      </c>
      <c r="L29" s="95" t="s">
        <v>811</v>
      </c>
      <c r="M29" s="95" t="s">
        <v>848</v>
      </c>
      <c r="N29" s="95">
        <v>200000</v>
      </c>
      <c r="O29" s="120" t="s">
        <v>806</v>
      </c>
      <c r="P29" s="95">
        <v>50000</v>
      </c>
      <c r="Q29" s="120" t="s">
        <v>855</v>
      </c>
      <c r="R29" s="95">
        <v>60</v>
      </c>
      <c r="S29">
        <f t="shared" si="0"/>
        <v>45000</v>
      </c>
    </row>
    <row r="30" spans="1:19" ht="90">
      <c r="A30" s="95">
        <v>25</v>
      </c>
      <c r="B30" s="95" t="s">
        <v>408</v>
      </c>
      <c r="C30" s="119" t="s">
        <v>856</v>
      </c>
      <c r="D30" s="95" t="s">
        <v>541</v>
      </c>
      <c r="E30" s="95" t="s">
        <v>854</v>
      </c>
      <c r="F30" s="95" t="s">
        <v>163</v>
      </c>
      <c r="G30" s="95" t="s">
        <v>387</v>
      </c>
      <c r="H30" s="95" t="s">
        <v>388</v>
      </c>
      <c r="I30" s="95" t="s">
        <v>425</v>
      </c>
      <c r="J30" s="95" t="s">
        <v>794</v>
      </c>
      <c r="K30" s="95" t="s">
        <v>852</v>
      </c>
      <c r="L30" s="95" t="s">
        <v>857</v>
      </c>
      <c r="M30" s="95" t="s">
        <v>797</v>
      </c>
      <c r="N30" s="95">
        <v>78000</v>
      </c>
      <c r="O30" s="120" t="s">
        <v>806</v>
      </c>
      <c r="P30" s="95">
        <v>31000</v>
      </c>
      <c r="Q30" s="120" t="s">
        <v>855</v>
      </c>
      <c r="R30" s="95">
        <v>60</v>
      </c>
      <c r="S30">
        <f t="shared" si="0"/>
        <v>27900</v>
      </c>
    </row>
    <row r="31" spans="1:19" ht="90">
      <c r="A31" s="95">
        <v>26</v>
      </c>
      <c r="B31" s="95" t="s">
        <v>408</v>
      </c>
      <c r="C31" s="119" t="s">
        <v>476</v>
      </c>
      <c r="D31" s="95" t="s">
        <v>858</v>
      </c>
      <c r="E31" s="95" t="s">
        <v>859</v>
      </c>
      <c r="F31" s="95" t="s">
        <v>163</v>
      </c>
      <c r="G31" s="95" t="s">
        <v>387</v>
      </c>
      <c r="H31" s="95" t="s">
        <v>388</v>
      </c>
      <c r="I31" s="95" t="s">
        <v>444</v>
      </c>
      <c r="J31" s="95" t="s">
        <v>860</v>
      </c>
      <c r="K31" s="95" t="s">
        <v>852</v>
      </c>
      <c r="L31" s="95" t="s">
        <v>374</v>
      </c>
      <c r="M31" s="95" t="s">
        <v>848</v>
      </c>
      <c r="N31" s="95">
        <v>150000</v>
      </c>
      <c r="O31" s="120" t="s">
        <v>806</v>
      </c>
      <c r="P31" s="95">
        <v>50000</v>
      </c>
      <c r="Q31" s="120" t="s">
        <v>855</v>
      </c>
      <c r="R31" s="95">
        <v>60</v>
      </c>
      <c r="S31">
        <f t="shared" si="0"/>
        <v>45000</v>
      </c>
    </row>
    <row r="32" spans="1:19" ht="75">
      <c r="A32" s="95">
        <v>27</v>
      </c>
      <c r="B32" s="95" t="s">
        <v>408</v>
      </c>
      <c r="C32" s="119" t="s">
        <v>861</v>
      </c>
      <c r="D32" s="95" t="s">
        <v>862</v>
      </c>
      <c r="E32" s="95" t="s">
        <v>863</v>
      </c>
      <c r="F32" s="95" t="s">
        <v>163</v>
      </c>
      <c r="G32" s="95" t="s">
        <v>387</v>
      </c>
      <c r="H32" s="95" t="s">
        <v>388</v>
      </c>
      <c r="I32" s="95" t="s">
        <v>444</v>
      </c>
      <c r="J32" s="95" t="s">
        <v>864</v>
      </c>
      <c r="K32" s="95" t="s">
        <v>865</v>
      </c>
      <c r="L32" s="95" t="s">
        <v>857</v>
      </c>
      <c r="M32" s="95" t="s">
        <v>797</v>
      </c>
      <c r="N32" s="95">
        <v>150000</v>
      </c>
      <c r="O32" s="120" t="s">
        <v>806</v>
      </c>
      <c r="P32" s="95">
        <v>50000</v>
      </c>
      <c r="Q32" s="120" t="s">
        <v>855</v>
      </c>
      <c r="R32" s="95">
        <v>60</v>
      </c>
      <c r="S32">
        <f t="shared" si="0"/>
        <v>45000</v>
      </c>
    </row>
    <row r="33" spans="1:19" ht="120">
      <c r="A33" s="95">
        <v>28</v>
      </c>
      <c r="B33" s="95" t="s">
        <v>408</v>
      </c>
      <c r="C33" s="119" t="s">
        <v>866</v>
      </c>
      <c r="D33" s="95" t="s">
        <v>867</v>
      </c>
      <c r="E33" s="95" t="s">
        <v>859</v>
      </c>
      <c r="F33" s="95" t="s">
        <v>163</v>
      </c>
      <c r="G33" s="95" t="s">
        <v>387</v>
      </c>
      <c r="H33" s="95" t="s">
        <v>388</v>
      </c>
      <c r="I33" s="95" t="s">
        <v>444</v>
      </c>
      <c r="J33" s="95" t="s">
        <v>868</v>
      </c>
      <c r="K33" s="95" t="s">
        <v>869</v>
      </c>
      <c r="L33" s="95" t="s">
        <v>870</v>
      </c>
      <c r="M33" s="95" t="s">
        <v>842</v>
      </c>
      <c r="N33" s="95">
        <v>57000</v>
      </c>
      <c r="O33" s="120" t="s">
        <v>806</v>
      </c>
      <c r="P33" s="95">
        <v>28500</v>
      </c>
      <c r="Q33" s="120" t="s">
        <v>855</v>
      </c>
      <c r="R33" s="95">
        <v>60</v>
      </c>
      <c r="S33">
        <f t="shared" si="0"/>
        <v>25650</v>
      </c>
    </row>
    <row r="34" spans="1:19" ht="90">
      <c r="A34" s="95">
        <v>29</v>
      </c>
      <c r="B34" s="95" t="s">
        <v>408</v>
      </c>
      <c r="C34" s="119" t="s">
        <v>871</v>
      </c>
      <c r="D34" s="95" t="s">
        <v>625</v>
      </c>
      <c r="E34" s="95" t="s">
        <v>872</v>
      </c>
      <c r="F34" s="95" t="s">
        <v>163</v>
      </c>
      <c r="G34" s="95" t="s">
        <v>387</v>
      </c>
      <c r="H34" s="95" t="s">
        <v>388</v>
      </c>
      <c r="I34" s="95" t="s">
        <v>444</v>
      </c>
      <c r="J34" s="95" t="s">
        <v>742</v>
      </c>
      <c r="K34" s="95" t="s">
        <v>743</v>
      </c>
      <c r="L34" s="95" t="s">
        <v>374</v>
      </c>
      <c r="M34" s="95" t="s">
        <v>848</v>
      </c>
      <c r="N34" s="95">
        <v>100000</v>
      </c>
      <c r="O34" s="120" t="s">
        <v>806</v>
      </c>
      <c r="P34" s="95">
        <v>50000</v>
      </c>
      <c r="Q34" s="120" t="s">
        <v>855</v>
      </c>
      <c r="R34" s="95">
        <v>60</v>
      </c>
      <c r="S34">
        <f t="shared" si="0"/>
        <v>45000</v>
      </c>
    </row>
    <row r="35" spans="1:19" ht="150">
      <c r="A35" s="95">
        <v>30</v>
      </c>
      <c r="B35" s="95" t="s">
        <v>408</v>
      </c>
      <c r="C35" s="119" t="s">
        <v>873</v>
      </c>
      <c r="D35" s="95" t="s">
        <v>874</v>
      </c>
      <c r="E35" s="95" t="s">
        <v>845</v>
      </c>
      <c r="F35" s="95" t="s">
        <v>163</v>
      </c>
      <c r="G35" s="95" t="s">
        <v>387</v>
      </c>
      <c r="H35" s="95" t="s">
        <v>388</v>
      </c>
      <c r="I35" s="95" t="s">
        <v>444</v>
      </c>
      <c r="J35" s="95" t="s">
        <v>875</v>
      </c>
      <c r="K35" s="95" t="s">
        <v>743</v>
      </c>
      <c r="L35" s="95" t="s">
        <v>374</v>
      </c>
      <c r="M35" s="95" t="s">
        <v>848</v>
      </c>
      <c r="N35" s="95">
        <v>150000</v>
      </c>
      <c r="O35" s="120" t="s">
        <v>806</v>
      </c>
      <c r="P35" s="95">
        <v>50000</v>
      </c>
      <c r="Q35" s="120" t="s">
        <v>855</v>
      </c>
      <c r="R35" s="95">
        <v>60</v>
      </c>
      <c r="S35">
        <f t="shared" si="0"/>
        <v>45000</v>
      </c>
    </row>
    <row r="36" spans="1:19" ht="90">
      <c r="A36" s="95">
        <v>31</v>
      </c>
      <c r="B36" s="95" t="s">
        <v>408</v>
      </c>
      <c r="C36" s="119" t="s">
        <v>876</v>
      </c>
      <c r="D36" s="95" t="s">
        <v>877</v>
      </c>
      <c r="E36" s="95" t="s">
        <v>878</v>
      </c>
      <c r="F36" s="95" t="s">
        <v>163</v>
      </c>
      <c r="G36" s="95" t="s">
        <v>387</v>
      </c>
      <c r="H36" s="95" t="s">
        <v>388</v>
      </c>
      <c r="I36" s="95" t="s">
        <v>444</v>
      </c>
      <c r="J36" s="95" t="s">
        <v>742</v>
      </c>
      <c r="K36" s="95" t="s">
        <v>743</v>
      </c>
      <c r="L36" s="95" t="s">
        <v>374</v>
      </c>
      <c r="M36" s="95" t="s">
        <v>848</v>
      </c>
      <c r="N36" s="95">
        <v>100000</v>
      </c>
      <c r="O36" s="120" t="s">
        <v>806</v>
      </c>
      <c r="P36" s="95">
        <v>50000</v>
      </c>
      <c r="Q36" s="120" t="s">
        <v>855</v>
      </c>
      <c r="R36" s="95">
        <v>60</v>
      </c>
      <c r="S36">
        <f t="shared" si="0"/>
        <v>45000</v>
      </c>
    </row>
    <row r="37" spans="1:19" ht="75">
      <c r="A37" s="95">
        <v>32</v>
      </c>
      <c r="B37" s="95" t="s">
        <v>408</v>
      </c>
      <c r="C37" s="119" t="s">
        <v>476</v>
      </c>
      <c r="D37" s="95" t="s">
        <v>514</v>
      </c>
      <c r="E37" s="95" t="s">
        <v>879</v>
      </c>
      <c r="F37" s="95" t="s">
        <v>163</v>
      </c>
      <c r="G37" s="95" t="s">
        <v>387</v>
      </c>
      <c r="H37" s="95" t="s">
        <v>388</v>
      </c>
      <c r="I37" s="95" t="s">
        <v>444</v>
      </c>
      <c r="J37" s="95" t="s">
        <v>880</v>
      </c>
      <c r="K37" s="95" t="s">
        <v>881</v>
      </c>
      <c r="L37" s="95" t="s">
        <v>374</v>
      </c>
      <c r="M37" s="95" t="s">
        <v>848</v>
      </c>
      <c r="N37" s="95">
        <v>200000</v>
      </c>
      <c r="O37" s="120" t="s">
        <v>806</v>
      </c>
      <c r="P37" s="95">
        <v>50000</v>
      </c>
      <c r="Q37" s="120">
        <v>41366</v>
      </c>
      <c r="R37" s="95">
        <v>60</v>
      </c>
      <c r="S37">
        <f t="shared" si="0"/>
        <v>45000</v>
      </c>
    </row>
    <row r="38" spans="1:19" ht="90">
      <c r="A38" s="95">
        <v>33</v>
      </c>
      <c r="B38" s="95" t="s">
        <v>408</v>
      </c>
      <c r="C38" s="119" t="s">
        <v>882</v>
      </c>
      <c r="D38" s="95" t="s">
        <v>883</v>
      </c>
      <c r="E38" s="95" t="s">
        <v>845</v>
      </c>
      <c r="F38" s="95" t="s">
        <v>163</v>
      </c>
      <c r="G38" s="95" t="s">
        <v>387</v>
      </c>
      <c r="H38" s="95" t="s">
        <v>388</v>
      </c>
      <c r="I38" s="95" t="s">
        <v>444</v>
      </c>
      <c r="J38" s="95" t="s">
        <v>884</v>
      </c>
      <c r="K38" s="95" t="s">
        <v>743</v>
      </c>
      <c r="L38" s="95" t="s">
        <v>374</v>
      </c>
      <c r="M38" s="95" t="s">
        <v>848</v>
      </c>
      <c r="N38" s="95">
        <v>200000</v>
      </c>
      <c r="O38" s="120" t="s">
        <v>806</v>
      </c>
      <c r="P38" s="95">
        <v>50000</v>
      </c>
      <c r="Q38" s="120">
        <v>41366</v>
      </c>
      <c r="R38" s="95">
        <v>60</v>
      </c>
      <c r="S38">
        <f t="shared" si="0"/>
        <v>45000</v>
      </c>
    </row>
    <row r="39" spans="1:19" ht="135">
      <c r="A39" s="95">
        <v>34</v>
      </c>
      <c r="B39" s="104" t="s">
        <v>408</v>
      </c>
      <c r="C39" s="119" t="s">
        <v>722</v>
      </c>
      <c r="D39" s="95" t="s">
        <v>885</v>
      </c>
      <c r="E39" s="95" t="s">
        <v>886</v>
      </c>
      <c r="F39" s="104" t="s">
        <v>163</v>
      </c>
      <c r="G39" s="104" t="s">
        <v>387</v>
      </c>
      <c r="H39" s="104" t="s">
        <v>388</v>
      </c>
      <c r="I39" s="104" t="s">
        <v>444</v>
      </c>
      <c r="J39" s="95" t="s">
        <v>887</v>
      </c>
      <c r="K39" s="95" t="s">
        <v>743</v>
      </c>
      <c r="L39" s="95" t="s">
        <v>374</v>
      </c>
      <c r="M39" s="104" t="s">
        <v>848</v>
      </c>
      <c r="N39" s="121">
        <v>200000</v>
      </c>
      <c r="O39" s="122">
        <v>40728</v>
      </c>
      <c r="P39" s="121">
        <v>50000</v>
      </c>
      <c r="Q39" s="118" t="s">
        <v>888</v>
      </c>
      <c r="R39" s="104" t="s">
        <v>773</v>
      </c>
      <c r="S39">
        <f t="shared" si="0"/>
        <v>45000</v>
      </c>
    </row>
    <row r="40" spans="1:19" ht="105">
      <c r="A40" s="95">
        <v>35</v>
      </c>
      <c r="B40" s="104" t="s">
        <v>408</v>
      </c>
      <c r="C40" s="119" t="s">
        <v>889</v>
      </c>
      <c r="D40" s="95" t="s">
        <v>890</v>
      </c>
      <c r="E40" s="95" t="s">
        <v>891</v>
      </c>
      <c r="F40" s="104" t="s">
        <v>163</v>
      </c>
      <c r="G40" s="104" t="s">
        <v>387</v>
      </c>
      <c r="H40" s="104" t="s">
        <v>388</v>
      </c>
      <c r="I40" s="104" t="s">
        <v>444</v>
      </c>
      <c r="J40" s="95" t="s">
        <v>892</v>
      </c>
      <c r="K40" s="95" t="s">
        <v>769</v>
      </c>
      <c r="L40" s="104" t="s">
        <v>770</v>
      </c>
      <c r="M40" s="104" t="s">
        <v>893</v>
      </c>
      <c r="N40" s="121">
        <v>138000</v>
      </c>
      <c r="O40" s="122" t="s">
        <v>894</v>
      </c>
      <c r="P40" s="121">
        <v>46000</v>
      </c>
      <c r="Q40" s="118" t="s">
        <v>895</v>
      </c>
      <c r="R40" s="104" t="s">
        <v>773</v>
      </c>
      <c r="S40">
        <f t="shared" si="0"/>
        <v>41400</v>
      </c>
    </row>
    <row r="41" spans="1:19" ht="105">
      <c r="A41" s="95">
        <v>36</v>
      </c>
      <c r="B41" s="104" t="s">
        <v>408</v>
      </c>
      <c r="C41" s="119" t="s">
        <v>896</v>
      </c>
      <c r="D41" s="95" t="s">
        <v>897</v>
      </c>
      <c r="E41" s="95" t="s">
        <v>891</v>
      </c>
      <c r="F41" s="104" t="s">
        <v>163</v>
      </c>
      <c r="G41" s="104" t="s">
        <v>387</v>
      </c>
      <c r="H41" s="104" t="s">
        <v>388</v>
      </c>
      <c r="I41" s="104" t="s">
        <v>444</v>
      </c>
      <c r="J41" s="95" t="s">
        <v>892</v>
      </c>
      <c r="K41" s="95" t="s">
        <v>769</v>
      </c>
      <c r="L41" s="104" t="s">
        <v>770</v>
      </c>
      <c r="M41" s="104" t="s">
        <v>893</v>
      </c>
      <c r="N41" s="121">
        <v>138000</v>
      </c>
      <c r="O41" s="122" t="s">
        <v>894</v>
      </c>
      <c r="P41" s="121">
        <v>46000</v>
      </c>
      <c r="Q41" s="118" t="s">
        <v>895</v>
      </c>
      <c r="R41" s="104" t="s">
        <v>773</v>
      </c>
      <c r="S41">
        <f t="shared" si="0"/>
        <v>41400</v>
      </c>
    </row>
    <row r="42" spans="1:19" ht="120">
      <c r="A42" s="95">
        <v>37</v>
      </c>
      <c r="B42" s="104" t="s">
        <v>408</v>
      </c>
      <c r="C42" s="119" t="s">
        <v>898</v>
      </c>
      <c r="D42" s="95" t="s">
        <v>533</v>
      </c>
      <c r="E42" s="95" t="s">
        <v>899</v>
      </c>
      <c r="F42" s="104" t="s">
        <v>163</v>
      </c>
      <c r="G42" s="104" t="s">
        <v>387</v>
      </c>
      <c r="H42" s="104" t="s">
        <v>388</v>
      </c>
      <c r="I42" s="104" t="s">
        <v>444</v>
      </c>
      <c r="J42" s="95" t="s">
        <v>900</v>
      </c>
      <c r="K42" s="95" t="s">
        <v>760</v>
      </c>
      <c r="L42" s="95" t="s">
        <v>901</v>
      </c>
      <c r="M42" s="104" t="s">
        <v>726</v>
      </c>
      <c r="N42" s="121">
        <v>200000</v>
      </c>
      <c r="O42" s="122">
        <v>40970</v>
      </c>
      <c r="P42" s="121">
        <v>50000</v>
      </c>
      <c r="Q42" s="118" t="s">
        <v>902</v>
      </c>
      <c r="R42" s="104" t="s">
        <v>728</v>
      </c>
      <c r="S42">
        <f t="shared" si="0"/>
        <v>45000</v>
      </c>
    </row>
    <row r="43" spans="1:19" ht="165">
      <c r="A43" s="95">
        <v>38</v>
      </c>
      <c r="B43" s="104" t="s">
        <v>408</v>
      </c>
      <c r="C43" s="119" t="s">
        <v>903</v>
      </c>
      <c r="D43" s="95" t="s">
        <v>904</v>
      </c>
      <c r="E43" s="95" t="s">
        <v>905</v>
      </c>
      <c r="F43" s="104" t="s">
        <v>163</v>
      </c>
      <c r="G43" s="104" t="s">
        <v>387</v>
      </c>
      <c r="H43" s="104" t="s">
        <v>388</v>
      </c>
      <c r="I43" s="104" t="s">
        <v>444</v>
      </c>
      <c r="J43" s="95" t="s">
        <v>906</v>
      </c>
      <c r="K43" s="95" t="s">
        <v>907</v>
      </c>
      <c r="L43" s="95" t="s">
        <v>374</v>
      </c>
      <c r="M43" s="104" t="s">
        <v>726</v>
      </c>
      <c r="N43" s="121">
        <v>150000</v>
      </c>
      <c r="O43" s="122" t="s">
        <v>908</v>
      </c>
      <c r="P43" s="121">
        <v>50000</v>
      </c>
      <c r="Q43" s="118">
        <v>41458</v>
      </c>
      <c r="R43" s="104" t="s">
        <v>728</v>
      </c>
      <c r="S43">
        <f t="shared" si="0"/>
        <v>45000</v>
      </c>
    </row>
    <row r="44" spans="1:19" ht="90">
      <c r="A44" s="95">
        <v>39</v>
      </c>
      <c r="B44" s="104" t="s">
        <v>408</v>
      </c>
      <c r="C44" s="119" t="s">
        <v>909</v>
      </c>
      <c r="D44" s="95" t="s">
        <v>910</v>
      </c>
      <c r="E44" s="95" t="s">
        <v>911</v>
      </c>
      <c r="F44" s="104" t="s">
        <v>163</v>
      </c>
      <c r="G44" s="104" t="s">
        <v>387</v>
      </c>
      <c r="H44" s="104" t="s">
        <v>388</v>
      </c>
      <c r="I44" s="104" t="s">
        <v>425</v>
      </c>
      <c r="J44" s="95" t="s">
        <v>912</v>
      </c>
      <c r="K44" s="95" t="s">
        <v>913</v>
      </c>
      <c r="L44" s="95" t="s">
        <v>914</v>
      </c>
      <c r="M44" s="104" t="s">
        <v>726</v>
      </c>
      <c r="N44" s="121">
        <v>150000</v>
      </c>
      <c r="O44" s="122">
        <v>41580</v>
      </c>
      <c r="P44" s="121">
        <v>50000</v>
      </c>
      <c r="Q44" s="118">
        <v>41490</v>
      </c>
      <c r="R44" s="104" t="s">
        <v>915</v>
      </c>
      <c r="S44">
        <f t="shared" si="0"/>
        <v>45000</v>
      </c>
    </row>
    <row r="45" spans="1:19" ht="105">
      <c r="A45" s="95">
        <v>40</v>
      </c>
      <c r="B45" s="104" t="s">
        <v>408</v>
      </c>
      <c r="C45" s="119" t="s">
        <v>916</v>
      </c>
      <c r="D45" s="95" t="s">
        <v>917</v>
      </c>
      <c r="E45" s="95" t="s">
        <v>918</v>
      </c>
      <c r="F45" s="104" t="s">
        <v>163</v>
      </c>
      <c r="G45" s="104" t="s">
        <v>387</v>
      </c>
      <c r="H45" s="104" t="s">
        <v>388</v>
      </c>
      <c r="I45" s="104" t="s">
        <v>425</v>
      </c>
      <c r="J45" s="95" t="s">
        <v>919</v>
      </c>
      <c r="K45" s="95" t="s">
        <v>725</v>
      </c>
      <c r="L45" s="104" t="s">
        <v>920</v>
      </c>
      <c r="M45" s="104" t="s">
        <v>726</v>
      </c>
      <c r="N45" s="121">
        <v>150000</v>
      </c>
      <c r="O45" s="122">
        <v>41580</v>
      </c>
      <c r="P45" s="121">
        <v>50000</v>
      </c>
      <c r="Q45" s="118">
        <v>41490</v>
      </c>
      <c r="R45" s="104" t="s">
        <v>915</v>
      </c>
      <c r="S45">
        <f t="shared" si="0"/>
        <v>45000</v>
      </c>
    </row>
    <row r="46" spans="1:19" ht="90">
      <c r="A46" s="95">
        <v>41</v>
      </c>
      <c r="B46" s="104" t="s">
        <v>408</v>
      </c>
      <c r="C46" s="119" t="s">
        <v>611</v>
      </c>
      <c r="D46" s="95" t="s">
        <v>921</v>
      </c>
      <c r="E46" s="95" t="s">
        <v>922</v>
      </c>
      <c r="F46" s="104" t="s">
        <v>163</v>
      </c>
      <c r="G46" s="104" t="s">
        <v>387</v>
      </c>
      <c r="H46" s="104" t="s">
        <v>388</v>
      </c>
      <c r="I46" s="104" t="s">
        <v>425</v>
      </c>
      <c r="J46" s="95" t="s">
        <v>923</v>
      </c>
      <c r="K46" s="95" t="s">
        <v>847</v>
      </c>
      <c r="L46" s="104" t="s">
        <v>924</v>
      </c>
      <c r="M46" s="104" t="s">
        <v>797</v>
      </c>
      <c r="N46" s="121">
        <v>148000</v>
      </c>
      <c r="O46" s="122">
        <v>41580</v>
      </c>
      <c r="P46" s="121">
        <v>49500</v>
      </c>
      <c r="Q46" s="118" t="s">
        <v>925</v>
      </c>
      <c r="R46" s="104" t="s">
        <v>915</v>
      </c>
      <c r="S46">
        <f t="shared" si="0"/>
        <v>44550</v>
      </c>
    </row>
    <row r="47" spans="1:19" ht="150">
      <c r="A47" s="95">
        <v>42</v>
      </c>
      <c r="B47" s="104" t="s">
        <v>408</v>
      </c>
      <c r="C47" s="119" t="s">
        <v>926</v>
      </c>
      <c r="D47" s="95" t="s">
        <v>927</v>
      </c>
      <c r="E47" s="95" t="s">
        <v>928</v>
      </c>
      <c r="F47" s="104" t="s">
        <v>163</v>
      </c>
      <c r="G47" s="104" t="s">
        <v>387</v>
      </c>
      <c r="H47" s="104" t="s">
        <v>388</v>
      </c>
      <c r="I47" s="104" t="s">
        <v>425</v>
      </c>
      <c r="J47" s="95" t="s">
        <v>929</v>
      </c>
      <c r="K47" s="95" t="s">
        <v>930</v>
      </c>
      <c r="L47" s="95" t="s">
        <v>931</v>
      </c>
      <c r="M47" s="104" t="s">
        <v>726</v>
      </c>
      <c r="N47" s="121">
        <v>150000</v>
      </c>
      <c r="O47" s="122">
        <v>41580</v>
      </c>
      <c r="P47" s="121">
        <v>50000</v>
      </c>
      <c r="Q47" s="118">
        <v>41491</v>
      </c>
      <c r="R47" s="104" t="s">
        <v>915</v>
      </c>
      <c r="S47">
        <f t="shared" si="0"/>
        <v>45000</v>
      </c>
    </row>
    <row r="48" spans="1:19">
      <c r="P48">
        <f>SUM(P6:P47)</f>
        <v>1939000</v>
      </c>
    </row>
    <row r="50" spans="16:16">
      <c r="P50">
        <f>P48*0.05</f>
        <v>96950</v>
      </c>
    </row>
    <row r="51" spans="16:16">
      <c r="P51">
        <f>P48-P50</f>
        <v>1842050</v>
      </c>
    </row>
    <row r="52" spans="16:16">
      <c r="P52">
        <f>P51+380000</f>
        <v>2222050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5"/>
  <sheetViews>
    <sheetView topLeftCell="A336" workbookViewId="0">
      <selection activeCell="K340" sqref="K340"/>
    </sheetView>
  </sheetViews>
  <sheetFormatPr defaultRowHeight="15"/>
  <sheetData>
    <row r="1" spans="1:18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1:18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18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</row>
    <row r="4" spans="1:18" ht="18.75">
      <c r="A4" s="798" t="s">
        <v>1654</v>
      </c>
      <c r="B4" s="798"/>
      <c r="C4" s="798"/>
      <c r="D4" s="798"/>
      <c r="E4" s="798"/>
      <c r="F4" s="798"/>
      <c r="G4" s="798"/>
      <c r="H4" s="165"/>
      <c r="I4" s="165"/>
      <c r="J4" s="7"/>
      <c r="K4" s="142"/>
      <c r="L4" s="166"/>
      <c r="M4" s="167"/>
      <c r="N4" s="167"/>
      <c r="O4" s="168"/>
      <c r="P4" s="9"/>
      <c r="Q4" s="9"/>
      <c r="R4" s="10" t="s">
        <v>1100</v>
      </c>
    </row>
    <row r="5" spans="1:18" ht="22.5">
      <c r="A5" s="169"/>
      <c r="B5" s="169"/>
      <c r="C5" s="169"/>
      <c r="D5" s="169"/>
      <c r="E5" s="169"/>
      <c r="F5" s="170"/>
      <c r="G5" s="170"/>
      <c r="H5" s="170"/>
      <c r="I5" s="170"/>
      <c r="J5" s="171"/>
      <c r="K5" s="152"/>
      <c r="L5" s="152"/>
      <c r="M5" s="172"/>
      <c r="N5" s="172"/>
      <c r="O5" s="173"/>
      <c r="P5" s="173"/>
      <c r="Q5" s="173" t="s">
        <v>1655</v>
      </c>
      <c r="R5" s="174"/>
    </row>
    <row r="6" spans="1:18" ht="22.5">
      <c r="A6" s="799" t="s">
        <v>1102</v>
      </c>
      <c r="B6" s="799"/>
      <c r="C6" s="169"/>
      <c r="D6" s="169"/>
      <c r="E6" s="169"/>
      <c r="F6" s="170"/>
      <c r="G6" s="170"/>
      <c r="H6" s="170"/>
      <c r="I6" s="170"/>
      <c r="J6" s="171"/>
      <c r="K6" s="152"/>
      <c r="L6" s="152"/>
      <c r="M6" s="172"/>
      <c r="N6" s="172"/>
      <c r="O6" s="173"/>
      <c r="P6" s="173"/>
      <c r="Q6" s="173" t="s">
        <v>1656</v>
      </c>
      <c r="R6" s="174"/>
    </row>
    <row r="7" spans="1:18" ht="60">
      <c r="A7" s="124" t="s">
        <v>708</v>
      </c>
      <c r="B7" s="124" t="s">
        <v>709</v>
      </c>
      <c r="C7" s="124" t="s">
        <v>710</v>
      </c>
      <c r="D7" s="124" t="s">
        <v>711</v>
      </c>
      <c r="E7" s="124" t="s">
        <v>712</v>
      </c>
      <c r="F7" s="175" t="s">
        <v>9</v>
      </c>
      <c r="G7" s="175" t="s">
        <v>713</v>
      </c>
      <c r="H7" s="175" t="s">
        <v>714</v>
      </c>
      <c r="I7" s="175" t="s">
        <v>715</v>
      </c>
      <c r="J7" s="54" t="s">
        <v>716</v>
      </c>
      <c r="K7" s="176" t="s">
        <v>717</v>
      </c>
      <c r="L7" s="177" t="s">
        <v>718</v>
      </c>
      <c r="M7" s="177" t="s">
        <v>719</v>
      </c>
      <c r="N7" s="177" t="s">
        <v>720</v>
      </c>
      <c r="O7" s="54" t="s">
        <v>721</v>
      </c>
      <c r="P7" s="54" t="s">
        <v>720</v>
      </c>
      <c r="Q7" s="54" t="s">
        <v>719</v>
      </c>
      <c r="R7" s="95" t="s">
        <v>721</v>
      </c>
    </row>
    <row r="8" spans="1:18" ht="45">
      <c r="A8" s="27">
        <v>1</v>
      </c>
      <c r="B8" s="104" t="s">
        <v>408</v>
      </c>
      <c r="C8" s="95" t="s">
        <v>1103</v>
      </c>
      <c r="D8" s="95" t="s">
        <v>1104</v>
      </c>
      <c r="E8" s="140" t="s">
        <v>435</v>
      </c>
      <c r="F8" s="95" t="s">
        <v>163</v>
      </c>
      <c r="G8" s="104" t="s">
        <v>387</v>
      </c>
      <c r="H8" s="104" t="s">
        <v>394</v>
      </c>
      <c r="I8" s="104" t="s">
        <v>425</v>
      </c>
      <c r="J8" s="140" t="s">
        <v>1105</v>
      </c>
      <c r="K8" s="583">
        <v>100000</v>
      </c>
      <c r="L8" s="158">
        <v>90000</v>
      </c>
      <c r="M8" s="159" t="s">
        <v>1106</v>
      </c>
      <c r="N8" s="159">
        <v>95000</v>
      </c>
      <c r="O8" s="159">
        <v>20</v>
      </c>
      <c r="P8" s="159">
        <v>95000</v>
      </c>
      <c r="Q8" s="159" t="s">
        <v>1106</v>
      </c>
      <c r="R8" s="159">
        <v>20</v>
      </c>
    </row>
    <row r="9" spans="1:18" ht="45">
      <c r="A9" s="27">
        <v>2</v>
      </c>
      <c r="B9" s="104" t="s">
        <v>408</v>
      </c>
      <c r="C9" s="95" t="s">
        <v>1107</v>
      </c>
      <c r="D9" s="95" t="s">
        <v>1108</v>
      </c>
      <c r="E9" s="140" t="s">
        <v>1109</v>
      </c>
      <c r="F9" s="95" t="s">
        <v>163</v>
      </c>
      <c r="G9" s="104" t="s">
        <v>387</v>
      </c>
      <c r="H9" s="104" t="s">
        <v>394</v>
      </c>
      <c r="I9" s="104" t="s">
        <v>425</v>
      </c>
      <c r="J9" s="140" t="s">
        <v>1105</v>
      </c>
      <c r="K9" s="583">
        <v>100000</v>
      </c>
      <c r="L9" s="158">
        <v>90000</v>
      </c>
      <c r="M9" s="159" t="s">
        <v>1106</v>
      </c>
      <c r="N9" s="159">
        <v>95000</v>
      </c>
      <c r="O9" s="159">
        <v>20</v>
      </c>
      <c r="P9" s="159">
        <v>95000</v>
      </c>
      <c r="Q9" s="159" t="s">
        <v>1106</v>
      </c>
      <c r="R9" s="159">
        <v>20</v>
      </c>
    </row>
    <row r="10" spans="1:18" ht="45">
      <c r="A10" s="27">
        <v>3</v>
      </c>
      <c r="B10" s="104" t="s">
        <v>408</v>
      </c>
      <c r="C10" s="95" t="s">
        <v>1110</v>
      </c>
      <c r="D10" s="95" t="s">
        <v>1111</v>
      </c>
      <c r="E10" s="140" t="s">
        <v>1109</v>
      </c>
      <c r="F10" s="95" t="s">
        <v>163</v>
      </c>
      <c r="G10" s="104" t="s">
        <v>387</v>
      </c>
      <c r="H10" s="104" t="s">
        <v>394</v>
      </c>
      <c r="I10" s="104" t="s">
        <v>425</v>
      </c>
      <c r="J10" s="140" t="s">
        <v>1105</v>
      </c>
      <c r="K10" s="583">
        <v>100000</v>
      </c>
      <c r="L10" s="158">
        <v>90000</v>
      </c>
      <c r="M10" s="159" t="s">
        <v>1106</v>
      </c>
      <c r="N10" s="159">
        <v>95000</v>
      </c>
      <c r="O10" s="159">
        <v>20</v>
      </c>
      <c r="P10" s="159">
        <v>95000</v>
      </c>
      <c r="Q10" s="159" t="s">
        <v>1106</v>
      </c>
      <c r="R10" s="159">
        <v>20</v>
      </c>
    </row>
    <row r="11" spans="1:18" ht="60">
      <c r="A11" s="27">
        <v>4</v>
      </c>
      <c r="B11" s="104" t="s">
        <v>408</v>
      </c>
      <c r="C11" s="95" t="s">
        <v>1112</v>
      </c>
      <c r="D11" s="95" t="s">
        <v>1113</v>
      </c>
      <c r="E11" s="140" t="s">
        <v>1114</v>
      </c>
      <c r="F11" s="95" t="s">
        <v>163</v>
      </c>
      <c r="G11" s="104" t="s">
        <v>387</v>
      </c>
      <c r="H11" s="104" t="s">
        <v>394</v>
      </c>
      <c r="I11" s="104" t="s">
        <v>425</v>
      </c>
      <c r="J11" s="140" t="s">
        <v>1115</v>
      </c>
      <c r="K11" s="583">
        <v>100000</v>
      </c>
      <c r="L11" s="158">
        <v>90000</v>
      </c>
      <c r="M11" s="159" t="s">
        <v>1106</v>
      </c>
      <c r="N11" s="159">
        <v>95000</v>
      </c>
      <c r="O11" s="159">
        <v>20</v>
      </c>
      <c r="P11" s="159">
        <v>95000</v>
      </c>
      <c r="Q11" s="159" t="s">
        <v>1106</v>
      </c>
      <c r="R11" s="159">
        <v>20</v>
      </c>
    </row>
    <row r="12" spans="1:18" ht="38.25">
      <c r="A12" s="27">
        <v>5</v>
      </c>
      <c r="B12" s="104" t="s">
        <v>408</v>
      </c>
      <c r="C12" s="95" t="s">
        <v>1116</v>
      </c>
      <c r="D12" s="95" t="s">
        <v>1117</v>
      </c>
      <c r="E12" s="140" t="s">
        <v>424</v>
      </c>
      <c r="F12" s="95" t="s">
        <v>163</v>
      </c>
      <c r="G12" s="104" t="s">
        <v>387</v>
      </c>
      <c r="H12" s="104" t="s">
        <v>394</v>
      </c>
      <c r="I12" s="104" t="s">
        <v>425</v>
      </c>
      <c r="J12" s="140" t="s">
        <v>1118</v>
      </c>
      <c r="K12" s="583">
        <v>50000</v>
      </c>
      <c r="L12" s="158">
        <v>45000</v>
      </c>
      <c r="M12" s="159" t="s">
        <v>1106</v>
      </c>
      <c r="N12" s="159">
        <v>47500</v>
      </c>
      <c r="O12" s="159">
        <v>20</v>
      </c>
      <c r="P12" s="159">
        <v>47500</v>
      </c>
      <c r="Q12" s="159" t="s">
        <v>1106</v>
      </c>
      <c r="R12" s="159">
        <v>20</v>
      </c>
    </row>
    <row r="13" spans="1:18" ht="38.25">
      <c r="A13" s="27">
        <v>6</v>
      </c>
      <c r="B13" s="104" t="s">
        <v>408</v>
      </c>
      <c r="C13" s="95" t="s">
        <v>1119</v>
      </c>
      <c r="D13" s="95" t="s">
        <v>1039</v>
      </c>
      <c r="E13" s="140" t="s">
        <v>524</v>
      </c>
      <c r="F13" s="95" t="s">
        <v>163</v>
      </c>
      <c r="G13" s="104" t="s">
        <v>387</v>
      </c>
      <c r="H13" s="104" t="s">
        <v>388</v>
      </c>
      <c r="I13" s="104" t="s">
        <v>425</v>
      </c>
      <c r="J13" s="140" t="s">
        <v>1120</v>
      </c>
      <c r="K13" s="583">
        <v>50000</v>
      </c>
      <c r="L13" s="158">
        <v>45000</v>
      </c>
      <c r="M13" s="159" t="s">
        <v>1106</v>
      </c>
      <c r="N13" s="159">
        <v>47500</v>
      </c>
      <c r="O13" s="159">
        <v>20</v>
      </c>
      <c r="P13" s="159">
        <v>47500</v>
      </c>
      <c r="Q13" s="159" t="s">
        <v>1106</v>
      </c>
      <c r="R13" s="159">
        <v>20</v>
      </c>
    </row>
    <row r="14" spans="1:18" ht="45">
      <c r="A14" s="27">
        <v>7</v>
      </c>
      <c r="B14" s="104" t="s">
        <v>408</v>
      </c>
      <c r="C14" s="95" t="s">
        <v>1121</v>
      </c>
      <c r="D14" s="95" t="s">
        <v>1122</v>
      </c>
      <c r="E14" s="140" t="s">
        <v>1123</v>
      </c>
      <c r="F14" s="95" t="s">
        <v>163</v>
      </c>
      <c r="G14" s="104" t="s">
        <v>387</v>
      </c>
      <c r="H14" s="104" t="s">
        <v>388</v>
      </c>
      <c r="I14" s="104" t="s">
        <v>444</v>
      </c>
      <c r="J14" s="140" t="s">
        <v>1118</v>
      </c>
      <c r="K14" s="583">
        <v>50000</v>
      </c>
      <c r="L14" s="158">
        <v>45000</v>
      </c>
      <c r="M14" s="159" t="s">
        <v>1106</v>
      </c>
      <c r="N14" s="159">
        <v>47500</v>
      </c>
      <c r="O14" s="159">
        <v>20</v>
      </c>
      <c r="P14" s="159">
        <v>47500</v>
      </c>
      <c r="Q14" s="159" t="s">
        <v>1106</v>
      </c>
      <c r="R14" s="159">
        <v>20</v>
      </c>
    </row>
    <row r="15" spans="1:18" ht="45">
      <c r="A15" s="27">
        <v>8</v>
      </c>
      <c r="B15" s="104" t="s">
        <v>408</v>
      </c>
      <c r="C15" s="95" t="s">
        <v>1124</v>
      </c>
      <c r="D15" s="95" t="s">
        <v>874</v>
      </c>
      <c r="E15" s="140" t="s">
        <v>1125</v>
      </c>
      <c r="F15" s="95" t="s">
        <v>163</v>
      </c>
      <c r="G15" s="104" t="s">
        <v>387</v>
      </c>
      <c r="H15" s="104" t="s">
        <v>388</v>
      </c>
      <c r="I15" s="104" t="s">
        <v>425</v>
      </c>
      <c r="J15" s="140" t="s">
        <v>1120</v>
      </c>
      <c r="K15" s="583">
        <v>50000</v>
      </c>
      <c r="L15" s="158">
        <v>45000</v>
      </c>
      <c r="M15" s="159" t="s">
        <v>1106</v>
      </c>
      <c r="N15" s="159">
        <v>47500</v>
      </c>
      <c r="O15" s="159">
        <v>20</v>
      </c>
      <c r="P15" s="159">
        <v>47500</v>
      </c>
      <c r="Q15" s="159" t="s">
        <v>1106</v>
      </c>
      <c r="R15" s="159">
        <v>20</v>
      </c>
    </row>
    <row r="16" spans="1:18" ht="45">
      <c r="A16" s="27">
        <v>9</v>
      </c>
      <c r="B16" s="104" t="s">
        <v>408</v>
      </c>
      <c r="C16" s="95" t="s">
        <v>1126</v>
      </c>
      <c r="D16" s="95" t="s">
        <v>1127</v>
      </c>
      <c r="E16" s="140" t="s">
        <v>1125</v>
      </c>
      <c r="F16" s="95" t="s">
        <v>163</v>
      </c>
      <c r="G16" s="104" t="s">
        <v>387</v>
      </c>
      <c r="H16" s="104" t="s">
        <v>388</v>
      </c>
      <c r="I16" s="104" t="s">
        <v>425</v>
      </c>
      <c r="J16" s="140" t="s">
        <v>1120</v>
      </c>
      <c r="K16" s="583">
        <v>50000</v>
      </c>
      <c r="L16" s="158">
        <v>45000</v>
      </c>
      <c r="M16" s="159" t="s">
        <v>1106</v>
      </c>
      <c r="N16" s="159">
        <v>47500</v>
      </c>
      <c r="O16" s="159">
        <v>20</v>
      </c>
      <c r="P16" s="159">
        <v>47500</v>
      </c>
      <c r="Q16" s="159" t="s">
        <v>1106</v>
      </c>
      <c r="R16" s="159">
        <v>20</v>
      </c>
    </row>
    <row r="17" spans="1:18" ht="45">
      <c r="A17" s="27">
        <v>10</v>
      </c>
      <c r="B17" s="104" t="s">
        <v>408</v>
      </c>
      <c r="C17" s="95" t="s">
        <v>1128</v>
      </c>
      <c r="D17" s="95" t="s">
        <v>504</v>
      </c>
      <c r="E17" s="140" t="s">
        <v>435</v>
      </c>
      <c r="F17" s="95" t="s">
        <v>163</v>
      </c>
      <c r="G17" s="104" t="s">
        <v>387</v>
      </c>
      <c r="H17" s="104" t="s">
        <v>388</v>
      </c>
      <c r="I17" s="104" t="s">
        <v>425</v>
      </c>
      <c r="J17" s="140" t="s">
        <v>1120</v>
      </c>
      <c r="K17" s="583">
        <v>50000</v>
      </c>
      <c r="L17" s="158">
        <v>45000</v>
      </c>
      <c r="M17" s="159" t="s">
        <v>1106</v>
      </c>
      <c r="N17" s="159">
        <v>47500</v>
      </c>
      <c r="O17" s="159">
        <v>20</v>
      </c>
      <c r="P17" s="159">
        <v>47500</v>
      </c>
      <c r="Q17" s="159" t="s">
        <v>1106</v>
      </c>
      <c r="R17" s="159">
        <v>20</v>
      </c>
    </row>
    <row r="18" spans="1:18" ht="45">
      <c r="A18" s="27">
        <v>11</v>
      </c>
      <c r="B18" s="104" t="s">
        <v>408</v>
      </c>
      <c r="C18" s="95" t="s">
        <v>477</v>
      </c>
      <c r="D18" s="95" t="s">
        <v>1129</v>
      </c>
      <c r="E18" s="140" t="s">
        <v>1130</v>
      </c>
      <c r="F18" s="95" t="s">
        <v>163</v>
      </c>
      <c r="G18" s="104" t="s">
        <v>387</v>
      </c>
      <c r="H18" s="104" t="s">
        <v>388</v>
      </c>
      <c r="I18" s="104" t="s">
        <v>425</v>
      </c>
      <c r="J18" s="140" t="s">
        <v>1105</v>
      </c>
      <c r="K18" s="583">
        <v>50000</v>
      </c>
      <c r="L18" s="158">
        <v>45000</v>
      </c>
      <c r="M18" s="159" t="s">
        <v>1106</v>
      </c>
      <c r="N18" s="159">
        <v>47500</v>
      </c>
      <c r="O18" s="159">
        <v>20</v>
      </c>
      <c r="P18" s="159">
        <v>47500</v>
      </c>
      <c r="Q18" s="159" t="s">
        <v>1106</v>
      </c>
      <c r="R18" s="159">
        <v>20</v>
      </c>
    </row>
    <row r="19" spans="1:18" ht="38.25">
      <c r="A19" s="27">
        <v>12</v>
      </c>
      <c r="B19" s="104" t="s">
        <v>408</v>
      </c>
      <c r="C19" s="95" t="s">
        <v>1131</v>
      </c>
      <c r="D19" s="95" t="s">
        <v>904</v>
      </c>
      <c r="E19" s="140" t="s">
        <v>524</v>
      </c>
      <c r="F19" s="95" t="s">
        <v>163</v>
      </c>
      <c r="G19" s="104" t="s">
        <v>387</v>
      </c>
      <c r="H19" s="104" t="s">
        <v>388</v>
      </c>
      <c r="I19" s="104" t="s">
        <v>425</v>
      </c>
      <c r="J19" s="140" t="s">
        <v>1120</v>
      </c>
      <c r="K19" s="583">
        <v>50000</v>
      </c>
      <c r="L19" s="158">
        <v>45000</v>
      </c>
      <c r="M19" s="159" t="s">
        <v>1106</v>
      </c>
      <c r="N19" s="159">
        <v>47500</v>
      </c>
      <c r="O19" s="159">
        <v>20</v>
      </c>
      <c r="P19" s="159">
        <v>47500</v>
      </c>
      <c r="Q19" s="159" t="s">
        <v>1106</v>
      </c>
      <c r="R19" s="159">
        <v>20</v>
      </c>
    </row>
    <row r="20" spans="1:18" ht="45">
      <c r="A20" s="27">
        <v>13</v>
      </c>
      <c r="B20" s="104" t="s">
        <v>408</v>
      </c>
      <c r="C20" s="95" t="s">
        <v>1132</v>
      </c>
      <c r="D20" s="95" t="s">
        <v>1133</v>
      </c>
      <c r="E20" s="140" t="s">
        <v>424</v>
      </c>
      <c r="F20" s="95" t="s">
        <v>163</v>
      </c>
      <c r="G20" s="104" t="s">
        <v>387</v>
      </c>
      <c r="H20" s="104" t="s">
        <v>388</v>
      </c>
      <c r="I20" s="104" t="s">
        <v>425</v>
      </c>
      <c r="J20" s="140" t="s">
        <v>1118</v>
      </c>
      <c r="K20" s="583">
        <v>50000</v>
      </c>
      <c r="L20" s="158">
        <v>45000</v>
      </c>
      <c r="M20" s="159" t="s">
        <v>1106</v>
      </c>
      <c r="N20" s="159">
        <v>47500</v>
      </c>
      <c r="O20" s="159">
        <v>20</v>
      </c>
      <c r="P20" s="159">
        <v>47500</v>
      </c>
      <c r="Q20" s="159" t="s">
        <v>1106</v>
      </c>
      <c r="R20" s="159">
        <v>20</v>
      </c>
    </row>
    <row r="21" spans="1:18" ht="45">
      <c r="A21" s="27">
        <v>14</v>
      </c>
      <c r="B21" s="104" t="s">
        <v>408</v>
      </c>
      <c r="C21" s="95" t="s">
        <v>1134</v>
      </c>
      <c r="D21" s="95" t="s">
        <v>1135</v>
      </c>
      <c r="E21" s="140" t="s">
        <v>1109</v>
      </c>
      <c r="F21" s="95" t="s">
        <v>163</v>
      </c>
      <c r="G21" s="104" t="s">
        <v>387</v>
      </c>
      <c r="H21" s="104" t="s">
        <v>388</v>
      </c>
      <c r="I21" s="104" t="s">
        <v>425</v>
      </c>
      <c r="J21" s="140" t="s">
        <v>1136</v>
      </c>
      <c r="K21" s="583">
        <v>50000</v>
      </c>
      <c r="L21" s="158">
        <v>45000</v>
      </c>
      <c r="M21" s="159" t="s">
        <v>1106</v>
      </c>
      <c r="N21" s="159">
        <v>47500</v>
      </c>
      <c r="O21" s="159">
        <v>20</v>
      </c>
      <c r="P21" s="159">
        <v>47500</v>
      </c>
      <c r="Q21" s="159" t="s">
        <v>1106</v>
      </c>
      <c r="R21" s="159">
        <v>20</v>
      </c>
    </row>
    <row r="22" spans="1:18" ht="38.25">
      <c r="A22" s="27">
        <v>15</v>
      </c>
      <c r="B22" s="104" t="s">
        <v>408</v>
      </c>
      <c r="C22" s="95" t="s">
        <v>1137</v>
      </c>
      <c r="D22" s="95" t="s">
        <v>1138</v>
      </c>
      <c r="E22" s="140" t="s">
        <v>1109</v>
      </c>
      <c r="F22" s="95" t="s">
        <v>163</v>
      </c>
      <c r="G22" s="104" t="s">
        <v>387</v>
      </c>
      <c r="H22" s="104" t="s">
        <v>388</v>
      </c>
      <c r="I22" s="104" t="s">
        <v>425</v>
      </c>
      <c r="J22" s="140" t="s">
        <v>1120</v>
      </c>
      <c r="K22" s="583">
        <v>50000</v>
      </c>
      <c r="L22" s="158">
        <v>45000</v>
      </c>
      <c r="M22" s="159" t="s">
        <v>1106</v>
      </c>
      <c r="N22" s="159">
        <v>47500</v>
      </c>
      <c r="O22" s="159">
        <v>20</v>
      </c>
      <c r="P22" s="159">
        <v>47500</v>
      </c>
      <c r="Q22" s="159" t="s">
        <v>1106</v>
      </c>
      <c r="R22" s="159">
        <v>20</v>
      </c>
    </row>
    <row r="23" spans="1:18" ht="45">
      <c r="A23" s="27">
        <v>16</v>
      </c>
      <c r="B23" s="104" t="s">
        <v>408</v>
      </c>
      <c r="C23" s="95" t="s">
        <v>1139</v>
      </c>
      <c r="D23" s="95" t="s">
        <v>1129</v>
      </c>
      <c r="E23" s="140" t="s">
        <v>1109</v>
      </c>
      <c r="F23" s="95" t="s">
        <v>163</v>
      </c>
      <c r="G23" s="104" t="s">
        <v>387</v>
      </c>
      <c r="H23" s="104" t="s">
        <v>388</v>
      </c>
      <c r="I23" s="104" t="s">
        <v>425</v>
      </c>
      <c r="J23" s="140" t="s">
        <v>1120</v>
      </c>
      <c r="K23" s="583">
        <v>50000</v>
      </c>
      <c r="L23" s="158">
        <v>45000</v>
      </c>
      <c r="M23" s="159" t="s">
        <v>1106</v>
      </c>
      <c r="N23" s="159">
        <v>47500</v>
      </c>
      <c r="O23" s="159">
        <v>20</v>
      </c>
      <c r="P23" s="159">
        <v>47500</v>
      </c>
      <c r="Q23" s="159" t="s">
        <v>1106</v>
      </c>
      <c r="R23" s="159">
        <v>20</v>
      </c>
    </row>
    <row r="24" spans="1:18" ht="45">
      <c r="A24" s="27">
        <v>17</v>
      </c>
      <c r="B24" s="104" t="s">
        <v>408</v>
      </c>
      <c r="C24" s="95" t="s">
        <v>1140</v>
      </c>
      <c r="D24" s="95" t="s">
        <v>1141</v>
      </c>
      <c r="E24" s="140" t="s">
        <v>1109</v>
      </c>
      <c r="F24" s="95" t="s">
        <v>163</v>
      </c>
      <c r="G24" s="104" t="s">
        <v>387</v>
      </c>
      <c r="H24" s="104" t="s">
        <v>388</v>
      </c>
      <c r="I24" s="104" t="s">
        <v>425</v>
      </c>
      <c r="J24" s="140" t="s">
        <v>1120</v>
      </c>
      <c r="K24" s="583">
        <v>50000</v>
      </c>
      <c r="L24" s="158">
        <v>45000</v>
      </c>
      <c r="M24" s="159" t="s">
        <v>1106</v>
      </c>
      <c r="N24" s="159">
        <v>47500</v>
      </c>
      <c r="O24" s="159">
        <v>20</v>
      </c>
      <c r="P24" s="159">
        <v>47500</v>
      </c>
      <c r="Q24" s="159" t="s">
        <v>1106</v>
      </c>
      <c r="R24" s="159">
        <v>20</v>
      </c>
    </row>
    <row r="25" spans="1:18" ht="60">
      <c r="A25" s="27">
        <v>18</v>
      </c>
      <c r="B25" s="104" t="s">
        <v>408</v>
      </c>
      <c r="C25" s="95" t="s">
        <v>1142</v>
      </c>
      <c r="D25" s="95" t="s">
        <v>1143</v>
      </c>
      <c r="E25" s="140" t="s">
        <v>505</v>
      </c>
      <c r="F25" s="95" t="s">
        <v>163</v>
      </c>
      <c r="G25" s="104" t="s">
        <v>387</v>
      </c>
      <c r="H25" s="104" t="s">
        <v>388</v>
      </c>
      <c r="I25" s="104" t="s">
        <v>425</v>
      </c>
      <c r="J25" s="140" t="s">
        <v>1144</v>
      </c>
      <c r="K25" s="583">
        <v>50000</v>
      </c>
      <c r="L25" s="158">
        <v>45000</v>
      </c>
      <c r="M25" s="159" t="s">
        <v>1106</v>
      </c>
      <c r="N25" s="159">
        <v>47500</v>
      </c>
      <c r="O25" s="159">
        <v>20</v>
      </c>
      <c r="P25" s="159">
        <v>47500</v>
      </c>
      <c r="Q25" s="159" t="s">
        <v>1106</v>
      </c>
      <c r="R25" s="159">
        <v>20</v>
      </c>
    </row>
    <row r="26" spans="1:18" ht="38.25">
      <c r="A26" s="27">
        <v>19</v>
      </c>
      <c r="B26" s="104" t="s">
        <v>408</v>
      </c>
      <c r="C26" s="95" t="s">
        <v>1145</v>
      </c>
      <c r="D26" s="95" t="s">
        <v>1146</v>
      </c>
      <c r="E26" s="140" t="s">
        <v>424</v>
      </c>
      <c r="F26" s="95" t="s">
        <v>163</v>
      </c>
      <c r="G26" s="104" t="s">
        <v>387</v>
      </c>
      <c r="H26" s="104" t="s">
        <v>388</v>
      </c>
      <c r="I26" s="104" t="s">
        <v>425</v>
      </c>
      <c r="J26" s="140" t="s">
        <v>1118</v>
      </c>
      <c r="K26" s="583">
        <v>50000</v>
      </c>
      <c r="L26" s="158">
        <v>45000</v>
      </c>
      <c r="M26" s="159" t="s">
        <v>1106</v>
      </c>
      <c r="N26" s="159">
        <v>47500</v>
      </c>
      <c r="O26" s="159">
        <v>20</v>
      </c>
      <c r="P26" s="159">
        <v>47500</v>
      </c>
      <c r="Q26" s="159" t="s">
        <v>1106</v>
      </c>
      <c r="R26" s="159">
        <v>20</v>
      </c>
    </row>
    <row r="27" spans="1:18" ht="38.25">
      <c r="A27" s="27">
        <v>20</v>
      </c>
      <c r="B27" s="104" t="s">
        <v>408</v>
      </c>
      <c r="C27" s="95" t="s">
        <v>476</v>
      </c>
      <c r="D27" s="95" t="s">
        <v>1147</v>
      </c>
      <c r="E27" s="140" t="s">
        <v>1109</v>
      </c>
      <c r="F27" s="95" t="s">
        <v>163</v>
      </c>
      <c r="G27" s="104" t="s">
        <v>387</v>
      </c>
      <c r="H27" s="104" t="s">
        <v>388</v>
      </c>
      <c r="I27" s="104" t="s">
        <v>425</v>
      </c>
      <c r="J27" s="140" t="s">
        <v>1120</v>
      </c>
      <c r="K27" s="583">
        <v>50000</v>
      </c>
      <c r="L27" s="158">
        <v>45000</v>
      </c>
      <c r="M27" s="159" t="s">
        <v>1106</v>
      </c>
      <c r="N27" s="159">
        <v>47500</v>
      </c>
      <c r="O27" s="159">
        <v>20</v>
      </c>
      <c r="P27" s="159">
        <v>47500</v>
      </c>
      <c r="Q27" s="159" t="s">
        <v>1106</v>
      </c>
      <c r="R27" s="159">
        <v>20</v>
      </c>
    </row>
    <row r="28" spans="1:18" ht="45">
      <c r="A28" s="27">
        <v>21</v>
      </c>
      <c r="B28" s="104" t="s">
        <v>408</v>
      </c>
      <c r="C28" s="95" t="s">
        <v>1148</v>
      </c>
      <c r="D28" s="95" t="s">
        <v>490</v>
      </c>
      <c r="E28" s="140" t="s">
        <v>424</v>
      </c>
      <c r="F28" s="95" t="s">
        <v>163</v>
      </c>
      <c r="G28" s="104" t="s">
        <v>387</v>
      </c>
      <c r="H28" s="104" t="s">
        <v>388</v>
      </c>
      <c r="I28" s="104" t="s">
        <v>425</v>
      </c>
      <c r="J28" s="140" t="s">
        <v>1118</v>
      </c>
      <c r="K28" s="583">
        <v>50000</v>
      </c>
      <c r="L28" s="158">
        <v>45000</v>
      </c>
      <c r="M28" s="159" t="s">
        <v>1106</v>
      </c>
      <c r="N28" s="159">
        <v>47500</v>
      </c>
      <c r="O28" s="159">
        <v>20</v>
      </c>
      <c r="P28" s="159">
        <v>47500</v>
      </c>
      <c r="Q28" s="159" t="s">
        <v>1106</v>
      </c>
      <c r="R28" s="159">
        <v>20</v>
      </c>
    </row>
    <row r="29" spans="1:18" ht="45">
      <c r="A29" s="27">
        <v>22</v>
      </c>
      <c r="B29" s="104" t="s">
        <v>408</v>
      </c>
      <c r="C29" s="95" t="s">
        <v>1149</v>
      </c>
      <c r="D29" s="95" t="s">
        <v>1129</v>
      </c>
      <c r="E29" s="140" t="s">
        <v>429</v>
      </c>
      <c r="F29" s="95" t="s">
        <v>163</v>
      </c>
      <c r="G29" s="104" t="s">
        <v>387</v>
      </c>
      <c r="H29" s="104" t="s">
        <v>388</v>
      </c>
      <c r="I29" s="104" t="s">
        <v>425</v>
      </c>
      <c r="J29" s="140" t="s">
        <v>1118</v>
      </c>
      <c r="K29" s="583">
        <v>50000</v>
      </c>
      <c r="L29" s="158">
        <v>45000</v>
      </c>
      <c r="M29" s="159" t="s">
        <v>1106</v>
      </c>
      <c r="N29" s="159">
        <v>47500</v>
      </c>
      <c r="O29" s="159">
        <v>20</v>
      </c>
      <c r="P29" s="159">
        <v>47500</v>
      </c>
      <c r="Q29" s="159" t="s">
        <v>1106</v>
      </c>
      <c r="R29" s="159">
        <v>20</v>
      </c>
    </row>
    <row r="30" spans="1:18" ht="45">
      <c r="A30" s="27">
        <v>23</v>
      </c>
      <c r="B30" s="104" t="s">
        <v>408</v>
      </c>
      <c r="C30" s="95" t="s">
        <v>1150</v>
      </c>
      <c r="D30" s="95" t="s">
        <v>1151</v>
      </c>
      <c r="E30" s="140" t="s">
        <v>1109</v>
      </c>
      <c r="F30" s="95" t="s">
        <v>163</v>
      </c>
      <c r="G30" s="104" t="s">
        <v>387</v>
      </c>
      <c r="H30" s="104" t="s">
        <v>388</v>
      </c>
      <c r="I30" s="104" t="s">
        <v>425</v>
      </c>
      <c r="J30" s="140" t="s">
        <v>1120</v>
      </c>
      <c r="K30" s="583">
        <v>50000</v>
      </c>
      <c r="L30" s="158">
        <v>45000</v>
      </c>
      <c r="M30" s="159" t="s">
        <v>1106</v>
      </c>
      <c r="N30" s="159">
        <v>47500</v>
      </c>
      <c r="O30" s="159">
        <v>20</v>
      </c>
      <c r="P30" s="159">
        <v>47500</v>
      </c>
      <c r="Q30" s="159" t="s">
        <v>1106</v>
      </c>
      <c r="R30" s="159">
        <v>20</v>
      </c>
    </row>
    <row r="31" spans="1:18" ht="45">
      <c r="A31" s="27">
        <v>24</v>
      </c>
      <c r="B31" s="104" t="s">
        <v>408</v>
      </c>
      <c r="C31" s="95" t="s">
        <v>608</v>
      </c>
      <c r="D31" s="95" t="s">
        <v>496</v>
      </c>
      <c r="E31" s="140" t="s">
        <v>561</v>
      </c>
      <c r="F31" s="95" t="s">
        <v>163</v>
      </c>
      <c r="G31" s="104" t="s">
        <v>387</v>
      </c>
      <c r="H31" s="104" t="s">
        <v>388</v>
      </c>
      <c r="I31" s="104" t="s">
        <v>425</v>
      </c>
      <c r="J31" s="140" t="s">
        <v>1118</v>
      </c>
      <c r="K31" s="583">
        <v>50000</v>
      </c>
      <c r="L31" s="158">
        <v>45000</v>
      </c>
      <c r="M31" s="159" t="s">
        <v>1106</v>
      </c>
      <c r="N31" s="159">
        <v>47500</v>
      </c>
      <c r="O31" s="159">
        <v>20</v>
      </c>
      <c r="P31" s="159">
        <v>47500</v>
      </c>
      <c r="Q31" s="159" t="s">
        <v>1106</v>
      </c>
      <c r="R31" s="159">
        <v>20</v>
      </c>
    </row>
    <row r="32" spans="1:18" ht="60">
      <c r="A32" s="27">
        <v>25</v>
      </c>
      <c r="B32" s="104" t="s">
        <v>408</v>
      </c>
      <c r="C32" s="95" t="s">
        <v>476</v>
      </c>
      <c r="D32" s="95" t="s">
        <v>1152</v>
      </c>
      <c r="E32" s="140" t="s">
        <v>424</v>
      </c>
      <c r="F32" s="95" t="s">
        <v>163</v>
      </c>
      <c r="G32" s="104" t="s">
        <v>387</v>
      </c>
      <c r="H32" s="104" t="s">
        <v>388</v>
      </c>
      <c r="I32" s="104" t="s">
        <v>425</v>
      </c>
      <c r="J32" s="140" t="s">
        <v>1118</v>
      </c>
      <c r="K32" s="583">
        <v>50000</v>
      </c>
      <c r="L32" s="158">
        <v>45000</v>
      </c>
      <c r="M32" s="159" t="s">
        <v>1106</v>
      </c>
      <c r="N32" s="159">
        <v>47500</v>
      </c>
      <c r="O32" s="159">
        <v>20</v>
      </c>
      <c r="P32" s="159">
        <v>47500</v>
      </c>
      <c r="Q32" s="159" t="s">
        <v>1106</v>
      </c>
      <c r="R32" s="159">
        <v>20</v>
      </c>
    </row>
    <row r="33" spans="1:18" ht="30">
      <c r="A33" s="27">
        <v>26</v>
      </c>
      <c r="B33" s="104" t="s">
        <v>408</v>
      </c>
      <c r="C33" s="95" t="s">
        <v>671</v>
      </c>
      <c r="D33" s="95" t="s">
        <v>1153</v>
      </c>
      <c r="E33" s="140" t="s">
        <v>1130</v>
      </c>
      <c r="F33" s="95" t="s">
        <v>163</v>
      </c>
      <c r="G33" s="104" t="s">
        <v>387</v>
      </c>
      <c r="H33" s="104" t="s">
        <v>388</v>
      </c>
      <c r="I33" s="104" t="s">
        <v>425</v>
      </c>
      <c r="J33" s="140" t="s">
        <v>1105</v>
      </c>
      <c r="K33" s="583">
        <v>50000</v>
      </c>
      <c r="L33" s="158">
        <v>45000</v>
      </c>
      <c r="M33" s="159" t="s">
        <v>1106</v>
      </c>
      <c r="N33" s="159">
        <v>47500</v>
      </c>
      <c r="O33" s="159">
        <v>20</v>
      </c>
      <c r="P33" s="159">
        <v>47500</v>
      </c>
      <c r="Q33" s="159" t="s">
        <v>1106</v>
      </c>
      <c r="R33" s="159">
        <v>20</v>
      </c>
    </row>
    <row r="34" spans="1:18" ht="45">
      <c r="A34" s="27">
        <v>27</v>
      </c>
      <c r="B34" s="104" t="s">
        <v>408</v>
      </c>
      <c r="C34" s="95" t="s">
        <v>1147</v>
      </c>
      <c r="D34" s="95" t="s">
        <v>1129</v>
      </c>
      <c r="E34" s="140" t="s">
        <v>424</v>
      </c>
      <c r="F34" s="95" t="s">
        <v>163</v>
      </c>
      <c r="G34" s="104" t="s">
        <v>387</v>
      </c>
      <c r="H34" s="104" t="s">
        <v>388</v>
      </c>
      <c r="I34" s="104" t="s">
        <v>425</v>
      </c>
      <c r="J34" s="140" t="s">
        <v>1105</v>
      </c>
      <c r="K34" s="583">
        <v>50000</v>
      </c>
      <c r="L34" s="158">
        <v>45000</v>
      </c>
      <c r="M34" s="159" t="s">
        <v>1106</v>
      </c>
      <c r="N34" s="159">
        <v>47500</v>
      </c>
      <c r="O34" s="159">
        <v>20</v>
      </c>
      <c r="P34" s="159">
        <v>47500</v>
      </c>
      <c r="Q34" s="159" t="s">
        <v>1106</v>
      </c>
      <c r="R34" s="159">
        <v>20</v>
      </c>
    </row>
    <row r="35" spans="1:18" ht="45">
      <c r="A35" s="27">
        <v>28</v>
      </c>
      <c r="B35" s="104" t="s">
        <v>408</v>
      </c>
      <c r="C35" s="95" t="s">
        <v>1154</v>
      </c>
      <c r="D35" s="95" t="s">
        <v>1135</v>
      </c>
      <c r="E35" s="140" t="s">
        <v>424</v>
      </c>
      <c r="F35" s="95" t="s">
        <v>163</v>
      </c>
      <c r="G35" s="104" t="s">
        <v>387</v>
      </c>
      <c r="H35" s="104" t="s">
        <v>394</v>
      </c>
      <c r="I35" s="104" t="s">
        <v>425</v>
      </c>
      <c r="J35" s="140" t="s">
        <v>1105</v>
      </c>
      <c r="K35" s="583">
        <v>50000</v>
      </c>
      <c r="L35" s="158">
        <v>45000</v>
      </c>
      <c r="M35" s="159" t="s">
        <v>1106</v>
      </c>
      <c r="N35" s="159">
        <v>47500</v>
      </c>
      <c r="O35" s="159">
        <v>20</v>
      </c>
      <c r="P35" s="159">
        <v>47500</v>
      </c>
      <c r="Q35" s="159" t="s">
        <v>1106</v>
      </c>
      <c r="R35" s="159">
        <v>20</v>
      </c>
    </row>
    <row r="36" spans="1:18" ht="30">
      <c r="A36" s="27">
        <v>29</v>
      </c>
      <c r="B36" s="104" t="s">
        <v>408</v>
      </c>
      <c r="C36" s="95" t="s">
        <v>1155</v>
      </c>
      <c r="D36" s="95" t="s">
        <v>861</v>
      </c>
      <c r="E36" s="140" t="s">
        <v>1130</v>
      </c>
      <c r="F36" s="95" t="s">
        <v>163</v>
      </c>
      <c r="G36" s="104" t="s">
        <v>387</v>
      </c>
      <c r="H36" s="104" t="s">
        <v>388</v>
      </c>
      <c r="I36" s="104" t="s">
        <v>425</v>
      </c>
      <c r="J36" s="140" t="s">
        <v>1105</v>
      </c>
      <c r="K36" s="583">
        <v>50000</v>
      </c>
      <c r="L36" s="158">
        <v>45000</v>
      </c>
      <c r="M36" s="159" t="s">
        <v>1106</v>
      </c>
      <c r="N36" s="159">
        <v>47500</v>
      </c>
      <c r="O36" s="159">
        <v>20</v>
      </c>
      <c r="P36" s="159">
        <v>47500</v>
      </c>
      <c r="Q36" s="159" t="s">
        <v>1106</v>
      </c>
      <c r="R36" s="159">
        <v>20</v>
      </c>
    </row>
    <row r="37" spans="1:18" ht="30">
      <c r="A37" s="27">
        <v>30</v>
      </c>
      <c r="B37" s="104" t="s">
        <v>408</v>
      </c>
      <c r="C37" s="95" t="s">
        <v>1156</v>
      </c>
      <c r="D37" s="95" t="s">
        <v>571</v>
      </c>
      <c r="E37" s="140" t="s">
        <v>1157</v>
      </c>
      <c r="F37" s="95" t="s">
        <v>163</v>
      </c>
      <c r="G37" s="104" t="s">
        <v>387</v>
      </c>
      <c r="H37" s="104" t="s">
        <v>388</v>
      </c>
      <c r="I37" s="104" t="s">
        <v>425</v>
      </c>
      <c r="J37" s="140" t="s">
        <v>1120</v>
      </c>
      <c r="K37" s="583">
        <v>50000</v>
      </c>
      <c r="L37" s="158">
        <v>45000</v>
      </c>
      <c r="M37" s="159" t="s">
        <v>1106</v>
      </c>
      <c r="N37" s="159">
        <v>47500</v>
      </c>
      <c r="O37" s="159">
        <v>20</v>
      </c>
      <c r="P37" s="159">
        <v>47500</v>
      </c>
      <c r="Q37" s="159" t="s">
        <v>1106</v>
      </c>
      <c r="R37" s="159">
        <v>20</v>
      </c>
    </row>
    <row r="38" spans="1:18" ht="63.75">
      <c r="A38" s="27">
        <v>31</v>
      </c>
      <c r="B38" s="104" t="s">
        <v>408</v>
      </c>
      <c r="C38" s="95" t="s">
        <v>1158</v>
      </c>
      <c r="D38" s="95" t="s">
        <v>1159</v>
      </c>
      <c r="E38" s="140" t="s">
        <v>1160</v>
      </c>
      <c r="F38" s="95" t="s">
        <v>163</v>
      </c>
      <c r="G38" s="104" t="s">
        <v>387</v>
      </c>
      <c r="H38" s="104" t="s">
        <v>388</v>
      </c>
      <c r="I38" s="104" t="s">
        <v>425</v>
      </c>
      <c r="J38" s="140" t="s">
        <v>1118</v>
      </c>
      <c r="K38" s="583">
        <v>100000</v>
      </c>
      <c r="L38" s="158">
        <v>90000</v>
      </c>
      <c r="M38" s="159" t="s">
        <v>1161</v>
      </c>
      <c r="N38" s="159">
        <v>95000</v>
      </c>
      <c r="O38" s="159">
        <v>20</v>
      </c>
      <c r="P38" s="159">
        <v>95000</v>
      </c>
      <c r="Q38" s="159" t="s">
        <v>1161</v>
      </c>
      <c r="R38" s="159">
        <v>20</v>
      </c>
    </row>
    <row r="39" spans="1:18" ht="30">
      <c r="A39" s="27">
        <v>32</v>
      </c>
      <c r="B39" s="104" t="s">
        <v>408</v>
      </c>
      <c r="C39" s="95" t="s">
        <v>476</v>
      </c>
      <c r="D39" s="95" t="s">
        <v>1162</v>
      </c>
      <c r="E39" s="140" t="s">
        <v>1163</v>
      </c>
      <c r="F39" s="95" t="s">
        <v>163</v>
      </c>
      <c r="G39" s="104" t="s">
        <v>387</v>
      </c>
      <c r="H39" s="104" t="s">
        <v>388</v>
      </c>
      <c r="I39" s="104" t="s">
        <v>425</v>
      </c>
      <c r="J39" s="140" t="s">
        <v>1164</v>
      </c>
      <c r="K39" s="583">
        <v>100000</v>
      </c>
      <c r="L39" s="158">
        <v>90000</v>
      </c>
      <c r="M39" s="159" t="s">
        <v>1161</v>
      </c>
      <c r="N39" s="159">
        <v>95000</v>
      </c>
      <c r="O39" s="159">
        <v>20</v>
      </c>
      <c r="P39" s="159">
        <v>95000</v>
      </c>
      <c r="Q39" s="159" t="s">
        <v>1161</v>
      </c>
      <c r="R39" s="159">
        <v>20</v>
      </c>
    </row>
    <row r="40" spans="1:18" ht="51">
      <c r="A40" s="27">
        <v>33</v>
      </c>
      <c r="B40" s="104" t="s">
        <v>408</v>
      </c>
      <c r="C40" s="95" t="s">
        <v>1165</v>
      </c>
      <c r="D40" s="95" t="s">
        <v>1166</v>
      </c>
      <c r="E40" s="140" t="s">
        <v>1167</v>
      </c>
      <c r="F40" s="95" t="s">
        <v>163</v>
      </c>
      <c r="G40" s="104" t="s">
        <v>387</v>
      </c>
      <c r="H40" s="104" t="s">
        <v>388</v>
      </c>
      <c r="I40" s="104" t="s">
        <v>425</v>
      </c>
      <c r="J40" s="140" t="s">
        <v>1120</v>
      </c>
      <c r="K40" s="583">
        <v>100000</v>
      </c>
      <c r="L40" s="158">
        <v>90000</v>
      </c>
      <c r="M40" s="159" t="s">
        <v>1161</v>
      </c>
      <c r="N40" s="159">
        <v>95000</v>
      </c>
      <c r="O40" s="159">
        <v>20</v>
      </c>
      <c r="P40" s="159">
        <v>95000</v>
      </c>
      <c r="Q40" s="159" t="s">
        <v>1161</v>
      </c>
      <c r="R40" s="159">
        <v>20</v>
      </c>
    </row>
    <row r="41" spans="1:18" ht="38.25">
      <c r="A41" s="27">
        <v>34</v>
      </c>
      <c r="B41" s="104" t="s">
        <v>408</v>
      </c>
      <c r="C41" s="95" t="s">
        <v>1168</v>
      </c>
      <c r="D41" s="95" t="s">
        <v>1169</v>
      </c>
      <c r="E41" s="140" t="s">
        <v>505</v>
      </c>
      <c r="F41" s="95" t="s">
        <v>163</v>
      </c>
      <c r="G41" s="104" t="s">
        <v>387</v>
      </c>
      <c r="H41" s="104" t="s">
        <v>388</v>
      </c>
      <c r="I41" s="104" t="s">
        <v>425</v>
      </c>
      <c r="J41" s="140" t="s">
        <v>1170</v>
      </c>
      <c r="K41" s="583">
        <v>100000</v>
      </c>
      <c r="L41" s="158">
        <v>90000</v>
      </c>
      <c r="M41" s="159" t="s">
        <v>1161</v>
      </c>
      <c r="N41" s="159">
        <v>95000</v>
      </c>
      <c r="O41" s="159">
        <v>20</v>
      </c>
      <c r="P41" s="159">
        <v>95000</v>
      </c>
      <c r="Q41" s="159" t="s">
        <v>1161</v>
      </c>
      <c r="R41" s="159">
        <v>20</v>
      </c>
    </row>
    <row r="42" spans="1:18" ht="45">
      <c r="A42" s="27">
        <v>35</v>
      </c>
      <c r="B42" s="104" t="s">
        <v>408</v>
      </c>
      <c r="C42" s="95" t="s">
        <v>1171</v>
      </c>
      <c r="D42" s="95" t="s">
        <v>1172</v>
      </c>
      <c r="E42" s="140" t="s">
        <v>854</v>
      </c>
      <c r="F42" s="95" t="s">
        <v>163</v>
      </c>
      <c r="G42" s="104" t="s">
        <v>387</v>
      </c>
      <c r="H42" s="104" t="s">
        <v>388</v>
      </c>
      <c r="I42" s="104" t="s">
        <v>425</v>
      </c>
      <c r="J42" s="140" t="s">
        <v>1173</v>
      </c>
      <c r="K42" s="583">
        <v>100000</v>
      </c>
      <c r="L42" s="158">
        <v>90000</v>
      </c>
      <c r="M42" s="159" t="s">
        <v>1161</v>
      </c>
      <c r="N42" s="159">
        <v>95000</v>
      </c>
      <c r="O42" s="159">
        <v>20</v>
      </c>
      <c r="P42" s="159">
        <v>95000</v>
      </c>
      <c r="Q42" s="159" t="s">
        <v>1161</v>
      </c>
      <c r="R42" s="159">
        <v>20</v>
      </c>
    </row>
    <row r="43" spans="1:18" ht="38.25">
      <c r="A43" s="27">
        <v>36</v>
      </c>
      <c r="B43" s="104" t="s">
        <v>408</v>
      </c>
      <c r="C43" s="95" t="s">
        <v>1174</v>
      </c>
      <c r="D43" s="95" t="s">
        <v>1175</v>
      </c>
      <c r="E43" s="140" t="s">
        <v>1176</v>
      </c>
      <c r="F43" s="95" t="s">
        <v>163</v>
      </c>
      <c r="G43" s="104" t="s">
        <v>387</v>
      </c>
      <c r="H43" s="104" t="s">
        <v>388</v>
      </c>
      <c r="I43" s="104" t="s">
        <v>425</v>
      </c>
      <c r="J43" s="140" t="s">
        <v>1120</v>
      </c>
      <c r="K43" s="583">
        <v>100000</v>
      </c>
      <c r="L43" s="158">
        <v>90000</v>
      </c>
      <c r="M43" s="159" t="s">
        <v>1161</v>
      </c>
      <c r="N43" s="159">
        <v>95000</v>
      </c>
      <c r="O43" s="159">
        <v>20</v>
      </c>
      <c r="P43" s="159">
        <v>95000</v>
      </c>
      <c r="Q43" s="159" t="s">
        <v>1161</v>
      </c>
      <c r="R43" s="159">
        <v>20</v>
      </c>
    </row>
    <row r="44" spans="1:18" ht="30">
      <c r="A44" s="27">
        <v>37</v>
      </c>
      <c r="B44" s="104" t="s">
        <v>408</v>
      </c>
      <c r="C44" s="95" t="s">
        <v>1177</v>
      </c>
      <c r="D44" s="95" t="s">
        <v>1178</v>
      </c>
      <c r="E44" s="140" t="s">
        <v>1179</v>
      </c>
      <c r="F44" s="95" t="s">
        <v>163</v>
      </c>
      <c r="G44" s="104" t="s">
        <v>387</v>
      </c>
      <c r="H44" s="104" t="s">
        <v>388</v>
      </c>
      <c r="I44" s="104" t="s">
        <v>425</v>
      </c>
      <c r="J44" s="140" t="s">
        <v>1120</v>
      </c>
      <c r="K44" s="583">
        <v>100000</v>
      </c>
      <c r="L44" s="158">
        <v>90000</v>
      </c>
      <c r="M44" s="159" t="s">
        <v>1161</v>
      </c>
      <c r="N44" s="159">
        <v>95000</v>
      </c>
      <c r="O44" s="159">
        <v>20</v>
      </c>
      <c r="P44" s="159">
        <v>95000</v>
      </c>
      <c r="Q44" s="159" t="s">
        <v>1161</v>
      </c>
      <c r="R44" s="159">
        <v>20</v>
      </c>
    </row>
    <row r="45" spans="1:18" ht="60">
      <c r="A45" s="27">
        <v>38</v>
      </c>
      <c r="B45" s="104" t="s">
        <v>408</v>
      </c>
      <c r="C45" s="95" t="s">
        <v>1180</v>
      </c>
      <c r="D45" s="95" t="s">
        <v>837</v>
      </c>
      <c r="E45" s="140" t="s">
        <v>163</v>
      </c>
      <c r="F45" s="95" t="s">
        <v>163</v>
      </c>
      <c r="G45" s="104" t="s">
        <v>387</v>
      </c>
      <c r="H45" s="104" t="s">
        <v>394</v>
      </c>
      <c r="I45" s="104" t="s">
        <v>425</v>
      </c>
      <c r="J45" s="140" t="s">
        <v>1105</v>
      </c>
      <c r="K45" s="583">
        <v>50000</v>
      </c>
      <c r="L45" s="158">
        <v>45000</v>
      </c>
      <c r="M45" s="159" t="s">
        <v>1161</v>
      </c>
      <c r="N45" s="159">
        <v>47500</v>
      </c>
      <c r="O45" s="159">
        <v>20</v>
      </c>
      <c r="P45" s="159">
        <v>47500</v>
      </c>
      <c r="Q45" s="159" t="s">
        <v>1161</v>
      </c>
      <c r="R45" s="159">
        <v>20</v>
      </c>
    </row>
    <row r="46" spans="1:18" ht="45">
      <c r="A46" s="27">
        <v>39</v>
      </c>
      <c r="B46" s="104" t="s">
        <v>408</v>
      </c>
      <c r="C46" s="95" t="s">
        <v>1181</v>
      </c>
      <c r="D46" s="95" t="s">
        <v>1182</v>
      </c>
      <c r="E46" s="140" t="s">
        <v>524</v>
      </c>
      <c r="F46" s="95" t="s">
        <v>163</v>
      </c>
      <c r="G46" s="104" t="s">
        <v>387</v>
      </c>
      <c r="H46" s="104" t="s">
        <v>388</v>
      </c>
      <c r="I46" s="104" t="s">
        <v>425</v>
      </c>
      <c r="J46" s="140" t="s">
        <v>1118</v>
      </c>
      <c r="K46" s="583">
        <v>50000</v>
      </c>
      <c r="L46" s="158">
        <v>45000</v>
      </c>
      <c r="M46" s="159" t="s">
        <v>1161</v>
      </c>
      <c r="N46" s="159">
        <v>47500</v>
      </c>
      <c r="O46" s="159">
        <v>20</v>
      </c>
      <c r="P46" s="159">
        <v>47500</v>
      </c>
      <c r="Q46" s="159" t="s">
        <v>1161</v>
      </c>
      <c r="R46" s="159">
        <v>20</v>
      </c>
    </row>
    <row r="47" spans="1:18" ht="45">
      <c r="A47" s="27">
        <v>40</v>
      </c>
      <c r="B47" s="104" t="s">
        <v>408</v>
      </c>
      <c r="C47" s="95" t="s">
        <v>1151</v>
      </c>
      <c r="D47" s="95" t="s">
        <v>1183</v>
      </c>
      <c r="E47" s="140" t="s">
        <v>524</v>
      </c>
      <c r="F47" s="95" t="s">
        <v>163</v>
      </c>
      <c r="G47" s="104" t="s">
        <v>387</v>
      </c>
      <c r="H47" s="104" t="s">
        <v>388</v>
      </c>
      <c r="I47" s="104" t="s">
        <v>425</v>
      </c>
      <c r="J47" s="140" t="s">
        <v>1118</v>
      </c>
      <c r="K47" s="583">
        <v>50000</v>
      </c>
      <c r="L47" s="158">
        <v>45000</v>
      </c>
      <c r="M47" s="159" t="s">
        <v>1161</v>
      </c>
      <c r="N47" s="159">
        <v>47500</v>
      </c>
      <c r="O47" s="159">
        <v>20</v>
      </c>
      <c r="P47" s="159">
        <v>47500</v>
      </c>
      <c r="Q47" s="159" t="s">
        <v>1161</v>
      </c>
      <c r="R47" s="159">
        <v>20</v>
      </c>
    </row>
    <row r="48" spans="1:18" ht="45">
      <c r="A48" s="27">
        <v>41</v>
      </c>
      <c r="B48" s="104" t="s">
        <v>408</v>
      </c>
      <c r="C48" s="95" t="s">
        <v>1184</v>
      </c>
      <c r="D48" s="95" t="s">
        <v>837</v>
      </c>
      <c r="E48" s="140" t="s">
        <v>424</v>
      </c>
      <c r="F48" s="95" t="s">
        <v>163</v>
      </c>
      <c r="G48" s="104" t="s">
        <v>387</v>
      </c>
      <c r="H48" s="104" t="s">
        <v>388</v>
      </c>
      <c r="I48" s="104" t="s">
        <v>425</v>
      </c>
      <c r="J48" s="140" t="s">
        <v>1105</v>
      </c>
      <c r="K48" s="583">
        <v>50000</v>
      </c>
      <c r="L48" s="158">
        <v>45000</v>
      </c>
      <c r="M48" s="159" t="s">
        <v>1161</v>
      </c>
      <c r="N48" s="159">
        <v>47500</v>
      </c>
      <c r="O48" s="159">
        <v>20</v>
      </c>
      <c r="P48" s="159">
        <v>47500</v>
      </c>
      <c r="Q48" s="159" t="s">
        <v>1161</v>
      </c>
      <c r="R48" s="159">
        <v>20</v>
      </c>
    </row>
    <row r="49" spans="1:18" ht="30">
      <c r="A49" s="27">
        <v>42</v>
      </c>
      <c r="B49" s="104" t="s">
        <v>408</v>
      </c>
      <c r="C49" s="95" t="s">
        <v>1185</v>
      </c>
      <c r="D49" s="95" t="s">
        <v>1186</v>
      </c>
      <c r="E49" s="140" t="s">
        <v>1187</v>
      </c>
      <c r="F49" s="95" t="s">
        <v>163</v>
      </c>
      <c r="G49" s="104" t="s">
        <v>387</v>
      </c>
      <c r="H49" s="104" t="s">
        <v>388</v>
      </c>
      <c r="I49" s="104" t="s">
        <v>425</v>
      </c>
      <c r="J49" s="140" t="s">
        <v>1105</v>
      </c>
      <c r="K49" s="583">
        <v>50000</v>
      </c>
      <c r="L49" s="158">
        <v>45000</v>
      </c>
      <c r="M49" s="159" t="s">
        <v>1161</v>
      </c>
      <c r="N49" s="159">
        <v>47500</v>
      </c>
      <c r="O49" s="159">
        <v>20</v>
      </c>
      <c r="P49" s="159">
        <v>47500</v>
      </c>
      <c r="Q49" s="159" t="s">
        <v>1161</v>
      </c>
      <c r="R49" s="159">
        <v>20</v>
      </c>
    </row>
    <row r="50" spans="1:18" ht="45">
      <c r="A50" s="27">
        <v>43</v>
      </c>
      <c r="B50" s="104" t="s">
        <v>408</v>
      </c>
      <c r="C50" s="95" t="s">
        <v>1188</v>
      </c>
      <c r="D50" s="95" t="s">
        <v>1189</v>
      </c>
      <c r="E50" s="140" t="s">
        <v>1109</v>
      </c>
      <c r="F50" s="95" t="s">
        <v>163</v>
      </c>
      <c r="G50" s="104" t="s">
        <v>387</v>
      </c>
      <c r="H50" s="104" t="s">
        <v>388</v>
      </c>
      <c r="I50" s="104" t="s">
        <v>425</v>
      </c>
      <c r="J50" s="140" t="s">
        <v>1120</v>
      </c>
      <c r="K50" s="583">
        <v>50000</v>
      </c>
      <c r="L50" s="158">
        <v>45000</v>
      </c>
      <c r="M50" s="159" t="s">
        <v>1161</v>
      </c>
      <c r="N50" s="159">
        <v>47500</v>
      </c>
      <c r="O50" s="159">
        <v>20</v>
      </c>
      <c r="P50" s="159">
        <v>47500</v>
      </c>
      <c r="Q50" s="159" t="s">
        <v>1161</v>
      </c>
      <c r="R50" s="159">
        <v>20</v>
      </c>
    </row>
    <row r="51" spans="1:18" ht="45">
      <c r="A51" s="27">
        <v>44</v>
      </c>
      <c r="B51" s="104" t="s">
        <v>408</v>
      </c>
      <c r="C51" s="95" t="s">
        <v>1190</v>
      </c>
      <c r="D51" s="95" t="s">
        <v>1191</v>
      </c>
      <c r="E51" s="140" t="s">
        <v>424</v>
      </c>
      <c r="F51" s="95" t="s">
        <v>163</v>
      </c>
      <c r="G51" s="104" t="s">
        <v>387</v>
      </c>
      <c r="H51" s="104" t="s">
        <v>388</v>
      </c>
      <c r="I51" s="104" t="s">
        <v>425</v>
      </c>
      <c r="J51" s="140" t="s">
        <v>1105</v>
      </c>
      <c r="K51" s="583">
        <v>50000</v>
      </c>
      <c r="L51" s="158">
        <v>45000</v>
      </c>
      <c r="M51" s="159" t="s">
        <v>1161</v>
      </c>
      <c r="N51" s="159">
        <v>47500</v>
      </c>
      <c r="O51" s="159">
        <v>20</v>
      </c>
      <c r="P51" s="159">
        <v>47500</v>
      </c>
      <c r="Q51" s="159" t="s">
        <v>1161</v>
      </c>
      <c r="R51" s="159">
        <v>20</v>
      </c>
    </row>
    <row r="52" spans="1:18" ht="60">
      <c r="A52" s="27">
        <v>45</v>
      </c>
      <c r="B52" s="104" t="s">
        <v>408</v>
      </c>
      <c r="C52" s="95" t="s">
        <v>1192</v>
      </c>
      <c r="D52" s="95" t="s">
        <v>1034</v>
      </c>
      <c r="E52" s="140" t="s">
        <v>505</v>
      </c>
      <c r="F52" s="95" t="s">
        <v>163</v>
      </c>
      <c r="G52" s="104" t="s">
        <v>387</v>
      </c>
      <c r="H52" s="104" t="s">
        <v>388</v>
      </c>
      <c r="I52" s="104" t="s">
        <v>425</v>
      </c>
      <c r="J52" s="140" t="s">
        <v>1193</v>
      </c>
      <c r="K52" s="583">
        <v>50000</v>
      </c>
      <c r="L52" s="158">
        <v>45000</v>
      </c>
      <c r="M52" s="159" t="s">
        <v>1161</v>
      </c>
      <c r="N52" s="159">
        <v>47500</v>
      </c>
      <c r="O52" s="159">
        <v>20</v>
      </c>
      <c r="P52" s="159">
        <v>47500</v>
      </c>
      <c r="Q52" s="159" t="s">
        <v>1161</v>
      </c>
      <c r="R52" s="159">
        <v>20</v>
      </c>
    </row>
    <row r="53" spans="1:18" ht="45">
      <c r="A53" s="27">
        <v>46</v>
      </c>
      <c r="B53" s="104" t="s">
        <v>408</v>
      </c>
      <c r="C53" s="95" t="s">
        <v>1129</v>
      </c>
      <c r="D53" s="95" t="s">
        <v>428</v>
      </c>
      <c r="E53" s="140" t="s">
        <v>505</v>
      </c>
      <c r="F53" s="95" t="s">
        <v>163</v>
      </c>
      <c r="G53" s="104" t="s">
        <v>387</v>
      </c>
      <c r="H53" s="104" t="s">
        <v>388</v>
      </c>
      <c r="I53" s="104" t="s">
        <v>425</v>
      </c>
      <c r="J53" s="140" t="s">
        <v>1193</v>
      </c>
      <c r="K53" s="583">
        <v>50000</v>
      </c>
      <c r="L53" s="158">
        <v>45000</v>
      </c>
      <c r="M53" s="159" t="s">
        <v>1161</v>
      </c>
      <c r="N53" s="159">
        <v>47500</v>
      </c>
      <c r="O53" s="159">
        <v>20</v>
      </c>
      <c r="P53" s="159">
        <v>47500</v>
      </c>
      <c r="Q53" s="159" t="s">
        <v>1161</v>
      </c>
      <c r="R53" s="159">
        <v>20</v>
      </c>
    </row>
    <row r="54" spans="1:18" ht="89.25">
      <c r="A54" s="27">
        <v>47</v>
      </c>
      <c r="B54" s="104" t="s">
        <v>408</v>
      </c>
      <c r="C54" s="95" t="s">
        <v>1194</v>
      </c>
      <c r="D54" s="95" t="s">
        <v>1195</v>
      </c>
      <c r="E54" s="140" t="s">
        <v>1196</v>
      </c>
      <c r="F54" s="95" t="s">
        <v>163</v>
      </c>
      <c r="G54" s="104" t="s">
        <v>387</v>
      </c>
      <c r="H54" s="104" t="s">
        <v>388</v>
      </c>
      <c r="I54" s="104" t="s">
        <v>425</v>
      </c>
      <c r="J54" s="140" t="s">
        <v>1105</v>
      </c>
      <c r="K54" s="583">
        <v>50000</v>
      </c>
      <c r="L54" s="158">
        <v>45000</v>
      </c>
      <c r="M54" s="159" t="s">
        <v>1161</v>
      </c>
      <c r="N54" s="159">
        <v>47500</v>
      </c>
      <c r="O54" s="159">
        <v>20</v>
      </c>
      <c r="P54" s="159">
        <v>47500</v>
      </c>
      <c r="Q54" s="159" t="s">
        <v>1161</v>
      </c>
      <c r="R54" s="159">
        <v>20</v>
      </c>
    </row>
    <row r="55" spans="1:18" ht="76.5">
      <c r="A55" s="27">
        <v>48</v>
      </c>
      <c r="B55" s="104" t="s">
        <v>408</v>
      </c>
      <c r="C55" s="95" t="s">
        <v>828</v>
      </c>
      <c r="D55" s="95" t="s">
        <v>1197</v>
      </c>
      <c r="E55" s="140" t="s">
        <v>1198</v>
      </c>
      <c r="F55" s="95" t="s">
        <v>163</v>
      </c>
      <c r="G55" s="104" t="s">
        <v>387</v>
      </c>
      <c r="H55" s="104" t="s">
        <v>388</v>
      </c>
      <c r="I55" s="104" t="s">
        <v>444</v>
      </c>
      <c r="J55" s="140" t="s">
        <v>1120</v>
      </c>
      <c r="K55" s="583">
        <v>50000</v>
      </c>
      <c r="L55" s="158">
        <v>45000</v>
      </c>
      <c r="M55" s="159" t="s">
        <v>1161</v>
      </c>
      <c r="N55" s="159">
        <v>47500</v>
      </c>
      <c r="O55" s="159">
        <v>20</v>
      </c>
      <c r="P55" s="159">
        <v>47500</v>
      </c>
      <c r="Q55" s="159" t="s">
        <v>1161</v>
      </c>
      <c r="R55" s="159">
        <v>20</v>
      </c>
    </row>
    <row r="56" spans="1:18" ht="63.75">
      <c r="A56" s="27">
        <v>49</v>
      </c>
      <c r="B56" s="104" t="s">
        <v>408</v>
      </c>
      <c r="C56" s="95" t="s">
        <v>1199</v>
      </c>
      <c r="D56" s="95" t="s">
        <v>1200</v>
      </c>
      <c r="E56" s="140" t="s">
        <v>1201</v>
      </c>
      <c r="F56" s="95" t="s">
        <v>163</v>
      </c>
      <c r="G56" s="104" t="s">
        <v>387</v>
      </c>
      <c r="H56" s="104" t="s">
        <v>394</v>
      </c>
      <c r="I56" s="104" t="s">
        <v>425</v>
      </c>
      <c r="J56" s="140" t="s">
        <v>1120</v>
      </c>
      <c r="K56" s="583">
        <v>50000</v>
      </c>
      <c r="L56" s="158">
        <v>45000</v>
      </c>
      <c r="M56" s="159" t="s">
        <v>1161</v>
      </c>
      <c r="N56" s="159">
        <v>47500</v>
      </c>
      <c r="O56" s="159">
        <v>20</v>
      </c>
      <c r="P56" s="159">
        <v>47500</v>
      </c>
      <c r="Q56" s="159" t="s">
        <v>1161</v>
      </c>
      <c r="R56" s="159">
        <v>20</v>
      </c>
    </row>
    <row r="57" spans="1:18" ht="38.25">
      <c r="A57" s="27">
        <v>50</v>
      </c>
      <c r="B57" s="104" t="s">
        <v>408</v>
      </c>
      <c r="C57" s="95" t="s">
        <v>1202</v>
      </c>
      <c r="D57" s="95" t="s">
        <v>1203</v>
      </c>
      <c r="E57" s="140" t="s">
        <v>435</v>
      </c>
      <c r="F57" s="95" t="s">
        <v>163</v>
      </c>
      <c r="G57" s="104" t="s">
        <v>387</v>
      </c>
      <c r="H57" s="104" t="s">
        <v>394</v>
      </c>
      <c r="I57" s="104" t="s">
        <v>425</v>
      </c>
      <c r="J57" s="160" t="s">
        <v>1204</v>
      </c>
      <c r="K57" s="583">
        <v>50000</v>
      </c>
      <c r="L57" s="158">
        <v>45000</v>
      </c>
      <c r="M57" s="159" t="s">
        <v>1161</v>
      </c>
      <c r="N57" s="159">
        <v>47500</v>
      </c>
      <c r="O57" s="159">
        <v>20</v>
      </c>
      <c r="P57" s="159">
        <v>47500</v>
      </c>
      <c r="Q57" s="159" t="s">
        <v>1161</v>
      </c>
      <c r="R57" s="159">
        <v>20</v>
      </c>
    </row>
    <row r="58" spans="1:18" ht="51">
      <c r="A58" s="27">
        <v>51</v>
      </c>
      <c r="B58" s="104" t="s">
        <v>408</v>
      </c>
      <c r="C58" s="95" t="s">
        <v>1205</v>
      </c>
      <c r="D58" s="95" t="s">
        <v>1206</v>
      </c>
      <c r="E58" s="140" t="s">
        <v>1207</v>
      </c>
      <c r="F58" s="95" t="s">
        <v>163</v>
      </c>
      <c r="G58" s="104" t="s">
        <v>387</v>
      </c>
      <c r="H58" s="104" t="s">
        <v>394</v>
      </c>
      <c r="I58" s="104" t="s">
        <v>444</v>
      </c>
      <c r="J58" s="140" t="s">
        <v>1105</v>
      </c>
      <c r="K58" s="583">
        <v>50000</v>
      </c>
      <c r="L58" s="158">
        <v>45000</v>
      </c>
      <c r="M58" s="159" t="s">
        <v>1161</v>
      </c>
      <c r="N58" s="159">
        <v>47500</v>
      </c>
      <c r="O58" s="159">
        <v>20</v>
      </c>
      <c r="P58" s="159">
        <v>47500</v>
      </c>
      <c r="Q58" s="159" t="s">
        <v>1161</v>
      </c>
      <c r="R58" s="159">
        <v>20</v>
      </c>
    </row>
    <row r="59" spans="1:18" ht="45">
      <c r="A59" s="27">
        <v>52</v>
      </c>
      <c r="B59" s="104" t="s">
        <v>408</v>
      </c>
      <c r="C59" s="95" t="s">
        <v>987</v>
      </c>
      <c r="D59" s="95" t="s">
        <v>1203</v>
      </c>
      <c r="E59" s="140" t="s">
        <v>435</v>
      </c>
      <c r="F59" s="95" t="s">
        <v>163</v>
      </c>
      <c r="G59" s="104" t="s">
        <v>387</v>
      </c>
      <c r="H59" s="104" t="s">
        <v>388</v>
      </c>
      <c r="I59" s="104" t="s">
        <v>425</v>
      </c>
      <c r="J59" s="160" t="s">
        <v>1204</v>
      </c>
      <c r="K59" s="583">
        <v>50000</v>
      </c>
      <c r="L59" s="158">
        <v>45000</v>
      </c>
      <c r="M59" s="159" t="s">
        <v>1161</v>
      </c>
      <c r="N59" s="159">
        <v>47500</v>
      </c>
      <c r="O59" s="159">
        <v>20</v>
      </c>
      <c r="P59" s="159">
        <v>47500</v>
      </c>
      <c r="Q59" s="159" t="s">
        <v>1161</v>
      </c>
      <c r="R59" s="159">
        <v>20</v>
      </c>
    </row>
    <row r="60" spans="1:18" ht="45">
      <c r="A60" s="27">
        <v>53</v>
      </c>
      <c r="B60" s="104" t="s">
        <v>408</v>
      </c>
      <c r="C60" s="95" t="s">
        <v>1208</v>
      </c>
      <c r="D60" s="95" t="s">
        <v>1209</v>
      </c>
      <c r="E60" s="140" t="s">
        <v>1210</v>
      </c>
      <c r="F60" s="95" t="s">
        <v>163</v>
      </c>
      <c r="G60" s="104" t="s">
        <v>387</v>
      </c>
      <c r="H60" s="104" t="s">
        <v>388</v>
      </c>
      <c r="I60" s="104" t="s">
        <v>425</v>
      </c>
      <c r="J60" s="160" t="s">
        <v>1120</v>
      </c>
      <c r="K60" s="583">
        <v>50000</v>
      </c>
      <c r="L60" s="158">
        <v>45000</v>
      </c>
      <c r="M60" s="159" t="s">
        <v>1161</v>
      </c>
      <c r="N60" s="159">
        <v>47500</v>
      </c>
      <c r="O60" s="159">
        <v>20</v>
      </c>
      <c r="P60" s="159">
        <v>47500</v>
      </c>
      <c r="Q60" s="159" t="s">
        <v>1161</v>
      </c>
      <c r="R60" s="159">
        <v>20</v>
      </c>
    </row>
    <row r="61" spans="1:18" ht="45">
      <c r="A61" s="27">
        <v>54</v>
      </c>
      <c r="B61" s="104" t="s">
        <v>408</v>
      </c>
      <c r="C61" s="95" t="s">
        <v>1151</v>
      </c>
      <c r="D61" s="95" t="s">
        <v>446</v>
      </c>
      <c r="E61" s="140" t="s">
        <v>1211</v>
      </c>
      <c r="F61" s="95" t="s">
        <v>163</v>
      </c>
      <c r="G61" s="104" t="s">
        <v>387</v>
      </c>
      <c r="H61" s="104" t="s">
        <v>388</v>
      </c>
      <c r="I61" s="104" t="s">
        <v>444</v>
      </c>
      <c r="J61" s="140" t="s">
        <v>1170</v>
      </c>
      <c r="K61" s="583">
        <v>50000</v>
      </c>
      <c r="L61" s="158">
        <v>45000</v>
      </c>
      <c r="M61" s="159" t="s">
        <v>1161</v>
      </c>
      <c r="N61" s="159">
        <v>47500</v>
      </c>
      <c r="O61" s="159">
        <v>20</v>
      </c>
      <c r="P61" s="159">
        <v>47500</v>
      </c>
      <c r="Q61" s="159" t="s">
        <v>1161</v>
      </c>
      <c r="R61" s="159">
        <v>20</v>
      </c>
    </row>
    <row r="62" spans="1:18" ht="45">
      <c r="A62" s="27">
        <v>55</v>
      </c>
      <c r="B62" s="104" t="s">
        <v>408</v>
      </c>
      <c r="C62" s="95" t="s">
        <v>1158</v>
      </c>
      <c r="D62" s="95" t="s">
        <v>1212</v>
      </c>
      <c r="E62" s="140" t="s">
        <v>435</v>
      </c>
      <c r="F62" s="95" t="s">
        <v>163</v>
      </c>
      <c r="G62" s="104" t="s">
        <v>387</v>
      </c>
      <c r="H62" s="104" t="s">
        <v>388</v>
      </c>
      <c r="I62" s="104" t="s">
        <v>425</v>
      </c>
      <c r="J62" s="140" t="s">
        <v>1204</v>
      </c>
      <c r="K62" s="583">
        <v>50000</v>
      </c>
      <c r="L62" s="158">
        <v>45000</v>
      </c>
      <c r="M62" s="159" t="s">
        <v>1161</v>
      </c>
      <c r="N62" s="159">
        <v>47500</v>
      </c>
      <c r="O62" s="159">
        <v>20</v>
      </c>
      <c r="P62" s="159">
        <v>47500</v>
      </c>
      <c r="Q62" s="159" t="s">
        <v>1161</v>
      </c>
      <c r="R62" s="159">
        <v>20</v>
      </c>
    </row>
    <row r="63" spans="1:18" ht="45">
      <c r="A63" s="27">
        <v>56</v>
      </c>
      <c r="B63" s="104" t="s">
        <v>408</v>
      </c>
      <c r="C63" s="95" t="s">
        <v>1149</v>
      </c>
      <c r="D63" s="95" t="s">
        <v>843</v>
      </c>
      <c r="E63" s="140" t="s">
        <v>1213</v>
      </c>
      <c r="F63" s="95" t="s">
        <v>163</v>
      </c>
      <c r="G63" s="104" t="s">
        <v>387</v>
      </c>
      <c r="H63" s="104" t="s">
        <v>388</v>
      </c>
      <c r="I63" s="104" t="s">
        <v>425</v>
      </c>
      <c r="J63" s="160" t="s">
        <v>1214</v>
      </c>
      <c r="K63" s="583">
        <v>50000</v>
      </c>
      <c r="L63" s="158">
        <v>45000</v>
      </c>
      <c r="M63" s="159" t="s">
        <v>1161</v>
      </c>
      <c r="N63" s="159">
        <v>47500</v>
      </c>
      <c r="O63" s="159">
        <v>20</v>
      </c>
      <c r="P63" s="159">
        <v>47500</v>
      </c>
      <c r="Q63" s="159" t="s">
        <v>1161</v>
      </c>
      <c r="R63" s="159">
        <v>20</v>
      </c>
    </row>
    <row r="64" spans="1:18" ht="45">
      <c r="A64" s="27">
        <v>57</v>
      </c>
      <c r="B64" s="104" t="s">
        <v>408</v>
      </c>
      <c r="C64" s="95" t="s">
        <v>1215</v>
      </c>
      <c r="D64" s="95" t="s">
        <v>1216</v>
      </c>
      <c r="E64" s="140" t="s">
        <v>424</v>
      </c>
      <c r="F64" s="95" t="s">
        <v>163</v>
      </c>
      <c r="G64" s="104" t="s">
        <v>387</v>
      </c>
      <c r="H64" s="104" t="s">
        <v>388</v>
      </c>
      <c r="I64" s="104" t="s">
        <v>425</v>
      </c>
      <c r="J64" s="160" t="s">
        <v>1118</v>
      </c>
      <c r="K64" s="583">
        <v>50000</v>
      </c>
      <c r="L64" s="158">
        <v>45000</v>
      </c>
      <c r="M64" s="159" t="s">
        <v>1161</v>
      </c>
      <c r="N64" s="159">
        <v>47500</v>
      </c>
      <c r="O64" s="159">
        <v>20</v>
      </c>
      <c r="P64" s="159">
        <v>47500</v>
      </c>
      <c r="Q64" s="159" t="s">
        <v>1161</v>
      </c>
      <c r="R64" s="159">
        <v>20</v>
      </c>
    </row>
    <row r="65" spans="1:18" ht="45">
      <c r="A65" s="27">
        <v>58</v>
      </c>
      <c r="B65" s="104" t="s">
        <v>408</v>
      </c>
      <c r="C65" s="95" t="s">
        <v>1140</v>
      </c>
      <c r="D65" s="95" t="s">
        <v>1217</v>
      </c>
      <c r="E65" s="140" t="s">
        <v>424</v>
      </c>
      <c r="F65" s="95" t="s">
        <v>163</v>
      </c>
      <c r="G65" s="104" t="s">
        <v>387</v>
      </c>
      <c r="H65" s="104" t="s">
        <v>388</v>
      </c>
      <c r="I65" s="104" t="s">
        <v>425</v>
      </c>
      <c r="J65" s="160" t="s">
        <v>1118</v>
      </c>
      <c r="K65" s="583">
        <v>50000</v>
      </c>
      <c r="L65" s="158">
        <v>45000</v>
      </c>
      <c r="M65" s="159" t="s">
        <v>1161</v>
      </c>
      <c r="N65" s="159">
        <v>47500</v>
      </c>
      <c r="O65" s="159">
        <v>20</v>
      </c>
      <c r="P65" s="159">
        <v>47500</v>
      </c>
      <c r="Q65" s="159" t="s">
        <v>1161</v>
      </c>
      <c r="R65" s="159">
        <v>20</v>
      </c>
    </row>
    <row r="66" spans="1:18" ht="38.25">
      <c r="A66" s="27">
        <v>59</v>
      </c>
      <c r="B66" s="104" t="s">
        <v>408</v>
      </c>
      <c r="C66" s="95" t="s">
        <v>1218</v>
      </c>
      <c r="D66" s="95" t="s">
        <v>521</v>
      </c>
      <c r="E66" s="140" t="s">
        <v>424</v>
      </c>
      <c r="F66" s="95" t="s">
        <v>163</v>
      </c>
      <c r="G66" s="104" t="s">
        <v>387</v>
      </c>
      <c r="H66" s="104" t="s">
        <v>388</v>
      </c>
      <c r="I66" s="104" t="s">
        <v>425</v>
      </c>
      <c r="J66" s="160" t="s">
        <v>1118</v>
      </c>
      <c r="K66" s="583">
        <v>100000</v>
      </c>
      <c r="L66" s="158">
        <v>90000</v>
      </c>
      <c r="M66" s="159" t="s">
        <v>1161</v>
      </c>
      <c r="N66" s="159">
        <v>95000</v>
      </c>
      <c r="O66" s="159">
        <v>20</v>
      </c>
      <c r="P66" s="159">
        <v>95000</v>
      </c>
      <c r="Q66" s="159" t="s">
        <v>1161</v>
      </c>
      <c r="R66" s="159">
        <v>20</v>
      </c>
    </row>
    <row r="67" spans="1:18" ht="38.25">
      <c r="A67" s="27">
        <v>60</v>
      </c>
      <c r="B67" s="104" t="s">
        <v>408</v>
      </c>
      <c r="C67" s="95" t="s">
        <v>1219</v>
      </c>
      <c r="D67" s="95" t="s">
        <v>1220</v>
      </c>
      <c r="E67" s="140" t="s">
        <v>424</v>
      </c>
      <c r="F67" s="95" t="s">
        <v>163</v>
      </c>
      <c r="G67" s="104" t="s">
        <v>387</v>
      </c>
      <c r="H67" s="104" t="s">
        <v>394</v>
      </c>
      <c r="I67" s="104" t="s">
        <v>425</v>
      </c>
      <c r="J67" s="160" t="s">
        <v>1118</v>
      </c>
      <c r="K67" s="583">
        <v>50000</v>
      </c>
      <c r="L67" s="158">
        <v>45000</v>
      </c>
      <c r="M67" s="159" t="s">
        <v>1161</v>
      </c>
      <c r="N67" s="159">
        <v>47500</v>
      </c>
      <c r="O67" s="159">
        <v>20</v>
      </c>
      <c r="P67" s="159">
        <v>47500</v>
      </c>
      <c r="Q67" s="159" t="s">
        <v>1161</v>
      </c>
      <c r="R67" s="159">
        <v>20</v>
      </c>
    </row>
    <row r="68" spans="1:18" ht="30">
      <c r="A68" s="27">
        <v>61</v>
      </c>
      <c r="B68" s="104" t="s">
        <v>408</v>
      </c>
      <c r="C68" s="95" t="s">
        <v>1221</v>
      </c>
      <c r="D68" s="95" t="s">
        <v>512</v>
      </c>
      <c r="E68" s="140" t="s">
        <v>1157</v>
      </c>
      <c r="F68" s="95" t="s">
        <v>163</v>
      </c>
      <c r="G68" s="104" t="s">
        <v>387</v>
      </c>
      <c r="H68" s="104" t="s">
        <v>388</v>
      </c>
      <c r="I68" s="104" t="s">
        <v>444</v>
      </c>
      <c r="J68" s="160" t="s">
        <v>1120</v>
      </c>
      <c r="K68" s="583">
        <v>50000</v>
      </c>
      <c r="L68" s="158">
        <v>45000</v>
      </c>
      <c r="M68" s="159" t="s">
        <v>1161</v>
      </c>
      <c r="N68" s="159">
        <v>47500</v>
      </c>
      <c r="O68" s="159">
        <v>20</v>
      </c>
      <c r="P68" s="159">
        <v>47500</v>
      </c>
      <c r="Q68" s="159" t="s">
        <v>1161</v>
      </c>
      <c r="R68" s="159">
        <v>20</v>
      </c>
    </row>
    <row r="69" spans="1:18" ht="38.25">
      <c r="A69" s="27">
        <v>62</v>
      </c>
      <c r="B69" s="104" t="s">
        <v>408</v>
      </c>
      <c r="C69" s="95" t="s">
        <v>1222</v>
      </c>
      <c r="D69" s="95" t="s">
        <v>1223</v>
      </c>
      <c r="E69" s="140" t="s">
        <v>1109</v>
      </c>
      <c r="F69" s="95" t="s">
        <v>163</v>
      </c>
      <c r="G69" s="104" t="s">
        <v>387</v>
      </c>
      <c r="H69" s="104" t="s">
        <v>388</v>
      </c>
      <c r="I69" s="104" t="s">
        <v>425</v>
      </c>
      <c r="J69" s="160" t="s">
        <v>1120</v>
      </c>
      <c r="K69" s="583">
        <v>50000</v>
      </c>
      <c r="L69" s="158">
        <v>45000</v>
      </c>
      <c r="M69" s="159" t="s">
        <v>1161</v>
      </c>
      <c r="N69" s="159">
        <v>47500</v>
      </c>
      <c r="O69" s="159">
        <v>20</v>
      </c>
      <c r="P69" s="159">
        <v>47500</v>
      </c>
      <c r="Q69" s="159" t="s">
        <v>1161</v>
      </c>
      <c r="R69" s="159">
        <v>20</v>
      </c>
    </row>
    <row r="70" spans="1:18" ht="38.25">
      <c r="A70" s="27">
        <v>63</v>
      </c>
      <c r="B70" s="104" t="s">
        <v>408</v>
      </c>
      <c r="C70" s="95" t="s">
        <v>1224</v>
      </c>
      <c r="D70" s="95" t="s">
        <v>1146</v>
      </c>
      <c r="E70" s="140" t="s">
        <v>424</v>
      </c>
      <c r="F70" s="95" t="s">
        <v>163</v>
      </c>
      <c r="G70" s="104" t="s">
        <v>387</v>
      </c>
      <c r="H70" s="104" t="s">
        <v>388</v>
      </c>
      <c r="I70" s="104" t="s">
        <v>425</v>
      </c>
      <c r="J70" s="160" t="s">
        <v>1118</v>
      </c>
      <c r="K70" s="583">
        <v>50000</v>
      </c>
      <c r="L70" s="158">
        <v>45000</v>
      </c>
      <c r="M70" s="159" t="s">
        <v>1161</v>
      </c>
      <c r="N70" s="159">
        <v>47500</v>
      </c>
      <c r="O70" s="159">
        <v>20</v>
      </c>
      <c r="P70" s="159">
        <v>47500</v>
      </c>
      <c r="Q70" s="159" t="s">
        <v>1161</v>
      </c>
      <c r="R70" s="159">
        <v>20</v>
      </c>
    </row>
    <row r="71" spans="1:18" ht="30">
      <c r="A71" s="27">
        <v>64</v>
      </c>
      <c r="B71" s="104" t="s">
        <v>408</v>
      </c>
      <c r="C71" s="95" t="s">
        <v>1225</v>
      </c>
      <c r="D71" s="95" t="s">
        <v>610</v>
      </c>
      <c r="E71" s="140" t="s">
        <v>1130</v>
      </c>
      <c r="F71" s="95" t="s">
        <v>163</v>
      </c>
      <c r="G71" s="104" t="s">
        <v>387</v>
      </c>
      <c r="H71" s="104" t="s">
        <v>388</v>
      </c>
      <c r="I71" s="104" t="s">
        <v>425</v>
      </c>
      <c r="J71" s="160" t="s">
        <v>1118</v>
      </c>
      <c r="K71" s="583">
        <v>50000</v>
      </c>
      <c r="L71" s="158">
        <v>45000</v>
      </c>
      <c r="M71" s="159" t="s">
        <v>1161</v>
      </c>
      <c r="N71" s="159">
        <v>47500</v>
      </c>
      <c r="O71" s="159">
        <v>20</v>
      </c>
      <c r="P71" s="159">
        <v>47500</v>
      </c>
      <c r="Q71" s="159" t="s">
        <v>1161</v>
      </c>
      <c r="R71" s="159">
        <v>20</v>
      </c>
    </row>
    <row r="72" spans="1:18" ht="45">
      <c r="A72" s="27">
        <v>65</v>
      </c>
      <c r="B72" s="104" t="s">
        <v>408</v>
      </c>
      <c r="C72" s="95" t="s">
        <v>1226</v>
      </c>
      <c r="D72" s="95" t="s">
        <v>1227</v>
      </c>
      <c r="E72" s="140" t="s">
        <v>1109</v>
      </c>
      <c r="F72" s="95" t="s">
        <v>163</v>
      </c>
      <c r="G72" s="104" t="s">
        <v>387</v>
      </c>
      <c r="H72" s="104" t="s">
        <v>388</v>
      </c>
      <c r="I72" s="104" t="s">
        <v>425</v>
      </c>
      <c r="J72" s="160" t="s">
        <v>1105</v>
      </c>
      <c r="K72" s="583">
        <v>50000</v>
      </c>
      <c r="L72" s="158">
        <v>45000</v>
      </c>
      <c r="M72" s="159" t="s">
        <v>1161</v>
      </c>
      <c r="N72" s="159">
        <v>47500</v>
      </c>
      <c r="O72" s="159">
        <v>20</v>
      </c>
      <c r="P72" s="159">
        <v>47500</v>
      </c>
      <c r="Q72" s="159" t="s">
        <v>1161</v>
      </c>
      <c r="R72" s="159">
        <v>20</v>
      </c>
    </row>
    <row r="73" spans="1:18" ht="45">
      <c r="A73" s="27">
        <v>66</v>
      </c>
      <c r="B73" s="104" t="s">
        <v>408</v>
      </c>
      <c r="C73" s="95" t="s">
        <v>1228</v>
      </c>
      <c r="D73" s="95" t="s">
        <v>1129</v>
      </c>
      <c r="E73" s="140" t="s">
        <v>1130</v>
      </c>
      <c r="F73" s="95" t="s">
        <v>163</v>
      </c>
      <c r="G73" s="104" t="s">
        <v>387</v>
      </c>
      <c r="H73" s="104" t="s">
        <v>388</v>
      </c>
      <c r="I73" s="104" t="s">
        <v>425</v>
      </c>
      <c r="J73" s="160" t="s">
        <v>1118</v>
      </c>
      <c r="K73" s="583">
        <v>50000</v>
      </c>
      <c r="L73" s="158">
        <v>45000</v>
      </c>
      <c r="M73" s="159" t="s">
        <v>1161</v>
      </c>
      <c r="N73" s="159">
        <v>47500</v>
      </c>
      <c r="O73" s="159">
        <v>20</v>
      </c>
      <c r="P73" s="159">
        <v>47500</v>
      </c>
      <c r="Q73" s="159" t="s">
        <v>1161</v>
      </c>
      <c r="R73" s="159">
        <v>20</v>
      </c>
    </row>
    <row r="74" spans="1:18" ht="45">
      <c r="A74" s="27">
        <v>67</v>
      </c>
      <c r="B74" s="104" t="s">
        <v>408</v>
      </c>
      <c r="C74" s="95" t="s">
        <v>1124</v>
      </c>
      <c r="D74" s="95" t="s">
        <v>1229</v>
      </c>
      <c r="E74" s="140" t="s">
        <v>1109</v>
      </c>
      <c r="F74" s="95" t="s">
        <v>163</v>
      </c>
      <c r="G74" s="104" t="s">
        <v>387</v>
      </c>
      <c r="H74" s="104" t="s">
        <v>388</v>
      </c>
      <c r="I74" s="104" t="s">
        <v>425</v>
      </c>
      <c r="J74" s="160" t="s">
        <v>1118</v>
      </c>
      <c r="K74" s="583">
        <v>100000</v>
      </c>
      <c r="L74" s="158">
        <v>90000</v>
      </c>
      <c r="M74" s="159" t="s">
        <v>1161</v>
      </c>
      <c r="N74" s="159">
        <v>95000</v>
      </c>
      <c r="O74" s="159">
        <v>20</v>
      </c>
      <c r="P74" s="159">
        <v>95000</v>
      </c>
      <c r="Q74" s="159" t="s">
        <v>1161</v>
      </c>
      <c r="R74" s="159">
        <v>20</v>
      </c>
    </row>
    <row r="75" spans="1:18" ht="51">
      <c r="A75" s="27">
        <v>68</v>
      </c>
      <c r="B75" s="104" t="s">
        <v>408</v>
      </c>
      <c r="C75" s="95" t="s">
        <v>1230</v>
      </c>
      <c r="D75" s="95" t="s">
        <v>1231</v>
      </c>
      <c r="E75" s="140" t="s">
        <v>1232</v>
      </c>
      <c r="F75" s="95" t="s">
        <v>163</v>
      </c>
      <c r="G75" s="104" t="s">
        <v>387</v>
      </c>
      <c r="H75" s="104" t="s">
        <v>388</v>
      </c>
      <c r="I75" s="104" t="s">
        <v>425</v>
      </c>
      <c r="J75" s="160" t="s">
        <v>1120</v>
      </c>
      <c r="K75" s="583">
        <v>100000</v>
      </c>
      <c r="L75" s="158">
        <v>90000</v>
      </c>
      <c r="M75" s="159" t="s">
        <v>1161</v>
      </c>
      <c r="N75" s="159">
        <v>95000</v>
      </c>
      <c r="O75" s="159">
        <v>20</v>
      </c>
      <c r="P75" s="159">
        <v>95000</v>
      </c>
      <c r="Q75" s="159" t="s">
        <v>1161</v>
      </c>
      <c r="R75" s="159">
        <v>20</v>
      </c>
    </row>
    <row r="76" spans="1:18" ht="45">
      <c r="A76" s="27">
        <v>69</v>
      </c>
      <c r="B76" s="104" t="s">
        <v>408</v>
      </c>
      <c r="C76" s="95" t="s">
        <v>1233</v>
      </c>
      <c r="D76" s="95" t="s">
        <v>608</v>
      </c>
      <c r="E76" s="140" t="s">
        <v>424</v>
      </c>
      <c r="F76" s="95" t="s">
        <v>163</v>
      </c>
      <c r="G76" s="104" t="s">
        <v>387</v>
      </c>
      <c r="H76" s="104" t="s">
        <v>394</v>
      </c>
      <c r="I76" s="104" t="s">
        <v>425</v>
      </c>
      <c r="J76" s="160" t="s">
        <v>1118</v>
      </c>
      <c r="K76" s="583">
        <v>50000</v>
      </c>
      <c r="L76" s="158">
        <v>45000</v>
      </c>
      <c r="M76" s="159" t="s">
        <v>1161</v>
      </c>
      <c r="N76" s="159">
        <v>47500</v>
      </c>
      <c r="O76" s="159">
        <v>20</v>
      </c>
      <c r="P76" s="159">
        <v>47500</v>
      </c>
      <c r="Q76" s="159" t="s">
        <v>1161</v>
      </c>
      <c r="R76" s="159">
        <v>20</v>
      </c>
    </row>
    <row r="77" spans="1:18" ht="45">
      <c r="A77" s="27">
        <v>70</v>
      </c>
      <c r="B77" s="104" t="s">
        <v>408</v>
      </c>
      <c r="C77" s="95" t="s">
        <v>1121</v>
      </c>
      <c r="D77" s="95" t="s">
        <v>1129</v>
      </c>
      <c r="E77" s="140" t="s">
        <v>424</v>
      </c>
      <c r="F77" s="95" t="s">
        <v>163</v>
      </c>
      <c r="G77" s="104" t="s">
        <v>387</v>
      </c>
      <c r="H77" s="104" t="s">
        <v>388</v>
      </c>
      <c r="I77" s="104" t="s">
        <v>425</v>
      </c>
      <c r="J77" s="160" t="s">
        <v>1118</v>
      </c>
      <c r="K77" s="583">
        <v>50000</v>
      </c>
      <c r="L77" s="158">
        <v>45000</v>
      </c>
      <c r="M77" s="159" t="s">
        <v>1161</v>
      </c>
      <c r="N77" s="159">
        <v>47500</v>
      </c>
      <c r="O77" s="159">
        <v>20</v>
      </c>
      <c r="P77" s="159">
        <v>47500</v>
      </c>
      <c r="Q77" s="159" t="s">
        <v>1161</v>
      </c>
      <c r="R77" s="159">
        <v>20</v>
      </c>
    </row>
    <row r="78" spans="1:18" ht="30">
      <c r="A78" s="27">
        <v>71</v>
      </c>
      <c r="B78" s="104" t="s">
        <v>408</v>
      </c>
      <c r="C78" s="95" t="s">
        <v>1234</v>
      </c>
      <c r="D78" s="95" t="s">
        <v>999</v>
      </c>
      <c r="E78" s="140" t="s">
        <v>1130</v>
      </c>
      <c r="F78" s="95" t="s">
        <v>163</v>
      </c>
      <c r="G78" s="104" t="s">
        <v>387</v>
      </c>
      <c r="H78" s="104" t="s">
        <v>394</v>
      </c>
      <c r="I78" s="104" t="s">
        <v>425</v>
      </c>
      <c r="J78" s="140" t="s">
        <v>1105</v>
      </c>
      <c r="K78" s="583">
        <v>50000</v>
      </c>
      <c r="L78" s="158">
        <v>45000</v>
      </c>
      <c r="M78" s="159" t="s">
        <v>1161</v>
      </c>
      <c r="N78" s="159">
        <v>47500</v>
      </c>
      <c r="O78" s="159">
        <v>20</v>
      </c>
      <c r="P78" s="159">
        <v>47500</v>
      </c>
      <c r="Q78" s="159" t="s">
        <v>1161</v>
      </c>
      <c r="R78" s="159">
        <v>20</v>
      </c>
    </row>
    <row r="79" spans="1:18" ht="45">
      <c r="A79" s="27">
        <v>72</v>
      </c>
      <c r="B79" s="104" t="s">
        <v>408</v>
      </c>
      <c r="C79" s="95" t="s">
        <v>1235</v>
      </c>
      <c r="D79" s="95" t="s">
        <v>1236</v>
      </c>
      <c r="E79" s="140" t="s">
        <v>424</v>
      </c>
      <c r="F79" s="95" t="s">
        <v>163</v>
      </c>
      <c r="G79" s="104" t="s">
        <v>387</v>
      </c>
      <c r="H79" s="104" t="s">
        <v>388</v>
      </c>
      <c r="I79" s="104" t="s">
        <v>425</v>
      </c>
      <c r="J79" s="140" t="s">
        <v>1118</v>
      </c>
      <c r="K79" s="583">
        <v>50000</v>
      </c>
      <c r="L79" s="158">
        <v>45000</v>
      </c>
      <c r="M79" s="159" t="s">
        <v>1161</v>
      </c>
      <c r="N79" s="159">
        <v>47500</v>
      </c>
      <c r="O79" s="159">
        <v>20</v>
      </c>
      <c r="P79" s="159">
        <v>47500</v>
      </c>
      <c r="Q79" s="159" t="s">
        <v>1161</v>
      </c>
      <c r="R79" s="159">
        <v>20</v>
      </c>
    </row>
    <row r="80" spans="1:18" ht="45">
      <c r="A80" s="27">
        <v>73</v>
      </c>
      <c r="B80" s="104" t="s">
        <v>408</v>
      </c>
      <c r="C80" s="95" t="s">
        <v>1129</v>
      </c>
      <c r="D80" s="95" t="s">
        <v>1135</v>
      </c>
      <c r="E80" s="140" t="s">
        <v>424</v>
      </c>
      <c r="F80" s="95" t="s">
        <v>163</v>
      </c>
      <c r="G80" s="104" t="s">
        <v>387</v>
      </c>
      <c r="H80" s="104" t="s">
        <v>388</v>
      </c>
      <c r="I80" s="104" t="s">
        <v>425</v>
      </c>
      <c r="J80" s="140" t="s">
        <v>1118</v>
      </c>
      <c r="K80" s="583">
        <v>50000</v>
      </c>
      <c r="L80" s="158">
        <v>45000</v>
      </c>
      <c r="M80" s="159" t="s">
        <v>1161</v>
      </c>
      <c r="N80" s="159">
        <v>47500</v>
      </c>
      <c r="O80" s="159">
        <v>20</v>
      </c>
      <c r="P80" s="159">
        <v>47500</v>
      </c>
      <c r="Q80" s="159" t="s">
        <v>1161</v>
      </c>
      <c r="R80" s="159">
        <v>20</v>
      </c>
    </row>
    <row r="81" spans="1:18" ht="38.25">
      <c r="A81" s="27">
        <v>74</v>
      </c>
      <c r="B81" s="104" t="s">
        <v>408</v>
      </c>
      <c r="C81" s="95" t="s">
        <v>1237</v>
      </c>
      <c r="D81" s="95" t="s">
        <v>1238</v>
      </c>
      <c r="E81" s="140" t="s">
        <v>1239</v>
      </c>
      <c r="F81" s="95" t="s">
        <v>163</v>
      </c>
      <c r="G81" s="104" t="s">
        <v>387</v>
      </c>
      <c r="H81" s="104" t="s">
        <v>388</v>
      </c>
      <c r="I81" s="104" t="s">
        <v>444</v>
      </c>
      <c r="J81" s="160" t="s">
        <v>1240</v>
      </c>
      <c r="K81" s="583">
        <v>100000</v>
      </c>
      <c r="L81" s="158">
        <v>95000</v>
      </c>
      <c r="M81" s="159" t="s">
        <v>1161</v>
      </c>
      <c r="N81" s="159">
        <v>95000</v>
      </c>
      <c r="O81" s="159">
        <v>20</v>
      </c>
      <c r="P81" s="159">
        <v>95000</v>
      </c>
      <c r="Q81" s="159" t="s">
        <v>1161</v>
      </c>
      <c r="R81" s="159">
        <v>20</v>
      </c>
    </row>
    <row r="82" spans="1:18" ht="45">
      <c r="A82" s="27">
        <v>75</v>
      </c>
      <c r="B82" s="104" t="s">
        <v>408</v>
      </c>
      <c r="C82" s="95" t="s">
        <v>1241</v>
      </c>
      <c r="D82" s="95" t="s">
        <v>1034</v>
      </c>
      <c r="E82" s="140" t="s">
        <v>1109</v>
      </c>
      <c r="F82" s="95" t="s">
        <v>163</v>
      </c>
      <c r="G82" s="104" t="s">
        <v>387</v>
      </c>
      <c r="H82" s="104" t="s">
        <v>388</v>
      </c>
      <c r="I82" s="104" t="s">
        <v>425</v>
      </c>
      <c r="J82" s="160" t="s">
        <v>1120</v>
      </c>
      <c r="K82" s="583">
        <v>50000</v>
      </c>
      <c r="L82" s="158">
        <v>45000</v>
      </c>
      <c r="M82" s="159" t="s">
        <v>1161</v>
      </c>
      <c r="N82" s="159">
        <v>47500</v>
      </c>
      <c r="O82" s="159">
        <v>20</v>
      </c>
      <c r="P82" s="159">
        <v>47500</v>
      </c>
      <c r="Q82" s="159" t="s">
        <v>1161</v>
      </c>
      <c r="R82" s="159">
        <v>20</v>
      </c>
    </row>
    <row r="83" spans="1:18" ht="45">
      <c r="A83" s="27">
        <v>76</v>
      </c>
      <c r="B83" s="104" t="s">
        <v>408</v>
      </c>
      <c r="C83" s="95" t="s">
        <v>1242</v>
      </c>
      <c r="D83" s="95" t="s">
        <v>1243</v>
      </c>
      <c r="E83" s="140" t="s">
        <v>1109</v>
      </c>
      <c r="F83" s="95" t="s">
        <v>163</v>
      </c>
      <c r="G83" s="104" t="s">
        <v>387</v>
      </c>
      <c r="H83" s="104" t="s">
        <v>388</v>
      </c>
      <c r="I83" s="104" t="s">
        <v>425</v>
      </c>
      <c r="J83" s="160" t="s">
        <v>1120</v>
      </c>
      <c r="K83" s="583">
        <v>50000</v>
      </c>
      <c r="L83" s="158">
        <v>45000</v>
      </c>
      <c r="M83" s="159" t="s">
        <v>1161</v>
      </c>
      <c r="N83" s="159">
        <v>47500</v>
      </c>
      <c r="O83" s="159">
        <v>20</v>
      </c>
      <c r="P83" s="159">
        <v>47500</v>
      </c>
      <c r="Q83" s="159" t="s">
        <v>1161</v>
      </c>
      <c r="R83" s="159">
        <v>20</v>
      </c>
    </row>
    <row r="84" spans="1:18" ht="38.25">
      <c r="A84" s="27">
        <v>77</v>
      </c>
      <c r="B84" s="104" t="s">
        <v>408</v>
      </c>
      <c r="C84" s="95" t="s">
        <v>433</v>
      </c>
      <c r="D84" s="95" t="s">
        <v>1244</v>
      </c>
      <c r="E84" s="140" t="s">
        <v>424</v>
      </c>
      <c r="F84" s="95" t="s">
        <v>163</v>
      </c>
      <c r="G84" s="104" t="s">
        <v>387</v>
      </c>
      <c r="H84" s="104" t="s">
        <v>388</v>
      </c>
      <c r="I84" s="104" t="s">
        <v>425</v>
      </c>
      <c r="J84" s="140" t="s">
        <v>1118</v>
      </c>
      <c r="K84" s="583">
        <v>50000</v>
      </c>
      <c r="L84" s="158">
        <v>45000</v>
      </c>
      <c r="M84" s="159" t="s">
        <v>1161</v>
      </c>
      <c r="N84" s="159">
        <v>47500</v>
      </c>
      <c r="O84" s="159">
        <v>20</v>
      </c>
      <c r="P84" s="159">
        <v>47500</v>
      </c>
      <c r="Q84" s="159" t="s">
        <v>1161</v>
      </c>
      <c r="R84" s="159">
        <v>20</v>
      </c>
    </row>
    <row r="85" spans="1:18" ht="38.25">
      <c r="A85" s="27">
        <v>78</v>
      </c>
      <c r="B85" s="104" t="s">
        <v>408</v>
      </c>
      <c r="C85" s="95" t="s">
        <v>1245</v>
      </c>
      <c r="D85" s="95" t="s">
        <v>1246</v>
      </c>
      <c r="E85" s="140" t="s">
        <v>1247</v>
      </c>
      <c r="F85" s="95" t="s">
        <v>163</v>
      </c>
      <c r="G85" s="104" t="s">
        <v>387</v>
      </c>
      <c r="H85" s="104" t="s">
        <v>388</v>
      </c>
      <c r="I85" s="104" t="s">
        <v>425</v>
      </c>
      <c r="J85" s="140" t="s">
        <v>1118</v>
      </c>
      <c r="K85" s="583">
        <v>50000</v>
      </c>
      <c r="L85" s="158">
        <v>45000</v>
      </c>
      <c r="M85" s="159" t="s">
        <v>1161</v>
      </c>
      <c r="N85" s="159">
        <v>47500</v>
      </c>
      <c r="O85" s="159">
        <v>20</v>
      </c>
      <c r="P85" s="159">
        <v>47500</v>
      </c>
      <c r="Q85" s="159" t="s">
        <v>1161</v>
      </c>
      <c r="R85" s="159">
        <v>20</v>
      </c>
    </row>
    <row r="86" spans="1:18" ht="45">
      <c r="A86" s="27">
        <v>79</v>
      </c>
      <c r="B86" s="104" t="s">
        <v>408</v>
      </c>
      <c r="C86" s="95" t="s">
        <v>1248</v>
      </c>
      <c r="D86" s="95" t="s">
        <v>1249</v>
      </c>
      <c r="E86" s="140" t="s">
        <v>435</v>
      </c>
      <c r="F86" s="95" t="s">
        <v>163</v>
      </c>
      <c r="G86" s="104" t="s">
        <v>387</v>
      </c>
      <c r="H86" s="104" t="s">
        <v>388</v>
      </c>
      <c r="I86" s="104" t="s">
        <v>425</v>
      </c>
      <c r="J86" s="140" t="s">
        <v>1105</v>
      </c>
      <c r="K86" s="583">
        <v>50000</v>
      </c>
      <c r="L86" s="158">
        <v>45000</v>
      </c>
      <c r="M86" s="159" t="s">
        <v>1161</v>
      </c>
      <c r="N86" s="159">
        <v>47500</v>
      </c>
      <c r="O86" s="159">
        <v>20</v>
      </c>
      <c r="P86" s="159">
        <v>47500</v>
      </c>
      <c r="Q86" s="159" t="s">
        <v>1161</v>
      </c>
      <c r="R86" s="159">
        <v>20</v>
      </c>
    </row>
    <row r="87" spans="1:18" ht="45">
      <c r="A87" s="27">
        <v>80</v>
      </c>
      <c r="B87" s="104" t="s">
        <v>408</v>
      </c>
      <c r="C87" s="95" t="s">
        <v>1250</v>
      </c>
      <c r="D87" s="95" t="s">
        <v>1248</v>
      </c>
      <c r="E87" s="140" t="s">
        <v>1251</v>
      </c>
      <c r="F87" s="95" t="s">
        <v>163</v>
      </c>
      <c r="G87" s="104" t="s">
        <v>387</v>
      </c>
      <c r="H87" s="104" t="s">
        <v>388</v>
      </c>
      <c r="I87" s="104" t="s">
        <v>425</v>
      </c>
      <c r="J87" s="140" t="s">
        <v>1120</v>
      </c>
      <c r="K87" s="583">
        <v>50000</v>
      </c>
      <c r="L87" s="158">
        <v>45000</v>
      </c>
      <c r="M87" s="159" t="s">
        <v>1161</v>
      </c>
      <c r="N87" s="159">
        <v>47500</v>
      </c>
      <c r="O87" s="159">
        <v>20</v>
      </c>
      <c r="P87" s="159">
        <v>47500</v>
      </c>
      <c r="Q87" s="159" t="s">
        <v>1161</v>
      </c>
      <c r="R87" s="159">
        <v>20</v>
      </c>
    </row>
    <row r="88" spans="1:18" ht="45">
      <c r="A88" s="27">
        <v>81</v>
      </c>
      <c r="B88" s="104" t="s">
        <v>408</v>
      </c>
      <c r="C88" s="95" t="s">
        <v>1252</v>
      </c>
      <c r="D88" s="95" t="s">
        <v>1129</v>
      </c>
      <c r="E88" s="140" t="s">
        <v>424</v>
      </c>
      <c r="F88" s="95" t="s">
        <v>163</v>
      </c>
      <c r="G88" s="104" t="s">
        <v>387</v>
      </c>
      <c r="H88" s="104" t="s">
        <v>388</v>
      </c>
      <c r="I88" s="104" t="s">
        <v>425</v>
      </c>
      <c r="J88" s="140" t="s">
        <v>1120</v>
      </c>
      <c r="K88" s="583">
        <v>50000</v>
      </c>
      <c r="L88" s="158">
        <v>45000</v>
      </c>
      <c r="M88" s="159" t="s">
        <v>1161</v>
      </c>
      <c r="N88" s="159">
        <v>47500</v>
      </c>
      <c r="O88" s="159">
        <v>20</v>
      </c>
      <c r="P88" s="159">
        <v>47500</v>
      </c>
      <c r="Q88" s="159" t="s">
        <v>1161</v>
      </c>
      <c r="R88" s="159">
        <v>20</v>
      </c>
    </row>
    <row r="89" spans="1:18" ht="51">
      <c r="A89" s="27">
        <v>82</v>
      </c>
      <c r="B89" s="104" t="s">
        <v>408</v>
      </c>
      <c r="C89" s="95" t="s">
        <v>1253</v>
      </c>
      <c r="D89" s="95" t="s">
        <v>1254</v>
      </c>
      <c r="E89" s="140" t="s">
        <v>1207</v>
      </c>
      <c r="F89" s="95" t="s">
        <v>163</v>
      </c>
      <c r="G89" s="104" t="s">
        <v>387</v>
      </c>
      <c r="H89" s="104" t="s">
        <v>388</v>
      </c>
      <c r="I89" s="104" t="s">
        <v>425</v>
      </c>
      <c r="J89" s="140" t="s">
        <v>1120</v>
      </c>
      <c r="K89" s="583">
        <v>50000</v>
      </c>
      <c r="L89" s="158">
        <v>45000</v>
      </c>
      <c r="M89" s="159" t="s">
        <v>1161</v>
      </c>
      <c r="N89" s="159">
        <v>47500</v>
      </c>
      <c r="O89" s="159">
        <v>20</v>
      </c>
      <c r="P89" s="159">
        <v>47500</v>
      </c>
      <c r="Q89" s="159" t="s">
        <v>1161</v>
      </c>
      <c r="R89" s="159">
        <v>20</v>
      </c>
    </row>
    <row r="90" spans="1:18" ht="45">
      <c r="A90" s="27">
        <v>83</v>
      </c>
      <c r="B90" s="104" t="s">
        <v>408</v>
      </c>
      <c r="C90" s="95" t="s">
        <v>1255</v>
      </c>
      <c r="D90" s="95" t="s">
        <v>1256</v>
      </c>
      <c r="E90" s="140" t="s">
        <v>435</v>
      </c>
      <c r="F90" s="95" t="s">
        <v>163</v>
      </c>
      <c r="G90" s="104" t="s">
        <v>387</v>
      </c>
      <c r="H90" s="104" t="s">
        <v>388</v>
      </c>
      <c r="I90" s="104" t="s">
        <v>425</v>
      </c>
      <c r="J90" s="140" t="s">
        <v>1105</v>
      </c>
      <c r="K90" s="583">
        <v>100000</v>
      </c>
      <c r="L90" s="158">
        <v>90000</v>
      </c>
      <c r="M90" s="159" t="s">
        <v>1161</v>
      </c>
      <c r="N90" s="159">
        <v>95000</v>
      </c>
      <c r="O90" s="159">
        <v>20</v>
      </c>
      <c r="P90" s="159">
        <v>95000</v>
      </c>
      <c r="Q90" s="159" t="s">
        <v>1161</v>
      </c>
      <c r="R90" s="159">
        <v>20</v>
      </c>
    </row>
    <row r="91" spans="1:18" ht="45">
      <c r="A91" s="27">
        <v>84</v>
      </c>
      <c r="B91" s="104" t="s">
        <v>408</v>
      </c>
      <c r="C91" s="95" t="s">
        <v>1257</v>
      </c>
      <c r="D91" s="95" t="s">
        <v>1256</v>
      </c>
      <c r="E91" s="140" t="s">
        <v>435</v>
      </c>
      <c r="F91" s="95" t="s">
        <v>163</v>
      </c>
      <c r="G91" s="104" t="s">
        <v>387</v>
      </c>
      <c r="H91" s="104" t="s">
        <v>388</v>
      </c>
      <c r="I91" s="104" t="s">
        <v>425</v>
      </c>
      <c r="J91" s="140" t="s">
        <v>1105</v>
      </c>
      <c r="K91" s="583">
        <v>50000</v>
      </c>
      <c r="L91" s="158">
        <v>45000</v>
      </c>
      <c r="M91" s="159" t="s">
        <v>1161</v>
      </c>
      <c r="N91" s="159">
        <v>47500</v>
      </c>
      <c r="O91" s="159">
        <v>20</v>
      </c>
      <c r="P91" s="159">
        <v>47500</v>
      </c>
      <c r="Q91" s="159" t="s">
        <v>1161</v>
      </c>
      <c r="R91" s="159">
        <v>20</v>
      </c>
    </row>
    <row r="92" spans="1:18" ht="38.25">
      <c r="A92" s="27">
        <v>85</v>
      </c>
      <c r="B92" s="104" t="s">
        <v>408</v>
      </c>
      <c r="C92" s="95" t="s">
        <v>1258</v>
      </c>
      <c r="D92" s="95" t="s">
        <v>428</v>
      </c>
      <c r="E92" s="140" t="s">
        <v>505</v>
      </c>
      <c r="F92" s="95" t="s">
        <v>163</v>
      </c>
      <c r="G92" s="104" t="s">
        <v>387</v>
      </c>
      <c r="H92" s="104" t="s">
        <v>388</v>
      </c>
      <c r="I92" s="104" t="s">
        <v>425</v>
      </c>
      <c r="J92" s="140" t="s">
        <v>1193</v>
      </c>
      <c r="K92" s="583">
        <v>50000</v>
      </c>
      <c r="L92" s="158">
        <v>45000</v>
      </c>
      <c r="M92" s="159" t="s">
        <v>1161</v>
      </c>
      <c r="N92" s="159">
        <v>47500</v>
      </c>
      <c r="O92" s="159">
        <v>20</v>
      </c>
      <c r="P92" s="159">
        <v>47500</v>
      </c>
      <c r="Q92" s="159" t="s">
        <v>1161</v>
      </c>
      <c r="R92" s="159">
        <v>20</v>
      </c>
    </row>
    <row r="93" spans="1:18" ht="45">
      <c r="A93" s="27">
        <v>86</v>
      </c>
      <c r="B93" s="104" t="s">
        <v>408</v>
      </c>
      <c r="C93" s="95" t="s">
        <v>1225</v>
      </c>
      <c r="D93" s="95" t="s">
        <v>1259</v>
      </c>
      <c r="E93" s="140" t="s">
        <v>505</v>
      </c>
      <c r="F93" s="95" t="s">
        <v>163</v>
      </c>
      <c r="G93" s="104" t="s">
        <v>387</v>
      </c>
      <c r="H93" s="104" t="s">
        <v>388</v>
      </c>
      <c r="I93" s="104" t="s">
        <v>425</v>
      </c>
      <c r="J93" s="140" t="s">
        <v>1193</v>
      </c>
      <c r="K93" s="583">
        <v>50000</v>
      </c>
      <c r="L93" s="158">
        <v>45000</v>
      </c>
      <c r="M93" s="159" t="s">
        <v>1161</v>
      </c>
      <c r="N93" s="159">
        <v>47500</v>
      </c>
      <c r="O93" s="159">
        <v>20</v>
      </c>
      <c r="P93" s="159">
        <v>47500</v>
      </c>
      <c r="Q93" s="159" t="s">
        <v>1161</v>
      </c>
      <c r="R93" s="159">
        <v>20</v>
      </c>
    </row>
    <row r="94" spans="1:18" ht="38.25">
      <c r="A94" s="27">
        <v>87</v>
      </c>
      <c r="B94" s="104" t="s">
        <v>408</v>
      </c>
      <c r="C94" s="95" t="s">
        <v>1127</v>
      </c>
      <c r="D94" s="95" t="s">
        <v>428</v>
      </c>
      <c r="E94" s="140" t="s">
        <v>505</v>
      </c>
      <c r="F94" s="95" t="s">
        <v>163</v>
      </c>
      <c r="G94" s="104" t="s">
        <v>387</v>
      </c>
      <c r="H94" s="104" t="s">
        <v>388</v>
      </c>
      <c r="I94" s="104" t="s">
        <v>425</v>
      </c>
      <c r="J94" s="140" t="s">
        <v>1193</v>
      </c>
      <c r="K94" s="583">
        <v>50000</v>
      </c>
      <c r="L94" s="158">
        <v>45000</v>
      </c>
      <c r="M94" s="159" t="s">
        <v>1161</v>
      </c>
      <c r="N94" s="159">
        <v>47500</v>
      </c>
      <c r="O94" s="159">
        <v>20</v>
      </c>
      <c r="P94" s="159">
        <v>47500</v>
      </c>
      <c r="Q94" s="159" t="s">
        <v>1161</v>
      </c>
      <c r="R94" s="159">
        <v>20</v>
      </c>
    </row>
    <row r="95" spans="1:18" ht="38.25">
      <c r="A95" s="27">
        <v>88</v>
      </c>
      <c r="B95" s="104" t="s">
        <v>408</v>
      </c>
      <c r="C95" s="95" t="s">
        <v>467</v>
      </c>
      <c r="D95" s="95" t="s">
        <v>1243</v>
      </c>
      <c r="E95" s="140" t="s">
        <v>1109</v>
      </c>
      <c r="F95" s="95" t="s">
        <v>163</v>
      </c>
      <c r="G95" s="104" t="s">
        <v>387</v>
      </c>
      <c r="H95" s="104" t="s">
        <v>388</v>
      </c>
      <c r="I95" s="104" t="s">
        <v>425</v>
      </c>
      <c r="J95" s="140" t="s">
        <v>1120</v>
      </c>
      <c r="K95" s="583">
        <v>50000</v>
      </c>
      <c r="L95" s="158">
        <v>45000</v>
      </c>
      <c r="M95" s="159" t="s">
        <v>1161</v>
      </c>
      <c r="N95" s="159">
        <v>47500</v>
      </c>
      <c r="O95" s="159">
        <v>20</v>
      </c>
      <c r="P95" s="159">
        <v>47500</v>
      </c>
      <c r="Q95" s="159" t="s">
        <v>1161</v>
      </c>
      <c r="R95" s="159">
        <v>20</v>
      </c>
    </row>
    <row r="96" spans="1:18" ht="45">
      <c r="A96" s="27">
        <v>89</v>
      </c>
      <c r="B96" s="104" t="s">
        <v>408</v>
      </c>
      <c r="C96" s="95" t="s">
        <v>1121</v>
      </c>
      <c r="D96" s="95" t="s">
        <v>428</v>
      </c>
      <c r="E96" s="140" t="s">
        <v>505</v>
      </c>
      <c r="F96" s="95" t="s">
        <v>163</v>
      </c>
      <c r="G96" s="104" t="s">
        <v>387</v>
      </c>
      <c r="H96" s="104" t="s">
        <v>388</v>
      </c>
      <c r="I96" s="104" t="s">
        <v>425</v>
      </c>
      <c r="J96" s="140" t="s">
        <v>1193</v>
      </c>
      <c r="K96" s="583">
        <v>50000</v>
      </c>
      <c r="L96" s="158">
        <v>45000</v>
      </c>
      <c r="M96" s="159" t="s">
        <v>1161</v>
      </c>
      <c r="N96" s="159">
        <v>47500</v>
      </c>
      <c r="O96" s="159">
        <v>20</v>
      </c>
      <c r="P96" s="159">
        <v>47500</v>
      </c>
      <c r="Q96" s="159" t="s">
        <v>1161</v>
      </c>
      <c r="R96" s="159">
        <v>20</v>
      </c>
    </row>
    <row r="97" spans="1:18" ht="38.25">
      <c r="A97" s="27">
        <v>90</v>
      </c>
      <c r="B97" s="104" t="s">
        <v>408</v>
      </c>
      <c r="C97" s="95" t="s">
        <v>1215</v>
      </c>
      <c r="D97" s="95" t="s">
        <v>1243</v>
      </c>
      <c r="E97" s="140" t="s">
        <v>1109</v>
      </c>
      <c r="F97" s="95" t="s">
        <v>163</v>
      </c>
      <c r="G97" s="104" t="s">
        <v>387</v>
      </c>
      <c r="H97" s="104" t="s">
        <v>388</v>
      </c>
      <c r="I97" s="104" t="s">
        <v>425</v>
      </c>
      <c r="J97" s="140" t="s">
        <v>1120</v>
      </c>
      <c r="K97" s="583">
        <v>50000</v>
      </c>
      <c r="L97" s="158">
        <v>45000</v>
      </c>
      <c r="M97" s="159" t="s">
        <v>1161</v>
      </c>
      <c r="N97" s="159">
        <v>47500</v>
      </c>
      <c r="O97" s="159">
        <v>20</v>
      </c>
      <c r="P97" s="159">
        <v>47500</v>
      </c>
      <c r="Q97" s="159" t="s">
        <v>1161</v>
      </c>
      <c r="R97" s="159">
        <v>20</v>
      </c>
    </row>
    <row r="98" spans="1:18" ht="30">
      <c r="A98" s="27">
        <v>91</v>
      </c>
      <c r="B98" s="104" t="s">
        <v>408</v>
      </c>
      <c r="C98" s="95" t="s">
        <v>1260</v>
      </c>
      <c r="D98" s="95" t="s">
        <v>1261</v>
      </c>
      <c r="E98" s="140" t="s">
        <v>1130</v>
      </c>
      <c r="F98" s="95" t="s">
        <v>163</v>
      </c>
      <c r="G98" s="104" t="s">
        <v>387</v>
      </c>
      <c r="H98" s="104" t="s">
        <v>388</v>
      </c>
      <c r="I98" s="104" t="s">
        <v>425</v>
      </c>
      <c r="J98" s="140" t="s">
        <v>1118</v>
      </c>
      <c r="K98" s="583">
        <v>50000</v>
      </c>
      <c r="L98" s="158">
        <v>45000</v>
      </c>
      <c r="M98" s="159" t="s">
        <v>1161</v>
      </c>
      <c r="N98" s="159">
        <v>47500</v>
      </c>
      <c r="O98" s="159">
        <v>20</v>
      </c>
      <c r="P98" s="159">
        <v>47500</v>
      </c>
      <c r="Q98" s="159" t="s">
        <v>1161</v>
      </c>
      <c r="R98" s="159">
        <v>20</v>
      </c>
    </row>
    <row r="99" spans="1:18" ht="45">
      <c r="A99" s="27">
        <v>92</v>
      </c>
      <c r="B99" s="104" t="s">
        <v>408</v>
      </c>
      <c r="C99" s="95" t="s">
        <v>1248</v>
      </c>
      <c r="D99" s="95" t="s">
        <v>1243</v>
      </c>
      <c r="E99" s="140" t="s">
        <v>1130</v>
      </c>
      <c r="F99" s="95" t="s">
        <v>163</v>
      </c>
      <c r="G99" s="104" t="s">
        <v>387</v>
      </c>
      <c r="H99" s="104" t="s">
        <v>388</v>
      </c>
      <c r="I99" s="104" t="s">
        <v>425</v>
      </c>
      <c r="J99" s="140" t="s">
        <v>1118</v>
      </c>
      <c r="K99" s="583">
        <v>50000</v>
      </c>
      <c r="L99" s="158">
        <v>45000</v>
      </c>
      <c r="M99" s="159" t="s">
        <v>1161</v>
      </c>
      <c r="N99" s="159">
        <v>47500</v>
      </c>
      <c r="O99" s="159">
        <v>20</v>
      </c>
      <c r="P99" s="159">
        <v>47500</v>
      </c>
      <c r="Q99" s="159" t="s">
        <v>1161</v>
      </c>
      <c r="R99" s="159">
        <v>20</v>
      </c>
    </row>
    <row r="100" spans="1:18" ht="38.25">
      <c r="A100" s="27">
        <v>93</v>
      </c>
      <c r="B100" s="104" t="s">
        <v>408</v>
      </c>
      <c r="C100" s="95" t="s">
        <v>1262</v>
      </c>
      <c r="D100" s="95" t="s">
        <v>488</v>
      </c>
      <c r="E100" s="140" t="s">
        <v>424</v>
      </c>
      <c r="F100" s="95" t="s">
        <v>163</v>
      </c>
      <c r="G100" s="104" t="s">
        <v>387</v>
      </c>
      <c r="H100" s="104" t="s">
        <v>388</v>
      </c>
      <c r="I100" s="104" t="s">
        <v>425</v>
      </c>
      <c r="J100" s="140" t="s">
        <v>1105</v>
      </c>
      <c r="K100" s="583">
        <v>50000</v>
      </c>
      <c r="L100" s="158">
        <v>45000</v>
      </c>
      <c r="M100" s="159" t="s">
        <v>1161</v>
      </c>
      <c r="N100" s="159">
        <v>47500</v>
      </c>
      <c r="O100" s="159">
        <v>20</v>
      </c>
      <c r="P100" s="159">
        <v>47500</v>
      </c>
      <c r="Q100" s="159" t="s">
        <v>1161</v>
      </c>
      <c r="R100" s="159">
        <v>20</v>
      </c>
    </row>
    <row r="101" spans="1:18" ht="45">
      <c r="A101" s="27">
        <v>94</v>
      </c>
      <c r="B101" s="104" t="s">
        <v>408</v>
      </c>
      <c r="C101" s="95" t="s">
        <v>1263</v>
      </c>
      <c r="D101" s="95" t="s">
        <v>602</v>
      </c>
      <c r="E101" s="140" t="s">
        <v>1109</v>
      </c>
      <c r="F101" s="95" t="s">
        <v>163</v>
      </c>
      <c r="G101" s="104" t="s">
        <v>387</v>
      </c>
      <c r="H101" s="104" t="s">
        <v>388</v>
      </c>
      <c r="I101" s="104" t="s">
        <v>425</v>
      </c>
      <c r="J101" s="140" t="s">
        <v>1105</v>
      </c>
      <c r="K101" s="583">
        <v>50000</v>
      </c>
      <c r="L101" s="158">
        <v>45000</v>
      </c>
      <c r="M101" s="159" t="s">
        <v>1161</v>
      </c>
      <c r="N101" s="159">
        <v>47500</v>
      </c>
      <c r="O101" s="159">
        <v>20</v>
      </c>
      <c r="P101" s="159">
        <v>47500</v>
      </c>
      <c r="Q101" s="159" t="s">
        <v>1161</v>
      </c>
      <c r="R101" s="159">
        <v>20</v>
      </c>
    </row>
    <row r="102" spans="1:18" ht="63.75">
      <c r="A102" s="27">
        <v>95</v>
      </c>
      <c r="B102" s="104" t="s">
        <v>408</v>
      </c>
      <c r="C102" s="95" t="s">
        <v>1264</v>
      </c>
      <c r="D102" s="95" t="s">
        <v>1265</v>
      </c>
      <c r="E102" s="140" t="s">
        <v>1160</v>
      </c>
      <c r="F102" s="95" t="s">
        <v>163</v>
      </c>
      <c r="G102" s="104" t="s">
        <v>387</v>
      </c>
      <c r="H102" s="104" t="s">
        <v>388</v>
      </c>
      <c r="I102" s="104" t="s">
        <v>425</v>
      </c>
      <c r="J102" s="140" t="s">
        <v>1105</v>
      </c>
      <c r="K102" s="583">
        <v>50000</v>
      </c>
      <c r="L102" s="158">
        <v>45000</v>
      </c>
      <c r="M102" s="159" t="s">
        <v>1161</v>
      </c>
      <c r="N102" s="159">
        <v>47500</v>
      </c>
      <c r="O102" s="159">
        <v>20</v>
      </c>
      <c r="P102" s="159">
        <v>47500</v>
      </c>
      <c r="Q102" s="159" t="s">
        <v>1161</v>
      </c>
      <c r="R102" s="159">
        <v>20</v>
      </c>
    </row>
    <row r="103" spans="1:18" ht="38.25">
      <c r="A103" s="27">
        <v>96</v>
      </c>
      <c r="B103" s="104" t="s">
        <v>408</v>
      </c>
      <c r="C103" s="95" t="s">
        <v>1266</v>
      </c>
      <c r="D103" s="95" t="s">
        <v>1267</v>
      </c>
      <c r="E103" s="140" t="s">
        <v>1109</v>
      </c>
      <c r="F103" s="95" t="s">
        <v>163</v>
      </c>
      <c r="G103" s="104" t="s">
        <v>387</v>
      </c>
      <c r="H103" s="104" t="s">
        <v>388</v>
      </c>
      <c r="I103" s="104" t="s">
        <v>425</v>
      </c>
      <c r="J103" s="140" t="s">
        <v>1118</v>
      </c>
      <c r="K103" s="583">
        <v>50000</v>
      </c>
      <c r="L103" s="158">
        <v>45000</v>
      </c>
      <c r="M103" s="159" t="s">
        <v>1161</v>
      </c>
      <c r="N103" s="159">
        <v>47500</v>
      </c>
      <c r="O103" s="159">
        <v>20</v>
      </c>
      <c r="P103" s="159">
        <v>47500</v>
      </c>
      <c r="Q103" s="159" t="s">
        <v>1161</v>
      </c>
      <c r="R103" s="159">
        <v>20</v>
      </c>
    </row>
    <row r="104" spans="1:18" ht="38.25">
      <c r="A104" s="27">
        <v>97</v>
      </c>
      <c r="B104" s="104" t="s">
        <v>408</v>
      </c>
      <c r="C104" s="95" t="s">
        <v>1268</v>
      </c>
      <c r="D104" s="95" t="s">
        <v>1269</v>
      </c>
      <c r="E104" s="140" t="s">
        <v>1270</v>
      </c>
      <c r="F104" s="95" t="s">
        <v>163</v>
      </c>
      <c r="G104" s="104" t="s">
        <v>387</v>
      </c>
      <c r="H104" s="104" t="s">
        <v>394</v>
      </c>
      <c r="I104" s="104" t="s">
        <v>444</v>
      </c>
      <c r="J104" s="140" t="s">
        <v>1240</v>
      </c>
      <c r="K104" s="583">
        <v>50000</v>
      </c>
      <c r="L104" s="158">
        <v>45000</v>
      </c>
      <c r="M104" s="159" t="s">
        <v>1161</v>
      </c>
      <c r="N104" s="159">
        <v>47500</v>
      </c>
      <c r="O104" s="159">
        <v>20</v>
      </c>
      <c r="P104" s="159">
        <v>47500</v>
      </c>
      <c r="Q104" s="159" t="s">
        <v>1161</v>
      </c>
      <c r="R104" s="159">
        <v>20</v>
      </c>
    </row>
    <row r="105" spans="1:18" ht="30">
      <c r="A105" s="27">
        <v>98</v>
      </c>
      <c r="B105" s="104" t="s">
        <v>408</v>
      </c>
      <c r="C105" s="95" t="s">
        <v>1271</v>
      </c>
      <c r="D105" s="95" t="s">
        <v>533</v>
      </c>
      <c r="E105" s="140" t="s">
        <v>854</v>
      </c>
      <c r="F105" s="95" t="s">
        <v>163</v>
      </c>
      <c r="G105" s="104" t="s">
        <v>387</v>
      </c>
      <c r="H105" s="104" t="s">
        <v>388</v>
      </c>
      <c r="I105" s="104" t="s">
        <v>425</v>
      </c>
      <c r="J105" s="140" t="s">
        <v>1272</v>
      </c>
      <c r="K105" s="583">
        <v>100000</v>
      </c>
      <c r="L105" s="158">
        <v>90000</v>
      </c>
      <c r="M105" s="159" t="s">
        <v>1161</v>
      </c>
      <c r="N105" s="159">
        <v>95000</v>
      </c>
      <c r="O105" s="159">
        <v>20</v>
      </c>
      <c r="P105" s="159">
        <v>95000</v>
      </c>
      <c r="Q105" s="159" t="s">
        <v>1161</v>
      </c>
      <c r="R105" s="159">
        <v>20</v>
      </c>
    </row>
    <row r="106" spans="1:18" ht="38.25">
      <c r="A106" s="27">
        <v>99</v>
      </c>
      <c r="B106" s="104" t="s">
        <v>408</v>
      </c>
      <c r="C106" s="95" t="s">
        <v>1273</v>
      </c>
      <c r="D106" s="95" t="s">
        <v>639</v>
      </c>
      <c r="E106" s="140" t="s">
        <v>656</v>
      </c>
      <c r="F106" s="95" t="s">
        <v>163</v>
      </c>
      <c r="G106" s="104" t="s">
        <v>387</v>
      </c>
      <c r="H106" s="104" t="s">
        <v>388</v>
      </c>
      <c r="I106" s="104" t="s">
        <v>425</v>
      </c>
      <c r="J106" s="140" t="s">
        <v>1136</v>
      </c>
      <c r="K106" s="583">
        <v>100000</v>
      </c>
      <c r="L106" s="158">
        <v>90000</v>
      </c>
      <c r="M106" s="159" t="s">
        <v>1161</v>
      </c>
      <c r="N106" s="159">
        <v>95000</v>
      </c>
      <c r="O106" s="159">
        <v>20</v>
      </c>
      <c r="P106" s="159">
        <v>95000</v>
      </c>
      <c r="Q106" s="159" t="s">
        <v>1161</v>
      </c>
      <c r="R106" s="159">
        <v>20</v>
      </c>
    </row>
    <row r="107" spans="1:18" ht="45">
      <c r="A107" s="27">
        <v>100</v>
      </c>
      <c r="B107" s="104" t="s">
        <v>408</v>
      </c>
      <c r="C107" s="95" t="s">
        <v>1274</v>
      </c>
      <c r="D107" s="95" t="s">
        <v>1275</v>
      </c>
      <c r="E107" s="140" t="s">
        <v>1276</v>
      </c>
      <c r="F107" s="95" t="s">
        <v>163</v>
      </c>
      <c r="G107" s="104" t="s">
        <v>387</v>
      </c>
      <c r="H107" s="104" t="s">
        <v>388</v>
      </c>
      <c r="I107" s="104" t="s">
        <v>425</v>
      </c>
      <c r="J107" s="140" t="s">
        <v>1277</v>
      </c>
      <c r="K107" s="583">
        <v>100000</v>
      </c>
      <c r="L107" s="158">
        <v>90000</v>
      </c>
      <c r="M107" s="159" t="s">
        <v>1161</v>
      </c>
      <c r="N107" s="159">
        <v>95000</v>
      </c>
      <c r="O107" s="159">
        <v>20</v>
      </c>
      <c r="P107" s="159">
        <v>95000</v>
      </c>
      <c r="Q107" s="159" t="s">
        <v>1161</v>
      </c>
      <c r="R107" s="159">
        <v>20</v>
      </c>
    </row>
    <row r="108" spans="1:18" ht="60">
      <c r="A108" s="27">
        <v>101</v>
      </c>
      <c r="B108" s="104" t="s">
        <v>408</v>
      </c>
      <c r="C108" s="95" t="s">
        <v>1278</v>
      </c>
      <c r="D108" s="95" t="s">
        <v>1279</v>
      </c>
      <c r="E108" s="140" t="s">
        <v>1280</v>
      </c>
      <c r="F108" s="95" t="s">
        <v>163</v>
      </c>
      <c r="G108" s="104" t="s">
        <v>387</v>
      </c>
      <c r="H108" s="104" t="s">
        <v>388</v>
      </c>
      <c r="I108" s="104" t="s">
        <v>425</v>
      </c>
      <c r="J108" s="140" t="s">
        <v>1240</v>
      </c>
      <c r="K108" s="583">
        <v>50000</v>
      </c>
      <c r="L108" s="158">
        <v>45000</v>
      </c>
      <c r="M108" s="159" t="s">
        <v>1161</v>
      </c>
      <c r="N108" s="159">
        <v>47500</v>
      </c>
      <c r="O108" s="159">
        <v>20</v>
      </c>
      <c r="P108" s="159">
        <v>47500</v>
      </c>
      <c r="Q108" s="159" t="s">
        <v>1161</v>
      </c>
      <c r="R108" s="159">
        <v>20</v>
      </c>
    </row>
    <row r="109" spans="1:18" ht="47.25">
      <c r="A109" s="27">
        <v>102</v>
      </c>
      <c r="B109" s="129" t="s">
        <v>408</v>
      </c>
      <c r="C109" s="128" t="s">
        <v>1281</v>
      </c>
      <c r="D109" s="128" t="s">
        <v>1282</v>
      </c>
      <c r="E109" s="128" t="s">
        <v>424</v>
      </c>
      <c r="F109" s="128" t="s">
        <v>163</v>
      </c>
      <c r="G109" s="129" t="s">
        <v>387</v>
      </c>
      <c r="H109" s="129" t="s">
        <v>394</v>
      </c>
      <c r="I109" s="129" t="s">
        <v>425</v>
      </c>
      <c r="J109" s="95" t="s">
        <v>491</v>
      </c>
      <c r="K109" s="584">
        <v>50000</v>
      </c>
      <c r="L109" s="161">
        <v>45000</v>
      </c>
      <c r="M109" s="159" t="s">
        <v>1283</v>
      </c>
      <c r="N109" s="159">
        <v>47500</v>
      </c>
      <c r="O109" s="159">
        <v>20</v>
      </c>
      <c r="P109" s="159">
        <v>47500</v>
      </c>
      <c r="Q109" s="162" t="s">
        <v>1283</v>
      </c>
      <c r="R109" s="162">
        <v>20</v>
      </c>
    </row>
    <row r="110" spans="1:18" ht="31.5">
      <c r="A110" s="27">
        <v>103</v>
      </c>
      <c r="B110" s="129" t="s">
        <v>408</v>
      </c>
      <c r="C110" s="128" t="s">
        <v>1284</v>
      </c>
      <c r="D110" s="128" t="s">
        <v>448</v>
      </c>
      <c r="E110" s="128" t="s">
        <v>1285</v>
      </c>
      <c r="F110" s="128" t="s">
        <v>163</v>
      </c>
      <c r="G110" s="129" t="s">
        <v>387</v>
      </c>
      <c r="H110" s="129" t="s">
        <v>388</v>
      </c>
      <c r="I110" s="129" t="s">
        <v>444</v>
      </c>
      <c r="J110" s="95" t="s">
        <v>1120</v>
      </c>
      <c r="K110" s="584">
        <v>50000</v>
      </c>
      <c r="L110" s="161">
        <v>45000</v>
      </c>
      <c r="M110" s="163">
        <v>41700</v>
      </c>
      <c r="N110" s="159">
        <v>47500</v>
      </c>
      <c r="O110" s="159">
        <v>20</v>
      </c>
      <c r="P110" s="159">
        <v>47500</v>
      </c>
      <c r="Q110" s="164">
        <v>41700</v>
      </c>
      <c r="R110" s="162">
        <v>20</v>
      </c>
    </row>
    <row r="111" spans="1:18" ht="47.25">
      <c r="A111" s="27">
        <v>104</v>
      </c>
      <c r="B111" s="129" t="s">
        <v>408</v>
      </c>
      <c r="C111" s="128" t="s">
        <v>1286</v>
      </c>
      <c r="D111" s="128" t="s">
        <v>1287</v>
      </c>
      <c r="E111" s="128" t="s">
        <v>502</v>
      </c>
      <c r="F111" s="128" t="s">
        <v>163</v>
      </c>
      <c r="G111" s="129" t="s">
        <v>387</v>
      </c>
      <c r="H111" s="129" t="s">
        <v>388</v>
      </c>
      <c r="I111" s="129" t="s">
        <v>425</v>
      </c>
      <c r="J111" s="95" t="s">
        <v>1105</v>
      </c>
      <c r="K111" s="584">
        <v>50000</v>
      </c>
      <c r="L111" s="161">
        <v>45000</v>
      </c>
      <c r="M111" s="163">
        <v>41700</v>
      </c>
      <c r="N111" s="159">
        <v>47500</v>
      </c>
      <c r="O111" s="159">
        <v>20</v>
      </c>
      <c r="P111" s="159">
        <v>47500</v>
      </c>
      <c r="Q111" s="164">
        <v>41700</v>
      </c>
      <c r="R111" s="162">
        <v>20</v>
      </c>
    </row>
    <row r="112" spans="1:18" ht="47.25">
      <c r="A112" s="27">
        <v>105</v>
      </c>
      <c r="B112" s="129" t="s">
        <v>408</v>
      </c>
      <c r="C112" s="128" t="s">
        <v>1220</v>
      </c>
      <c r="D112" s="128" t="s">
        <v>652</v>
      </c>
      <c r="E112" s="128" t="s">
        <v>612</v>
      </c>
      <c r="F112" s="128" t="s">
        <v>163</v>
      </c>
      <c r="G112" s="129" t="s">
        <v>387</v>
      </c>
      <c r="H112" s="129" t="s">
        <v>388</v>
      </c>
      <c r="I112" s="129" t="s">
        <v>425</v>
      </c>
      <c r="J112" s="95" t="s">
        <v>1288</v>
      </c>
      <c r="K112" s="584">
        <v>50000</v>
      </c>
      <c r="L112" s="161">
        <v>45000</v>
      </c>
      <c r="M112" s="163">
        <v>41700</v>
      </c>
      <c r="N112" s="159">
        <v>47500</v>
      </c>
      <c r="O112" s="159">
        <v>20</v>
      </c>
      <c r="P112" s="159">
        <v>47500</v>
      </c>
      <c r="Q112" s="164">
        <v>41700</v>
      </c>
      <c r="R112" s="162">
        <v>20</v>
      </c>
    </row>
    <row r="113" spans="1:18" ht="47.25">
      <c r="A113" s="27">
        <v>106</v>
      </c>
      <c r="B113" s="129" t="s">
        <v>408</v>
      </c>
      <c r="C113" s="128" t="s">
        <v>1289</v>
      </c>
      <c r="D113" s="128" t="s">
        <v>1290</v>
      </c>
      <c r="E113" s="128" t="s">
        <v>612</v>
      </c>
      <c r="F113" s="128" t="s">
        <v>163</v>
      </c>
      <c r="G113" s="129" t="s">
        <v>387</v>
      </c>
      <c r="H113" s="129" t="s">
        <v>388</v>
      </c>
      <c r="I113" s="129" t="s">
        <v>425</v>
      </c>
      <c r="J113" s="95" t="s">
        <v>1291</v>
      </c>
      <c r="K113" s="584">
        <v>50000</v>
      </c>
      <c r="L113" s="161">
        <v>45000</v>
      </c>
      <c r="M113" s="163">
        <v>41700</v>
      </c>
      <c r="N113" s="159">
        <v>47500</v>
      </c>
      <c r="O113" s="159">
        <v>20</v>
      </c>
      <c r="P113" s="159">
        <v>47500</v>
      </c>
      <c r="Q113" s="164">
        <v>41700</v>
      </c>
      <c r="R113" s="162">
        <v>20</v>
      </c>
    </row>
    <row r="114" spans="1:18" ht="47.25">
      <c r="A114" s="27">
        <v>107</v>
      </c>
      <c r="B114" s="129" t="s">
        <v>408</v>
      </c>
      <c r="C114" s="128" t="s">
        <v>1292</v>
      </c>
      <c r="D114" s="128" t="s">
        <v>1293</v>
      </c>
      <c r="E114" s="128" t="s">
        <v>1294</v>
      </c>
      <c r="F114" s="128" t="s">
        <v>163</v>
      </c>
      <c r="G114" s="129" t="s">
        <v>387</v>
      </c>
      <c r="H114" s="129" t="s">
        <v>388</v>
      </c>
      <c r="I114" s="129" t="s">
        <v>425</v>
      </c>
      <c r="J114" s="95" t="s">
        <v>1120</v>
      </c>
      <c r="K114" s="584">
        <v>50000</v>
      </c>
      <c r="L114" s="161">
        <v>45000</v>
      </c>
      <c r="M114" s="163">
        <v>41700</v>
      </c>
      <c r="N114" s="159">
        <v>47500</v>
      </c>
      <c r="O114" s="159">
        <v>20</v>
      </c>
      <c r="P114" s="159">
        <v>47500</v>
      </c>
      <c r="Q114" s="164">
        <v>41700</v>
      </c>
      <c r="R114" s="162">
        <v>20</v>
      </c>
    </row>
    <row r="115" spans="1:18" ht="47.25">
      <c r="A115" s="27">
        <v>108</v>
      </c>
      <c r="B115" s="129" t="s">
        <v>408</v>
      </c>
      <c r="C115" s="128" t="s">
        <v>1282</v>
      </c>
      <c r="D115" s="128" t="s">
        <v>1140</v>
      </c>
      <c r="E115" s="128" t="s">
        <v>424</v>
      </c>
      <c r="F115" s="128" t="s">
        <v>163</v>
      </c>
      <c r="G115" s="129" t="s">
        <v>387</v>
      </c>
      <c r="H115" s="129" t="s">
        <v>388</v>
      </c>
      <c r="I115" s="129" t="s">
        <v>425</v>
      </c>
      <c r="J115" s="95" t="s">
        <v>1118</v>
      </c>
      <c r="K115" s="584">
        <v>50000</v>
      </c>
      <c r="L115" s="161">
        <v>45000</v>
      </c>
      <c r="M115" s="163">
        <v>41700</v>
      </c>
      <c r="N115" s="159">
        <v>47500</v>
      </c>
      <c r="O115" s="159">
        <v>20</v>
      </c>
      <c r="P115" s="159">
        <v>47500</v>
      </c>
      <c r="Q115" s="164">
        <v>41700</v>
      </c>
      <c r="R115" s="162">
        <v>20</v>
      </c>
    </row>
    <row r="116" spans="1:18" ht="47.25">
      <c r="A116" s="27">
        <v>109</v>
      </c>
      <c r="B116" s="129" t="s">
        <v>408</v>
      </c>
      <c r="C116" s="128" t="s">
        <v>1295</v>
      </c>
      <c r="D116" s="128" t="s">
        <v>1296</v>
      </c>
      <c r="E116" s="128" t="s">
        <v>424</v>
      </c>
      <c r="F116" s="128" t="s">
        <v>163</v>
      </c>
      <c r="G116" s="129" t="s">
        <v>387</v>
      </c>
      <c r="H116" s="129" t="s">
        <v>388</v>
      </c>
      <c r="I116" s="129" t="s">
        <v>425</v>
      </c>
      <c r="J116" s="95" t="s">
        <v>1118</v>
      </c>
      <c r="K116" s="584">
        <v>50000</v>
      </c>
      <c r="L116" s="161">
        <v>45000</v>
      </c>
      <c r="M116" s="163">
        <v>41700</v>
      </c>
      <c r="N116" s="159">
        <v>47500</v>
      </c>
      <c r="O116" s="159">
        <v>20</v>
      </c>
      <c r="P116" s="159">
        <v>47500</v>
      </c>
      <c r="Q116" s="164">
        <v>41700</v>
      </c>
      <c r="R116" s="162">
        <v>20</v>
      </c>
    </row>
    <row r="117" spans="1:18" ht="47.25">
      <c r="A117" s="27">
        <v>110</v>
      </c>
      <c r="B117" s="129" t="s">
        <v>408</v>
      </c>
      <c r="C117" s="128" t="s">
        <v>1153</v>
      </c>
      <c r="D117" s="128" t="s">
        <v>628</v>
      </c>
      <c r="E117" s="128" t="s">
        <v>424</v>
      </c>
      <c r="F117" s="128" t="s">
        <v>163</v>
      </c>
      <c r="G117" s="129" t="s">
        <v>387</v>
      </c>
      <c r="H117" s="129" t="s">
        <v>388</v>
      </c>
      <c r="I117" s="129" t="s">
        <v>425</v>
      </c>
      <c r="J117" s="95" t="s">
        <v>1118</v>
      </c>
      <c r="K117" s="584">
        <v>50000</v>
      </c>
      <c r="L117" s="161">
        <v>45000</v>
      </c>
      <c r="M117" s="163">
        <v>41700</v>
      </c>
      <c r="N117" s="159">
        <v>47500</v>
      </c>
      <c r="O117" s="159">
        <v>20</v>
      </c>
      <c r="P117" s="159">
        <v>47500</v>
      </c>
      <c r="Q117" s="164">
        <v>41700</v>
      </c>
      <c r="R117" s="162">
        <v>20</v>
      </c>
    </row>
    <row r="118" spans="1:18" ht="47.25">
      <c r="A118" s="27">
        <v>111</v>
      </c>
      <c r="B118" s="129" t="s">
        <v>408</v>
      </c>
      <c r="C118" s="128" t="s">
        <v>1297</v>
      </c>
      <c r="D118" s="128" t="s">
        <v>533</v>
      </c>
      <c r="E118" s="128" t="s">
        <v>1298</v>
      </c>
      <c r="F118" s="128" t="s">
        <v>163</v>
      </c>
      <c r="G118" s="129" t="s">
        <v>387</v>
      </c>
      <c r="H118" s="129" t="s">
        <v>388</v>
      </c>
      <c r="I118" s="129" t="s">
        <v>425</v>
      </c>
      <c r="J118" s="95" t="s">
        <v>1118</v>
      </c>
      <c r="K118" s="584">
        <v>50000</v>
      </c>
      <c r="L118" s="161">
        <v>45000</v>
      </c>
      <c r="M118" s="163">
        <v>41700</v>
      </c>
      <c r="N118" s="159">
        <v>47500</v>
      </c>
      <c r="O118" s="159">
        <v>20</v>
      </c>
      <c r="P118" s="159">
        <v>47500</v>
      </c>
      <c r="Q118" s="164">
        <v>41700</v>
      </c>
      <c r="R118" s="162">
        <v>20</v>
      </c>
    </row>
    <row r="119" spans="1:18" ht="94.5">
      <c r="A119" s="27">
        <v>112</v>
      </c>
      <c r="B119" s="129" t="s">
        <v>408</v>
      </c>
      <c r="C119" s="128" t="s">
        <v>1151</v>
      </c>
      <c r="D119" s="128" t="s">
        <v>1243</v>
      </c>
      <c r="E119" s="128" t="s">
        <v>1299</v>
      </c>
      <c r="F119" s="128" t="s">
        <v>163</v>
      </c>
      <c r="G119" s="129" t="s">
        <v>387</v>
      </c>
      <c r="H119" s="129" t="s">
        <v>388</v>
      </c>
      <c r="I119" s="129" t="s">
        <v>425</v>
      </c>
      <c r="J119" s="95" t="s">
        <v>1118</v>
      </c>
      <c r="K119" s="584">
        <v>50000</v>
      </c>
      <c r="L119" s="161">
        <v>45000</v>
      </c>
      <c r="M119" s="163">
        <v>41700</v>
      </c>
      <c r="N119" s="159">
        <v>47500</v>
      </c>
      <c r="O119" s="159">
        <v>20</v>
      </c>
      <c r="P119" s="159">
        <v>47500</v>
      </c>
      <c r="Q119" s="164">
        <v>41700</v>
      </c>
      <c r="R119" s="162">
        <v>20</v>
      </c>
    </row>
    <row r="120" spans="1:18" ht="63">
      <c r="A120" s="27">
        <v>113</v>
      </c>
      <c r="B120" s="129" t="s">
        <v>408</v>
      </c>
      <c r="C120" s="128" t="s">
        <v>1300</v>
      </c>
      <c r="D120" s="128" t="s">
        <v>1301</v>
      </c>
      <c r="E120" s="128" t="s">
        <v>1302</v>
      </c>
      <c r="F120" s="128" t="s">
        <v>163</v>
      </c>
      <c r="G120" s="129" t="s">
        <v>387</v>
      </c>
      <c r="H120" s="129" t="s">
        <v>388</v>
      </c>
      <c r="I120" s="129" t="s">
        <v>425</v>
      </c>
      <c r="J120" s="95" t="s">
        <v>1118</v>
      </c>
      <c r="K120" s="584">
        <v>50000</v>
      </c>
      <c r="L120" s="161">
        <v>45000</v>
      </c>
      <c r="M120" s="163">
        <v>41700</v>
      </c>
      <c r="N120" s="159">
        <v>47500</v>
      </c>
      <c r="O120" s="159">
        <v>20</v>
      </c>
      <c r="P120" s="159">
        <v>47500</v>
      </c>
      <c r="Q120" s="164">
        <v>41700</v>
      </c>
      <c r="R120" s="162">
        <v>20</v>
      </c>
    </row>
    <row r="121" spans="1:18" ht="47.25">
      <c r="A121" s="27">
        <v>114</v>
      </c>
      <c r="B121" s="129" t="s">
        <v>408</v>
      </c>
      <c r="C121" s="128" t="s">
        <v>1303</v>
      </c>
      <c r="D121" s="128" t="s">
        <v>463</v>
      </c>
      <c r="E121" s="128" t="s">
        <v>1304</v>
      </c>
      <c r="F121" s="128" t="s">
        <v>163</v>
      </c>
      <c r="G121" s="129" t="s">
        <v>387</v>
      </c>
      <c r="H121" s="129" t="s">
        <v>388</v>
      </c>
      <c r="I121" s="129" t="s">
        <v>425</v>
      </c>
      <c r="J121" s="95" t="s">
        <v>1305</v>
      </c>
      <c r="K121" s="584">
        <v>50000</v>
      </c>
      <c r="L121" s="161">
        <v>45000</v>
      </c>
      <c r="M121" s="163">
        <v>41700</v>
      </c>
      <c r="N121" s="159">
        <v>47500</v>
      </c>
      <c r="O121" s="159">
        <v>20</v>
      </c>
      <c r="P121" s="159">
        <v>47500</v>
      </c>
      <c r="Q121" s="164">
        <v>41700</v>
      </c>
      <c r="R121" s="162">
        <v>20</v>
      </c>
    </row>
    <row r="122" spans="1:18" ht="47.25">
      <c r="A122" s="27">
        <v>115</v>
      </c>
      <c r="B122" s="129" t="s">
        <v>408</v>
      </c>
      <c r="C122" s="128" t="s">
        <v>1306</v>
      </c>
      <c r="D122" s="128" t="s">
        <v>434</v>
      </c>
      <c r="E122" s="128" t="s">
        <v>1304</v>
      </c>
      <c r="F122" s="128" t="s">
        <v>163</v>
      </c>
      <c r="G122" s="129" t="s">
        <v>387</v>
      </c>
      <c r="H122" s="129" t="s">
        <v>388</v>
      </c>
      <c r="I122" s="129" t="s">
        <v>425</v>
      </c>
      <c r="J122" s="95" t="s">
        <v>1305</v>
      </c>
      <c r="K122" s="584">
        <v>50000</v>
      </c>
      <c r="L122" s="161">
        <v>45000</v>
      </c>
      <c r="M122" s="163">
        <v>41700</v>
      </c>
      <c r="N122" s="159">
        <v>47500</v>
      </c>
      <c r="O122" s="159">
        <v>20</v>
      </c>
      <c r="P122" s="159">
        <v>47500</v>
      </c>
      <c r="Q122" s="164">
        <v>41700</v>
      </c>
      <c r="R122" s="162">
        <v>20</v>
      </c>
    </row>
    <row r="123" spans="1:18" ht="47.25">
      <c r="A123" s="27">
        <v>116</v>
      </c>
      <c r="B123" s="129" t="s">
        <v>408</v>
      </c>
      <c r="C123" s="128" t="s">
        <v>1307</v>
      </c>
      <c r="D123" s="128" t="s">
        <v>1308</v>
      </c>
      <c r="E123" s="128" t="s">
        <v>818</v>
      </c>
      <c r="F123" s="128" t="s">
        <v>163</v>
      </c>
      <c r="G123" s="129" t="s">
        <v>387</v>
      </c>
      <c r="H123" s="129" t="s">
        <v>388</v>
      </c>
      <c r="I123" s="129" t="s">
        <v>425</v>
      </c>
      <c r="J123" s="95" t="s">
        <v>1120</v>
      </c>
      <c r="K123" s="584">
        <v>50000</v>
      </c>
      <c r="L123" s="161">
        <v>45000</v>
      </c>
      <c r="M123" s="163">
        <v>41700</v>
      </c>
      <c r="N123" s="159">
        <v>47500</v>
      </c>
      <c r="O123" s="159">
        <v>20</v>
      </c>
      <c r="P123" s="159">
        <v>47500</v>
      </c>
      <c r="Q123" s="164">
        <v>41700</v>
      </c>
      <c r="R123" s="162">
        <v>20</v>
      </c>
    </row>
    <row r="124" spans="1:18" ht="78.75">
      <c r="A124" s="27">
        <v>117</v>
      </c>
      <c r="B124" s="129" t="s">
        <v>408</v>
      </c>
      <c r="C124" s="128" t="s">
        <v>828</v>
      </c>
      <c r="D124" s="128" t="s">
        <v>1309</v>
      </c>
      <c r="E124" s="128" t="s">
        <v>736</v>
      </c>
      <c r="F124" s="128" t="s">
        <v>163</v>
      </c>
      <c r="G124" s="129" t="s">
        <v>387</v>
      </c>
      <c r="H124" s="129" t="s">
        <v>388</v>
      </c>
      <c r="I124" s="129" t="s">
        <v>444</v>
      </c>
      <c r="J124" s="95" t="s">
        <v>1105</v>
      </c>
      <c r="K124" s="584">
        <v>50000</v>
      </c>
      <c r="L124" s="161">
        <v>45000</v>
      </c>
      <c r="M124" s="163">
        <v>41700</v>
      </c>
      <c r="N124" s="159">
        <v>47500</v>
      </c>
      <c r="O124" s="159">
        <v>20</v>
      </c>
      <c r="P124" s="159">
        <v>47500</v>
      </c>
      <c r="Q124" s="164">
        <v>41700</v>
      </c>
      <c r="R124" s="162">
        <v>20</v>
      </c>
    </row>
    <row r="125" spans="1:18" ht="47.25">
      <c r="A125" s="27">
        <v>118</v>
      </c>
      <c r="B125" s="129" t="s">
        <v>408</v>
      </c>
      <c r="C125" s="128" t="s">
        <v>1310</v>
      </c>
      <c r="D125" s="128" t="s">
        <v>1311</v>
      </c>
      <c r="E125" s="128" t="s">
        <v>1312</v>
      </c>
      <c r="F125" s="128" t="s">
        <v>163</v>
      </c>
      <c r="G125" s="129" t="s">
        <v>387</v>
      </c>
      <c r="H125" s="129" t="s">
        <v>394</v>
      </c>
      <c r="I125" s="129" t="s">
        <v>425</v>
      </c>
      <c r="J125" s="95" t="s">
        <v>1120</v>
      </c>
      <c r="K125" s="584">
        <v>50000</v>
      </c>
      <c r="L125" s="161">
        <v>45000</v>
      </c>
      <c r="M125" s="163">
        <v>41700</v>
      </c>
      <c r="N125" s="159">
        <v>47500</v>
      </c>
      <c r="O125" s="159">
        <v>20</v>
      </c>
      <c r="P125" s="159">
        <v>47500</v>
      </c>
      <c r="Q125" s="164">
        <v>41700</v>
      </c>
      <c r="R125" s="162">
        <v>20</v>
      </c>
    </row>
    <row r="126" spans="1:18" ht="47.25">
      <c r="A126" s="27">
        <v>119</v>
      </c>
      <c r="B126" s="129" t="s">
        <v>408</v>
      </c>
      <c r="C126" s="128" t="s">
        <v>1313</v>
      </c>
      <c r="D126" s="128" t="s">
        <v>1314</v>
      </c>
      <c r="E126" s="128" t="s">
        <v>1315</v>
      </c>
      <c r="F126" s="128" t="s">
        <v>163</v>
      </c>
      <c r="G126" s="129" t="s">
        <v>387</v>
      </c>
      <c r="H126" s="129" t="s">
        <v>388</v>
      </c>
      <c r="I126" s="129" t="s">
        <v>425</v>
      </c>
      <c r="J126" s="95" t="s">
        <v>1120</v>
      </c>
      <c r="K126" s="584">
        <v>50000</v>
      </c>
      <c r="L126" s="161">
        <v>45000</v>
      </c>
      <c r="M126" s="163">
        <v>41700</v>
      </c>
      <c r="N126" s="159">
        <v>47500</v>
      </c>
      <c r="O126" s="159">
        <v>20</v>
      </c>
      <c r="P126" s="159">
        <v>47500</v>
      </c>
      <c r="Q126" s="164">
        <v>41700</v>
      </c>
      <c r="R126" s="162">
        <v>20</v>
      </c>
    </row>
    <row r="127" spans="1:18" ht="78.75">
      <c r="A127" s="27">
        <v>120</v>
      </c>
      <c r="B127" s="129" t="s">
        <v>408</v>
      </c>
      <c r="C127" s="128" t="s">
        <v>1316</v>
      </c>
      <c r="D127" s="128" t="s">
        <v>1317</v>
      </c>
      <c r="E127" s="128" t="s">
        <v>1318</v>
      </c>
      <c r="F127" s="128" t="s">
        <v>163</v>
      </c>
      <c r="G127" s="129" t="s">
        <v>387</v>
      </c>
      <c r="H127" s="129" t="s">
        <v>394</v>
      </c>
      <c r="I127" s="129" t="s">
        <v>425</v>
      </c>
      <c r="J127" s="95" t="s">
        <v>1305</v>
      </c>
      <c r="K127" s="584">
        <v>50000</v>
      </c>
      <c r="L127" s="161">
        <v>45000</v>
      </c>
      <c r="M127" s="163">
        <v>41700</v>
      </c>
      <c r="N127" s="159">
        <v>47500</v>
      </c>
      <c r="O127" s="159">
        <v>20</v>
      </c>
      <c r="P127" s="159">
        <v>47500</v>
      </c>
      <c r="Q127" s="164">
        <v>41700</v>
      </c>
      <c r="R127" s="162">
        <v>20</v>
      </c>
    </row>
    <row r="128" spans="1:18" ht="47.25">
      <c r="A128" s="27">
        <v>121</v>
      </c>
      <c r="B128" s="129" t="s">
        <v>408</v>
      </c>
      <c r="C128" s="128" t="s">
        <v>1319</v>
      </c>
      <c r="D128" s="128" t="s">
        <v>1110</v>
      </c>
      <c r="E128" s="128" t="s">
        <v>1302</v>
      </c>
      <c r="F128" s="128" t="s">
        <v>163</v>
      </c>
      <c r="G128" s="129" t="s">
        <v>387</v>
      </c>
      <c r="H128" s="129" t="s">
        <v>388</v>
      </c>
      <c r="I128" s="129" t="s">
        <v>425</v>
      </c>
      <c r="J128" s="95" t="s">
        <v>1120</v>
      </c>
      <c r="K128" s="584">
        <v>50000</v>
      </c>
      <c r="L128" s="161">
        <v>45000</v>
      </c>
      <c r="M128" s="163">
        <v>41700</v>
      </c>
      <c r="N128" s="159">
        <v>47500</v>
      </c>
      <c r="O128" s="159">
        <v>20</v>
      </c>
      <c r="P128" s="159">
        <v>47500</v>
      </c>
      <c r="Q128" s="164">
        <v>41700</v>
      </c>
      <c r="R128" s="162">
        <v>20</v>
      </c>
    </row>
    <row r="129" spans="1:18" ht="47.25">
      <c r="A129" s="27">
        <v>122</v>
      </c>
      <c r="B129" s="129" t="s">
        <v>408</v>
      </c>
      <c r="C129" s="128" t="s">
        <v>1307</v>
      </c>
      <c r="D129" s="128" t="s">
        <v>463</v>
      </c>
      <c r="E129" s="128" t="s">
        <v>1302</v>
      </c>
      <c r="F129" s="128" t="s">
        <v>163</v>
      </c>
      <c r="G129" s="129" t="s">
        <v>387</v>
      </c>
      <c r="H129" s="129" t="s">
        <v>388</v>
      </c>
      <c r="I129" s="129" t="s">
        <v>425</v>
      </c>
      <c r="J129" s="95" t="s">
        <v>1305</v>
      </c>
      <c r="K129" s="584">
        <v>50000</v>
      </c>
      <c r="L129" s="161">
        <v>45000</v>
      </c>
      <c r="M129" s="163">
        <v>41700</v>
      </c>
      <c r="N129" s="159">
        <v>47500</v>
      </c>
      <c r="O129" s="159">
        <v>20</v>
      </c>
      <c r="P129" s="159">
        <v>47500</v>
      </c>
      <c r="Q129" s="164">
        <v>41700</v>
      </c>
      <c r="R129" s="162">
        <v>20</v>
      </c>
    </row>
    <row r="130" spans="1:18" ht="47.25">
      <c r="A130" s="27">
        <v>123</v>
      </c>
      <c r="B130" s="129" t="s">
        <v>408</v>
      </c>
      <c r="C130" s="128" t="s">
        <v>1320</v>
      </c>
      <c r="D130" s="128" t="s">
        <v>1321</v>
      </c>
      <c r="E130" s="128" t="s">
        <v>1322</v>
      </c>
      <c r="F130" s="128" t="s">
        <v>163</v>
      </c>
      <c r="G130" s="129" t="s">
        <v>387</v>
      </c>
      <c r="H130" s="129" t="s">
        <v>388</v>
      </c>
      <c r="I130" s="129" t="s">
        <v>425</v>
      </c>
      <c r="J130" s="95" t="s">
        <v>1120</v>
      </c>
      <c r="K130" s="584">
        <v>50000</v>
      </c>
      <c r="L130" s="161">
        <v>45000</v>
      </c>
      <c r="M130" s="163">
        <v>41700</v>
      </c>
      <c r="N130" s="159">
        <v>47500</v>
      </c>
      <c r="O130" s="159">
        <v>20</v>
      </c>
      <c r="P130" s="159">
        <v>47500</v>
      </c>
      <c r="Q130" s="164">
        <v>41700</v>
      </c>
      <c r="R130" s="162">
        <v>20</v>
      </c>
    </row>
    <row r="131" spans="1:18" ht="47.25">
      <c r="A131" s="27">
        <v>124</v>
      </c>
      <c r="B131" s="129" t="s">
        <v>408</v>
      </c>
      <c r="C131" s="128" t="s">
        <v>490</v>
      </c>
      <c r="D131" s="128" t="s">
        <v>1323</v>
      </c>
      <c r="E131" s="128" t="s">
        <v>1109</v>
      </c>
      <c r="F131" s="128" t="s">
        <v>163</v>
      </c>
      <c r="G131" s="129" t="s">
        <v>387</v>
      </c>
      <c r="H131" s="129" t="s">
        <v>388</v>
      </c>
      <c r="I131" s="129" t="s">
        <v>425</v>
      </c>
      <c r="J131" s="95" t="s">
        <v>1120</v>
      </c>
      <c r="K131" s="584">
        <v>50000</v>
      </c>
      <c r="L131" s="161">
        <v>45000</v>
      </c>
      <c r="M131" s="163">
        <v>41700</v>
      </c>
      <c r="N131" s="159">
        <v>47500</v>
      </c>
      <c r="O131" s="159">
        <v>20</v>
      </c>
      <c r="P131" s="159">
        <v>47500</v>
      </c>
      <c r="Q131" s="164">
        <v>41700</v>
      </c>
      <c r="R131" s="162">
        <v>20</v>
      </c>
    </row>
    <row r="132" spans="1:18" ht="31.5">
      <c r="A132" s="27">
        <v>125</v>
      </c>
      <c r="B132" s="129" t="s">
        <v>408</v>
      </c>
      <c r="C132" s="128" t="s">
        <v>1324</v>
      </c>
      <c r="D132" s="128" t="s">
        <v>595</v>
      </c>
      <c r="E132" s="128" t="s">
        <v>1325</v>
      </c>
      <c r="F132" s="128" t="s">
        <v>163</v>
      </c>
      <c r="G132" s="129" t="s">
        <v>387</v>
      </c>
      <c r="H132" s="129" t="s">
        <v>388</v>
      </c>
      <c r="I132" s="129" t="s">
        <v>444</v>
      </c>
      <c r="J132" s="95" t="s">
        <v>1136</v>
      </c>
      <c r="K132" s="584">
        <v>50000</v>
      </c>
      <c r="L132" s="161">
        <v>45000</v>
      </c>
      <c r="M132" s="163">
        <v>41700</v>
      </c>
      <c r="N132" s="159">
        <v>47500</v>
      </c>
      <c r="O132" s="159">
        <v>20</v>
      </c>
      <c r="P132" s="159">
        <v>47500</v>
      </c>
      <c r="Q132" s="164">
        <v>41700</v>
      </c>
      <c r="R132" s="162">
        <v>20</v>
      </c>
    </row>
    <row r="133" spans="1:18" ht="47.25">
      <c r="A133" s="27">
        <v>126</v>
      </c>
      <c r="B133" s="129" t="s">
        <v>408</v>
      </c>
      <c r="C133" s="128" t="s">
        <v>1326</v>
      </c>
      <c r="D133" s="128" t="s">
        <v>1327</v>
      </c>
      <c r="E133" s="128" t="s">
        <v>424</v>
      </c>
      <c r="F133" s="128" t="s">
        <v>163</v>
      </c>
      <c r="G133" s="129" t="s">
        <v>387</v>
      </c>
      <c r="H133" s="129" t="s">
        <v>388</v>
      </c>
      <c r="I133" s="129" t="s">
        <v>425</v>
      </c>
      <c r="J133" s="95" t="s">
        <v>1118</v>
      </c>
      <c r="K133" s="584">
        <v>50000</v>
      </c>
      <c r="L133" s="161">
        <v>45000</v>
      </c>
      <c r="M133" s="163">
        <v>41700</v>
      </c>
      <c r="N133" s="159">
        <v>47500</v>
      </c>
      <c r="O133" s="159">
        <v>20</v>
      </c>
      <c r="P133" s="159">
        <v>47500</v>
      </c>
      <c r="Q133" s="164">
        <v>41700</v>
      </c>
      <c r="R133" s="162">
        <v>20</v>
      </c>
    </row>
    <row r="134" spans="1:18" ht="47.25">
      <c r="A134" s="27">
        <v>127</v>
      </c>
      <c r="B134" s="129" t="s">
        <v>408</v>
      </c>
      <c r="C134" s="128" t="s">
        <v>1328</v>
      </c>
      <c r="D134" s="128" t="s">
        <v>1329</v>
      </c>
      <c r="E134" s="128" t="s">
        <v>606</v>
      </c>
      <c r="F134" s="128" t="s">
        <v>163</v>
      </c>
      <c r="G134" s="129" t="s">
        <v>387</v>
      </c>
      <c r="H134" s="129" t="s">
        <v>388</v>
      </c>
      <c r="I134" s="129" t="s">
        <v>425</v>
      </c>
      <c r="J134" s="95" t="s">
        <v>1120</v>
      </c>
      <c r="K134" s="584">
        <v>50000</v>
      </c>
      <c r="L134" s="161">
        <v>45000</v>
      </c>
      <c r="M134" s="163">
        <v>41700</v>
      </c>
      <c r="N134" s="159">
        <v>47500</v>
      </c>
      <c r="O134" s="159">
        <v>20</v>
      </c>
      <c r="P134" s="159">
        <v>47500</v>
      </c>
      <c r="Q134" s="164">
        <v>41700</v>
      </c>
      <c r="R134" s="162">
        <v>20</v>
      </c>
    </row>
    <row r="135" spans="1:18" ht="47.25">
      <c r="A135" s="27">
        <v>128</v>
      </c>
      <c r="B135" s="129" t="s">
        <v>408</v>
      </c>
      <c r="C135" s="128" t="s">
        <v>1330</v>
      </c>
      <c r="D135" s="128" t="s">
        <v>1329</v>
      </c>
      <c r="E135" s="128" t="s">
        <v>606</v>
      </c>
      <c r="F135" s="128" t="s">
        <v>163</v>
      </c>
      <c r="G135" s="129" t="s">
        <v>387</v>
      </c>
      <c r="H135" s="129" t="s">
        <v>388</v>
      </c>
      <c r="I135" s="129" t="s">
        <v>425</v>
      </c>
      <c r="J135" s="95" t="s">
        <v>1118</v>
      </c>
      <c r="K135" s="584">
        <v>50000</v>
      </c>
      <c r="L135" s="161">
        <v>45000</v>
      </c>
      <c r="M135" s="163">
        <v>41700</v>
      </c>
      <c r="N135" s="159">
        <v>47500</v>
      </c>
      <c r="O135" s="159">
        <v>20</v>
      </c>
      <c r="P135" s="159">
        <v>47500</v>
      </c>
      <c r="Q135" s="164">
        <v>41700</v>
      </c>
      <c r="R135" s="162">
        <v>20</v>
      </c>
    </row>
    <row r="136" spans="1:18" ht="47.25">
      <c r="A136" s="27">
        <v>129</v>
      </c>
      <c r="B136" s="129" t="s">
        <v>408</v>
      </c>
      <c r="C136" s="128" t="s">
        <v>1331</v>
      </c>
      <c r="D136" s="128" t="s">
        <v>1332</v>
      </c>
      <c r="E136" s="128" t="s">
        <v>1333</v>
      </c>
      <c r="F136" s="128" t="s">
        <v>163</v>
      </c>
      <c r="G136" s="129" t="s">
        <v>387</v>
      </c>
      <c r="H136" s="129" t="s">
        <v>388</v>
      </c>
      <c r="I136" s="129" t="s">
        <v>425</v>
      </c>
      <c r="J136" s="95" t="s">
        <v>1334</v>
      </c>
      <c r="K136" s="584">
        <v>50000</v>
      </c>
      <c r="L136" s="161">
        <v>45000</v>
      </c>
      <c r="M136" s="163">
        <v>41700</v>
      </c>
      <c r="N136" s="159">
        <v>47500</v>
      </c>
      <c r="O136" s="159">
        <v>20</v>
      </c>
      <c r="P136" s="159">
        <v>47500</v>
      </c>
      <c r="Q136" s="164">
        <v>41700</v>
      </c>
      <c r="R136" s="162">
        <v>20</v>
      </c>
    </row>
    <row r="137" spans="1:18" ht="78.75">
      <c r="A137" s="27">
        <v>130</v>
      </c>
      <c r="B137" s="129" t="s">
        <v>408</v>
      </c>
      <c r="C137" s="128" t="s">
        <v>456</v>
      </c>
      <c r="D137" s="128" t="s">
        <v>693</v>
      </c>
      <c r="E137" s="128" t="s">
        <v>1335</v>
      </c>
      <c r="F137" s="128" t="s">
        <v>163</v>
      </c>
      <c r="G137" s="129" t="s">
        <v>387</v>
      </c>
      <c r="H137" s="129" t="s">
        <v>388</v>
      </c>
      <c r="I137" s="129" t="s">
        <v>425</v>
      </c>
      <c r="J137" s="95" t="s">
        <v>491</v>
      </c>
      <c r="K137" s="584">
        <v>50000</v>
      </c>
      <c r="L137" s="161">
        <v>45000</v>
      </c>
      <c r="M137" s="163">
        <v>41700</v>
      </c>
      <c r="N137" s="159">
        <v>47500</v>
      </c>
      <c r="O137" s="159">
        <v>20</v>
      </c>
      <c r="P137" s="159">
        <v>47500</v>
      </c>
      <c r="Q137" s="164">
        <v>41700</v>
      </c>
      <c r="R137" s="162">
        <v>20</v>
      </c>
    </row>
    <row r="138" spans="1:18" ht="78.75">
      <c r="A138" s="27">
        <v>131</v>
      </c>
      <c r="B138" s="129" t="s">
        <v>408</v>
      </c>
      <c r="C138" s="128" t="s">
        <v>1336</v>
      </c>
      <c r="D138" s="128" t="s">
        <v>1122</v>
      </c>
      <c r="E138" s="128" t="s">
        <v>1335</v>
      </c>
      <c r="F138" s="128" t="s">
        <v>163</v>
      </c>
      <c r="G138" s="129" t="s">
        <v>387</v>
      </c>
      <c r="H138" s="129" t="s">
        <v>388</v>
      </c>
      <c r="I138" s="129" t="s">
        <v>425</v>
      </c>
      <c r="J138" s="95" t="s">
        <v>1118</v>
      </c>
      <c r="K138" s="584">
        <v>50000</v>
      </c>
      <c r="L138" s="161">
        <v>45000</v>
      </c>
      <c r="M138" s="163">
        <v>41700</v>
      </c>
      <c r="N138" s="159">
        <v>47500</v>
      </c>
      <c r="O138" s="159">
        <v>20</v>
      </c>
      <c r="P138" s="159">
        <v>47500</v>
      </c>
      <c r="Q138" s="164">
        <v>41700</v>
      </c>
      <c r="R138" s="162">
        <v>20</v>
      </c>
    </row>
    <row r="139" spans="1:18" ht="47.25">
      <c r="A139" s="27">
        <v>132</v>
      </c>
      <c r="B139" s="129" t="s">
        <v>408</v>
      </c>
      <c r="C139" s="128" t="s">
        <v>459</v>
      </c>
      <c r="D139" s="128" t="s">
        <v>1337</v>
      </c>
      <c r="E139" s="128" t="s">
        <v>424</v>
      </c>
      <c r="F139" s="128" t="s">
        <v>163</v>
      </c>
      <c r="G139" s="129" t="s">
        <v>387</v>
      </c>
      <c r="H139" s="129" t="s">
        <v>388</v>
      </c>
      <c r="I139" s="129" t="s">
        <v>425</v>
      </c>
      <c r="J139" s="95" t="s">
        <v>1118</v>
      </c>
      <c r="K139" s="584">
        <v>50000</v>
      </c>
      <c r="L139" s="161">
        <v>45000</v>
      </c>
      <c r="M139" s="163">
        <v>41700</v>
      </c>
      <c r="N139" s="159">
        <v>47500</v>
      </c>
      <c r="O139" s="159">
        <v>20</v>
      </c>
      <c r="P139" s="159">
        <v>47500</v>
      </c>
      <c r="Q139" s="164">
        <v>41700</v>
      </c>
      <c r="R139" s="162">
        <v>20</v>
      </c>
    </row>
    <row r="140" spans="1:18" ht="63">
      <c r="A140" s="27">
        <v>133</v>
      </c>
      <c r="B140" s="129" t="s">
        <v>408</v>
      </c>
      <c r="C140" s="128" t="s">
        <v>629</v>
      </c>
      <c r="D140" s="128" t="s">
        <v>1338</v>
      </c>
      <c r="E140" s="128" t="s">
        <v>1280</v>
      </c>
      <c r="F140" s="128" t="s">
        <v>163</v>
      </c>
      <c r="G140" s="129" t="s">
        <v>387</v>
      </c>
      <c r="H140" s="129" t="s">
        <v>388</v>
      </c>
      <c r="I140" s="129" t="s">
        <v>425</v>
      </c>
      <c r="J140" s="95" t="s">
        <v>1120</v>
      </c>
      <c r="K140" s="584">
        <v>50000</v>
      </c>
      <c r="L140" s="161">
        <v>45000</v>
      </c>
      <c r="M140" s="163">
        <v>41700</v>
      </c>
      <c r="N140" s="159">
        <v>47500</v>
      </c>
      <c r="O140" s="159">
        <v>20</v>
      </c>
      <c r="P140" s="159">
        <v>47500</v>
      </c>
      <c r="Q140" s="164">
        <v>41700</v>
      </c>
      <c r="R140" s="162">
        <v>20</v>
      </c>
    </row>
    <row r="141" spans="1:18" ht="47.25">
      <c r="A141" s="27">
        <v>134</v>
      </c>
      <c r="B141" s="129" t="s">
        <v>408</v>
      </c>
      <c r="C141" s="128" t="s">
        <v>533</v>
      </c>
      <c r="D141" s="128" t="s">
        <v>1339</v>
      </c>
      <c r="E141" s="128" t="s">
        <v>1340</v>
      </c>
      <c r="F141" s="128" t="s">
        <v>163</v>
      </c>
      <c r="G141" s="129" t="s">
        <v>387</v>
      </c>
      <c r="H141" s="129" t="s">
        <v>388</v>
      </c>
      <c r="I141" s="129" t="s">
        <v>425</v>
      </c>
      <c r="J141" s="95" t="s">
        <v>1120</v>
      </c>
      <c r="K141" s="584">
        <v>50000</v>
      </c>
      <c r="L141" s="161">
        <v>45000</v>
      </c>
      <c r="M141" s="163">
        <v>41700</v>
      </c>
      <c r="N141" s="159">
        <v>47500</v>
      </c>
      <c r="O141" s="159">
        <v>20</v>
      </c>
      <c r="P141" s="159">
        <v>47500</v>
      </c>
      <c r="Q141" s="164">
        <v>41700</v>
      </c>
      <c r="R141" s="162">
        <v>20</v>
      </c>
    </row>
    <row r="142" spans="1:18" ht="31.5">
      <c r="A142" s="27">
        <v>135</v>
      </c>
      <c r="B142" s="129" t="s">
        <v>408</v>
      </c>
      <c r="C142" s="128" t="s">
        <v>1341</v>
      </c>
      <c r="D142" s="128" t="s">
        <v>980</v>
      </c>
      <c r="E142" s="128" t="s">
        <v>557</v>
      </c>
      <c r="F142" s="128" t="s">
        <v>163</v>
      </c>
      <c r="G142" s="129" t="s">
        <v>387</v>
      </c>
      <c r="H142" s="129" t="s">
        <v>388</v>
      </c>
      <c r="I142" s="129" t="s">
        <v>444</v>
      </c>
      <c r="J142" s="95" t="s">
        <v>1240</v>
      </c>
      <c r="K142" s="584">
        <v>50000</v>
      </c>
      <c r="L142" s="161">
        <v>45000</v>
      </c>
      <c r="M142" s="163">
        <v>41700</v>
      </c>
      <c r="N142" s="159">
        <v>47500</v>
      </c>
      <c r="O142" s="159">
        <v>20</v>
      </c>
      <c r="P142" s="159">
        <v>47500</v>
      </c>
      <c r="Q142" s="164">
        <v>41700</v>
      </c>
      <c r="R142" s="162">
        <v>20</v>
      </c>
    </row>
    <row r="143" spans="1:18" ht="47.25">
      <c r="A143" s="27">
        <v>136</v>
      </c>
      <c r="B143" s="129" t="s">
        <v>408</v>
      </c>
      <c r="C143" s="128" t="s">
        <v>1342</v>
      </c>
      <c r="D143" s="128" t="s">
        <v>1343</v>
      </c>
      <c r="E143" s="128" t="s">
        <v>1304</v>
      </c>
      <c r="F143" s="128" t="s">
        <v>163</v>
      </c>
      <c r="G143" s="129" t="s">
        <v>387</v>
      </c>
      <c r="H143" s="129" t="s">
        <v>388</v>
      </c>
      <c r="I143" s="129" t="s">
        <v>425</v>
      </c>
      <c r="J143" s="95" t="s">
        <v>1105</v>
      </c>
      <c r="K143" s="584">
        <v>50000</v>
      </c>
      <c r="L143" s="161">
        <v>45000</v>
      </c>
      <c r="M143" s="163">
        <v>41700</v>
      </c>
      <c r="N143" s="159">
        <v>47500</v>
      </c>
      <c r="O143" s="159">
        <v>20</v>
      </c>
      <c r="P143" s="159">
        <v>47500</v>
      </c>
      <c r="Q143" s="164">
        <v>41700</v>
      </c>
      <c r="R143" s="162">
        <v>20</v>
      </c>
    </row>
    <row r="144" spans="1:18" ht="47.25">
      <c r="A144" s="27">
        <v>137</v>
      </c>
      <c r="B144" s="129" t="s">
        <v>408</v>
      </c>
      <c r="C144" s="128" t="s">
        <v>1344</v>
      </c>
      <c r="D144" s="128" t="s">
        <v>434</v>
      </c>
      <c r="E144" s="128" t="s">
        <v>1304</v>
      </c>
      <c r="F144" s="128" t="s">
        <v>163</v>
      </c>
      <c r="G144" s="129" t="s">
        <v>387</v>
      </c>
      <c r="H144" s="129" t="s">
        <v>388</v>
      </c>
      <c r="I144" s="129" t="s">
        <v>425</v>
      </c>
      <c r="J144" s="95" t="s">
        <v>1305</v>
      </c>
      <c r="K144" s="584">
        <v>50000</v>
      </c>
      <c r="L144" s="161">
        <v>45000</v>
      </c>
      <c r="M144" s="163">
        <v>41700</v>
      </c>
      <c r="N144" s="159">
        <v>47500</v>
      </c>
      <c r="O144" s="159">
        <v>20</v>
      </c>
      <c r="P144" s="159">
        <v>47500</v>
      </c>
      <c r="Q144" s="164">
        <v>41700</v>
      </c>
      <c r="R144" s="162">
        <v>20</v>
      </c>
    </row>
    <row r="145" spans="1:18" ht="47.25">
      <c r="A145" s="27">
        <v>138</v>
      </c>
      <c r="B145" s="129" t="s">
        <v>408</v>
      </c>
      <c r="C145" s="128" t="s">
        <v>1345</v>
      </c>
      <c r="D145" s="128" t="s">
        <v>1346</v>
      </c>
      <c r="E145" s="128" t="s">
        <v>424</v>
      </c>
      <c r="F145" s="128" t="s">
        <v>163</v>
      </c>
      <c r="G145" s="129" t="s">
        <v>387</v>
      </c>
      <c r="H145" s="129" t="s">
        <v>388</v>
      </c>
      <c r="I145" s="129" t="s">
        <v>425</v>
      </c>
      <c r="J145" s="95" t="s">
        <v>1118</v>
      </c>
      <c r="K145" s="584">
        <v>50000</v>
      </c>
      <c r="L145" s="161">
        <v>45000</v>
      </c>
      <c r="M145" s="163">
        <v>41700</v>
      </c>
      <c r="N145" s="159">
        <v>47500</v>
      </c>
      <c r="O145" s="159">
        <v>20</v>
      </c>
      <c r="P145" s="159">
        <v>47500</v>
      </c>
      <c r="Q145" s="164">
        <v>41700</v>
      </c>
      <c r="R145" s="162">
        <v>20</v>
      </c>
    </row>
    <row r="146" spans="1:18" ht="47.25">
      <c r="A146" s="27">
        <v>139</v>
      </c>
      <c r="B146" s="129" t="s">
        <v>408</v>
      </c>
      <c r="C146" s="128" t="s">
        <v>1347</v>
      </c>
      <c r="D146" s="128" t="s">
        <v>1348</v>
      </c>
      <c r="E146" s="128" t="s">
        <v>593</v>
      </c>
      <c r="F146" s="128" t="s">
        <v>163</v>
      </c>
      <c r="G146" s="129" t="s">
        <v>387</v>
      </c>
      <c r="H146" s="129" t="s">
        <v>388</v>
      </c>
      <c r="I146" s="129" t="s">
        <v>444</v>
      </c>
      <c r="J146" s="95" t="s">
        <v>1120</v>
      </c>
      <c r="K146" s="584">
        <v>50000</v>
      </c>
      <c r="L146" s="161">
        <v>45000</v>
      </c>
      <c r="M146" s="163">
        <v>41700</v>
      </c>
      <c r="N146" s="159">
        <v>47500</v>
      </c>
      <c r="O146" s="159">
        <v>20</v>
      </c>
      <c r="P146" s="159">
        <v>47500</v>
      </c>
      <c r="Q146" s="164">
        <v>41700</v>
      </c>
      <c r="R146" s="162">
        <v>20</v>
      </c>
    </row>
    <row r="147" spans="1:18" ht="47.25">
      <c r="A147" s="27">
        <v>140</v>
      </c>
      <c r="B147" s="129" t="s">
        <v>408</v>
      </c>
      <c r="C147" s="128" t="s">
        <v>1349</v>
      </c>
      <c r="D147" s="128" t="s">
        <v>1350</v>
      </c>
      <c r="E147" s="128" t="s">
        <v>513</v>
      </c>
      <c r="F147" s="128" t="s">
        <v>163</v>
      </c>
      <c r="G147" s="129" t="s">
        <v>387</v>
      </c>
      <c r="H147" s="129" t="s">
        <v>388</v>
      </c>
      <c r="I147" s="129" t="s">
        <v>444</v>
      </c>
      <c r="J147" s="95" t="s">
        <v>1351</v>
      </c>
      <c r="K147" s="584">
        <v>50000</v>
      </c>
      <c r="L147" s="161">
        <v>45000</v>
      </c>
      <c r="M147" s="163">
        <v>41700</v>
      </c>
      <c r="N147" s="159">
        <v>47500</v>
      </c>
      <c r="O147" s="159">
        <v>20</v>
      </c>
      <c r="P147" s="159">
        <v>47500</v>
      </c>
      <c r="Q147" s="164">
        <v>41700</v>
      </c>
      <c r="R147" s="162">
        <v>20</v>
      </c>
    </row>
    <row r="148" spans="1:18" ht="47.25">
      <c r="A148" s="27">
        <v>141</v>
      </c>
      <c r="B148" s="129" t="s">
        <v>408</v>
      </c>
      <c r="C148" s="128" t="s">
        <v>1352</v>
      </c>
      <c r="D148" s="128" t="s">
        <v>456</v>
      </c>
      <c r="E148" s="128" t="s">
        <v>1130</v>
      </c>
      <c r="F148" s="128" t="s">
        <v>163</v>
      </c>
      <c r="G148" s="129" t="s">
        <v>387</v>
      </c>
      <c r="H148" s="129" t="s">
        <v>388</v>
      </c>
      <c r="I148" s="129" t="s">
        <v>425</v>
      </c>
      <c r="J148" s="95" t="s">
        <v>657</v>
      </c>
      <c r="K148" s="584">
        <v>50000</v>
      </c>
      <c r="L148" s="161">
        <v>45000</v>
      </c>
      <c r="M148" s="163">
        <v>41700</v>
      </c>
      <c r="N148" s="159">
        <v>47500</v>
      </c>
      <c r="O148" s="159">
        <v>20</v>
      </c>
      <c r="P148" s="159">
        <v>47500</v>
      </c>
      <c r="Q148" s="164">
        <v>41700</v>
      </c>
      <c r="R148" s="162">
        <v>20</v>
      </c>
    </row>
    <row r="149" spans="1:18" ht="45">
      <c r="A149" s="27">
        <v>142</v>
      </c>
      <c r="B149" s="129" t="s">
        <v>408</v>
      </c>
      <c r="C149" s="128" t="s">
        <v>1353</v>
      </c>
      <c r="D149" s="128" t="s">
        <v>430</v>
      </c>
      <c r="E149" s="95" t="s">
        <v>1354</v>
      </c>
      <c r="F149" s="128" t="s">
        <v>163</v>
      </c>
      <c r="G149" s="129" t="s">
        <v>387</v>
      </c>
      <c r="H149" s="129" t="s">
        <v>388</v>
      </c>
      <c r="I149" s="129" t="s">
        <v>425</v>
      </c>
      <c r="J149" s="95" t="s">
        <v>1118</v>
      </c>
      <c r="K149" s="584">
        <v>50000</v>
      </c>
      <c r="L149" s="161">
        <v>45000</v>
      </c>
      <c r="M149" s="163">
        <v>41700</v>
      </c>
      <c r="N149" s="159">
        <v>47500</v>
      </c>
      <c r="O149" s="159">
        <v>20</v>
      </c>
      <c r="P149" s="159">
        <v>47500</v>
      </c>
      <c r="Q149" s="164">
        <v>41700</v>
      </c>
      <c r="R149" s="162">
        <v>20</v>
      </c>
    </row>
    <row r="150" spans="1:18" ht="47.25">
      <c r="A150" s="27">
        <v>143</v>
      </c>
      <c r="B150" s="129" t="s">
        <v>408</v>
      </c>
      <c r="C150" s="128" t="s">
        <v>1355</v>
      </c>
      <c r="D150" s="128" t="s">
        <v>514</v>
      </c>
      <c r="E150" s="128" t="s">
        <v>443</v>
      </c>
      <c r="F150" s="128" t="s">
        <v>163</v>
      </c>
      <c r="G150" s="129" t="s">
        <v>387</v>
      </c>
      <c r="H150" s="129" t="s">
        <v>388</v>
      </c>
      <c r="I150" s="129" t="s">
        <v>444</v>
      </c>
      <c r="J150" s="95" t="s">
        <v>1105</v>
      </c>
      <c r="K150" s="584">
        <v>50000</v>
      </c>
      <c r="L150" s="161">
        <v>45000</v>
      </c>
      <c r="M150" s="163">
        <v>41700</v>
      </c>
      <c r="N150" s="159">
        <v>47500</v>
      </c>
      <c r="O150" s="159">
        <v>20</v>
      </c>
      <c r="P150" s="159">
        <v>47500</v>
      </c>
      <c r="Q150" s="164">
        <v>41700</v>
      </c>
      <c r="R150" s="162">
        <v>20</v>
      </c>
    </row>
    <row r="151" spans="1:18" ht="47.25">
      <c r="A151" s="27">
        <v>144</v>
      </c>
      <c r="B151" s="129" t="s">
        <v>408</v>
      </c>
      <c r="C151" s="128" t="s">
        <v>1356</v>
      </c>
      <c r="D151" s="128" t="s">
        <v>1357</v>
      </c>
      <c r="E151" s="128" t="s">
        <v>1358</v>
      </c>
      <c r="F151" s="128" t="s">
        <v>163</v>
      </c>
      <c r="G151" s="129" t="s">
        <v>387</v>
      </c>
      <c r="H151" s="129" t="s">
        <v>388</v>
      </c>
      <c r="I151" s="129" t="s">
        <v>444</v>
      </c>
      <c r="J151" s="95" t="s">
        <v>1120</v>
      </c>
      <c r="K151" s="584">
        <v>50000</v>
      </c>
      <c r="L151" s="161">
        <v>45000</v>
      </c>
      <c r="M151" s="163">
        <v>41700</v>
      </c>
      <c r="N151" s="159">
        <v>47500</v>
      </c>
      <c r="O151" s="159">
        <v>20</v>
      </c>
      <c r="P151" s="159">
        <v>47500</v>
      </c>
      <c r="Q151" s="164">
        <v>41700</v>
      </c>
      <c r="R151" s="162">
        <v>20</v>
      </c>
    </row>
    <row r="152" spans="1:18" ht="47.25">
      <c r="A152" s="27">
        <v>145</v>
      </c>
      <c r="B152" s="129" t="s">
        <v>408</v>
      </c>
      <c r="C152" s="128" t="s">
        <v>1359</v>
      </c>
      <c r="D152" s="128" t="s">
        <v>1360</v>
      </c>
      <c r="E152" s="128" t="s">
        <v>1361</v>
      </c>
      <c r="F152" s="128" t="s">
        <v>163</v>
      </c>
      <c r="G152" s="129" t="s">
        <v>387</v>
      </c>
      <c r="H152" s="129" t="s">
        <v>388</v>
      </c>
      <c r="I152" s="129" t="s">
        <v>425</v>
      </c>
      <c r="J152" s="95" t="s">
        <v>1118</v>
      </c>
      <c r="K152" s="584">
        <v>50000</v>
      </c>
      <c r="L152" s="161">
        <v>45000</v>
      </c>
      <c r="M152" s="163">
        <v>41792</v>
      </c>
      <c r="N152" s="159">
        <v>47500</v>
      </c>
      <c r="O152" s="159">
        <v>20</v>
      </c>
      <c r="P152" s="159">
        <v>47500</v>
      </c>
      <c r="Q152" s="164">
        <v>41792</v>
      </c>
      <c r="R152" s="162">
        <v>20</v>
      </c>
    </row>
    <row r="153" spans="1:18" ht="47.25">
      <c r="A153" s="27">
        <v>146</v>
      </c>
      <c r="B153" s="129" t="s">
        <v>408</v>
      </c>
      <c r="C153" s="128" t="s">
        <v>1248</v>
      </c>
      <c r="D153" s="128" t="s">
        <v>1362</v>
      </c>
      <c r="E153" s="128" t="s">
        <v>429</v>
      </c>
      <c r="F153" s="128" t="s">
        <v>163</v>
      </c>
      <c r="G153" s="129" t="s">
        <v>387</v>
      </c>
      <c r="H153" s="129" t="s">
        <v>388</v>
      </c>
      <c r="I153" s="129" t="s">
        <v>425</v>
      </c>
      <c r="J153" s="95" t="s">
        <v>1118</v>
      </c>
      <c r="K153" s="584">
        <v>50000</v>
      </c>
      <c r="L153" s="161">
        <v>45000</v>
      </c>
      <c r="M153" s="163">
        <v>41792</v>
      </c>
      <c r="N153" s="159">
        <v>47500</v>
      </c>
      <c r="O153" s="159">
        <v>20</v>
      </c>
      <c r="P153" s="159">
        <v>47500</v>
      </c>
      <c r="Q153" s="164">
        <v>41792</v>
      </c>
      <c r="R153" s="162">
        <v>20</v>
      </c>
    </row>
    <row r="154" spans="1:18" ht="63">
      <c r="A154" s="27">
        <v>147</v>
      </c>
      <c r="B154" s="129" t="s">
        <v>408</v>
      </c>
      <c r="C154" s="128" t="s">
        <v>1363</v>
      </c>
      <c r="D154" s="128" t="s">
        <v>690</v>
      </c>
      <c r="E154" s="128" t="s">
        <v>1364</v>
      </c>
      <c r="F154" s="128" t="s">
        <v>163</v>
      </c>
      <c r="G154" s="129" t="s">
        <v>387</v>
      </c>
      <c r="H154" s="129" t="s">
        <v>388</v>
      </c>
      <c r="I154" s="129" t="s">
        <v>425</v>
      </c>
      <c r="J154" s="95" t="s">
        <v>1305</v>
      </c>
      <c r="K154" s="584">
        <v>50000</v>
      </c>
      <c r="L154" s="161">
        <v>45000</v>
      </c>
      <c r="M154" s="163">
        <v>41792</v>
      </c>
      <c r="N154" s="159">
        <v>47500</v>
      </c>
      <c r="O154" s="159">
        <v>20</v>
      </c>
      <c r="P154" s="159">
        <v>47500</v>
      </c>
      <c r="Q154" s="164">
        <v>41792</v>
      </c>
      <c r="R154" s="162">
        <v>20</v>
      </c>
    </row>
    <row r="155" spans="1:18" ht="90">
      <c r="A155" s="27">
        <v>148</v>
      </c>
      <c r="B155" s="129" t="s">
        <v>408</v>
      </c>
      <c r="C155" s="128" t="s">
        <v>1365</v>
      </c>
      <c r="D155" s="128" t="s">
        <v>1366</v>
      </c>
      <c r="E155" s="95" t="s">
        <v>1299</v>
      </c>
      <c r="F155" s="128" t="s">
        <v>163</v>
      </c>
      <c r="G155" s="129" t="s">
        <v>387</v>
      </c>
      <c r="H155" s="129" t="s">
        <v>388</v>
      </c>
      <c r="I155" s="129" t="s">
        <v>425</v>
      </c>
      <c r="J155" s="95" t="s">
        <v>1118</v>
      </c>
      <c r="K155" s="584">
        <v>50000</v>
      </c>
      <c r="L155" s="161">
        <v>45000</v>
      </c>
      <c r="M155" s="163">
        <v>41792</v>
      </c>
      <c r="N155" s="159">
        <v>47500</v>
      </c>
      <c r="O155" s="159">
        <v>20</v>
      </c>
      <c r="P155" s="159">
        <v>47500</v>
      </c>
      <c r="Q155" s="164">
        <v>41792</v>
      </c>
      <c r="R155" s="162">
        <v>20</v>
      </c>
    </row>
    <row r="156" spans="1:18" ht="78.75">
      <c r="A156" s="27">
        <v>149</v>
      </c>
      <c r="B156" s="129" t="s">
        <v>408</v>
      </c>
      <c r="C156" s="128" t="s">
        <v>1367</v>
      </c>
      <c r="D156" s="128" t="s">
        <v>521</v>
      </c>
      <c r="E156" s="128" t="s">
        <v>1368</v>
      </c>
      <c r="F156" s="128" t="s">
        <v>163</v>
      </c>
      <c r="G156" s="129" t="s">
        <v>387</v>
      </c>
      <c r="H156" s="129" t="s">
        <v>388</v>
      </c>
      <c r="I156" s="129" t="s">
        <v>425</v>
      </c>
      <c r="J156" s="95" t="s">
        <v>1118</v>
      </c>
      <c r="K156" s="584">
        <v>50000</v>
      </c>
      <c r="L156" s="161">
        <v>45000</v>
      </c>
      <c r="M156" s="163">
        <v>41792</v>
      </c>
      <c r="N156" s="159">
        <v>47500</v>
      </c>
      <c r="O156" s="159">
        <v>20</v>
      </c>
      <c r="P156" s="159">
        <v>47500</v>
      </c>
      <c r="Q156" s="164">
        <v>41792</v>
      </c>
      <c r="R156" s="162">
        <v>20</v>
      </c>
    </row>
    <row r="157" spans="1:18" ht="47.25">
      <c r="A157" s="27">
        <v>150</v>
      </c>
      <c r="B157" s="129" t="s">
        <v>408</v>
      </c>
      <c r="C157" s="128" t="s">
        <v>1369</v>
      </c>
      <c r="D157" s="128" t="s">
        <v>611</v>
      </c>
      <c r="E157" s="128" t="s">
        <v>606</v>
      </c>
      <c r="F157" s="128" t="s">
        <v>163</v>
      </c>
      <c r="G157" s="129" t="s">
        <v>387</v>
      </c>
      <c r="H157" s="129" t="s">
        <v>388</v>
      </c>
      <c r="I157" s="129" t="s">
        <v>425</v>
      </c>
      <c r="J157" s="95" t="s">
        <v>1118</v>
      </c>
      <c r="K157" s="584">
        <v>50000</v>
      </c>
      <c r="L157" s="161">
        <v>45000</v>
      </c>
      <c r="M157" s="163">
        <v>41792</v>
      </c>
      <c r="N157" s="159">
        <v>47500</v>
      </c>
      <c r="O157" s="159">
        <v>20</v>
      </c>
      <c r="P157" s="159">
        <v>47500</v>
      </c>
      <c r="Q157" s="164">
        <v>41792</v>
      </c>
      <c r="R157" s="162">
        <v>20</v>
      </c>
    </row>
    <row r="158" spans="1:18" ht="47.25">
      <c r="A158" s="27">
        <v>151</v>
      </c>
      <c r="B158" s="129" t="s">
        <v>408</v>
      </c>
      <c r="C158" s="128" t="s">
        <v>1370</v>
      </c>
      <c r="D158" s="128" t="s">
        <v>1371</v>
      </c>
      <c r="E158" s="128" t="s">
        <v>424</v>
      </c>
      <c r="F158" s="128" t="s">
        <v>163</v>
      </c>
      <c r="G158" s="129" t="s">
        <v>387</v>
      </c>
      <c r="H158" s="129" t="s">
        <v>388</v>
      </c>
      <c r="I158" s="129" t="s">
        <v>425</v>
      </c>
      <c r="J158" s="95" t="s">
        <v>1118</v>
      </c>
      <c r="K158" s="584">
        <v>50000</v>
      </c>
      <c r="L158" s="161">
        <v>45000</v>
      </c>
      <c r="M158" s="163">
        <v>41792</v>
      </c>
      <c r="N158" s="159">
        <v>47500</v>
      </c>
      <c r="O158" s="159">
        <v>20</v>
      </c>
      <c r="P158" s="159">
        <v>47500</v>
      </c>
      <c r="Q158" s="164">
        <v>41792</v>
      </c>
      <c r="R158" s="162">
        <v>20</v>
      </c>
    </row>
    <row r="159" spans="1:18" ht="47.25">
      <c r="A159" s="27">
        <v>152</v>
      </c>
      <c r="B159" s="129" t="s">
        <v>408</v>
      </c>
      <c r="C159" s="128" t="s">
        <v>693</v>
      </c>
      <c r="D159" s="128" t="s">
        <v>611</v>
      </c>
      <c r="E159" s="128" t="s">
        <v>606</v>
      </c>
      <c r="F159" s="128" t="s">
        <v>163</v>
      </c>
      <c r="G159" s="129" t="s">
        <v>387</v>
      </c>
      <c r="H159" s="129" t="s">
        <v>388</v>
      </c>
      <c r="I159" s="129" t="s">
        <v>425</v>
      </c>
      <c r="J159" s="95" t="s">
        <v>1118</v>
      </c>
      <c r="K159" s="584">
        <v>50000</v>
      </c>
      <c r="L159" s="161">
        <v>45000</v>
      </c>
      <c r="M159" s="163">
        <v>41792</v>
      </c>
      <c r="N159" s="159">
        <v>47500</v>
      </c>
      <c r="O159" s="159">
        <v>20</v>
      </c>
      <c r="P159" s="159">
        <v>47500</v>
      </c>
      <c r="Q159" s="164">
        <v>41792</v>
      </c>
      <c r="R159" s="162">
        <v>20</v>
      </c>
    </row>
    <row r="160" spans="1:18" ht="47.25">
      <c r="A160" s="27">
        <v>153</v>
      </c>
      <c r="B160" s="129" t="s">
        <v>408</v>
      </c>
      <c r="C160" s="128" t="s">
        <v>1372</v>
      </c>
      <c r="D160" s="128" t="s">
        <v>1373</v>
      </c>
      <c r="E160" s="128" t="s">
        <v>1374</v>
      </c>
      <c r="F160" s="128" t="s">
        <v>163</v>
      </c>
      <c r="G160" s="129" t="s">
        <v>387</v>
      </c>
      <c r="H160" s="129" t="s">
        <v>388</v>
      </c>
      <c r="I160" s="129" t="s">
        <v>425</v>
      </c>
      <c r="J160" s="95" t="s">
        <v>1120</v>
      </c>
      <c r="K160" s="584">
        <v>50000</v>
      </c>
      <c r="L160" s="161">
        <v>45000</v>
      </c>
      <c r="M160" s="163">
        <v>41792</v>
      </c>
      <c r="N160" s="159">
        <v>47500</v>
      </c>
      <c r="O160" s="159">
        <v>20</v>
      </c>
      <c r="P160" s="159">
        <v>47500</v>
      </c>
      <c r="Q160" s="164">
        <v>41792</v>
      </c>
      <c r="R160" s="162">
        <v>20</v>
      </c>
    </row>
    <row r="161" spans="1:18" ht="47.25">
      <c r="A161" s="27">
        <v>154</v>
      </c>
      <c r="B161" s="129" t="s">
        <v>408</v>
      </c>
      <c r="C161" s="128" t="s">
        <v>1375</v>
      </c>
      <c r="D161" s="128" t="s">
        <v>1209</v>
      </c>
      <c r="E161" s="128" t="s">
        <v>513</v>
      </c>
      <c r="F161" s="128" t="s">
        <v>163</v>
      </c>
      <c r="G161" s="129" t="s">
        <v>387</v>
      </c>
      <c r="H161" s="129" t="s">
        <v>388</v>
      </c>
      <c r="I161" s="129" t="s">
        <v>444</v>
      </c>
      <c r="J161" s="104" t="s">
        <v>1120</v>
      </c>
      <c r="K161" s="584">
        <v>50000</v>
      </c>
      <c r="L161" s="161">
        <v>45000</v>
      </c>
      <c r="M161" s="163">
        <v>41792</v>
      </c>
      <c r="N161" s="159">
        <v>47500</v>
      </c>
      <c r="O161" s="159">
        <v>20</v>
      </c>
      <c r="P161" s="159">
        <v>47500</v>
      </c>
      <c r="Q161" s="164">
        <v>41792</v>
      </c>
      <c r="R161" s="162">
        <v>20</v>
      </c>
    </row>
    <row r="162" spans="1:18" ht="47.25">
      <c r="A162" s="27">
        <v>155</v>
      </c>
      <c r="B162" s="129" t="s">
        <v>408</v>
      </c>
      <c r="C162" s="128" t="s">
        <v>814</v>
      </c>
      <c r="D162" s="128" t="s">
        <v>1209</v>
      </c>
      <c r="E162" s="128" t="s">
        <v>513</v>
      </c>
      <c r="F162" s="128" t="s">
        <v>163</v>
      </c>
      <c r="G162" s="129" t="s">
        <v>387</v>
      </c>
      <c r="H162" s="129" t="s">
        <v>388</v>
      </c>
      <c r="I162" s="129" t="s">
        <v>444</v>
      </c>
      <c r="J162" s="104" t="s">
        <v>1120</v>
      </c>
      <c r="K162" s="584">
        <v>50000</v>
      </c>
      <c r="L162" s="161">
        <v>45000</v>
      </c>
      <c r="M162" s="163">
        <v>41792</v>
      </c>
      <c r="N162" s="159">
        <v>47500</v>
      </c>
      <c r="O162" s="159">
        <v>20</v>
      </c>
      <c r="P162" s="159">
        <v>47500</v>
      </c>
      <c r="Q162" s="164">
        <v>41792</v>
      </c>
      <c r="R162" s="162">
        <v>20</v>
      </c>
    </row>
    <row r="163" spans="1:18" ht="47.25">
      <c r="A163" s="27">
        <v>156</v>
      </c>
      <c r="B163" s="129" t="s">
        <v>408</v>
      </c>
      <c r="C163" s="128" t="s">
        <v>1376</v>
      </c>
      <c r="D163" s="128" t="s">
        <v>1209</v>
      </c>
      <c r="E163" s="128" t="s">
        <v>1114</v>
      </c>
      <c r="F163" s="128" t="s">
        <v>163</v>
      </c>
      <c r="G163" s="129" t="s">
        <v>387</v>
      </c>
      <c r="H163" s="129" t="s">
        <v>388</v>
      </c>
      <c r="I163" s="129" t="s">
        <v>444</v>
      </c>
      <c r="J163" s="104" t="s">
        <v>1120</v>
      </c>
      <c r="K163" s="584">
        <v>50000</v>
      </c>
      <c r="L163" s="161">
        <v>45000</v>
      </c>
      <c r="M163" s="163">
        <v>41792</v>
      </c>
      <c r="N163" s="159">
        <v>47500</v>
      </c>
      <c r="O163" s="159">
        <v>20</v>
      </c>
      <c r="P163" s="159">
        <v>47500</v>
      </c>
      <c r="Q163" s="164">
        <v>41792</v>
      </c>
      <c r="R163" s="162">
        <v>20</v>
      </c>
    </row>
    <row r="164" spans="1:18" ht="47.25">
      <c r="A164" s="27">
        <v>157</v>
      </c>
      <c r="B164" s="129" t="s">
        <v>408</v>
      </c>
      <c r="C164" s="128" t="s">
        <v>1377</v>
      </c>
      <c r="D164" s="128" t="s">
        <v>564</v>
      </c>
      <c r="E164" s="128" t="s">
        <v>513</v>
      </c>
      <c r="F164" s="128" t="s">
        <v>163</v>
      </c>
      <c r="G164" s="129" t="s">
        <v>387</v>
      </c>
      <c r="H164" s="129" t="s">
        <v>388</v>
      </c>
      <c r="I164" s="129" t="s">
        <v>444</v>
      </c>
      <c r="J164" s="95" t="s">
        <v>1120</v>
      </c>
      <c r="K164" s="584">
        <v>50000</v>
      </c>
      <c r="L164" s="161">
        <v>45000</v>
      </c>
      <c r="M164" s="163">
        <v>41792</v>
      </c>
      <c r="N164" s="159">
        <v>47500</v>
      </c>
      <c r="O164" s="159">
        <v>20</v>
      </c>
      <c r="P164" s="159">
        <v>47500</v>
      </c>
      <c r="Q164" s="164">
        <v>41792</v>
      </c>
      <c r="R164" s="162">
        <v>20</v>
      </c>
    </row>
    <row r="165" spans="1:18" ht="47.25">
      <c r="A165" s="27">
        <v>158</v>
      </c>
      <c r="B165" s="129" t="s">
        <v>408</v>
      </c>
      <c r="C165" s="128" t="s">
        <v>650</v>
      </c>
      <c r="D165" s="128" t="s">
        <v>1378</v>
      </c>
      <c r="E165" s="128" t="s">
        <v>1379</v>
      </c>
      <c r="F165" s="128" t="s">
        <v>163</v>
      </c>
      <c r="G165" s="129" t="s">
        <v>387</v>
      </c>
      <c r="H165" s="129" t="s">
        <v>394</v>
      </c>
      <c r="I165" s="129" t="s">
        <v>444</v>
      </c>
      <c r="J165" s="95" t="s">
        <v>1380</v>
      </c>
      <c r="K165" s="584">
        <v>50000</v>
      </c>
      <c r="L165" s="161">
        <v>45000</v>
      </c>
      <c r="M165" s="163">
        <v>41792</v>
      </c>
      <c r="N165" s="159">
        <v>47500</v>
      </c>
      <c r="O165" s="159">
        <v>20</v>
      </c>
      <c r="P165" s="159">
        <v>47500</v>
      </c>
      <c r="Q165" s="164">
        <v>41792</v>
      </c>
      <c r="R165" s="162">
        <v>20</v>
      </c>
    </row>
    <row r="166" spans="1:18" ht="47.25">
      <c r="A166" s="27">
        <v>159</v>
      </c>
      <c r="B166" s="129" t="s">
        <v>408</v>
      </c>
      <c r="C166" s="128" t="s">
        <v>1381</v>
      </c>
      <c r="D166" s="128" t="s">
        <v>568</v>
      </c>
      <c r="E166" s="128" t="s">
        <v>513</v>
      </c>
      <c r="F166" s="128" t="s">
        <v>163</v>
      </c>
      <c r="G166" s="129" t="s">
        <v>387</v>
      </c>
      <c r="H166" s="129" t="s">
        <v>388</v>
      </c>
      <c r="I166" s="129" t="s">
        <v>444</v>
      </c>
      <c r="J166" s="95" t="s">
        <v>1120</v>
      </c>
      <c r="K166" s="584">
        <v>50000</v>
      </c>
      <c r="L166" s="161">
        <v>45000</v>
      </c>
      <c r="M166" s="163">
        <v>41792</v>
      </c>
      <c r="N166" s="159">
        <v>47500</v>
      </c>
      <c r="O166" s="159">
        <v>20</v>
      </c>
      <c r="P166" s="159">
        <v>47500</v>
      </c>
      <c r="Q166" s="164">
        <v>41792</v>
      </c>
      <c r="R166" s="162">
        <v>20</v>
      </c>
    </row>
    <row r="167" spans="1:18" ht="63">
      <c r="A167" s="27">
        <v>160</v>
      </c>
      <c r="B167" s="129" t="s">
        <v>408</v>
      </c>
      <c r="C167" s="128" t="s">
        <v>1382</v>
      </c>
      <c r="D167" s="128" t="s">
        <v>1383</v>
      </c>
      <c r="E167" s="128" t="s">
        <v>1384</v>
      </c>
      <c r="F167" s="128" t="s">
        <v>163</v>
      </c>
      <c r="G167" s="129" t="s">
        <v>387</v>
      </c>
      <c r="H167" s="129" t="s">
        <v>388</v>
      </c>
      <c r="I167" s="129" t="s">
        <v>444</v>
      </c>
      <c r="J167" s="95" t="s">
        <v>1136</v>
      </c>
      <c r="K167" s="584">
        <v>50000</v>
      </c>
      <c r="L167" s="161">
        <v>45000</v>
      </c>
      <c r="M167" s="163">
        <v>41792</v>
      </c>
      <c r="N167" s="159">
        <v>47500</v>
      </c>
      <c r="O167" s="159">
        <v>20</v>
      </c>
      <c r="P167" s="159">
        <v>47500</v>
      </c>
      <c r="Q167" s="164">
        <v>41792</v>
      </c>
      <c r="R167" s="162">
        <v>20</v>
      </c>
    </row>
    <row r="168" spans="1:18" ht="47.25">
      <c r="A168" s="27">
        <v>161</v>
      </c>
      <c r="B168" s="129" t="s">
        <v>408</v>
      </c>
      <c r="C168" s="128" t="s">
        <v>1349</v>
      </c>
      <c r="D168" s="128" t="s">
        <v>1385</v>
      </c>
      <c r="E168" s="128" t="s">
        <v>513</v>
      </c>
      <c r="F168" s="128" t="s">
        <v>163</v>
      </c>
      <c r="G168" s="129" t="s">
        <v>387</v>
      </c>
      <c r="H168" s="129" t="s">
        <v>388</v>
      </c>
      <c r="I168" s="129" t="s">
        <v>444</v>
      </c>
      <c r="J168" s="95" t="s">
        <v>1120</v>
      </c>
      <c r="K168" s="584">
        <v>50000</v>
      </c>
      <c r="L168" s="161">
        <v>45000</v>
      </c>
      <c r="M168" s="163">
        <v>41792</v>
      </c>
      <c r="N168" s="159">
        <v>47500</v>
      </c>
      <c r="O168" s="159">
        <v>20</v>
      </c>
      <c r="P168" s="159">
        <v>47500</v>
      </c>
      <c r="Q168" s="164">
        <v>41792</v>
      </c>
      <c r="R168" s="162">
        <v>20</v>
      </c>
    </row>
    <row r="169" spans="1:18" ht="47.25">
      <c r="A169" s="27">
        <v>162</v>
      </c>
      <c r="B169" s="129" t="s">
        <v>408</v>
      </c>
      <c r="C169" s="128" t="s">
        <v>1386</v>
      </c>
      <c r="D169" s="128" t="s">
        <v>1387</v>
      </c>
      <c r="E169" s="128" t="s">
        <v>513</v>
      </c>
      <c r="F169" s="128" t="s">
        <v>163</v>
      </c>
      <c r="G169" s="129" t="s">
        <v>387</v>
      </c>
      <c r="H169" s="129" t="s">
        <v>388</v>
      </c>
      <c r="I169" s="129" t="s">
        <v>444</v>
      </c>
      <c r="J169" s="95" t="s">
        <v>1120</v>
      </c>
      <c r="K169" s="584">
        <v>50000</v>
      </c>
      <c r="L169" s="161">
        <v>45000</v>
      </c>
      <c r="M169" s="163">
        <v>41792</v>
      </c>
      <c r="N169" s="159">
        <v>47500</v>
      </c>
      <c r="O169" s="159">
        <v>20</v>
      </c>
      <c r="P169" s="159">
        <v>47500</v>
      </c>
      <c r="Q169" s="164">
        <v>41792</v>
      </c>
      <c r="R169" s="162">
        <v>20</v>
      </c>
    </row>
    <row r="170" spans="1:18" ht="47.25">
      <c r="A170" s="27">
        <v>163</v>
      </c>
      <c r="B170" s="129" t="s">
        <v>408</v>
      </c>
      <c r="C170" s="128" t="s">
        <v>1388</v>
      </c>
      <c r="D170" s="128" t="s">
        <v>540</v>
      </c>
      <c r="E170" s="128" t="s">
        <v>513</v>
      </c>
      <c r="F170" s="128" t="s">
        <v>163</v>
      </c>
      <c r="G170" s="129" t="s">
        <v>387</v>
      </c>
      <c r="H170" s="129" t="s">
        <v>388</v>
      </c>
      <c r="I170" s="129" t="s">
        <v>444</v>
      </c>
      <c r="J170" s="95" t="s">
        <v>1120</v>
      </c>
      <c r="K170" s="584">
        <v>50000</v>
      </c>
      <c r="L170" s="161">
        <v>45000</v>
      </c>
      <c r="M170" s="163">
        <v>41792</v>
      </c>
      <c r="N170" s="159">
        <v>47500</v>
      </c>
      <c r="O170" s="159">
        <v>20</v>
      </c>
      <c r="P170" s="159">
        <v>47500</v>
      </c>
      <c r="Q170" s="164">
        <v>41792</v>
      </c>
      <c r="R170" s="162">
        <v>20</v>
      </c>
    </row>
    <row r="171" spans="1:18" ht="47.25">
      <c r="A171" s="27">
        <v>164</v>
      </c>
      <c r="B171" s="129" t="s">
        <v>408</v>
      </c>
      <c r="C171" s="128" t="s">
        <v>1389</v>
      </c>
      <c r="D171" s="128" t="s">
        <v>482</v>
      </c>
      <c r="E171" s="128" t="s">
        <v>424</v>
      </c>
      <c r="F171" s="128" t="s">
        <v>163</v>
      </c>
      <c r="G171" s="129" t="s">
        <v>387</v>
      </c>
      <c r="H171" s="129" t="s">
        <v>388</v>
      </c>
      <c r="I171" s="129" t="s">
        <v>425</v>
      </c>
      <c r="J171" s="95" t="s">
        <v>1390</v>
      </c>
      <c r="K171" s="584">
        <v>50000</v>
      </c>
      <c r="L171" s="161">
        <v>45000</v>
      </c>
      <c r="M171" s="163">
        <v>41792</v>
      </c>
      <c r="N171" s="159">
        <v>47500</v>
      </c>
      <c r="O171" s="159">
        <v>20</v>
      </c>
      <c r="P171" s="159">
        <v>47500</v>
      </c>
      <c r="Q171" s="164">
        <v>41792</v>
      </c>
      <c r="R171" s="162">
        <v>20</v>
      </c>
    </row>
    <row r="172" spans="1:18" ht="47.25">
      <c r="A172" s="27">
        <v>165</v>
      </c>
      <c r="B172" s="129" t="s">
        <v>408</v>
      </c>
      <c r="C172" s="128" t="s">
        <v>1391</v>
      </c>
      <c r="D172" s="128" t="s">
        <v>485</v>
      </c>
      <c r="E172" s="128" t="s">
        <v>561</v>
      </c>
      <c r="F172" s="128" t="s">
        <v>163</v>
      </c>
      <c r="G172" s="129" t="s">
        <v>387</v>
      </c>
      <c r="H172" s="129" t="s">
        <v>388</v>
      </c>
      <c r="I172" s="129" t="s">
        <v>425</v>
      </c>
      <c r="J172" s="95" t="s">
        <v>491</v>
      </c>
      <c r="K172" s="584">
        <v>50000</v>
      </c>
      <c r="L172" s="161">
        <v>45000</v>
      </c>
      <c r="M172" s="163">
        <v>41792</v>
      </c>
      <c r="N172" s="159">
        <v>47500</v>
      </c>
      <c r="O172" s="159">
        <v>20</v>
      </c>
      <c r="P172" s="159">
        <v>47500</v>
      </c>
      <c r="Q172" s="164">
        <v>41792</v>
      </c>
      <c r="R172" s="162">
        <v>20</v>
      </c>
    </row>
    <row r="173" spans="1:18" ht="47.25">
      <c r="A173" s="27">
        <v>166</v>
      </c>
      <c r="B173" s="129" t="s">
        <v>408</v>
      </c>
      <c r="C173" s="128" t="s">
        <v>698</v>
      </c>
      <c r="D173" s="128" t="s">
        <v>1392</v>
      </c>
      <c r="E173" s="128" t="s">
        <v>1393</v>
      </c>
      <c r="F173" s="128" t="s">
        <v>163</v>
      </c>
      <c r="G173" s="129" t="s">
        <v>387</v>
      </c>
      <c r="H173" s="129" t="s">
        <v>388</v>
      </c>
      <c r="I173" s="129" t="s">
        <v>425</v>
      </c>
      <c r="J173" s="95" t="s">
        <v>491</v>
      </c>
      <c r="K173" s="584">
        <v>50000</v>
      </c>
      <c r="L173" s="161">
        <v>45000</v>
      </c>
      <c r="M173" s="163">
        <v>41792</v>
      </c>
      <c r="N173" s="159">
        <v>47500</v>
      </c>
      <c r="O173" s="159">
        <v>20</v>
      </c>
      <c r="P173" s="159">
        <v>47500</v>
      </c>
      <c r="Q173" s="164">
        <v>41792</v>
      </c>
      <c r="R173" s="162">
        <v>20</v>
      </c>
    </row>
    <row r="174" spans="1:18" ht="31.5">
      <c r="A174" s="27">
        <v>167</v>
      </c>
      <c r="B174" s="129" t="s">
        <v>408</v>
      </c>
      <c r="C174" s="128" t="s">
        <v>1394</v>
      </c>
      <c r="D174" s="128" t="s">
        <v>1395</v>
      </c>
      <c r="E174" s="128" t="s">
        <v>1396</v>
      </c>
      <c r="F174" s="128" t="s">
        <v>163</v>
      </c>
      <c r="G174" s="129" t="s">
        <v>387</v>
      </c>
      <c r="H174" s="129" t="s">
        <v>388</v>
      </c>
      <c r="I174" s="129" t="s">
        <v>444</v>
      </c>
      <c r="J174" s="95" t="s">
        <v>1120</v>
      </c>
      <c r="K174" s="584">
        <v>50000</v>
      </c>
      <c r="L174" s="161">
        <v>45000</v>
      </c>
      <c r="M174" s="163">
        <v>41792</v>
      </c>
      <c r="N174" s="159">
        <v>47500</v>
      </c>
      <c r="O174" s="159">
        <v>20</v>
      </c>
      <c r="P174" s="159">
        <v>47500</v>
      </c>
      <c r="Q174" s="164">
        <v>41792</v>
      </c>
      <c r="R174" s="162">
        <v>20</v>
      </c>
    </row>
    <row r="175" spans="1:18" ht="47.25">
      <c r="A175" s="27">
        <v>168</v>
      </c>
      <c r="B175" s="129" t="s">
        <v>408</v>
      </c>
      <c r="C175" s="128" t="s">
        <v>1397</v>
      </c>
      <c r="D175" s="128" t="s">
        <v>1398</v>
      </c>
      <c r="E175" s="128" t="s">
        <v>505</v>
      </c>
      <c r="F175" s="128" t="s">
        <v>163</v>
      </c>
      <c r="G175" s="129" t="s">
        <v>387</v>
      </c>
      <c r="H175" s="129" t="s">
        <v>394</v>
      </c>
      <c r="I175" s="129" t="s">
        <v>425</v>
      </c>
      <c r="J175" s="95" t="s">
        <v>1120</v>
      </c>
      <c r="K175" s="584">
        <v>50000</v>
      </c>
      <c r="L175" s="161">
        <v>45000</v>
      </c>
      <c r="M175" s="163">
        <v>41792</v>
      </c>
      <c r="N175" s="159">
        <v>47500</v>
      </c>
      <c r="O175" s="159">
        <v>20</v>
      </c>
      <c r="P175" s="159">
        <v>47500</v>
      </c>
      <c r="Q175" s="164">
        <v>41792</v>
      </c>
      <c r="R175" s="162">
        <v>20</v>
      </c>
    </row>
    <row r="176" spans="1:18" ht="47.25">
      <c r="A176" s="27">
        <v>169</v>
      </c>
      <c r="B176" s="129" t="s">
        <v>408</v>
      </c>
      <c r="C176" s="128" t="s">
        <v>861</v>
      </c>
      <c r="D176" s="128" t="s">
        <v>428</v>
      </c>
      <c r="E176" s="128" t="s">
        <v>424</v>
      </c>
      <c r="F176" s="128" t="s">
        <v>163</v>
      </c>
      <c r="G176" s="129" t="s">
        <v>387</v>
      </c>
      <c r="H176" s="129" t="s">
        <v>388</v>
      </c>
      <c r="I176" s="129" t="s">
        <v>425</v>
      </c>
      <c r="J176" s="95" t="s">
        <v>1390</v>
      </c>
      <c r="K176" s="584">
        <v>50000</v>
      </c>
      <c r="L176" s="161">
        <v>45000</v>
      </c>
      <c r="M176" s="163">
        <v>41792</v>
      </c>
      <c r="N176" s="159">
        <v>47500</v>
      </c>
      <c r="O176" s="159">
        <v>20</v>
      </c>
      <c r="P176" s="159">
        <v>47500</v>
      </c>
      <c r="Q176" s="164">
        <v>41792</v>
      </c>
      <c r="R176" s="162">
        <v>20</v>
      </c>
    </row>
    <row r="177" spans="1:18" ht="47.25">
      <c r="A177" s="27">
        <v>170</v>
      </c>
      <c r="B177" s="129" t="s">
        <v>408</v>
      </c>
      <c r="C177" s="128" t="s">
        <v>1399</v>
      </c>
      <c r="D177" s="128" t="s">
        <v>1400</v>
      </c>
      <c r="E177" s="128" t="s">
        <v>1114</v>
      </c>
      <c r="F177" s="128" t="s">
        <v>163</v>
      </c>
      <c r="G177" s="129" t="s">
        <v>387</v>
      </c>
      <c r="H177" s="129" t="s">
        <v>388</v>
      </c>
      <c r="I177" s="129" t="s">
        <v>444</v>
      </c>
      <c r="J177" s="95" t="s">
        <v>1401</v>
      </c>
      <c r="K177" s="584">
        <v>50000</v>
      </c>
      <c r="L177" s="161">
        <v>45000</v>
      </c>
      <c r="M177" s="163">
        <v>41792</v>
      </c>
      <c r="N177" s="159">
        <v>47500</v>
      </c>
      <c r="O177" s="159">
        <v>20</v>
      </c>
      <c r="P177" s="159">
        <v>47500</v>
      </c>
      <c r="Q177" s="164">
        <v>41792</v>
      </c>
      <c r="R177" s="162">
        <v>20</v>
      </c>
    </row>
    <row r="178" spans="1:18" ht="47.25">
      <c r="A178" s="27">
        <v>171</v>
      </c>
      <c r="B178" s="129" t="s">
        <v>408</v>
      </c>
      <c r="C178" s="128" t="s">
        <v>1402</v>
      </c>
      <c r="D178" s="128" t="s">
        <v>1209</v>
      </c>
      <c r="E178" s="128" t="s">
        <v>1114</v>
      </c>
      <c r="F178" s="128" t="s">
        <v>163</v>
      </c>
      <c r="G178" s="129" t="s">
        <v>387</v>
      </c>
      <c r="H178" s="129" t="s">
        <v>388</v>
      </c>
      <c r="I178" s="129" t="s">
        <v>444</v>
      </c>
      <c r="J178" s="95" t="s">
        <v>1401</v>
      </c>
      <c r="K178" s="584">
        <v>50000</v>
      </c>
      <c r="L178" s="161">
        <v>45000</v>
      </c>
      <c r="M178" s="163">
        <v>41792</v>
      </c>
      <c r="N178" s="159">
        <v>47500</v>
      </c>
      <c r="O178" s="159">
        <v>20</v>
      </c>
      <c r="P178" s="159">
        <v>47500</v>
      </c>
      <c r="Q178" s="164">
        <v>41792</v>
      </c>
      <c r="R178" s="162">
        <v>20</v>
      </c>
    </row>
    <row r="179" spans="1:18" ht="47.25">
      <c r="A179" s="27">
        <v>172</v>
      </c>
      <c r="B179" s="129" t="s">
        <v>408</v>
      </c>
      <c r="C179" s="128" t="s">
        <v>1403</v>
      </c>
      <c r="D179" s="128" t="s">
        <v>1404</v>
      </c>
      <c r="E179" s="128" t="s">
        <v>424</v>
      </c>
      <c r="F179" s="128" t="s">
        <v>163</v>
      </c>
      <c r="G179" s="129" t="s">
        <v>387</v>
      </c>
      <c r="H179" s="129" t="s">
        <v>394</v>
      </c>
      <c r="I179" s="129" t="s">
        <v>425</v>
      </c>
      <c r="J179" s="95" t="s">
        <v>1118</v>
      </c>
      <c r="K179" s="584">
        <v>50000</v>
      </c>
      <c r="L179" s="161">
        <v>45000</v>
      </c>
      <c r="M179" s="163">
        <v>41792</v>
      </c>
      <c r="N179" s="159">
        <v>47500</v>
      </c>
      <c r="O179" s="159">
        <v>20</v>
      </c>
      <c r="P179" s="159">
        <v>47500</v>
      </c>
      <c r="Q179" s="164">
        <v>41792</v>
      </c>
      <c r="R179" s="162">
        <v>20</v>
      </c>
    </row>
    <row r="180" spans="1:18" ht="31.5">
      <c r="A180" s="27">
        <v>173</v>
      </c>
      <c r="B180" s="129" t="s">
        <v>408</v>
      </c>
      <c r="C180" s="128" t="s">
        <v>521</v>
      </c>
      <c r="D180" s="128" t="s">
        <v>1405</v>
      </c>
      <c r="E180" s="128" t="s">
        <v>557</v>
      </c>
      <c r="F180" s="128" t="s">
        <v>163</v>
      </c>
      <c r="G180" s="129" t="s">
        <v>387</v>
      </c>
      <c r="H180" s="129" t="s">
        <v>388</v>
      </c>
      <c r="I180" s="129" t="s">
        <v>444</v>
      </c>
      <c r="J180" s="95" t="s">
        <v>1406</v>
      </c>
      <c r="K180" s="584">
        <v>50000</v>
      </c>
      <c r="L180" s="161">
        <v>45000</v>
      </c>
      <c r="M180" s="163">
        <v>41792</v>
      </c>
      <c r="N180" s="159">
        <v>47500</v>
      </c>
      <c r="O180" s="159">
        <v>20</v>
      </c>
      <c r="P180" s="159">
        <v>47500</v>
      </c>
      <c r="Q180" s="164">
        <v>41792</v>
      </c>
      <c r="R180" s="162">
        <v>20</v>
      </c>
    </row>
    <row r="181" spans="1:18" ht="63">
      <c r="A181" s="27">
        <v>174</v>
      </c>
      <c r="B181" s="129" t="s">
        <v>408</v>
      </c>
      <c r="C181" s="128" t="s">
        <v>448</v>
      </c>
      <c r="D181" s="128" t="s">
        <v>1253</v>
      </c>
      <c r="E181" s="128" t="s">
        <v>1407</v>
      </c>
      <c r="F181" s="128" t="s">
        <v>163</v>
      </c>
      <c r="G181" s="129" t="s">
        <v>387</v>
      </c>
      <c r="H181" s="129" t="s">
        <v>388</v>
      </c>
      <c r="I181" s="129" t="s">
        <v>444</v>
      </c>
      <c r="J181" s="95" t="s">
        <v>1120</v>
      </c>
      <c r="K181" s="584">
        <v>50000</v>
      </c>
      <c r="L181" s="161">
        <v>45000</v>
      </c>
      <c r="M181" s="163">
        <v>41792</v>
      </c>
      <c r="N181" s="159">
        <v>47500</v>
      </c>
      <c r="O181" s="159">
        <v>20</v>
      </c>
      <c r="P181" s="159">
        <v>47500</v>
      </c>
      <c r="Q181" s="164">
        <v>41792</v>
      </c>
      <c r="R181" s="162">
        <v>20</v>
      </c>
    </row>
    <row r="182" spans="1:18" ht="47.25">
      <c r="A182" s="27">
        <v>175</v>
      </c>
      <c r="B182" s="129" t="s">
        <v>408</v>
      </c>
      <c r="C182" s="128" t="s">
        <v>1408</v>
      </c>
      <c r="D182" s="128" t="s">
        <v>1409</v>
      </c>
      <c r="E182" s="128" t="s">
        <v>424</v>
      </c>
      <c r="F182" s="128" t="s">
        <v>163</v>
      </c>
      <c r="G182" s="129" t="s">
        <v>387</v>
      </c>
      <c r="H182" s="129" t="s">
        <v>394</v>
      </c>
      <c r="I182" s="129" t="s">
        <v>425</v>
      </c>
      <c r="J182" s="95" t="s">
        <v>1118</v>
      </c>
      <c r="K182" s="584">
        <v>50000</v>
      </c>
      <c r="L182" s="161">
        <v>45000</v>
      </c>
      <c r="M182" s="163">
        <v>41792</v>
      </c>
      <c r="N182" s="159">
        <v>47500</v>
      </c>
      <c r="O182" s="159">
        <v>20</v>
      </c>
      <c r="P182" s="159">
        <v>47500</v>
      </c>
      <c r="Q182" s="164">
        <v>41792</v>
      </c>
      <c r="R182" s="162">
        <v>20</v>
      </c>
    </row>
    <row r="183" spans="1:18" ht="47.25">
      <c r="A183" s="27">
        <v>176</v>
      </c>
      <c r="B183" s="129" t="s">
        <v>408</v>
      </c>
      <c r="C183" s="128" t="s">
        <v>1410</v>
      </c>
      <c r="D183" s="128" t="s">
        <v>485</v>
      </c>
      <c r="E183" s="128" t="s">
        <v>424</v>
      </c>
      <c r="F183" s="128" t="s">
        <v>163</v>
      </c>
      <c r="G183" s="129" t="s">
        <v>387</v>
      </c>
      <c r="H183" s="129" t="s">
        <v>394</v>
      </c>
      <c r="I183" s="129" t="s">
        <v>425</v>
      </c>
      <c r="J183" s="95" t="s">
        <v>1118</v>
      </c>
      <c r="K183" s="584">
        <v>50000</v>
      </c>
      <c r="L183" s="161">
        <v>45000</v>
      </c>
      <c r="M183" s="163">
        <v>41792</v>
      </c>
      <c r="N183" s="159">
        <v>47500</v>
      </c>
      <c r="O183" s="159">
        <v>20</v>
      </c>
      <c r="P183" s="159">
        <v>47500</v>
      </c>
      <c r="Q183" s="164">
        <v>41792</v>
      </c>
      <c r="R183" s="162">
        <v>20</v>
      </c>
    </row>
    <row r="184" spans="1:18" ht="31.5">
      <c r="A184" s="27">
        <v>177</v>
      </c>
      <c r="B184" s="129" t="s">
        <v>408</v>
      </c>
      <c r="C184" s="128" t="s">
        <v>1411</v>
      </c>
      <c r="D184" s="128" t="s">
        <v>1412</v>
      </c>
      <c r="E184" s="128" t="s">
        <v>1413</v>
      </c>
      <c r="F184" s="128" t="s">
        <v>163</v>
      </c>
      <c r="G184" s="129" t="s">
        <v>387</v>
      </c>
      <c r="H184" s="129" t="s">
        <v>388</v>
      </c>
      <c r="I184" s="129" t="s">
        <v>444</v>
      </c>
      <c r="J184" s="95" t="s">
        <v>1118</v>
      </c>
      <c r="K184" s="584">
        <v>50000</v>
      </c>
      <c r="L184" s="161">
        <v>45000</v>
      </c>
      <c r="M184" s="163">
        <v>41792</v>
      </c>
      <c r="N184" s="159">
        <v>47500</v>
      </c>
      <c r="O184" s="159">
        <v>20</v>
      </c>
      <c r="P184" s="159">
        <v>47500</v>
      </c>
      <c r="Q184" s="164">
        <v>41792</v>
      </c>
      <c r="R184" s="162">
        <v>20</v>
      </c>
    </row>
    <row r="185" spans="1:18" ht="47.25">
      <c r="A185" s="27">
        <v>178</v>
      </c>
      <c r="B185" s="129" t="s">
        <v>408</v>
      </c>
      <c r="C185" s="128" t="s">
        <v>1414</v>
      </c>
      <c r="D185" s="128" t="s">
        <v>1415</v>
      </c>
      <c r="E185" s="128" t="s">
        <v>557</v>
      </c>
      <c r="F185" s="128" t="s">
        <v>163</v>
      </c>
      <c r="G185" s="129" t="s">
        <v>387</v>
      </c>
      <c r="H185" s="129" t="s">
        <v>388</v>
      </c>
      <c r="I185" s="129" t="s">
        <v>444</v>
      </c>
      <c r="J185" s="104" t="s">
        <v>1136</v>
      </c>
      <c r="K185" s="584">
        <v>50000</v>
      </c>
      <c r="L185" s="161">
        <v>45000</v>
      </c>
      <c r="M185" s="163">
        <v>41792</v>
      </c>
      <c r="N185" s="159">
        <v>47500</v>
      </c>
      <c r="O185" s="159">
        <v>20</v>
      </c>
      <c r="P185" s="159">
        <v>47500</v>
      </c>
      <c r="Q185" s="164">
        <v>41792</v>
      </c>
      <c r="R185" s="162">
        <v>20</v>
      </c>
    </row>
    <row r="186" spans="1:18" ht="45">
      <c r="A186" s="27">
        <v>179</v>
      </c>
      <c r="B186" s="129" t="s">
        <v>408</v>
      </c>
      <c r="C186" s="128" t="s">
        <v>1416</v>
      </c>
      <c r="D186" s="128" t="s">
        <v>1417</v>
      </c>
      <c r="E186" s="128" t="s">
        <v>557</v>
      </c>
      <c r="F186" s="128" t="s">
        <v>163</v>
      </c>
      <c r="G186" s="129" t="s">
        <v>387</v>
      </c>
      <c r="H186" s="129" t="s">
        <v>388</v>
      </c>
      <c r="I186" s="129" t="s">
        <v>444</v>
      </c>
      <c r="J186" s="95" t="s">
        <v>1351</v>
      </c>
      <c r="K186" s="584">
        <v>50000</v>
      </c>
      <c r="L186" s="161">
        <v>45000</v>
      </c>
      <c r="M186" s="163">
        <v>41792</v>
      </c>
      <c r="N186" s="159">
        <v>47500</v>
      </c>
      <c r="O186" s="159">
        <v>20</v>
      </c>
      <c r="P186" s="159">
        <v>47500</v>
      </c>
      <c r="Q186" s="164">
        <v>41792</v>
      </c>
      <c r="R186" s="162">
        <v>20</v>
      </c>
    </row>
    <row r="187" spans="1:18" ht="47.25">
      <c r="A187" s="27">
        <v>180</v>
      </c>
      <c r="B187" s="129" t="s">
        <v>408</v>
      </c>
      <c r="C187" s="128" t="s">
        <v>1418</v>
      </c>
      <c r="D187" s="128" t="s">
        <v>1311</v>
      </c>
      <c r="E187" s="128" t="s">
        <v>424</v>
      </c>
      <c r="F187" s="128" t="s">
        <v>163</v>
      </c>
      <c r="G187" s="129" t="s">
        <v>387</v>
      </c>
      <c r="H187" s="129" t="s">
        <v>388</v>
      </c>
      <c r="I187" s="129" t="s">
        <v>425</v>
      </c>
      <c r="J187" s="95" t="s">
        <v>491</v>
      </c>
      <c r="K187" s="584">
        <v>50000</v>
      </c>
      <c r="L187" s="161">
        <v>45000</v>
      </c>
      <c r="M187" s="163">
        <v>41792</v>
      </c>
      <c r="N187" s="159">
        <v>47500</v>
      </c>
      <c r="O187" s="159">
        <v>20</v>
      </c>
      <c r="P187" s="159">
        <v>47500</v>
      </c>
      <c r="Q187" s="164">
        <v>41792</v>
      </c>
      <c r="R187" s="159">
        <v>20</v>
      </c>
    </row>
    <row r="188" spans="1:18" ht="47.25">
      <c r="A188" s="27">
        <v>181</v>
      </c>
      <c r="B188" s="129" t="s">
        <v>408</v>
      </c>
      <c r="C188" s="128" t="s">
        <v>1126</v>
      </c>
      <c r="D188" s="128" t="s">
        <v>1419</v>
      </c>
      <c r="E188" s="128" t="s">
        <v>1304</v>
      </c>
      <c r="F188" s="128" t="s">
        <v>163</v>
      </c>
      <c r="G188" s="129" t="s">
        <v>387</v>
      </c>
      <c r="H188" s="129" t="s">
        <v>388</v>
      </c>
      <c r="I188" s="129" t="s">
        <v>425</v>
      </c>
      <c r="J188" s="95" t="s">
        <v>1351</v>
      </c>
      <c r="K188" s="584">
        <v>50000</v>
      </c>
      <c r="L188" s="161">
        <v>45000</v>
      </c>
      <c r="M188" s="163">
        <v>41792</v>
      </c>
      <c r="N188" s="159">
        <v>47500</v>
      </c>
      <c r="O188" s="159">
        <v>20</v>
      </c>
      <c r="P188" s="159">
        <v>47500</v>
      </c>
      <c r="Q188" s="164">
        <v>41792</v>
      </c>
      <c r="R188" s="159">
        <v>20</v>
      </c>
    </row>
    <row r="189" spans="1:18" ht="31.5">
      <c r="A189" s="27">
        <v>182</v>
      </c>
      <c r="B189" s="129" t="s">
        <v>408</v>
      </c>
      <c r="C189" s="128" t="s">
        <v>1420</v>
      </c>
      <c r="D189" s="128" t="s">
        <v>1421</v>
      </c>
      <c r="E189" s="128" t="s">
        <v>1422</v>
      </c>
      <c r="F189" s="128" t="s">
        <v>163</v>
      </c>
      <c r="G189" s="129" t="s">
        <v>387</v>
      </c>
      <c r="H189" s="129" t="s">
        <v>388</v>
      </c>
      <c r="I189" s="129" t="s">
        <v>444</v>
      </c>
      <c r="J189" s="95" t="s">
        <v>1118</v>
      </c>
      <c r="K189" s="584">
        <v>50000</v>
      </c>
      <c r="L189" s="161">
        <v>45000</v>
      </c>
      <c r="M189" s="163">
        <v>41792</v>
      </c>
      <c r="N189" s="159">
        <v>47500</v>
      </c>
      <c r="O189" s="159">
        <v>20</v>
      </c>
      <c r="P189" s="159">
        <v>47500</v>
      </c>
      <c r="Q189" s="164">
        <v>41792</v>
      </c>
      <c r="R189" s="159">
        <v>20</v>
      </c>
    </row>
    <row r="190" spans="1:18" ht="47.25">
      <c r="A190" s="27">
        <v>183</v>
      </c>
      <c r="B190" s="129" t="s">
        <v>408</v>
      </c>
      <c r="C190" s="128" t="s">
        <v>434</v>
      </c>
      <c r="D190" s="128" t="s">
        <v>1080</v>
      </c>
      <c r="E190" s="128" t="s">
        <v>1302</v>
      </c>
      <c r="F190" s="128" t="s">
        <v>163</v>
      </c>
      <c r="G190" s="129" t="s">
        <v>387</v>
      </c>
      <c r="H190" s="129" t="s">
        <v>388</v>
      </c>
      <c r="I190" s="129" t="s">
        <v>425</v>
      </c>
      <c r="J190" s="95" t="s">
        <v>1120</v>
      </c>
      <c r="K190" s="584">
        <v>50000</v>
      </c>
      <c r="L190" s="161">
        <v>45000</v>
      </c>
      <c r="M190" s="163">
        <v>41792</v>
      </c>
      <c r="N190" s="159">
        <v>47500</v>
      </c>
      <c r="O190" s="159">
        <v>20</v>
      </c>
      <c r="P190" s="159">
        <v>47500</v>
      </c>
      <c r="Q190" s="164">
        <v>41792</v>
      </c>
      <c r="R190" s="159">
        <v>20</v>
      </c>
    </row>
    <row r="191" spans="1:18" ht="90">
      <c r="A191" s="27">
        <v>184</v>
      </c>
      <c r="B191" s="129" t="s">
        <v>408</v>
      </c>
      <c r="C191" s="128" t="s">
        <v>611</v>
      </c>
      <c r="D191" s="128" t="s">
        <v>460</v>
      </c>
      <c r="E191" s="95" t="s">
        <v>1423</v>
      </c>
      <c r="F191" s="128" t="s">
        <v>163</v>
      </c>
      <c r="G191" s="129" t="s">
        <v>387</v>
      </c>
      <c r="H191" s="129" t="s">
        <v>388</v>
      </c>
      <c r="I191" s="129" t="s">
        <v>425</v>
      </c>
      <c r="J191" s="95" t="s">
        <v>1118</v>
      </c>
      <c r="K191" s="584">
        <v>50000</v>
      </c>
      <c r="L191" s="161">
        <v>45000</v>
      </c>
      <c r="M191" s="163">
        <v>41914</v>
      </c>
      <c r="N191" s="159">
        <v>47500</v>
      </c>
      <c r="O191" s="159">
        <v>20</v>
      </c>
      <c r="P191" s="159">
        <v>47500</v>
      </c>
      <c r="Q191" s="164">
        <v>41914</v>
      </c>
      <c r="R191" s="159">
        <v>20</v>
      </c>
    </row>
    <row r="192" spans="1:18" ht="47.25">
      <c r="A192" s="27">
        <v>185</v>
      </c>
      <c r="B192" s="129" t="s">
        <v>408</v>
      </c>
      <c r="C192" s="128" t="s">
        <v>873</v>
      </c>
      <c r="D192" s="128" t="s">
        <v>1110</v>
      </c>
      <c r="E192" s="128" t="s">
        <v>561</v>
      </c>
      <c r="F192" s="128" t="s">
        <v>163</v>
      </c>
      <c r="G192" s="129" t="s">
        <v>387</v>
      </c>
      <c r="H192" s="129" t="s">
        <v>388</v>
      </c>
      <c r="I192" s="129" t="s">
        <v>425</v>
      </c>
      <c r="J192" s="95" t="s">
        <v>1120</v>
      </c>
      <c r="K192" s="584">
        <v>50000</v>
      </c>
      <c r="L192" s="161">
        <v>45000</v>
      </c>
      <c r="M192" s="163">
        <v>41914</v>
      </c>
      <c r="N192" s="159">
        <v>47500</v>
      </c>
      <c r="O192" s="159">
        <v>20</v>
      </c>
      <c r="P192" s="159">
        <v>47500</v>
      </c>
      <c r="Q192" s="164">
        <v>41914</v>
      </c>
      <c r="R192" s="159">
        <v>20</v>
      </c>
    </row>
    <row r="193" spans="1:18" ht="63">
      <c r="A193" s="27">
        <v>186</v>
      </c>
      <c r="B193" s="129" t="s">
        <v>408</v>
      </c>
      <c r="C193" s="95" t="s">
        <v>1424</v>
      </c>
      <c r="D193" s="128" t="s">
        <v>1425</v>
      </c>
      <c r="E193" s="128" t="s">
        <v>1407</v>
      </c>
      <c r="F193" s="128" t="s">
        <v>163</v>
      </c>
      <c r="G193" s="129" t="s">
        <v>387</v>
      </c>
      <c r="H193" s="129" t="s">
        <v>388</v>
      </c>
      <c r="I193" s="129" t="s">
        <v>444</v>
      </c>
      <c r="J193" s="95" t="s">
        <v>1136</v>
      </c>
      <c r="K193" s="584">
        <v>50000</v>
      </c>
      <c r="L193" s="161">
        <v>45000</v>
      </c>
      <c r="M193" s="163">
        <v>41914</v>
      </c>
      <c r="N193" s="159">
        <v>47500</v>
      </c>
      <c r="O193" s="159">
        <v>20</v>
      </c>
      <c r="P193" s="159">
        <v>47500</v>
      </c>
      <c r="Q193" s="164">
        <v>41914</v>
      </c>
      <c r="R193" s="159">
        <v>20</v>
      </c>
    </row>
    <row r="194" spans="1:18" ht="94.5">
      <c r="A194" s="27">
        <v>187</v>
      </c>
      <c r="B194" s="129" t="s">
        <v>408</v>
      </c>
      <c r="C194" s="128" t="s">
        <v>1426</v>
      </c>
      <c r="D194" s="128" t="s">
        <v>1427</v>
      </c>
      <c r="E194" s="128" t="s">
        <v>1428</v>
      </c>
      <c r="F194" s="128" t="s">
        <v>163</v>
      </c>
      <c r="G194" s="129" t="s">
        <v>387</v>
      </c>
      <c r="H194" s="129" t="s">
        <v>388</v>
      </c>
      <c r="I194" s="129" t="s">
        <v>444</v>
      </c>
      <c r="J194" s="95" t="s">
        <v>1120</v>
      </c>
      <c r="K194" s="584">
        <v>50000</v>
      </c>
      <c r="L194" s="161">
        <v>45000</v>
      </c>
      <c r="M194" s="163">
        <v>41914</v>
      </c>
      <c r="N194" s="159">
        <v>47500</v>
      </c>
      <c r="O194" s="159">
        <v>20</v>
      </c>
      <c r="P194" s="159">
        <v>47500</v>
      </c>
      <c r="Q194" s="164">
        <v>41914</v>
      </c>
      <c r="R194" s="159">
        <v>20</v>
      </c>
    </row>
    <row r="195" spans="1:18" ht="105">
      <c r="A195" s="27">
        <v>188</v>
      </c>
      <c r="B195" s="129" t="s">
        <v>408</v>
      </c>
      <c r="C195" s="128" t="s">
        <v>460</v>
      </c>
      <c r="D195" s="128" t="s">
        <v>1429</v>
      </c>
      <c r="E195" s="95" t="s">
        <v>1430</v>
      </c>
      <c r="F195" s="128" t="s">
        <v>163</v>
      </c>
      <c r="G195" s="129" t="s">
        <v>387</v>
      </c>
      <c r="H195" s="129" t="s">
        <v>388</v>
      </c>
      <c r="I195" s="129" t="s">
        <v>425</v>
      </c>
      <c r="J195" s="95" t="s">
        <v>1118</v>
      </c>
      <c r="K195" s="584">
        <v>50000</v>
      </c>
      <c r="L195" s="161">
        <v>45000</v>
      </c>
      <c r="M195" s="163">
        <v>41914</v>
      </c>
      <c r="N195" s="159">
        <v>47500</v>
      </c>
      <c r="O195" s="159">
        <v>20</v>
      </c>
      <c r="P195" s="159">
        <v>47500</v>
      </c>
      <c r="Q195" s="164">
        <v>41914</v>
      </c>
      <c r="R195" s="159">
        <v>20</v>
      </c>
    </row>
    <row r="196" spans="1:18" ht="63">
      <c r="A196" s="27">
        <v>189</v>
      </c>
      <c r="B196" s="129" t="s">
        <v>408</v>
      </c>
      <c r="C196" s="128" t="s">
        <v>482</v>
      </c>
      <c r="D196" s="128" t="s">
        <v>643</v>
      </c>
      <c r="E196" s="128" t="s">
        <v>1157</v>
      </c>
      <c r="F196" s="128" t="s">
        <v>163</v>
      </c>
      <c r="G196" s="129" t="s">
        <v>387</v>
      </c>
      <c r="H196" s="129" t="s">
        <v>388</v>
      </c>
      <c r="I196" s="129" t="s">
        <v>425</v>
      </c>
      <c r="J196" s="95" t="s">
        <v>1118</v>
      </c>
      <c r="K196" s="584">
        <v>50000</v>
      </c>
      <c r="L196" s="161">
        <v>45000</v>
      </c>
      <c r="M196" s="163">
        <v>41914</v>
      </c>
      <c r="N196" s="159">
        <v>47500</v>
      </c>
      <c r="O196" s="159">
        <v>20</v>
      </c>
      <c r="P196" s="159">
        <v>47500</v>
      </c>
      <c r="Q196" s="164">
        <v>41914</v>
      </c>
      <c r="R196" s="159">
        <v>20</v>
      </c>
    </row>
    <row r="197" spans="1:18" ht="31.5">
      <c r="A197" s="27">
        <v>190</v>
      </c>
      <c r="B197" s="129" t="s">
        <v>408</v>
      </c>
      <c r="C197" s="128" t="s">
        <v>544</v>
      </c>
      <c r="D197" s="128" t="s">
        <v>1431</v>
      </c>
      <c r="E197" s="128" t="s">
        <v>1285</v>
      </c>
      <c r="F197" s="128" t="s">
        <v>163</v>
      </c>
      <c r="G197" s="129" t="s">
        <v>387</v>
      </c>
      <c r="H197" s="129" t="s">
        <v>388</v>
      </c>
      <c r="I197" s="129" t="s">
        <v>444</v>
      </c>
      <c r="J197" s="95" t="s">
        <v>1118</v>
      </c>
      <c r="K197" s="584">
        <v>50000</v>
      </c>
      <c r="L197" s="161">
        <v>45000</v>
      </c>
      <c r="M197" s="163">
        <v>41914</v>
      </c>
      <c r="N197" s="159">
        <v>47500</v>
      </c>
      <c r="O197" s="159">
        <v>20</v>
      </c>
      <c r="P197" s="159">
        <v>47500</v>
      </c>
      <c r="Q197" s="164">
        <v>41914</v>
      </c>
      <c r="R197" s="159">
        <v>20</v>
      </c>
    </row>
    <row r="198" spans="1:18" ht="31.5">
      <c r="A198" s="27">
        <v>191</v>
      </c>
      <c r="B198" s="129" t="s">
        <v>408</v>
      </c>
      <c r="C198" s="128" t="s">
        <v>1432</v>
      </c>
      <c r="D198" s="128" t="s">
        <v>1433</v>
      </c>
      <c r="E198" s="128" t="s">
        <v>1396</v>
      </c>
      <c r="F198" s="128" t="s">
        <v>163</v>
      </c>
      <c r="G198" s="129" t="s">
        <v>387</v>
      </c>
      <c r="H198" s="129" t="s">
        <v>388</v>
      </c>
      <c r="I198" s="129" t="s">
        <v>444</v>
      </c>
      <c r="J198" s="95" t="s">
        <v>1118</v>
      </c>
      <c r="K198" s="584">
        <v>50000</v>
      </c>
      <c r="L198" s="161">
        <v>45000</v>
      </c>
      <c r="M198" s="163">
        <v>41914</v>
      </c>
      <c r="N198" s="159">
        <v>47500</v>
      </c>
      <c r="O198" s="159">
        <v>20</v>
      </c>
      <c r="P198" s="159">
        <v>47500</v>
      </c>
      <c r="Q198" s="164">
        <v>41914</v>
      </c>
      <c r="R198" s="159">
        <v>20</v>
      </c>
    </row>
    <row r="199" spans="1:18" ht="47.25">
      <c r="A199" s="27">
        <v>192</v>
      </c>
      <c r="B199" s="129" t="s">
        <v>408</v>
      </c>
      <c r="C199" s="128" t="s">
        <v>532</v>
      </c>
      <c r="D199" s="128" t="s">
        <v>604</v>
      </c>
      <c r="E199" s="128" t="s">
        <v>1302</v>
      </c>
      <c r="F199" s="128" t="s">
        <v>163</v>
      </c>
      <c r="G199" s="129" t="s">
        <v>387</v>
      </c>
      <c r="H199" s="129" t="s">
        <v>388</v>
      </c>
      <c r="I199" s="129" t="s">
        <v>425</v>
      </c>
      <c r="J199" s="95" t="s">
        <v>1105</v>
      </c>
      <c r="K199" s="584">
        <v>50000</v>
      </c>
      <c r="L199" s="161">
        <v>45000</v>
      </c>
      <c r="M199" s="163">
        <v>41914</v>
      </c>
      <c r="N199" s="159">
        <v>47500</v>
      </c>
      <c r="O199" s="159">
        <v>20</v>
      </c>
      <c r="P199" s="159">
        <v>47500</v>
      </c>
      <c r="Q199" s="164">
        <v>41914</v>
      </c>
      <c r="R199" s="159">
        <v>20</v>
      </c>
    </row>
    <row r="200" spans="1:18" ht="47.25">
      <c r="A200" s="27">
        <v>193</v>
      </c>
      <c r="B200" s="129" t="s">
        <v>408</v>
      </c>
      <c r="C200" s="128" t="s">
        <v>843</v>
      </c>
      <c r="D200" s="128" t="s">
        <v>1434</v>
      </c>
      <c r="E200" s="128" t="s">
        <v>1109</v>
      </c>
      <c r="F200" s="128" t="s">
        <v>163</v>
      </c>
      <c r="G200" s="129" t="s">
        <v>387</v>
      </c>
      <c r="H200" s="129" t="s">
        <v>388</v>
      </c>
      <c r="I200" s="129" t="s">
        <v>425</v>
      </c>
      <c r="J200" s="95" t="s">
        <v>1105</v>
      </c>
      <c r="K200" s="584">
        <v>50000</v>
      </c>
      <c r="L200" s="161">
        <v>45000</v>
      </c>
      <c r="M200" s="163">
        <v>41914</v>
      </c>
      <c r="N200" s="159">
        <v>47500</v>
      </c>
      <c r="O200" s="159">
        <v>20</v>
      </c>
      <c r="P200" s="159">
        <v>47500</v>
      </c>
      <c r="Q200" s="164">
        <v>41914</v>
      </c>
      <c r="R200" s="159">
        <v>20</v>
      </c>
    </row>
    <row r="201" spans="1:18" ht="47.25">
      <c r="A201" s="27">
        <v>194</v>
      </c>
      <c r="B201" s="129" t="s">
        <v>408</v>
      </c>
      <c r="C201" s="128" t="s">
        <v>1138</v>
      </c>
      <c r="D201" s="128" t="s">
        <v>1435</v>
      </c>
      <c r="E201" s="128" t="s">
        <v>1302</v>
      </c>
      <c r="F201" s="128" t="s">
        <v>163</v>
      </c>
      <c r="G201" s="129" t="s">
        <v>387</v>
      </c>
      <c r="H201" s="129" t="s">
        <v>388</v>
      </c>
      <c r="I201" s="129" t="s">
        <v>425</v>
      </c>
      <c r="J201" s="95" t="s">
        <v>1118</v>
      </c>
      <c r="K201" s="584">
        <v>50000</v>
      </c>
      <c r="L201" s="161">
        <v>45000</v>
      </c>
      <c r="M201" s="163">
        <v>41914</v>
      </c>
      <c r="N201" s="159">
        <v>47500</v>
      </c>
      <c r="O201" s="159">
        <v>20</v>
      </c>
      <c r="P201" s="159">
        <v>47500</v>
      </c>
      <c r="Q201" s="164">
        <v>41914</v>
      </c>
      <c r="R201" s="159">
        <v>20</v>
      </c>
    </row>
    <row r="202" spans="1:18" ht="63">
      <c r="A202" s="27">
        <v>195</v>
      </c>
      <c r="B202" s="129" t="s">
        <v>408</v>
      </c>
      <c r="C202" s="128" t="s">
        <v>1135</v>
      </c>
      <c r="D202" s="128" t="s">
        <v>643</v>
      </c>
      <c r="E202" s="128" t="s">
        <v>1436</v>
      </c>
      <c r="F202" s="128" t="s">
        <v>163</v>
      </c>
      <c r="G202" s="129" t="s">
        <v>387</v>
      </c>
      <c r="H202" s="129" t="s">
        <v>388</v>
      </c>
      <c r="I202" s="129" t="s">
        <v>425</v>
      </c>
      <c r="J202" s="95" t="s">
        <v>1118</v>
      </c>
      <c r="K202" s="584">
        <v>50000</v>
      </c>
      <c r="L202" s="161">
        <v>45000</v>
      </c>
      <c r="M202" s="163">
        <v>41914</v>
      </c>
      <c r="N202" s="159">
        <v>47500</v>
      </c>
      <c r="O202" s="159">
        <v>20</v>
      </c>
      <c r="P202" s="159">
        <v>47500</v>
      </c>
      <c r="Q202" s="164">
        <v>41914</v>
      </c>
      <c r="R202" s="159">
        <v>20</v>
      </c>
    </row>
    <row r="203" spans="1:18" ht="47.25">
      <c r="A203" s="27">
        <v>196</v>
      </c>
      <c r="B203" s="129" t="s">
        <v>408</v>
      </c>
      <c r="C203" s="128" t="s">
        <v>1437</v>
      </c>
      <c r="D203" s="128" t="s">
        <v>1140</v>
      </c>
      <c r="E203" s="128" t="s">
        <v>424</v>
      </c>
      <c r="F203" s="128" t="s">
        <v>163</v>
      </c>
      <c r="G203" s="129" t="s">
        <v>387</v>
      </c>
      <c r="H203" s="129" t="s">
        <v>388</v>
      </c>
      <c r="I203" s="129" t="s">
        <v>425</v>
      </c>
      <c r="J203" s="95" t="s">
        <v>491</v>
      </c>
      <c r="K203" s="584">
        <v>50000</v>
      </c>
      <c r="L203" s="161">
        <v>45000</v>
      </c>
      <c r="M203" s="163">
        <v>41914</v>
      </c>
      <c r="N203" s="159">
        <v>47500</v>
      </c>
      <c r="O203" s="159">
        <v>20</v>
      </c>
      <c r="P203" s="159">
        <v>47500</v>
      </c>
      <c r="Q203" s="164">
        <v>41914</v>
      </c>
      <c r="R203" s="159">
        <v>20</v>
      </c>
    </row>
    <row r="204" spans="1:18" ht="47.25">
      <c r="A204" s="27">
        <v>197</v>
      </c>
      <c r="B204" s="129" t="s">
        <v>408</v>
      </c>
      <c r="C204" s="128" t="s">
        <v>1438</v>
      </c>
      <c r="D204" s="128" t="s">
        <v>1439</v>
      </c>
      <c r="E204" s="128" t="s">
        <v>1436</v>
      </c>
      <c r="F204" s="128" t="s">
        <v>163</v>
      </c>
      <c r="G204" s="129" t="s">
        <v>387</v>
      </c>
      <c r="H204" s="129" t="s">
        <v>388</v>
      </c>
      <c r="I204" s="129" t="s">
        <v>425</v>
      </c>
      <c r="J204" s="95" t="s">
        <v>491</v>
      </c>
      <c r="K204" s="584">
        <v>50000</v>
      </c>
      <c r="L204" s="161">
        <v>45000</v>
      </c>
      <c r="M204" s="163">
        <v>41914</v>
      </c>
      <c r="N204" s="159">
        <v>47500</v>
      </c>
      <c r="O204" s="159">
        <v>20</v>
      </c>
      <c r="P204" s="159">
        <v>47500</v>
      </c>
      <c r="Q204" s="164">
        <v>41914</v>
      </c>
      <c r="R204" s="159">
        <v>20</v>
      </c>
    </row>
    <row r="205" spans="1:18" ht="47.25">
      <c r="A205" s="27">
        <v>198</v>
      </c>
      <c r="B205" s="129" t="s">
        <v>408</v>
      </c>
      <c r="C205" s="128" t="s">
        <v>1440</v>
      </c>
      <c r="D205" s="128" t="s">
        <v>643</v>
      </c>
      <c r="E205" s="128" t="s">
        <v>1109</v>
      </c>
      <c r="F205" s="128" t="s">
        <v>163</v>
      </c>
      <c r="G205" s="129" t="s">
        <v>387</v>
      </c>
      <c r="H205" s="129" t="s">
        <v>388</v>
      </c>
      <c r="I205" s="129" t="s">
        <v>425</v>
      </c>
      <c r="J205" s="95" t="s">
        <v>491</v>
      </c>
      <c r="K205" s="584">
        <v>50000</v>
      </c>
      <c r="L205" s="161">
        <v>45000</v>
      </c>
      <c r="M205" s="163">
        <v>41914</v>
      </c>
      <c r="N205" s="159">
        <v>47500</v>
      </c>
      <c r="O205" s="159">
        <v>20</v>
      </c>
      <c r="P205" s="159">
        <v>47500</v>
      </c>
      <c r="Q205" s="164">
        <v>41914</v>
      </c>
      <c r="R205" s="159">
        <v>20</v>
      </c>
    </row>
    <row r="206" spans="1:18" ht="47.25">
      <c r="A206" s="27">
        <v>199</v>
      </c>
      <c r="B206" s="129" t="s">
        <v>408</v>
      </c>
      <c r="C206" s="128" t="s">
        <v>1029</v>
      </c>
      <c r="D206" s="128" t="s">
        <v>1209</v>
      </c>
      <c r="E206" s="128" t="s">
        <v>1114</v>
      </c>
      <c r="F206" s="128" t="s">
        <v>163</v>
      </c>
      <c r="G206" s="129" t="s">
        <v>387</v>
      </c>
      <c r="H206" s="129" t="s">
        <v>388</v>
      </c>
      <c r="I206" s="129" t="s">
        <v>444</v>
      </c>
      <c r="J206" s="95" t="s">
        <v>1120</v>
      </c>
      <c r="K206" s="584">
        <v>50000</v>
      </c>
      <c r="L206" s="161">
        <v>45000</v>
      </c>
      <c r="M206" s="163">
        <v>41914</v>
      </c>
      <c r="N206" s="159">
        <v>47500</v>
      </c>
      <c r="O206" s="159">
        <v>20</v>
      </c>
      <c r="P206" s="159">
        <v>47500</v>
      </c>
      <c r="Q206" s="164">
        <v>41914</v>
      </c>
      <c r="R206" s="159">
        <v>20</v>
      </c>
    </row>
    <row r="207" spans="1:18" ht="47.25">
      <c r="A207" s="27">
        <v>200</v>
      </c>
      <c r="B207" s="129" t="s">
        <v>408</v>
      </c>
      <c r="C207" s="128" t="s">
        <v>1441</v>
      </c>
      <c r="D207" s="128" t="s">
        <v>1442</v>
      </c>
      <c r="E207" s="128" t="s">
        <v>854</v>
      </c>
      <c r="F207" s="128" t="s">
        <v>163</v>
      </c>
      <c r="G207" s="129" t="s">
        <v>387</v>
      </c>
      <c r="H207" s="129" t="s">
        <v>394</v>
      </c>
      <c r="I207" s="129" t="s">
        <v>425</v>
      </c>
      <c r="J207" s="95" t="s">
        <v>1120</v>
      </c>
      <c r="K207" s="584">
        <v>50000</v>
      </c>
      <c r="L207" s="161">
        <v>45000</v>
      </c>
      <c r="M207" s="163">
        <v>41914</v>
      </c>
      <c r="N207" s="159">
        <v>47500</v>
      </c>
      <c r="O207" s="159">
        <v>20</v>
      </c>
      <c r="P207" s="159">
        <v>47500</v>
      </c>
      <c r="Q207" s="164">
        <v>41914</v>
      </c>
      <c r="R207" s="159">
        <v>20</v>
      </c>
    </row>
    <row r="208" spans="1:18" ht="63">
      <c r="A208" s="27">
        <v>201</v>
      </c>
      <c r="B208" s="129" t="s">
        <v>408</v>
      </c>
      <c r="C208" s="128" t="s">
        <v>1443</v>
      </c>
      <c r="D208" s="128" t="s">
        <v>1444</v>
      </c>
      <c r="E208" s="128" t="s">
        <v>1445</v>
      </c>
      <c r="F208" s="128" t="s">
        <v>163</v>
      </c>
      <c r="G208" s="129" t="s">
        <v>387</v>
      </c>
      <c r="H208" s="129" t="s">
        <v>388</v>
      </c>
      <c r="I208" s="129" t="s">
        <v>444</v>
      </c>
      <c r="J208" s="95" t="s">
        <v>1136</v>
      </c>
      <c r="K208" s="584">
        <v>50000</v>
      </c>
      <c r="L208" s="161">
        <v>45000</v>
      </c>
      <c r="M208" s="163">
        <v>41914</v>
      </c>
      <c r="N208" s="159">
        <v>47500</v>
      </c>
      <c r="O208" s="159">
        <v>20</v>
      </c>
      <c r="P208" s="159">
        <v>47500</v>
      </c>
      <c r="Q208" s="164">
        <v>41914</v>
      </c>
      <c r="R208" s="159">
        <v>20</v>
      </c>
    </row>
    <row r="209" spans="1:18" ht="47.25">
      <c r="A209" s="27">
        <v>202</v>
      </c>
      <c r="B209" s="129" t="s">
        <v>408</v>
      </c>
      <c r="C209" s="128" t="s">
        <v>1446</v>
      </c>
      <c r="D209" s="128" t="s">
        <v>1447</v>
      </c>
      <c r="E209" s="128" t="s">
        <v>1448</v>
      </c>
      <c r="F209" s="128" t="s">
        <v>163</v>
      </c>
      <c r="G209" s="129" t="s">
        <v>387</v>
      </c>
      <c r="H209" s="129" t="s">
        <v>388</v>
      </c>
      <c r="I209" s="129" t="s">
        <v>444</v>
      </c>
      <c r="J209" s="95" t="s">
        <v>1120</v>
      </c>
      <c r="K209" s="584">
        <v>50000</v>
      </c>
      <c r="L209" s="161">
        <v>45000</v>
      </c>
      <c r="M209" s="163">
        <v>41914</v>
      </c>
      <c r="N209" s="159">
        <v>47500</v>
      </c>
      <c r="O209" s="159">
        <v>20</v>
      </c>
      <c r="P209" s="159">
        <v>47500</v>
      </c>
      <c r="Q209" s="164">
        <v>41914</v>
      </c>
      <c r="R209" s="159">
        <v>20</v>
      </c>
    </row>
    <row r="210" spans="1:18" ht="63">
      <c r="A210" s="27">
        <v>203</v>
      </c>
      <c r="B210" s="129" t="s">
        <v>408</v>
      </c>
      <c r="C210" s="128" t="s">
        <v>602</v>
      </c>
      <c r="D210" s="128" t="s">
        <v>1449</v>
      </c>
      <c r="E210" s="128" t="s">
        <v>1109</v>
      </c>
      <c r="F210" s="128" t="s">
        <v>163</v>
      </c>
      <c r="G210" s="129" t="s">
        <v>387</v>
      </c>
      <c r="H210" s="129" t="s">
        <v>388</v>
      </c>
      <c r="I210" s="129" t="s">
        <v>425</v>
      </c>
      <c r="J210" s="95" t="s">
        <v>1450</v>
      </c>
      <c r="K210" s="584">
        <v>50000</v>
      </c>
      <c r="L210" s="161">
        <v>45000</v>
      </c>
      <c r="M210" s="163">
        <v>41914</v>
      </c>
      <c r="N210" s="159">
        <v>47500</v>
      </c>
      <c r="O210" s="159">
        <v>20</v>
      </c>
      <c r="P210" s="159">
        <v>47500</v>
      </c>
      <c r="Q210" s="164">
        <v>41914</v>
      </c>
      <c r="R210" s="159">
        <v>20</v>
      </c>
    </row>
    <row r="211" spans="1:18" ht="47.25">
      <c r="A211" s="27">
        <v>204</v>
      </c>
      <c r="B211" s="129" t="s">
        <v>408</v>
      </c>
      <c r="C211" s="128" t="s">
        <v>1451</v>
      </c>
      <c r="D211" s="128" t="s">
        <v>611</v>
      </c>
      <c r="E211" s="128" t="s">
        <v>1452</v>
      </c>
      <c r="F211" s="128" t="s">
        <v>163</v>
      </c>
      <c r="G211" s="129" t="s">
        <v>387</v>
      </c>
      <c r="H211" s="129" t="s">
        <v>388</v>
      </c>
      <c r="I211" s="129" t="s">
        <v>444</v>
      </c>
      <c r="J211" s="95" t="s">
        <v>1453</v>
      </c>
      <c r="K211" s="584">
        <v>50000</v>
      </c>
      <c r="L211" s="161">
        <v>45000</v>
      </c>
      <c r="M211" s="163">
        <v>41914</v>
      </c>
      <c r="N211" s="159">
        <v>47500</v>
      </c>
      <c r="O211" s="159">
        <v>20</v>
      </c>
      <c r="P211" s="159">
        <v>47500</v>
      </c>
      <c r="Q211" s="164">
        <v>41914</v>
      </c>
      <c r="R211" s="159">
        <v>20</v>
      </c>
    </row>
    <row r="212" spans="1:18" ht="78.75">
      <c r="A212" s="27">
        <v>205</v>
      </c>
      <c r="B212" s="129" t="s">
        <v>408</v>
      </c>
      <c r="C212" s="128" t="s">
        <v>1454</v>
      </c>
      <c r="D212" s="128" t="s">
        <v>636</v>
      </c>
      <c r="E212" s="128" t="s">
        <v>1455</v>
      </c>
      <c r="F212" s="128" t="s">
        <v>163</v>
      </c>
      <c r="G212" s="129" t="s">
        <v>387</v>
      </c>
      <c r="H212" s="129" t="s">
        <v>388</v>
      </c>
      <c r="I212" s="129" t="s">
        <v>425</v>
      </c>
      <c r="J212" s="95" t="s">
        <v>1118</v>
      </c>
      <c r="K212" s="584">
        <v>50000</v>
      </c>
      <c r="L212" s="161">
        <v>45000</v>
      </c>
      <c r="M212" s="163">
        <v>41914</v>
      </c>
      <c r="N212" s="159">
        <v>47500</v>
      </c>
      <c r="O212" s="159">
        <v>20</v>
      </c>
      <c r="P212" s="159">
        <v>47500</v>
      </c>
      <c r="Q212" s="164">
        <v>41914</v>
      </c>
      <c r="R212" s="159">
        <v>20</v>
      </c>
    </row>
    <row r="213" spans="1:18" ht="63">
      <c r="A213" s="27">
        <v>206</v>
      </c>
      <c r="B213" s="129" t="s">
        <v>408</v>
      </c>
      <c r="C213" s="128" t="s">
        <v>1456</v>
      </c>
      <c r="D213" s="128" t="s">
        <v>1457</v>
      </c>
      <c r="E213" s="128" t="s">
        <v>1458</v>
      </c>
      <c r="F213" s="128" t="s">
        <v>163</v>
      </c>
      <c r="G213" s="129" t="s">
        <v>387</v>
      </c>
      <c r="H213" s="129" t="s">
        <v>388</v>
      </c>
      <c r="I213" s="129" t="s">
        <v>425</v>
      </c>
      <c r="J213" s="95" t="s">
        <v>1459</v>
      </c>
      <c r="K213" s="584">
        <v>50000</v>
      </c>
      <c r="L213" s="161">
        <v>45000</v>
      </c>
      <c r="M213" s="163">
        <v>41914</v>
      </c>
      <c r="N213" s="159">
        <v>47500</v>
      </c>
      <c r="O213" s="159">
        <v>20</v>
      </c>
      <c r="P213" s="159">
        <v>47500</v>
      </c>
      <c r="Q213" s="164">
        <v>41914</v>
      </c>
      <c r="R213" s="159">
        <v>20</v>
      </c>
    </row>
    <row r="214" spans="1:18" ht="47.25">
      <c r="A214" s="27">
        <v>207</v>
      </c>
      <c r="B214" s="129" t="s">
        <v>408</v>
      </c>
      <c r="C214" s="128" t="s">
        <v>1460</v>
      </c>
      <c r="D214" s="128" t="s">
        <v>460</v>
      </c>
      <c r="E214" s="128" t="s">
        <v>1461</v>
      </c>
      <c r="F214" s="128" t="s">
        <v>163</v>
      </c>
      <c r="G214" s="129" t="s">
        <v>387</v>
      </c>
      <c r="H214" s="129" t="s">
        <v>388</v>
      </c>
      <c r="I214" s="129" t="s">
        <v>444</v>
      </c>
      <c r="J214" s="95" t="s">
        <v>1462</v>
      </c>
      <c r="K214" s="584">
        <v>50000</v>
      </c>
      <c r="L214" s="161">
        <v>45000</v>
      </c>
      <c r="M214" s="163">
        <v>41914</v>
      </c>
      <c r="N214" s="159">
        <v>47500</v>
      </c>
      <c r="O214" s="159">
        <v>20</v>
      </c>
      <c r="P214" s="159">
        <v>47500</v>
      </c>
      <c r="Q214" s="164">
        <v>41914</v>
      </c>
      <c r="R214" s="159">
        <v>20</v>
      </c>
    </row>
    <row r="215" spans="1:18" ht="31.5">
      <c r="A215" s="27">
        <v>208</v>
      </c>
      <c r="B215" s="129" t="s">
        <v>408</v>
      </c>
      <c r="C215" s="128" t="s">
        <v>1463</v>
      </c>
      <c r="D215" s="128" t="s">
        <v>1464</v>
      </c>
      <c r="E215" s="128" t="s">
        <v>1396</v>
      </c>
      <c r="F215" s="128" t="s">
        <v>163</v>
      </c>
      <c r="G215" s="129" t="s">
        <v>387</v>
      </c>
      <c r="H215" s="129" t="s">
        <v>394</v>
      </c>
      <c r="I215" s="129" t="s">
        <v>444</v>
      </c>
      <c r="J215" s="95" t="s">
        <v>1120</v>
      </c>
      <c r="K215" s="584">
        <v>50000</v>
      </c>
      <c r="L215" s="161">
        <v>45000</v>
      </c>
      <c r="M215" s="163">
        <v>41914</v>
      </c>
      <c r="N215" s="159">
        <v>47500</v>
      </c>
      <c r="O215" s="159">
        <v>20</v>
      </c>
      <c r="P215" s="159">
        <v>47500</v>
      </c>
      <c r="Q215" s="164">
        <v>41914</v>
      </c>
      <c r="R215" s="159">
        <v>20</v>
      </c>
    </row>
    <row r="216" spans="1:18" ht="47.25">
      <c r="A216" s="27">
        <v>209</v>
      </c>
      <c r="B216" s="129" t="s">
        <v>408</v>
      </c>
      <c r="C216" s="128" t="s">
        <v>1465</v>
      </c>
      <c r="D216" s="128" t="s">
        <v>1466</v>
      </c>
      <c r="E216" s="128" t="s">
        <v>513</v>
      </c>
      <c r="F216" s="128" t="s">
        <v>163</v>
      </c>
      <c r="G216" s="129" t="s">
        <v>387</v>
      </c>
      <c r="H216" s="129" t="s">
        <v>394</v>
      </c>
      <c r="I216" s="129" t="s">
        <v>444</v>
      </c>
      <c r="J216" s="95" t="s">
        <v>1120</v>
      </c>
      <c r="K216" s="584">
        <v>50000</v>
      </c>
      <c r="L216" s="161">
        <v>45000</v>
      </c>
      <c r="M216" s="163">
        <v>41914</v>
      </c>
      <c r="N216" s="159">
        <v>47500</v>
      </c>
      <c r="O216" s="159">
        <v>20</v>
      </c>
      <c r="P216" s="159">
        <v>47500</v>
      </c>
      <c r="Q216" s="164">
        <v>41914</v>
      </c>
      <c r="R216" s="159">
        <v>20</v>
      </c>
    </row>
    <row r="217" spans="1:18" ht="47.25">
      <c r="A217" s="27">
        <v>210</v>
      </c>
      <c r="B217" s="129" t="s">
        <v>408</v>
      </c>
      <c r="C217" s="128" t="s">
        <v>1394</v>
      </c>
      <c r="D217" s="128" t="s">
        <v>1467</v>
      </c>
      <c r="E217" s="128" t="s">
        <v>513</v>
      </c>
      <c r="F217" s="128" t="s">
        <v>163</v>
      </c>
      <c r="G217" s="129" t="s">
        <v>387</v>
      </c>
      <c r="H217" s="129" t="s">
        <v>388</v>
      </c>
      <c r="I217" s="129" t="s">
        <v>444</v>
      </c>
      <c r="J217" s="95" t="s">
        <v>1468</v>
      </c>
      <c r="K217" s="584">
        <v>50000</v>
      </c>
      <c r="L217" s="161">
        <v>45000</v>
      </c>
      <c r="M217" s="163">
        <v>41914</v>
      </c>
      <c r="N217" s="159">
        <v>47500</v>
      </c>
      <c r="O217" s="159">
        <v>20</v>
      </c>
      <c r="P217" s="159">
        <v>47500</v>
      </c>
      <c r="Q217" s="164">
        <v>41914</v>
      </c>
      <c r="R217" s="159">
        <v>20</v>
      </c>
    </row>
    <row r="218" spans="1:18" ht="47.25">
      <c r="A218" s="27">
        <v>211</v>
      </c>
      <c r="B218" s="129" t="s">
        <v>408</v>
      </c>
      <c r="C218" s="128" t="s">
        <v>1307</v>
      </c>
      <c r="D218" s="128" t="s">
        <v>437</v>
      </c>
      <c r="E218" s="128" t="s">
        <v>953</v>
      </c>
      <c r="F218" s="128" t="s">
        <v>163</v>
      </c>
      <c r="G218" s="129" t="s">
        <v>387</v>
      </c>
      <c r="H218" s="129" t="s">
        <v>388</v>
      </c>
      <c r="I218" s="129" t="s">
        <v>425</v>
      </c>
      <c r="J218" s="95" t="s">
        <v>1459</v>
      </c>
      <c r="K218" s="584">
        <v>50000</v>
      </c>
      <c r="L218" s="161">
        <v>45000</v>
      </c>
      <c r="M218" s="163">
        <v>41914</v>
      </c>
      <c r="N218" s="159">
        <v>47500</v>
      </c>
      <c r="O218" s="159">
        <v>20</v>
      </c>
      <c r="P218" s="159">
        <v>47500</v>
      </c>
      <c r="Q218" s="164">
        <v>41914</v>
      </c>
      <c r="R218" s="159">
        <v>20</v>
      </c>
    </row>
    <row r="219" spans="1:18" ht="31.5">
      <c r="A219" s="27">
        <v>212</v>
      </c>
      <c r="B219" s="129" t="s">
        <v>408</v>
      </c>
      <c r="C219" s="128" t="s">
        <v>1469</v>
      </c>
      <c r="D219" s="128" t="s">
        <v>1470</v>
      </c>
      <c r="E219" s="128" t="s">
        <v>622</v>
      </c>
      <c r="F219" s="128" t="s">
        <v>163</v>
      </c>
      <c r="G219" s="129" t="s">
        <v>387</v>
      </c>
      <c r="H219" s="129" t="s">
        <v>388</v>
      </c>
      <c r="I219" s="129" t="s">
        <v>444</v>
      </c>
      <c r="J219" s="95" t="s">
        <v>1120</v>
      </c>
      <c r="K219" s="584">
        <v>50000</v>
      </c>
      <c r="L219" s="161">
        <v>45000</v>
      </c>
      <c r="M219" s="163">
        <v>41914</v>
      </c>
      <c r="N219" s="159">
        <v>47500</v>
      </c>
      <c r="O219" s="159">
        <v>20</v>
      </c>
      <c r="P219" s="159">
        <v>47500</v>
      </c>
      <c r="Q219" s="164">
        <v>41914</v>
      </c>
      <c r="R219" s="159">
        <v>20</v>
      </c>
    </row>
    <row r="220" spans="1:18" ht="47.25">
      <c r="A220" s="27">
        <v>213</v>
      </c>
      <c r="B220" s="129" t="s">
        <v>408</v>
      </c>
      <c r="C220" s="128" t="s">
        <v>1471</v>
      </c>
      <c r="D220" s="128" t="s">
        <v>636</v>
      </c>
      <c r="E220" s="128" t="s">
        <v>622</v>
      </c>
      <c r="F220" s="128" t="s">
        <v>163</v>
      </c>
      <c r="G220" s="129" t="s">
        <v>387</v>
      </c>
      <c r="H220" s="129" t="s">
        <v>388</v>
      </c>
      <c r="I220" s="129" t="s">
        <v>444</v>
      </c>
      <c r="J220" s="95" t="s">
        <v>1120</v>
      </c>
      <c r="K220" s="584">
        <v>50000</v>
      </c>
      <c r="L220" s="161">
        <v>45000</v>
      </c>
      <c r="M220" s="163">
        <v>41914</v>
      </c>
      <c r="N220" s="159">
        <v>47500</v>
      </c>
      <c r="O220" s="159">
        <v>20</v>
      </c>
      <c r="P220" s="159">
        <v>47500</v>
      </c>
      <c r="Q220" s="164">
        <v>41914</v>
      </c>
      <c r="R220" s="159">
        <v>20</v>
      </c>
    </row>
    <row r="221" spans="1:18" ht="47.25">
      <c r="A221" s="27">
        <v>214</v>
      </c>
      <c r="B221" s="129" t="s">
        <v>408</v>
      </c>
      <c r="C221" s="128" t="s">
        <v>987</v>
      </c>
      <c r="D221" s="128" t="s">
        <v>883</v>
      </c>
      <c r="E221" s="128" t="s">
        <v>1452</v>
      </c>
      <c r="F221" s="128" t="s">
        <v>163</v>
      </c>
      <c r="G221" s="129" t="s">
        <v>387</v>
      </c>
      <c r="H221" s="129" t="s">
        <v>388</v>
      </c>
      <c r="I221" s="129" t="s">
        <v>444</v>
      </c>
      <c r="J221" s="95" t="s">
        <v>1401</v>
      </c>
      <c r="K221" s="584">
        <v>50000</v>
      </c>
      <c r="L221" s="161">
        <v>45000</v>
      </c>
      <c r="M221" s="163">
        <v>41914</v>
      </c>
      <c r="N221" s="159">
        <v>47500</v>
      </c>
      <c r="O221" s="159">
        <v>20</v>
      </c>
      <c r="P221" s="159">
        <v>47500</v>
      </c>
      <c r="Q221" s="164">
        <v>41914</v>
      </c>
      <c r="R221" s="159">
        <v>20</v>
      </c>
    </row>
    <row r="222" spans="1:18" ht="47.25">
      <c r="A222" s="27">
        <v>215</v>
      </c>
      <c r="B222" s="129" t="s">
        <v>408</v>
      </c>
      <c r="C222" s="128" t="s">
        <v>1472</v>
      </c>
      <c r="D222" s="128" t="s">
        <v>599</v>
      </c>
      <c r="E222" s="128" t="s">
        <v>1452</v>
      </c>
      <c r="F222" s="128" t="s">
        <v>163</v>
      </c>
      <c r="G222" s="129" t="s">
        <v>387</v>
      </c>
      <c r="H222" s="129" t="s">
        <v>388</v>
      </c>
      <c r="I222" s="129" t="s">
        <v>444</v>
      </c>
      <c r="J222" s="95" t="s">
        <v>1401</v>
      </c>
      <c r="K222" s="584">
        <v>50000</v>
      </c>
      <c r="L222" s="161">
        <v>45000</v>
      </c>
      <c r="M222" s="163">
        <v>41914</v>
      </c>
      <c r="N222" s="159">
        <v>47500</v>
      </c>
      <c r="O222" s="159">
        <v>20</v>
      </c>
      <c r="P222" s="159">
        <v>47500</v>
      </c>
      <c r="Q222" s="164">
        <v>41914</v>
      </c>
      <c r="R222" s="159">
        <v>20</v>
      </c>
    </row>
    <row r="223" spans="1:18" ht="78.75">
      <c r="A223" s="27">
        <v>216</v>
      </c>
      <c r="B223" s="129" t="s">
        <v>408</v>
      </c>
      <c r="C223" s="128" t="s">
        <v>1258</v>
      </c>
      <c r="D223" s="128" t="s">
        <v>1473</v>
      </c>
      <c r="E223" s="128" t="s">
        <v>1474</v>
      </c>
      <c r="F223" s="128" t="s">
        <v>163</v>
      </c>
      <c r="G223" s="129" t="s">
        <v>387</v>
      </c>
      <c r="H223" s="129" t="s">
        <v>388</v>
      </c>
      <c r="I223" s="129" t="s">
        <v>425</v>
      </c>
      <c r="J223" s="95" t="s">
        <v>1118</v>
      </c>
      <c r="K223" s="584">
        <v>50000</v>
      </c>
      <c r="L223" s="161">
        <v>45000</v>
      </c>
      <c r="M223" s="163">
        <v>41914</v>
      </c>
      <c r="N223" s="159">
        <v>47500</v>
      </c>
      <c r="O223" s="159">
        <v>20</v>
      </c>
      <c r="P223" s="159">
        <v>47500</v>
      </c>
      <c r="Q223" s="164">
        <v>41914</v>
      </c>
      <c r="R223" s="159">
        <v>20</v>
      </c>
    </row>
    <row r="224" spans="1:18" ht="63">
      <c r="A224" s="27">
        <v>217</v>
      </c>
      <c r="B224" s="129" t="s">
        <v>408</v>
      </c>
      <c r="C224" s="128" t="s">
        <v>1475</v>
      </c>
      <c r="D224" s="128" t="s">
        <v>1128</v>
      </c>
      <c r="E224" s="128" t="s">
        <v>1476</v>
      </c>
      <c r="F224" s="128" t="s">
        <v>163</v>
      </c>
      <c r="G224" s="129" t="s">
        <v>387</v>
      </c>
      <c r="H224" s="129" t="s">
        <v>394</v>
      </c>
      <c r="I224" s="129" t="s">
        <v>425</v>
      </c>
      <c r="J224" s="95" t="s">
        <v>1120</v>
      </c>
      <c r="K224" s="584">
        <v>50000</v>
      </c>
      <c r="L224" s="161">
        <v>45000</v>
      </c>
      <c r="M224" s="163">
        <v>41914</v>
      </c>
      <c r="N224" s="159">
        <v>47500</v>
      </c>
      <c r="O224" s="159">
        <v>20</v>
      </c>
      <c r="P224" s="159">
        <v>47500</v>
      </c>
      <c r="Q224" s="164">
        <v>41914</v>
      </c>
      <c r="R224" s="159">
        <v>20</v>
      </c>
    </row>
    <row r="225" spans="1:18" ht="110.25">
      <c r="A225" s="27">
        <v>218</v>
      </c>
      <c r="B225" s="129" t="s">
        <v>408</v>
      </c>
      <c r="C225" s="128" t="s">
        <v>1477</v>
      </c>
      <c r="D225" s="128" t="s">
        <v>1209</v>
      </c>
      <c r="E225" s="128" t="s">
        <v>1478</v>
      </c>
      <c r="F225" s="128" t="s">
        <v>163</v>
      </c>
      <c r="G225" s="129" t="s">
        <v>387</v>
      </c>
      <c r="H225" s="129" t="s">
        <v>388</v>
      </c>
      <c r="I225" s="129" t="s">
        <v>425</v>
      </c>
      <c r="J225" s="95" t="s">
        <v>1118</v>
      </c>
      <c r="K225" s="584">
        <v>50000</v>
      </c>
      <c r="L225" s="161">
        <v>45000</v>
      </c>
      <c r="M225" s="163">
        <v>41914</v>
      </c>
      <c r="N225" s="159">
        <v>47500</v>
      </c>
      <c r="O225" s="159">
        <v>20</v>
      </c>
      <c r="P225" s="159">
        <v>47500</v>
      </c>
      <c r="Q225" s="164">
        <v>41914</v>
      </c>
      <c r="R225" s="159">
        <v>20</v>
      </c>
    </row>
    <row r="226" spans="1:18" ht="63">
      <c r="A226" s="27">
        <v>219</v>
      </c>
      <c r="B226" s="129" t="s">
        <v>408</v>
      </c>
      <c r="C226" s="128" t="s">
        <v>1479</v>
      </c>
      <c r="D226" s="128" t="s">
        <v>1480</v>
      </c>
      <c r="E226" s="128" t="s">
        <v>1481</v>
      </c>
      <c r="F226" s="128" t="s">
        <v>163</v>
      </c>
      <c r="G226" s="129" t="s">
        <v>387</v>
      </c>
      <c r="H226" s="129" t="s">
        <v>394</v>
      </c>
      <c r="I226" s="129" t="s">
        <v>425</v>
      </c>
      <c r="J226" s="95" t="s">
        <v>1120</v>
      </c>
      <c r="K226" s="584">
        <v>50000</v>
      </c>
      <c r="L226" s="161">
        <v>45000</v>
      </c>
      <c r="M226" s="163">
        <v>41914</v>
      </c>
      <c r="N226" s="159">
        <v>47500</v>
      </c>
      <c r="O226" s="159">
        <v>20</v>
      </c>
      <c r="P226" s="159">
        <v>47500</v>
      </c>
      <c r="Q226" s="164">
        <v>41914</v>
      </c>
      <c r="R226" s="159">
        <v>20</v>
      </c>
    </row>
    <row r="227" spans="1:18" ht="47.25">
      <c r="A227" s="27">
        <v>220</v>
      </c>
      <c r="B227" s="129" t="s">
        <v>408</v>
      </c>
      <c r="C227" s="128" t="s">
        <v>1482</v>
      </c>
      <c r="D227" s="128" t="s">
        <v>1483</v>
      </c>
      <c r="E227" s="128" t="s">
        <v>505</v>
      </c>
      <c r="F227" s="128" t="s">
        <v>163</v>
      </c>
      <c r="G227" s="129" t="s">
        <v>387</v>
      </c>
      <c r="H227" s="129" t="s">
        <v>394</v>
      </c>
      <c r="I227" s="129" t="s">
        <v>425</v>
      </c>
      <c r="J227" s="95" t="s">
        <v>1120</v>
      </c>
      <c r="K227" s="584">
        <v>50000</v>
      </c>
      <c r="L227" s="161">
        <v>45000</v>
      </c>
      <c r="M227" s="163">
        <v>41914</v>
      </c>
      <c r="N227" s="159">
        <v>47500</v>
      </c>
      <c r="O227" s="159">
        <v>20</v>
      </c>
      <c r="P227" s="159">
        <v>47500</v>
      </c>
      <c r="Q227" s="164">
        <v>41914</v>
      </c>
      <c r="R227" s="159">
        <v>20</v>
      </c>
    </row>
    <row r="228" spans="1:18" ht="31.5">
      <c r="A228" s="27">
        <v>221</v>
      </c>
      <c r="B228" s="129" t="s">
        <v>408</v>
      </c>
      <c r="C228" s="128" t="s">
        <v>539</v>
      </c>
      <c r="D228" s="128" t="s">
        <v>1484</v>
      </c>
      <c r="E228" s="128" t="s">
        <v>530</v>
      </c>
      <c r="F228" s="128" t="s">
        <v>163</v>
      </c>
      <c r="G228" s="129" t="s">
        <v>387</v>
      </c>
      <c r="H228" s="129" t="s">
        <v>388</v>
      </c>
      <c r="I228" s="129" t="s">
        <v>444</v>
      </c>
      <c r="J228" s="95" t="s">
        <v>1120</v>
      </c>
      <c r="K228" s="584">
        <v>50000</v>
      </c>
      <c r="L228" s="161">
        <v>45000</v>
      </c>
      <c r="M228" s="163">
        <v>41914</v>
      </c>
      <c r="N228" s="159">
        <v>47500</v>
      </c>
      <c r="O228" s="159">
        <v>20</v>
      </c>
      <c r="P228" s="159">
        <v>47500</v>
      </c>
      <c r="Q228" s="164">
        <v>41914</v>
      </c>
      <c r="R228" s="159">
        <v>20</v>
      </c>
    </row>
    <row r="229" spans="1:18" ht="94.5">
      <c r="A229" s="27">
        <v>222</v>
      </c>
      <c r="B229" s="129" t="s">
        <v>408</v>
      </c>
      <c r="C229" s="128" t="s">
        <v>1485</v>
      </c>
      <c r="D229" s="128" t="s">
        <v>1486</v>
      </c>
      <c r="E229" s="128" t="s">
        <v>1487</v>
      </c>
      <c r="F229" s="128" t="s">
        <v>163</v>
      </c>
      <c r="G229" s="129" t="s">
        <v>387</v>
      </c>
      <c r="H229" s="129" t="s">
        <v>388</v>
      </c>
      <c r="I229" s="129" t="s">
        <v>425</v>
      </c>
      <c r="J229" s="95" t="s">
        <v>1120</v>
      </c>
      <c r="K229" s="584">
        <v>50000</v>
      </c>
      <c r="L229" s="161">
        <v>45000</v>
      </c>
      <c r="M229" s="163">
        <v>41914</v>
      </c>
      <c r="N229" s="159">
        <v>47500</v>
      </c>
      <c r="O229" s="159">
        <v>20</v>
      </c>
      <c r="P229" s="159">
        <v>47500</v>
      </c>
      <c r="Q229" s="164">
        <v>41914</v>
      </c>
      <c r="R229" s="159">
        <v>20</v>
      </c>
    </row>
    <row r="230" spans="1:18" ht="94.5">
      <c r="A230" s="27">
        <v>223</v>
      </c>
      <c r="B230" s="129" t="s">
        <v>408</v>
      </c>
      <c r="C230" s="128" t="s">
        <v>1488</v>
      </c>
      <c r="D230" s="128" t="s">
        <v>1489</v>
      </c>
      <c r="E230" s="128" t="s">
        <v>1487</v>
      </c>
      <c r="F230" s="128" t="s">
        <v>163</v>
      </c>
      <c r="G230" s="129" t="s">
        <v>387</v>
      </c>
      <c r="H230" s="129" t="s">
        <v>388</v>
      </c>
      <c r="I230" s="129" t="s">
        <v>425</v>
      </c>
      <c r="J230" s="95" t="s">
        <v>1120</v>
      </c>
      <c r="K230" s="584">
        <v>50000</v>
      </c>
      <c r="L230" s="161">
        <v>45000</v>
      </c>
      <c r="M230" s="163">
        <v>41914</v>
      </c>
      <c r="N230" s="159">
        <v>47500</v>
      </c>
      <c r="O230" s="159">
        <v>20</v>
      </c>
      <c r="P230" s="159">
        <v>47500</v>
      </c>
      <c r="Q230" s="164">
        <v>41914</v>
      </c>
      <c r="R230" s="159">
        <v>20</v>
      </c>
    </row>
    <row r="231" spans="1:18" ht="47.25">
      <c r="A231" s="27">
        <v>224</v>
      </c>
      <c r="B231" s="129" t="s">
        <v>408</v>
      </c>
      <c r="C231" s="128" t="s">
        <v>1490</v>
      </c>
      <c r="D231" s="128" t="s">
        <v>883</v>
      </c>
      <c r="E231" s="128" t="s">
        <v>1491</v>
      </c>
      <c r="F231" s="128" t="s">
        <v>163</v>
      </c>
      <c r="G231" s="129" t="s">
        <v>387</v>
      </c>
      <c r="H231" s="129" t="s">
        <v>388</v>
      </c>
      <c r="I231" s="129" t="s">
        <v>444</v>
      </c>
      <c r="J231" s="95" t="s">
        <v>1105</v>
      </c>
      <c r="K231" s="584">
        <v>50000</v>
      </c>
      <c r="L231" s="161">
        <v>45000</v>
      </c>
      <c r="M231" s="163">
        <v>41914</v>
      </c>
      <c r="N231" s="159">
        <v>47500</v>
      </c>
      <c r="O231" s="159">
        <v>20</v>
      </c>
      <c r="P231" s="159">
        <v>47500</v>
      </c>
      <c r="Q231" s="164">
        <v>41914</v>
      </c>
      <c r="R231" s="159">
        <v>20</v>
      </c>
    </row>
    <row r="232" spans="1:18" ht="47.25">
      <c r="A232" s="27">
        <v>225</v>
      </c>
      <c r="B232" s="129" t="s">
        <v>408</v>
      </c>
      <c r="C232" s="128" t="s">
        <v>1492</v>
      </c>
      <c r="D232" s="128" t="s">
        <v>1493</v>
      </c>
      <c r="E232" s="128" t="s">
        <v>1494</v>
      </c>
      <c r="F232" s="128" t="s">
        <v>163</v>
      </c>
      <c r="G232" s="129" t="s">
        <v>387</v>
      </c>
      <c r="H232" s="129" t="s">
        <v>388</v>
      </c>
      <c r="I232" s="129" t="s">
        <v>444</v>
      </c>
      <c r="J232" s="95" t="s">
        <v>1136</v>
      </c>
      <c r="K232" s="584">
        <v>50000</v>
      </c>
      <c r="L232" s="161">
        <v>45000</v>
      </c>
      <c r="M232" s="163">
        <v>41914</v>
      </c>
      <c r="N232" s="159">
        <v>47500</v>
      </c>
      <c r="O232" s="159">
        <v>20</v>
      </c>
      <c r="P232" s="159">
        <v>47500</v>
      </c>
      <c r="Q232" s="164">
        <v>41914</v>
      </c>
      <c r="R232" s="159">
        <v>20</v>
      </c>
    </row>
    <row r="233" spans="1:18" ht="47.25">
      <c r="A233" s="27">
        <v>226</v>
      </c>
      <c r="B233" s="129" t="s">
        <v>408</v>
      </c>
      <c r="C233" s="128" t="s">
        <v>1421</v>
      </c>
      <c r="D233" s="128" t="s">
        <v>629</v>
      </c>
      <c r="E233" s="128" t="s">
        <v>593</v>
      </c>
      <c r="F233" s="128" t="s">
        <v>163</v>
      </c>
      <c r="G233" s="129" t="s">
        <v>387</v>
      </c>
      <c r="H233" s="129" t="s">
        <v>388</v>
      </c>
      <c r="I233" s="129" t="s">
        <v>444</v>
      </c>
      <c r="J233" s="95" t="s">
        <v>1120</v>
      </c>
      <c r="K233" s="584">
        <v>50000</v>
      </c>
      <c r="L233" s="161">
        <v>45000</v>
      </c>
      <c r="M233" s="163">
        <v>41914</v>
      </c>
      <c r="N233" s="159">
        <v>47500</v>
      </c>
      <c r="O233" s="159">
        <v>20</v>
      </c>
      <c r="P233" s="159">
        <v>47500</v>
      </c>
      <c r="Q233" s="164">
        <v>41914</v>
      </c>
      <c r="R233" s="159">
        <v>20</v>
      </c>
    </row>
    <row r="234" spans="1:18" ht="47.25">
      <c r="A234" s="27">
        <v>227</v>
      </c>
      <c r="B234" s="129" t="s">
        <v>408</v>
      </c>
      <c r="C234" s="128" t="s">
        <v>1495</v>
      </c>
      <c r="D234" s="128" t="s">
        <v>1496</v>
      </c>
      <c r="E234" s="128" t="s">
        <v>424</v>
      </c>
      <c r="F234" s="128" t="s">
        <v>163</v>
      </c>
      <c r="G234" s="129" t="s">
        <v>387</v>
      </c>
      <c r="H234" s="129" t="s">
        <v>388</v>
      </c>
      <c r="I234" s="129" t="s">
        <v>425</v>
      </c>
      <c r="J234" s="95" t="s">
        <v>491</v>
      </c>
      <c r="K234" s="584">
        <v>50000</v>
      </c>
      <c r="L234" s="161">
        <v>45000</v>
      </c>
      <c r="M234" s="163">
        <v>41945</v>
      </c>
      <c r="N234" s="159">
        <v>47500</v>
      </c>
      <c r="O234" s="159">
        <v>20</v>
      </c>
      <c r="P234" s="159">
        <v>47500</v>
      </c>
      <c r="Q234" s="164">
        <v>41945</v>
      </c>
      <c r="R234" s="159">
        <v>20</v>
      </c>
    </row>
    <row r="235" spans="1:18" ht="47.25">
      <c r="A235" s="27">
        <v>228</v>
      </c>
      <c r="B235" s="129" t="s">
        <v>408</v>
      </c>
      <c r="C235" s="128" t="s">
        <v>1497</v>
      </c>
      <c r="D235" s="128" t="s">
        <v>501</v>
      </c>
      <c r="E235" s="128" t="s">
        <v>424</v>
      </c>
      <c r="F235" s="128" t="s">
        <v>163</v>
      </c>
      <c r="G235" s="129" t="s">
        <v>387</v>
      </c>
      <c r="H235" s="129" t="s">
        <v>394</v>
      </c>
      <c r="I235" s="129" t="s">
        <v>425</v>
      </c>
      <c r="J235" s="95" t="s">
        <v>491</v>
      </c>
      <c r="K235" s="584">
        <v>50000</v>
      </c>
      <c r="L235" s="161">
        <v>45000</v>
      </c>
      <c r="M235" s="163">
        <v>41945</v>
      </c>
      <c r="N235" s="159">
        <v>47500</v>
      </c>
      <c r="O235" s="159">
        <v>20</v>
      </c>
      <c r="P235" s="159">
        <v>47500</v>
      </c>
      <c r="Q235" s="164">
        <v>41945</v>
      </c>
      <c r="R235" s="159">
        <v>20</v>
      </c>
    </row>
    <row r="236" spans="1:18" ht="47.25">
      <c r="A236" s="27">
        <v>229</v>
      </c>
      <c r="B236" s="129" t="s">
        <v>408</v>
      </c>
      <c r="C236" s="95" t="s">
        <v>1498</v>
      </c>
      <c r="D236" s="128" t="s">
        <v>1133</v>
      </c>
      <c r="E236" s="128" t="s">
        <v>424</v>
      </c>
      <c r="F236" s="128" t="s">
        <v>163</v>
      </c>
      <c r="G236" s="129" t="s">
        <v>387</v>
      </c>
      <c r="H236" s="129" t="s">
        <v>388</v>
      </c>
      <c r="I236" s="129" t="s">
        <v>425</v>
      </c>
      <c r="J236" s="95" t="s">
        <v>491</v>
      </c>
      <c r="K236" s="584">
        <v>50000</v>
      </c>
      <c r="L236" s="161">
        <v>45000</v>
      </c>
      <c r="M236" s="163">
        <v>41945</v>
      </c>
      <c r="N236" s="159">
        <v>47500</v>
      </c>
      <c r="O236" s="159">
        <v>20</v>
      </c>
      <c r="P236" s="159">
        <v>47500</v>
      </c>
      <c r="Q236" s="164">
        <v>41945</v>
      </c>
      <c r="R236" s="159">
        <v>20</v>
      </c>
    </row>
    <row r="237" spans="1:18" ht="47.25">
      <c r="A237" s="27">
        <v>230</v>
      </c>
      <c r="B237" s="129" t="s">
        <v>408</v>
      </c>
      <c r="C237" s="128" t="s">
        <v>500</v>
      </c>
      <c r="D237" s="95" t="s">
        <v>1498</v>
      </c>
      <c r="E237" s="128" t="s">
        <v>424</v>
      </c>
      <c r="F237" s="128" t="s">
        <v>163</v>
      </c>
      <c r="G237" s="129" t="s">
        <v>387</v>
      </c>
      <c r="H237" s="129" t="s">
        <v>394</v>
      </c>
      <c r="I237" s="129" t="s">
        <v>425</v>
      </c>
      <c r="J237" s="95" t="s">
        <v>1499</v>
      </c>
      <c r="K237" s="584">
        <v>50000</v>
      </c>
      <c r="L237" s="161">
        <v>45000</v>
      </c>
      <c r="M237" s="163">
        <v>41945</v>
      </c>
      <c r="N237" s="159">
        <v>47500</v>
      </c>
      <c r="O237" s="159">
        <v>20</v>
      </c>
      <c r="P237" s="159">
        <v>47500</v>
      </c>
      <c r="Q237" s="164">
        <v>41945</v>
      </c>
      <c r="R237" s="159">
        <v>20</v>
      </c>
    </row>
    <row r="238" spans="1:18" ht="47.25">
      <c r="A238" s="27">
        <v>231</v>
      </c>
      <c r="B238" s="129" t="s">
        <v>408</v>
      </c>
      <c r="C238" s="128" t="s">
        <v>1460</v>
      </c>
      <c r="D238" s="128" t="s">
        <v>1500</v>
      </c>
      <c r="E238" s="128" t="s">
        <v>424</v>
      </c>
      <c r="F238" s="128" t="s">
        <v>163</v>
      </c>
      <c r="G238" s="129" t="s">
        <v>387</v>
      </c>
      <c r="H238" s="129" t="s">
        <v>388</v>
      </c>
      <c r="I238" s="129" t="s">
        <v>425</v>
      </c>
      <c r="J238" s="95" t="s">
        <v>1501</v>
      </c>
      <c r="K238" s="584">
        <v>50000</v>
      </c>
      <c r="L238" s="161">
        <v>45000</v>
      </c>
      <c r="M238" s="163">
        <v>41945</v>
      </c>
      <c r="N238" s="159">
        <v>47500</v>
      </c>
      <c r="O238" s="159">
        <v>20</v>
      </c>
      <c r="P238" s="159">
        <v>47500</v>
      </c>
      <c r="Q238" s="164">
        <v>41945</v>
      </c>
      <c r="R238" s="159">
        <v>20</v>
      </c>
    </row>
    <row r="239" spans="1:18" ht="47.25">
      <c r="A239" s="27">
        <v>232</v>
      </c>
      <c r="B239" s="129" t="s">
        <v>408</v>
      </c>
      <c r="C239" s="128" t="s">
        <v>1502</v>
      </c>
      <c r="D239" s="128" t="s">
        <v>652</v>
      </c>
      <c r="E239" s="128" t="s">
        <v>612</v>
      </c>
      <c r="F239" s="128" t="s">
        <v>163</v>
      </c>
      <c r="G239" s="129" t="s">
        <v>387</v>
      </c>
      <c r="H239" s="129" t="s">
        <v>388</v>
      </c>
      <c r="I239" s="129" t="s">
        <v>425</v>
      </c>
      <c r="J239" s="95" t="s">
        <v>1291</v>
      </c>
      <c r="K239" s="584">
        <v>50000</v>
      </c>
      <c r="L239" s="161">
        <v>45000</v>
      </c>
      <c r="M239" s="163">
        <v>41945</v>
      </c>
      <c r="N239" s="159">
        <v>47500</v>
      </c>
      <c r="O239" s="159">
        <v>20</v>
      </c>
      <c r="P239" s="159">
        <v>47500</v>
      </c>
      <c r="Q239" s="164">
        <v>41945</v>
      </c>
      <c r="R239" s="159">
        <v>20</v>
      </c>
    </row>
    <row r="240" spans="1:18" ht="47.25">
      <c r="A240" s="27">
        <v>233</v>
      </c>
      <c r="B240" s="129" t="s">
        <v>408</v>
      </c>
      <c r="C240" s="95" t="s">
        <v>1503</v>
      </c>
      <c r="D240" s="128" t="s">
        <v>1504</v>
      </c>
      <c r="E240" s="128" t="s">
        <v>424</v>
      </c>
      <c r="F240" s="128" t="s">
        <v>163</v>
      </c>
      <c r="G240" s="129" t="s">
        <v>387</v>
      </c>
      <c r="H240" s="129" t="s">
        <v>388</v>
      </c>
      <c r="I240" s="129" t="s">
        <v>425</v>
      </c>
      <c r="J240" s="95" t="s">
        <v>491</v>
      </c>
      <c r="K240" s="584">
        <v>50000</v>
      </c>
      <c r="L240" s="161">
        <v>45000</v>
      </c>
      <c r="M240" s="163">
        <v>41945</v>
      </c>
      <c r="N240" s="159">
        <v>47500</v>
      </c>
      <c r="O240" s="159">
        <v>20</v>
      </c>
      <c r="P240" s="159">
        <v>47500</v>
      </c>
      <c r="Q240" s="164">
        <v>41945</v>
      </c>
      <c r="R240" s="159">
        <v>20</v>
      </c>
    </row>
    <row r="241" spans="1:18" ht="47.25">
      <c r="A241" s="27">
        <v>234</v>
      </c>
      <c r="B241" s="129" t="s">
        <v>408</v>
      </c>
      <c r="C241" s="128" t="s">
        <v>1243</v>
      </c>
      <c r="D241" s="128" t="s">
        <v>497</v>
      </c>
      <c r="E241" s="128" t="s">
        <v>424</v>
      </c>
      <c r="F241" s="128" t="s">
        <v>163</v>
      </c>
      <c r="G241" s="129" t="s">
        <v>387</v>
      </c>
      <c r="H241" s="129" t="s">
        <v>388</v>
      </c>
      <c r="I241" s="129" t="s">
        <v>425</v>
      </c>
      <c r="J241" s="95" t="s">
        <v>491</v>
      </c>
      <c r="K241" s="584">
        <v>50000</v>
      </c>
      <c r="L241" s="161">
        <v>45000</v>
      </c>
      <c r="M241" s="163">
        <v>41945</v>
      </c>
      <c r="N241" s="159">
        <v>47500</v>
      </c>
      <c r="O241" s="159">
        <v>20</v>
      </c>
      <c r="P241" s="159">
        <v>47500</v>
      </c>
      <c r="Q241" s="164">
        <v>41945</v>
      </c>
      <c r="R241" s="159">
        <v>20</v>
      </c>
    </row>
    <row r="242" spans="1:18" ht="47.25">
      <c r="A242" s="27">
        <v>235</v>
      </c>
      <c r="B242" s="129" t="s">
        <v>408</v>
      </c>
      <c r="C242" s="128" t="s">
        <v>1505</v>
      </c>
      <c r="D242" s="128" t="s">
        <v>1296</v>
      </c>
      <c r="E242" s="128" t="s">
        <v>424</v>
      </c>
      <c r="F242" s="128" t="s">
        <v>163</v>
      </c>
      <c r="G242" s="129" t="s">
        <v>387</v>
      </c>
      <c r="H242" s="129" t="s">
        <v>388</v>
      </c>
      <c r="I242" s="129" t="s">
        <v>425</v>
      </c>
      <c r="J242" s="95" t="s">
        <v>491</v>
      </c>
      <c r="K242" s="584">
        <v>50000</v>
      </c>
      <c r="L242" s="161">
        <v>45000</v>
      </c>
      <c r="M242" s="163">
        <v>41945</v>
      </c>
      <c r="N242" s="159">
        <v>47500</v>
      </c>
      <c r="O242" s="159">
        <v>20</v>
      </c>
      <c r="P242" s="159">
        <v>47500</v>
      </c>
      <c r="Q242" s="164">
        <v>41945</v>
      </c>
      <c r="R242" s="159">
        <v>20</v>
      </c>
    </row>
    <row r="243" spans="1:18" ht="105">
      <c r="A243" s="27">
        <v>236</v>
      </c>
      <c r="B243" s="129" t="s">
        <v>408</v>
      </c>
      <c r="C243" s="128" t="s">
        <v>1506</v>
      </c>
      <c r="D243" s="128" t="s">
        <v>1156</v>
      </c>
      <c r="E243" s="95" t="s">
        <v>1507</v>
      </c>
      <c r="F243" s="128" t="s">
        <v>163</v>
      </c>
      <c r="G243" s="129" t="s">
        <v>387</v>
      </c>
      <c r="H243" s="129" t="s">
        <v>388</v>
      </c>
      <c r="I243" s="129" t="s">
        <v>425</v>
      </c>
      <c r="J243" s="95" t="s">
        <v>1120</v>
      </c>
      <c r="K243" s="584">
        <v>50000</v>
      </c>
      <c r="L243" s="161">
        <v>45000</v>
      </c>
      <c r="M243" s="163">
        <v>41945</v>
      </c>
      <c r="N243" s="159">
        <v>47500</v>
      </c>
      <c r="O243" s="159">
        <v>20</v>
      </c>
      <c r="P243" s="159">
        <v>47500</v>
      </c>
      <c r="Q243" s="164">
        <v>41945</v>
      </c>
      <c r="R243" s="159">
        <v>20</v>
      </c>
    </row>
    <row r="244" spans="1:18" ht="89.25">
      <c r="A244" s="27">
        <v>237</v>
      </c>
      <c r="B244" s="129" t="s">
        <v>408</v>
      </c>
      <c r="C244" s="128" t="s">
        <v>1508</v>
      </c>
      <c r="D244" s="128" t="s">
        <v>1509</v>
      </c>
      <c r="E244" s="140" t="s">
        <v>1510</v>
      </c>
      <c r="F244" s="128" t="s">
        <v>163</v>
      </c>
      <c r="G244" s="129" t="s">
        <v>387</v>
      </c>
      <c r="H244" s="129" t="s">
        <v>394</v>
      </c>
      <c r="I244" s="129" t="s">
        <v>425</v>
      </c>
      <c r="J244" s="95" t="s">
        <v>1115</v>
      </c>
      <c r="K244" s="584">
        <v>50000</v>
      </c>
      <c r="L244" s="161">
        <v>45000</v>
      </c>
      <c r="M244" s="163">
        <v>41945</v>
      </c>
      <c r="N244" s="159">
        <v>47500</v>
      </c>
      <c r="O244" s="159">
        <v>20</v>
      </c>
      <c r="P244" s="159">
        <v>47500</v>
      </c>
      <c r="Q244" s="164">
        <v>41945</v>
      </c>
      <c r="R244" s="159">
        <v>20</v>
      </c>
    </row>
    <row r="245" spans="1:18" ht="47.25">
      <c r="A245" s="27">
        <v>238</v>
      </c>
      <c r="B245" s="129" t="s">
        <v>408</v>
      </c>
      <c r="C245" s="128" t="s">
        <v>1511</v>
      </c>
      <c r="D245" s="128" t="s">
        <v>1509</v>
      </c>
      <c r="E245" s="128" t="s">
        <v>424</v>
      </c>
      <c r="F245" s="128" t="s">
        <v>163</v>
      </c>
      <c r="G245" s="129" t="s">
        <v>387</v>
      </c>
      <c r="H245" s="129" t="s">
        <v>394</v>
      </c>
      <c r="I245" s="129" t="s">
        <v>425</v>
      </c>
      <c r="J245" s="95" t="s">
        <v>491</v>
      </c>
      <c r="K245" s="584">
        <v>50000</v>
      </c>
      <c r="L245" s="161">
        <v>45000</v>
      </c>
      <c r="M245" s="163">
        <v>41945</v>
      </c>
      <c r="N245" s="159">
        <v>47500</v>
      </c>
      <c r="O245" s="159">
        <v>20</v>
      </c>
      <c r="P245" s="159">
        <v>47500</v>
      </c>
      <c r="Q245" s="164">
        <v>41945</v>
      </c>
      <c r="R245" s="159">
        <v>20</v>
      </c>
    </row>
    <row r="246" spans="1:18" ht="78.75">
      <c r="A246" s="27">
        <v>239</v>
      </c>
      <c r="B246" s="129" t="s">
        <v>408</v>
      </c>
      <c r="C246" s="128" t="s">
        <v>1249</v>
      </c>
      <c r="D246" s="128" t="s">
        <v>652</v>
      </c>
      <c r="E246" s="128" t="s">
        <v>1512</v>
      </c>
      <c r="F246" s="128" t="s">
        <v>163</v>
      </c>
      <c r="G246" s="129" t="s">
        <v>387</v>
      </c>
      <c r="H246" s="129" t="s">
        <v>388</v>
      </c>
      <c r="I246" s="129" t="s">
        <v>425</v>
      </c>
      <c r="J246" s="95" t="s">
        <v>1120</v>
      </c>
      <c r="K246" s="584">
        <v>50000</v>
      </c>
      <c r="L246" s="161">
        <v>45000</v>
      </c>
      <c r="M246" s="163">
        <v>41945</v>
      </c>
      <c r="N246" s="159">
        <v>47500</v>
      </c>
      <c r="O246" s="159">
        <v>20</v>
      </c>
      <c r="P246" s="159">
        <v>47500</v>
      </c>
      <c r="Q246" s="164">
        <v>41945</v>
      </c>
      <c r="R246" s="159">
        <v>20</v>
      </c>
    </row>
    <row r="247" spans="1:18" ht="63">
      <c r="A247" s="27">
        <v>240</v>
      </c>
      <c r="B247" s="129" t="s">
        <v>408</v>
      </c>
      <c r="C247" s="128" t="s">
        <v>1513</v>
      </c>
      <c r="D247" s="128" t="s">
        <v>534</v>
      </c>
      <c r="E247" s="128" t="s">
        <v>1514</v>
      </c>
      <c r="F247" s="128" t="s">
        <v>163</v>
      </c>
      <c r="G247" s="129" t="s">
        <v>387</v>
      </c>
      <c r="H247" s="129" t="s">
        <v>388</v>
      </c>
      <c r="I247" s="129" t="s">
        <v>425</v>
      </c>
      <c r="J247" s="95" t="s">
        <v>1105</v>
      </c>
      <c r="K247" s="584">
        <v>50000</v>
      </c>
      <c r="L247" s="161">
        <v>45000</v>
      </c>
      <c r="M247" s="163">
        <v>41945</v>
      </c>
      <c r="N247" s="159">
        <v>47500</v>
      </c>
      <c r="O247" s="159">
        <v>20</v>
      </c>
      <c r="P247" s="159">
        <v>47500</v>
      </c>
      <c r="Q247" s="164">
        <v>41945</v>
      </c>
      <c r="R247" s="159">
        <v>20</v>
      </c>
    </row>
    <row r="248" spans="1:18" ht="63.75">
      <c r="A248" s="27">
        <v>241</v>
      </c>
      <c r="B248" s="129" t="s">
        <v>408</v>
      </c>
      <c r="C248" s="128" t="s">
        <v>1515</v>
      </c>
      <c r="D248" s="128" t="s">
        <v>1516</v>
      </c>
      <c r="E248" s="140" t="s">
        <v>1507</v>
      </c>
      <c r="F248" s="128" t="s">
        <v>163</v>
      </c>
      <c r="G248" s="129" t="s">
        <v>387</v>
      </c>
      <c r="H248" s="129" t="s">
        <v>394</v>
      </c>
      <c r="I248" s="129" t="s">
        <v>425</v>
      </c>
      <c r="J248" s="95" t="s">
        <v>1120</v>
      </c>
      <c r="K248" s="584">
        <v>50000</v>
      </c>
      <c r="L248" s="161">
        <v>45000</v>
      </c>
      <c r="M248" s="163">
        <v>41945</v>
      </c>
      <c r="N248" s="159">
        <v>47500</v>
      </c>
      <c r="O248" s="159">
        <v>20</v>
      </c>
      <c r="P248" s="159">
        <v>47500</v>
      </c>
      <c r="Q248" s="164">
        <v>41945</v>
      </c>
      <c r="R248" s="159">
        <v>20</v>
      </c>
    </row>
    <row r="249" spans="1:18" ht="47.25">
      <c r="A249" s="27">
        <v>242</v>
      </c>
      <c r="B249" s="129" t="s">
        <v>408</v>
      </c>
      <c r="C249" s="128" t="s">
        <v>608</v>
      </c>
      <c r="D249" s="128" t="s">
        <v>1517</v>
      </c>
      <c r="E249" s="128" t="s">
        <v>424</v>
      </c>
      <c r="F249" s="128" t="s">
        <v>163</v>
      </c>
      <c r="G249" s="129" t="s">
        <v>387</v>
      </c>
      <c r="H249" s="129" t="s">
        <v>388</v>
      </c>
      <c r="I249" s="129" t="s">
        <v>425</v>
      </c>
      <c r="J249" s="95" t="s">
        <v>491</v>
      </c>
      <c r="K249" s="584">
        <v>50000</v>
      </c>
      <c r="L249" s="161">
        <v>45000</v>
      </c>
      <c r="M249" s="163">
        <v>41945</v>
      </c>
      <c r="N249" s="159">
        <v>47500</v>
      </c>
      <c r="O249" s="159">
        <v>20</v>
      </c>
      <c r="P249" s="159">
        <v>47500</v>
      </c>
      <c r="Q249" s="164">
        <v>41945</v>
      </c>
      <c r="R249" s="159">
        <v>20</v>
      </c>
    </row>
    <row r="250" spans="1:18" ht="47.25">
      <c r="A250" s="27">
        <v>243</v>
      </c>
      <c r="B250" s="129" t="s">
        <v>408</v>
      </c>
      <c r="C250" s="128" t="s">
        <v>459</v>
      </c>
      <c r="D250" s="128" t="s">
        <v>1518</v>
      </c>
      <c r="E250" s="128" t="s">
        <v>424</v>
      </c>
      <c r="F250" s="128" t="s">
        <v>163</v>
      </c>
      <c r="G250" s="129" t="s">
        <v>387</v>
      </c>
      <c r="H250" s="129" t="s">
        <v>388</v>
      </c>
      <c r="I250" s="129" t="s">
        <v>425</v>
      </c>
      <c r="J250" s="95" t="s">
        <v>491</v>
      </c>
      <c r="K250" s="584">
        <v>50000</v>
      </c>
      <c r="L250" s="161">
        <v>45000</v>
      </c>
      <c r="M250" s="163">
        <v>41945</v>
      </c>
      <c r="N250" s="159">
        <v>47500</v>
      </c>
      <c r="O250" s="159">
        <v>20</v>
      </c>
      <c r="P250" s="159">
        <v>47500</v>
      </c>
      <c r="Q250" s="164">
        <v>41945</v>
      </c>
      <c r="R250" s="159">
        <v>20</v>
      </c>
    </row>
    <row r="251" spans="1:18" ht="47.25">
      <c r="A251" s="27">
        <v>244</v>
      </c>
      <c r="B251" s="129" t="s">
        <v>408</v>
      </c>
      <c r="C251" s="128" t="s">
        <v>1519</v>
      </c>
      <c r="D251" s="128" t="s">
        <v>1520</v>
      </c>
      <c r="E251" s="128" t="s">
        <v>1521</v>
      </c>
      <c r="F251" s="128" t="s">
        <v>163</v>
      </c>
      <c r="G251" s="129" t="s">
        <v>387</v>
      </c>
      <c r="H251" s="129" t="s">
        <v>388</v>
      </c>
      <c r="I251" s="129" t="s">
        <v>444</v>
      </c>
      <c r="J251" s="95" t="s">
        <v>1522</v>
      </c>
      <c r="K251" s="584">
        <v>100000</v>
      </c>
      <c r="L251" s="161">
        <v>90000</v>
      </c>
      <c r="M251" s="163">
        <v>41945</v>
      </c>
      <c r="N251" s="159">
        <v>95000</v>
      </c>
      <c r="O251" s="159">
        <v>20</v>
      </c>
      <c r="P251" s="159">
        <v>95000</v>
      </c>
      <c r="Q251" s="164">
        <v>41945</v>
      </c>
      <c r="R251" s="159">
        <v>20</v>
      </c>
    </row>
    <row r="252" spans="1:18" ht="63">
      <c r="A252" s="27">
        <v>245</v>
      </c>
      <c r="B252" s="129" t="s">
        <v>408</v>
      </c>
      <c r="C252" s="128" t="s">
        <v>1356</v>
      </c>
      <c r="D252" s="128" t="s">
        <v>1349</v>
      </c>
      <c r="E252" s="128" t="s">
        <v>1445</v>
      </c>
      <c r="F252" s="128" t="s">
        <v>163</v>
      </c>
      <c r="G252" s="129" t="s">
        <v>387</v>
      </c>
      <c r="H252" s="129" t="s">
        <v>388</v>
      </c>
      <c r="I252" s="129" t="s">
        <v>425</v>
      </c>
      <c r="J252" s="95" t="s">
        <v>1120</v>
      </c>
      <c r="K252" s="584">
        <v>50000</v>
      </c>
      <c r="L252" s="161">
        <v>45000</v>
      </c>
      <c r="M252" s="163">
        <v>41945</v>
      </c>
      <c r="N252" s="159">
        <v>47500</v>
      </c>
      <c r="O252" s="159">
        <v>20</v>
      </c>
      <c r="P252" s="159">
        <v>47500</v>
      </c>
      <c r="Q252" s="164">
        <v>41945</v>
      </c>
      <c r="R252" s="159">
        <v>20</v>
      </c>
    </row>
    <row r="253" spans="1:18" ht="78.75">
      <c r="A253" s="27">
        <v>246</v>
      </c>
      <c r="B253" s="129" t="s">
        <v>408</v>
      </c>
      <c r="C253" s="128" t="s">
        <v>1523</v>
      </c>
      <c r="D253" s="128" t="s">
        <v>544</v>
      </c>
      <c r="E253" s="128" t="s">
        <v>1524</v>
      </c>
      <c r="F253" s="128" t="s">
        <v>163</v>
      </c>
      <c r="G253" s="129" t="s">
        <v>387</v>
      </c>
      <c r="H253" s="129" t="s">
        <v>388</v>
      </c>
      <c r="I253" s="129" t="s">
        <v>425</v>
      </c>
      <c r="J253" s="95" t="s">
        <v>1120</v>
      </c>
      <c r="K253" s="584">
        <v>50000</v>
      </c>
      <c r="L253" s="161">
        <v>45000</v>
      </c>
      <c r="M253" s="163">
        <v>41945</v>
      </c>
      <c r="N253" s="159">
        <v>47500</v>
      </c>
      <c r="O253" s="159">
        <v>20</v>
      </c>
      <c r="P253" s="159">
        <v>47500</v>
      </c>
      <c r="Q253" s="164">
        <v>41945</v>
      </c>
      <c r="R253" s="159">
        <v>20</v>
      </c>
    </row>
    <row r="254" spans="1:18" ht="47.25">
      <c r="A254" s="27">
        <v>247</v>
      </c>
      <c r="B254" s="129" t="s">
        <v>408</v>
      </c>
      <c r="C254" s="128" t="s">
        <v>1525</v>
      </c>
      <c r="D254" s="128" t="s">
        <v>1290</v>
      </c>
      <c r="E254" s="128" t="s">
        <v>424</v>
      </c>
      <c r="F254" s="128" t="s">
        <v>163</v>
      </c>
      <c r="G254" s="129" t="s">
        <v>387</v>
      </c>
      <c r="H254" s="129" t="s">
        <v>388</v>
      </c>
      <c r="I254" s="129" t="s">
        <v>425</v>
      </c>
      <c r="J254" s="95" t="s">
        <v>491</v>
      </c>
      <c r="K254" s="584">
        <v>50000</v>
      </c>
      <c r="L254" s="161">
        <v>45000</v>
      </c>
      <c r="M254" s="163">
        <v>41945</v>
      </c>
      <c r="N254" s="159">
        <v>47500</v>
      </c>
      <c r="O254" s="159">
        <v>20</v>
      </c>
      <c r="P254" s="159">
        <v>47500</v>
      </c>
      <c r="Q254" s="164">
        <v>41945</v>
      </c>
      <c r="R254" s="159">
        <v>20</v>
      </c>
    </row>
    <row r="255" spans="1:18" ht="47.25">
      <c r="A255" s="27">
        <v>248</v>
      </c>
      <c r="B255" s="129" t="s">
        <v>408</v>
      </c>
      <c r="C255" s="128" t="s">
        <v>1526</v>
      </c>
      <c r="D255" s="128" t="s">
        <v>1527</v>
      </c>
      <c r="E255" s="128" t="s">
        <v>424</v>
      </c>
      <c r="F255" s="128" t="s">
        <v>163</v>
      </c>
      <c r="G255" s="129" t="s">
        <v>387</v>
      </c>
      <c r="H255" s="129" t="s">
        <v>388</v>
      </c>
      <c r="I255" s="129" t="s">
        <v>425</v>
      </c>
      <c r="J255" s="95" t="s">
        <v>491</v>
      </c>
      <c r="K255" s="584">
        <v>50000</v>
      </c>
      <c r="L255" s="161">
        <v>45000</v>
      </c>
      <c r="M255" s="163">
        <v>41945</v>
      </c>
      <c r="N255" s="159">
        <v>47500</v>
      </c>
      <c r="O255" s="159">
        <v>20</v>
      </c>
      <c r="P255" s="159">
        <v>47500</v>
      </c>
      <c r="Q255" s="164">
        <v>41945</v>
      </c>
      <c r="R255" s="159">
        <v>20</v>
      </c>
    </row>
    <row r="256" spans="1:18" ht="47.25">
      <c r="A256" s="27">
        <v>249</v>
      </c>
      <c r="B256" s="129" t="s">
        <v>408</v>
      </c>
      <c r="C256" s="128" t="s">
        <v>1258</v>
      </c>
      <c r="D256" s="128" t="s">
        <v>1295</v>
      </c>
      <c r="E256" s="128" t="s">
        <v>424</v>
      </c>
      <c r="F256" s="128" t="s">
        <v>163</v>
      </c>
      <c r="G256" s="129" t="s">
        <v>387</v>
      </c>
      <c r="H256" s="129" t="s">
        <v>388</v>
      </c>
      <c r="I256" s="129" t="s">
        <v>425</v>
      </c>
      <c r="J256" s="95" t="s">
        <v>491</v>
      </c>
      <c r="K256" s="584">
        <v>50000</v>
      </c>
      <c r="L256" s="161">
        <v>45000</v>
      </c>
      <c r="M256" s="163">
        <v>41945</v>
      </c>
      <c r="N256" s="159">
        <v>47500</v>
      </c>
      <c r="O256" s="159">
        <v>20</v>
      </c>
      <c r="P256" s="159">
        <v>47500</v>
      </c>
      <c r="Q256" s="164">
        <v>41945</v>
      </c>
      <c r="R256" s="159">
        <v>20</v>
      </c>
    </row>
    <row r="257" spans="1:18" ht="63">
      <c r="A257" s="27">
        <v>250</v>
      </c>
      <c r="B257" s="129" t="s">
        <v>408</v>
      </c>
      <c r="C257" s="128" t="s">
        <v>1256</v>
      </c>
      <c r="D257" s="128" t="s">
        <v>1528</v>
      </c>
      <c r="E257" s="128" t="s">
        <v>1529</v>
      </c>
      <c r="F257" s="128" t="s">
        <v>163</v>
      </c>
      <c r="G257" s="129" t="s">
        <v>387</v>
      </c>
      <c r="H257" s="129" t="s">
        <v>388</v>
      </c>
      <c r="I257" s="129" t="s">
        <v>444</v>
      </c>
      <c r="J257" s="95" t="s">
        <v>1530</v>
      </c>
      <c r="K257" s="584">
        <v>50000</v>
      </c>
      <c r="L257" s="161">
        <v>45000</v>
      </c>
      <c r="M257" s="163">
        <v>41945</v>
      </c>
      <c r="N257" s="159">
        <v>47500</v>
      </c>
      <c r="O257" s="159">
        <v>20</v>
      </c>
      <c r="P257" s="159">
        <v>47500</v>
      </c>
      <c r="Q257" s="164">
        <v>41945</v>
      </c>
      <c r="R257" s="159">
        <v>20</v>
      </c>
    </row>
    <row r="258" spans="1:18" ht="94.5">
      <c r="A258" s="27">
        <v>251</v>
      </c>
      <c r="B258" s="129" t="s">
        <v>408</v>
      </c>
      <c r="C258" s="128" t="s">
        <v>1531</v>
      </c>
      <c r="D258" s="128" t="s">
        <v>437</v>
      </c>
      <c r="E258" s="128" t="s">
        <v>653</v>
      </c>
      <c r="F258" s="128" t="s">
        <v>163</v>
      </c>
      <c r="G258" s="129" t="s">
        <v>387</v>
      </c>
      <c r="H258" s="129" t="s">
        <v>388</v>
      </c>
      <c r="I258" s="129" t="s">
        <v>425</v>
      </c>
      <c r="J258" s="95" t="s">
        <v>1532</v>
      </c>
      <c r="K258" s="584">
        <v>50000</v>
      </c>
      <c r="L258" s="161">
        <v>45000</v>
      </c>
      <c r="M258" s="163">
        <v>41945</v>
      </c>
      <c r="N258" s="159">
        <v>47500</v>
      </c>
      <c r="O258" s="159">
        <v>20</v>
      </c>
      <c r="P258" s="159">
        <v>47500</v>
      </c>
      <c r="Q258" s="164">
        <v>41945</v>
      </c>
      <c r="R258" s="159">
        <v>20</v>
      </c>
    </row>
    <row r="259" spans="1:18" ht="45">
      <c r="A259" s="27">
        <v>252</v>
      </c>
      <c r="B259" s="129" t="s">
        <v>408</v>
      </c>
      <c r="C259" s="128" t="s">
        <v>1533</v>
      </c>
      <c r="D259" s="128" t="s">
        <v>1417</v>
      </c>
      <c r="E259" s="128" t="s">
        <v>557</v>
      </c>
      <c r="F259" s="128" t="s">
        <v>163</v>
      </c>
      <c r="G259" s="129" t="s">
        <v>387</v>
      </c>
      <c r="H259" s="129" t="s">
        <v>388</v>
      </c>
      <c r="I259" s="129" t="s">
        <v>444</v>
      </c>
      <c r="J259" s="95" t="s">
        <v>1534</v>
      </c>
      <c r="K259" s="584">
        <v>50000</v>
      </c>
      <c r="L259" s="161">
        <v>45000</v>
      </c>
      <c r="M259" s="163">
        <v>41945</v>
      </c>
      <c r="N259" s="159">
        <v>47500</v>
      </c>
      <c r="O259" s="159">
        <v>20</v>
      </c>
      <c r="P259" s="159">
        <v>47500</v>
      </c>
      <c r="Q259" s="164">
        <v>41945</v>
      </c>
      <c r="R259" s="159">
        <v>20</v>
      </c>
    </row>
    <row r="260" spans="1:18" ht="47.25">
      <c r="A260" s="27">
        <v>253</v>
      </c>
      <c r="B260" s="129" t="s">
        <v>408</v>
      </c>
      <c r="C260" s="128" t="s">
        <v>1535</v>
      </c>
      <c r="D260" s="128" t="s">
        <v>1395</v>
      </c>
      <c r="E260" s="128" t="s">
        <v>424</v>
      </c>
      <c r="F260" s="128" t="s">
        <v>163</v>
      </c>
      <c r="G260" s="129" t="s">
        <v>387</v>
      </c>
      <c r="H260" s="129" t="s">
        <v>388</v>
      </c>
      <c r="I260" s="129" t="s">
        <v>425</v>
      </c>
      <c r="J260" s="95" t="s">
        <v>491</v>
      </c>
      <c r="K260" s="584">
        <v>50000</v>
      </c>
      <c r="L260" s="161">
        <v>45000</v>
      </c>
      <c r="M260" s="163">
        <v>41945</v>
      </c>
      <c r="N260" s="159">
        <v>47500</v>
      </c>
      <c r="O260" s="159">
        <v>20</v>
      </c>
      <c r="P260" s="159">
        <v>47500</v>
      </c>
      <c r="Q260" s="164">
        <v>41945</v>
      </c>
      <c r="R260" s="159">
        <v>20</v>
      </c>
    </row>
    <row r="261" spans="1:18" ht="47.25">
      <c r="A261" s="27">
        <v>254</v>
      </c>
      <c r="B261" s="129" t="s">
        <v>408</v>
      </c>
      <c r="C261" s="128" t="s">
        <v>487</v>
      </c>
      <c r="D261" s="128" t="s">
        <v>1360</v>
      </c>
      <c r="E261" s="128" t="s">
        <v>1361</v>
      </c>
      <c r="F261" s="128" t="s">
        <v>163</v>
      </c>
      <c r="G261" s="129" t="s">
        <v>387</v>
      </c>
      <c r="H261" s="129" t="s">
        <v>388</v>
      </c>
      <c r="I261" s="129" t="s">
        <v>425</v>
      </c>
      <c r="J261" s="95" t="s">
        <v>491</v>
      </c>
      <c r="K261" s="584">
        <v>50000</v>
      </c>
      <c r="L261" s="161">
        <v>45000</v>
      </c>
      <c r="M261" s="163">
        <v>41945</v>
      </c>
      <c r="N261" s="159">
        <v>47500</v>
      </c>
      <c r="O261" s="159">
        <v>20</v>
      </c>
      <c r="P261" s="159">
        <v>47500</v>
      </c>
      <c r="Q261" s="164">
        <v>41945</v>
      </c>
      <c r="R261" s="159">
        <v>20</v>
      </c>
    </row>
    <row r="262" spans="1:18" ht="47.25">
      <c r="A262" s="27">
        <v>255</v>
      </c>
      <c r="B262" s="129" t="s">
        <v>408</v>
      </c>
      <c r="C262" s="128" t="s">
        <v>1536</v>
      </c>
      <c r="D262" s="128" t="s">
        <v>1537</v>
      </c>
      <c r="E262" s="128" t="s">
        <v>513</v>
      </c>
      <c r="F262" s="128" t="s">
        <v>163</v>
      </c>
      <c r="G262" s="129" t="s">
        <v>387</v>
      </c>
      <c r="H262" s="129" t="s">
        <v>388</v>
      </c>
      <c r="I262" s="129" t="s">
        <v>444</v>
      </c>
      <c r="J262" s="95" t="s">
        <v>1120</v>
      </c>
      <c r="K262" s="584">
        <v>50000</v>
      </c>
      <c r="L262" s="161">
        <v>45000</v>
      </c>
      <c r="M262" s="163">
        <v>41945</v>
      </c>
      <c r="N262" s="159">
        <v>47500</v>
      </c>
      <c r="O262" s="159">
        <v>20</v>
      </c>
      <c r="P262" s="159">
        <v>47500</v>
      </c>
      <c r="Q262" s="164">
        <v>41945</v>
      </c>
      <c r="R262" s="159">
        <v>20</v>
      </c>
    </row>
    <row r="263" spans="1:18" ht="47.25">
      <c r="A263" s="27">
        <v>256</v>
      </c>
      <c r="B263" s="129" t="s">
        <v>408</v>
      </c>
      <c r="C263" s="128" t="s">
        <v>1538</v>
      </c>
      <c r="D263" s="128" t="s">
        <v>541</v>
      </c>
      <c r="E263" s="128" t="s">
        <v>513</v>
      </c>
      <c r="F263" s="128" t="s">
        <v>163</v>
      </c>
      <c r="G263" s="129" t="s">
        <v>387</v>
      </c>
      <c r="H263" s="129" t="s">
        <v>388</v>
      </c>
      <c r="I263" s="129" t="s">
        <v>444</v>
      </c>
      <c r="J263" s="95" t="s">
        <v>1120</v>
      </c>
      <c r="K263" s="584">
        <v>50000</v>
      </c>
      <c r="L263" s="161">
        <v>45000</v>
      </c>
      <c r="M263" s="163">
        <v>41945</v>
      </c>
      <c r="N263" s="159">
        <v>47500</v>
      </c>
      <c r="O263" s="159">
        <v>20</v>
      </c>
      <c r="P263" s="159">
        <v>47500</v>
      </c>
      <c r="Q263" s="164">
        <v>41945</v>
      </c>
      <c r="R263" s="159">
        <v>20</v>
      </c>
    </row>
    <row r="264" spans="1:18" ht="78.75">
      <c r="A264" s="27">
        <v>257</v>
      </c>
      <c r="B264" s="129" t="s">
        <v>408</v>
      </c>
      <c r="C264" s="128" t="s">
        <v>1539</v>
      </c>
      <c r="D264" s="128" t="s">
        <v>1540</v>
      </c>
      <c r="E264" s="128" t="s">
        <v>1541</v>
      </c>
      <c r="F264" s="128" t="s">
        <v>163</v>
      </c>
      <c r="G264" s="129" t="s">
        <v>387</v>
      </c>
      <c r="H264" s="129" t="s">
        <v>388</v>
      </c>
      <c r="I264" s="129" t="s">
        <v>444</v>
      </c>
      <c r="J264" s="95" t="s">
        <v>1105</v>
      </c>
      <c r="K264" s="584">
        <v>50000</v>
      </c>
      <c r="L264" s="161">
        <v>45000</v>
      </c>
      <c r="M264" s="163">
        <v>41945</v>
      </c>
      <c r="N264" s="159">
        <v>47500</v>
      </c>
      <c r="O264" s="159">
        <v>20</v>
      </c>
      <c r="P264" s="159">
        <v>47500</v>
      </c>
      <c r="Q264" s="164">
        <v>41945</v>
      </c>
      <c r="R264" s="159">
        <v>20</v>
      </c>
    </row>
    <row r="265" spans="1:18" ht="47.25">
      <c r="A265" s="27">
        <v>258</v>
      </c>
      <c r="B265" s="129" t="s">
        <v>408</v>
      </c>
      <c r="C265" s="128" t="s">
        <v>1542</v>
      </c>
      <c r="D265" s="128" t="s">
        <v>1543</v>
      </c>
      <c r="E265" s="128" t="s">
        <v>818</v>
      </c>
      <c r="F265" s="128" t="s">
        <v>163</v>
      </c>
      <c r="G265" s="129" t="s">
        <v>387</v>
      </c>
      <c r="H265" s="129" t="s">
        <v>388</v>
      </c>
      <c r="I265" s="129" t="s">
        <v>425</v>
      </c>
      <c r="J265" s="95" t="s">
        <v>1120</v>
      </c>
      <c r="K265" s="584">
        <v>50000</v>
      </c>
      <c r="L265" s="161">
        <v>45000</v>
      </c>
      <c r="M265" s="163">
        <v>41945</v>
      </c>
      <c r="N265" s="159">
        <v>47500</v>
      </c>
      <c r="O265" s="159">
        <v>20</v>
      </c>
      <c r="P265" s="159">
        <v>47500</v>
      </c>
      <c r="Q265" s="164">
        <v>41945</v>
      </c>
      <c r="R265" s="159">
        <v>20</v>
      </c>
    </row>
    <row r="266" spans="1:18" ht="47.25">
      <c r="A266" s="27">
        <v>259</v>
      </c>
      <c r="B266" s="129" t="s">
        <v>408</v>
      </c>
      <c r="C266" s="128" t="s">
        <v>1544</v>
      </c>
      <c r="D266" s="128" t="s">
        <v>1545</v>
      </c>
      <c r="E266" s="128" t="s">
        <v>818</v>
      </c>
      <c r="F266" s="128" t="s">
        <v>163</v>
      </c>
      <c r="G266" s="129" t="s">
        <v>387</v>
      </c>
      <c r="H266" s="129" t="s">
        <v>394</v>
      </c>
      <c r="I266" s="129" t="s">
        <v>425</v>
      </c>
      <c r="J266" s="95" t="s">
        <v>1120</v>
      </c>
      <c r="K266" s="584">
        <v>50000</v>
      </c>
      <c r="L266" s="161">
        <v>45000</v>
      </c>
      <c r="M266" s="163">
        <v>41945</v>
      </c>
      <c r="N266" s="159">
        <v>47500</v>
      </c>
      <c r="O266" s="159">
        <v>20</v>
      </c>
      <c r="P266" s="159">
        <v>47500</v>
      </c>
      <c r="Q266" s="164">
        <v>41945</v>
      </c>
      <c r="R266" s="159">
        <v>20</v>
      </c>
    </row>
    <row r="267" spans="1:18" ht="47.25">
      <c r="A267" s="27">
        <v>260</v>
      </c>
      <c r="B267" s="129" t="s">
        <v>408</v>
      </c>
      <c r="C267" s="128" t="s">
        <v>1546</v>
      </c>
      <c r="D267" s="128" t="s">
        <v>1357</v>
      </c>
      <c r="E267" s="128" t="s">
        <v>1358</v>
      </c>
      <c r="F267" s="128" t="s">
        <v>163</v>
      </c>
      <c r="G267" s="129" t="s">
        <v>387</v>
      </c>
      <c r="H267" s="129" t="s">
        <v>388</v>
      </c>
      <c r="I267" s="129" t="s">
        <v>444</v>
      </c>
      <c r="J267" s="95" t="s">
        <v>1120</v>
      </c>
      <c r="K267" s="584">
        <v>50000</v>
      </c>
      <c r="L267" s="161">
        <v>45000</v>
      </c>
      <c r="M267" s="163">
        <v>41945</v>
      </c>
      <c r="N267" s="159">
        <v>47500</v>
      </c>
      <c r="O267" s="159">
        <v>20</v>
      </c>
      <c r="P267" s="159">
        <v>47500</v>
      </c>
      <c r="Q267" s="164">
        <v>41945</v>
      </c>
      <c r="R267" s="159">
        <v>20</v>
      </c>
    </row>
    <row r="268" spans="1:18" ht="63">
      <c r="A268" s="27">
        <v>261</v>
      </c>
      <c r="B268" s="129" t="s">
        <v>408</v>
      </c>
      <c r="C268" s="128" t="s">
        <v>837</v>
      </c>
      <c r="D268" s="128" t="s">
        <v>477</v>
      </c>
      <c r="E268" s="128" t="s">
        <v>1547</v>
      </c>
      <c r="F268" s="128" t="s">
        <v>163</v>
      </c>
      <c r="G268" s="129" t="s">
        <v>387</v>
      </c>
      <c r="H268" s="129" t="s">
        <v>388</v>
      </c>
      <c r="I268" s="129" t="s">
        <v>425</v>
      </c>
      <c r="J268" s="95" t="s">
        <v>1120</v>
      </c>
      <c r="K268" s="584">
        <v>50000</v>
      </c>
      <c r="L268" s="161">
        <v>45000</v>
      </c>
      <c r="M268" s="163" t="s">
        <v>1548</v>
      </c>
      <c r="N268" s="159">
        <v>47500</v>
      </c>
      <c r="O268" s="159">
        <v>20</v>
      </c>
      <c r="P268" s="159">
        <v>47500</v>
      </c>
      <c r="Q268" s="164" t="s">
        <v>1548</v>
      </c>
      <c r="R268" s="159">
        <v>20</v>
      </c>
    </row>
    <row r="269" spans="1:18" ht="63">
      <c r="A269" s="27">
        <v>262</v>
      </c>
      <c r="B269" s="129" t="s">
        <v>408</v>
      </c>
      <c r="C269" s="128" t="s">
        <v>1135</v>
      </c>
      <c r="D269" s="128" t="s">
        <v>1500</v>
      </c>
      <c r="E269" s="128" t="s">
        <v>606</v>
      </c>
      <c r="F269" s="128" t="s">
        <v>163</v>
      </c>
      <c r="G269" s="129" t="s">
        <v>387</v>
      </c>
      <c r="H269" s="129" t="s">
        <v>388</v>
      </c>
      <c r="I269" s="129" t="s">
        <v>425</v>
      </c>
      <c r="J269" s="95" t="s">
        <v>491</v>
      </c>
      <c r="K269" s="584">
        <v>50000</v>
      </c>
      <c r="L269" s="161">
        <v>45000</v>
      </c>
      <c r="M269" s="163" t="s">
        <v>1548</v>
      </c>
      <c r="N269" s="159">
        <v>47500</v>
      </c>
      <c r="O269" s="159">
        <v>20</v>
      </c>
      <c r="P269" s="159">
        <v>47500</v>
      </c>
      <c r="Q269" s="164" t="s">
        <v>1548</v>
      </c>
      <c r="R269" s="159">
        <v>20</v>
      </c>
    </row>
    <row r="270" spans="1:18" ht="47.25">
      <c r="A270" s="27">
        <v>263</v>
      </c>
      <c r="B270" s="129" t="s">
        <v>408</v>
      </c>
      <c r="C270" s="128" t="s">
        <v>1549</v>
      </c>
      <c r="D270" s="128" t="s">
        <v>501</v>
      </c>
      <c r="E270" s="128" t="s">
        <v>1361</v>
      </c>
      <c r="F270" s="128" t="s">
        <v>163</v>
      </c>
      <c r="G270" s="129" t="s">
        <v>387</v>
      </c>
      <c r="H270" s="129" t="s">
        <v>394</v>
      </c>
      <c r="I270" s="129" t="s">
        <v>425</v>
      </c>
      <c r="J270" s="95" t="s">
        <v>1120</v>
      </c>
      <c r="K270" s="584">
        <v>50000</v>
      </c>
      <c r="L270" s="161">
        <v>45000</v>
      </c>
      <c r="M270" s="163" t="s">
        <v>1548</v>
      </c>
      <c r="N270" s="159">
        <v>47500</v>
      </c>
      <c r="O270" s="159">
        <v>20</v>
      </c>
      <c r="P270" s="159">
        <v>47500</v>
      </c>
      <c r="Q270" s="164" t="s">
        <v>1548</v>
      </c>
      <c r="R270" s="159">
        <v>20</v>
      </c>
    </row>
    <row r="271" spans="1:18" ht="47.25">
      <c r="A271" s="27">
        <v>264</v>
      </c>
      <c r="B271" s="129" t="s">
        <v>408</v>
      </c>
      <c r="C271" s="128" t="s">
        <v>1550</v>
      </c>
      <c r="D271" s="128" t="s">
        <v>1551</v>
      </c>
      <c r="E271" s="128" t="s">
        <v>818</v>
      </c>
      <c r="F271" s="128" t="s">
        <v>163</v>
      </c>
      <c r="G271" s="129" t="s">
        <v>387</v>
      </c>
      <c r="H271" s="129" t="s">
        <v>388</v>
      </c>
      <c r="I271" s="129" t="s">
        <v>425</v>
      </c>
      <c r="J271" s="95" t="s">
        <v>491</v>
      </c>
      <c r="K271" s="584">
        <v>50000</v>
      </c>
      <c r="L271" s="161">
        <v>45000</v>
      </c>
      <c r="M271" s="163" t="s">
        <v>1548</v>
      </c>
      <c r="N271" s="159">
        <v>47500</v>
      </c>
      <c r="O271" s="159">
        <v>20</v>
      </c>
      <c r="P271" s="159">
        <v>47500</v>
      </c>
      <c r="Q271" s="164" t="s">
        <v>1548</v>
      </c>
      <c r="R271" s="159">
        <v>20</v>
      </c>
    </row>
    <row r="272" spans="1:18" ht="47.25">
      <c r="A272" s="27">
        <v>265</v>
      </c>
      <c r="B272" s="129" t="s">
        <v>408</v>
      </c>
      <c r="C272" s="128" t="s">
        <v>1552</v>
      </c>
      <c r="D272" s="128" t="s">
        <v>521</v>
      </c>
      <c r="E272" s="128" t="s">
        <v>522</v>
      </c>
      <c r="F272" s="128" t="s">
        <v>163</v>
      </c>
      <c r="G272" s="129" t="s">
        <v>387</v>
      </c>
      <c r="H272" s="129" t="s">
        <v>388</v>
      </c>
      <c r="I272" s="129" t="s">
        <v>444</v>
      </c>
      <c r="J272" s="95" t="s">
        <v>1118</v>
      </c>
      <c r="K272" s="584">
        <v>50000</v>
      </c>
      <c r="L272" s="161">
        <v>45000</v>
      </c>
      <c r="M272" s="163" t="s">
        <v>1548</v>
      </c>
      <c r="N272" s="159">
        <v>47500</v>
      </c>
      <c r="O272" s="159">
        <v>20</v>
      </c>
      <c r="P272" s="159">
        <v>47500</v>
      </c>
      <c r="Q272" s="164" t="s">
        <v>1548</v>
      </c>
      <c r="R272" s="159">
        <v>20</v>
      </c>
    </row>
    <row r="273" spans="1:18" ht="47.25">
      <c r="A273" s="27">
        <v>266</v>
      </c>
      <c r="B273" s="129" t="s">
        <v>408</v>
      </c>
      <c r="C273" s="128" t="s">
        <v>1553</v>
      </c>
      <c r="D273" s="128" t="s">
        <v>1080</v>
      </c>
      <c r="E273" s="128" t="s">
        <v>522</v>
      </c>
      <c r="F273" s="128" t="s">
        <v>163</v>
      </c>
      <c r="G273" s="129" t="s">
        <v>387</v>
      </c>
      <c r="H273" s="129" t="s">
        <v>388</v>
      </c>
      <c r="I273" s="129" t="s">
        <v>444</v>
      </c>
      <c r="J273" s="95" t="s">
        <v>1118</v>
      </c>
      <c r="K273" s="584">
        <v>50000</v>
      </c>
      <c r="L273" s="161">
        <v>45000</v>
      </c>
      <c r="M273" s="163" t="s">
        <v>1548</v>
      </c>
      <c r="N273" s="159">
        <v>47500</v>
      </c>
      <c r="O273" s="159">
        <v>20</v>
      </c>
      <c r="P273" s="159">
        <v>47500</v>
      </c>
      <c r="Q273" s="164" t="s">
        <v>1548</v>
      </c>
      <c r="R273" s="159">
        <v>20</v>
      </c>
    </row>
    <row r="274" spans="1:18" ht="47.25">
      <c r="A274" s="27">
        <v>267</v>
      </c>
      <c r="B274" s="129" t="s">
        <v>408</v>
      </c>
      <c r="C274" s="128" t="s">
        <v>861</v>
      </c>
      <c r="D274" s="128" t="s">
        <v>1554</v>
      </c>
      <c r="E274" s="128" t="s">
        <v>424</v>
      </c>
      <c r="F274" s="128" t="s">
        <v>163</v>
      </c>
      <c r="G274" s="129" t="s">
        <v>387</v>
      </c>
      <c r="H274" s="129" t="s">
        <v>388</v>
      </c>
      <c r="I274" s="129" t="s">
        <v>425</v>
      </c>
      <c r="J274" s="95" t="s">
        <v>491</v>
      </c>
      <c r="K274" s="584">
        <v>50000</v>
      </c>
      <c r="L274" s="161">
        <v>45000</v>
      </c>
      <c r="M274" s="163" t="s">
        <v>1548</v>
      </c>
      <c r="N274" s="159">
        <v>47500</v>
      </c>
      <c r="O274" s="159">
        <v>20</v>
      </c>
      <c r="P274" s="159">
        <v>47500</v>
      </c>
      <c r="Q274" s="164" t="s">
        <v>1548</v>
      </c>
      <c r="R274" s="159">
        <v>20</v>
      </c>
    </row>
    <row r="275" spans="1:18" ht="47.25">
      <c r="A275" s="27">
        <v>268</v>
      </c>
      <c r="B275" s="129" t="s">
        <v>408</v>
      </c>
      <c r="C275" s="128" t="s">
        <v>617</v>
      </c>
      <c r="D275" s="128" t="s">
        <v>1555</v>
      </c>
      <c r="E275" s="128" t="s">
        <v>424</v>
      </c>
      <c r="F275" s="128" t="s">
        <v>163</v>
      </c>
      <c r="G275" s="129" t="s">
        <v>387</v>
      </c>
      <c r="H275" s="129" t="s">
        <v>388</v>
      </c>
      <c r="I275" s="129" t="s">
        <v>425</v>
      </c>
      <c r="J275" s="95" t="s">
        <v>491</v>
      </c>
      <c r="K275" s="584">
        <v>50000</v>
      </c>
      <c r="L275" s="161">
        <v>45000</v>
      </c>
      <c r="M275" s="163" t="s">
        <v>1548</v>
      </c>
      <c r="N275" s="159">
        <v>47500</v>
      </c>
      <c r="O275" s="159">
        <v>20</v>
      </c>
      <c r="P275" s="159">
        <v>47500</v>
      </c>
      <c r="Q275" s="164" t="s">
        <v>1548</v>
      </c>
      <c r="R275" s="159">
        <v>20</v>
      </c>
    </row>
    <row r="276" spans="1:18" ht="63">
      <c r="A276" s="27">
        <v>269</v>
      </c>
      <c r="B276" s="129" t="s">
        <v>408</v>
      </c>
      <c r="C276" s="128" t="s">
        <v>1509</v>
      </c>
      <c r="D276" s="128" t="s">
        <v>655</v>
      </c>
      <c r="E276" s="128" t="s">
        <v>1556</v>
      </c>
      <c r="F276" s="128" t="s">
        <v>163</v>
      </c>
      <c r="G276" s="129" t="s">
        <v>387</v>
      </c>
      <c r="H276" s="129" t="s">
        <v>388</v>
      </c>
      <c r="I276" s="129" t="s">
        <v>425</v>
      </c>
      <c r="J276" s="95" t="s">
        <v>1557</v>
      </c>
      <c r="K276" s="584">
        <v>50000</v>
      </c>
      <c r="L276" s="161">
        <v>45000</v>
      </c>
      <c r="M276" s="163" t="s">
        <v>1548</v>
      </c>
      <c r="N276" s="159">
        <v>47500</v>
      </c>
      <c r="O276" s="159">
        <v>20</v>
      </c>
      <c r="P276" s="159">
        <v>47500</v>
      </c>
      <c r="Q276" s="164" t="s">
        <v>1548</v>
      </c>
      <c r="R276" s="159">
        <v>20</v>
      </c>
    </row>
    <row r="277" spans="1:18" ht="63">
      <c r="A277" s="27">
        <v>270</v>
      </c>
      <c r="B277" s="129" t="s">
        <v>408</v>
      </c>
      <c r="C277" s="128" t="s">
        <v>1558</v>
      </c>
      <c r="D277" s="128" t="s">
        <v>428</v>
      </c>
      <c r="E277" s="128" t="s">
        <v>1556</v>
      </c>
      <c r="F277" s="128" t="s">
        <v>163</v>
      </c>
      <c r="G277" s="129" t="s">
        <v>387</v>
      </c>
      <c r="H277" s="129" t="s">
        <v>388</v>
      </c>
      <c r="I277" s="129" t="s">
        <v>425</v>
      </c>
      <c r="J277" s="95" t="s">
        <v>1557</v>
      </c>
      <c r="K277" s="584">
        <v>50000</v>
      </c>
      <c r="L277" s="161">
        <v>45000</v>
      </c>
      <c r="M277" s="163" t="s">
        <v>1548</v>
      </c>
      <c r="N277" s="159">
        <v>47500</v>
      </c>
      <c r="O277" s="159">
        <v>20</v>
      </c>
      <c r="P277" s="159">
        <v>47500</v>
      </c>
      <c r="Q277" s="164" t="s">
        <v>1548</v>
      </c>
      <c r="R277" s="159">
        <v>20</v>
      </c>
    </row>
    <row r="278" spans="1:18" ht="63">
      <c r="A278" s="27">
        <v>271</v>
      </c>
      <c r="B278" s="129" t="s">
        <v>408</v>
      </c>
      <c r="C278" s="128" t="s">
        <v>698</v>
      </c>
      <c r="D278" s="128" t="s">
        <v>676</v>
      </c>
      <c r="E278" s="128" t="s">
        <v>1559</v>
      </c>
      <c r="F278" s="128" t="s">
        <v>163</v>
      </c>
      <c r="G278" s="129" t="s">
        <v>387</v>
      </c>
      <c r="H278" s="129" t="s">
        <v>388</v>
      </c>
      <c r="I278" s="129" t="s">
        <v>425</v>
      </c>
      <c r="J278" s="95" t="s">
        <v>1120</v>
      </c>
      <c r="K278" s="584">
        <v>50000</v>
      </c>
      <c r="L278" s="161">
        <v>45000</v>
      </c>
      <c r="M278" s="163" t="s">
        <v>1548</v>
      </c>
      <c r="N278" s="159">
        <v>47500</v>
      </c>
      <c r="O278" s="159">
        <v>20</v>
      </c>
      <c r="P278" s="159">
        <v>47500</v>
      </c>
      <c r="Q278" s="164" t="s">
        <v>1548</v>
      </c>
      <c r="R278" s="159">
        <v>20</v>
      </c>
    </row>
    <row r="279" spans="1:18" ht="47.25">
      <c r="A279" s="27">
        <v>272</v>
      </c>
      <c r="B279" s="129" t="s">
        <v>408</v>
      </c>
      <c r="C279" s="128" t="s">
        <v>1560</v>
      </c>
      <c r="D279" s="128" t="s">
        <v>1561</v>
      </c>
      <c r="E279" s="128" t="s">
        <v>424</v>
      </c>
      <c r="F279" s="128" t="s">
        <v>163</v>
      </c>
      <c r="G279" s="129" t="s">
        <v>387</v>
      </c>
      <c r="H279" s="129" t="s">
        <v>388</v>
      </c>
      <c r="I279" s="129" t="s">
        <v>425</v>
      </c>
      <c r="J279" s="95" t="s">
        <v>491</v>
      </c>
      <c r="K279" s="584">
        <v>50000</v>
      </c>
      <c r="L279" s="161">
        <v>45000</v>
      </c>
      <c r="M279" s="163" t="s">
        <v>1548</v>
      </c>
      <c r="N279" s="159">
        <v>47500</v>
      </c>
      <c r="O279" s="159">
        <v>20</v>
      </c>
      <c r="P279" s="159">
        <v>47500</v>
      </c>
      <c r="Q279" s="164" t="s">
        <v>1548</v>
      </c>
      <c r="R279" s="159">
        <v>20</v>
      </c>
    </row>
    <row r="280" spans="1:18" ht="78.75">
      <c r="A280" s="27">
        <v>273</v>
      </c>
      <c r="B280" s="129" t="s">
        <v>408</v>
      </c>
      <c r="C280" s="128" t="s">
        <v>1296</v>
      </c>
      <c r="D280" s="128" t="s">
        <v>697</v>
      </c>
      <c r="E280" s="128" t="s">
        <v>449</v>
      </c>
      <c r="F280" s="128" t="s">
        <v>163</v>
      </c>
      <c r="G280" s="129" t="s">
        <v>387</v>
      </c>
      <c r="H280" s="129" t="s">
        <v>388</v>
      </c>
      <c r="I280" s="129" t="s">
        <v>425</v>
      </c>
      <c r="J280" s="95" t="s">
        <v>1562</v>
      </c>
      <c r="K280" s="584">
        <v>50000</v>
      </c>
      <c r="L280" s="161">
        <v>45000</v>
      </c>
      <c r="M280" s="163" t="s">
        <v>1548</v>
      </c>
      <c r="N280" s="159">
        <v>47500</v>
      </c>
      <c r="O280" s="159">
        <v>20</v>
      </c>
      <c r="P280" s="159">
        <v>47500</v>
      </c>
      <c r="Q280" s="164" t="s">
        <v>1548</v>
      </c>
      <c r="R280" s="159">
        <v>20</v>
      </c>
    </row>
    <row r="281" spans="1:18" ht="47.25">
      <c r="A281" s="27">
        <v>274</v>
      </c>
      <c r="B281" s="129" t="s">
        <v>408</v>
      </c>
      <c r="C281" s="128" t="s">
        <v>672</v>
      </c>
      <c r="D281" s="128" t="s">
        <v>1366</v>
      </c>
      <c r="E281" s="128" t="s">
        <v>424</v>
      </c>
      <c r="F281" s="128" t="s">
        <v>163</v>
      </c>
      <c r="G281" s="129" t="s">
        <v>387</v>
      </c>
      <c r="H281" s="129" t="s">
        <v>388</v>
      </c>
      <c r="I281" s="129" t="s">
        <v>425</v>
      </c>
      <c r="J281" s="95" t="s">
        <v>1118</v>
      </c>
      <c r="K281" s="584">
        <v>50000</v>
      </c>
      <c r="L281" s="161">
        <v>45000</v>
      </c>
      <c r="M281" s="163" t="s">
        <v>1548</v>
      </c>
      <c r="N281" s="159">
        <v>47500</v>
      </c>
      <c r="O281" s="159">
        <v>20</v>
      </c>
      <c r="P281" s="159">
        <v>47500</v>
      </c>
      <c r="Q281" s="164" t="s">
        <v>1548</v>
      </c>
      <c r="R281" s="159">
        <v>20</v>
      </c>
    </row>
    <row r="282" spans="1:18" ht="63">
      <c r="A282" s="27">
        <v>275</v>
      </c>
      <c r="B282" s="129" t="s">
        <v>408</v>
      </c>
      <c r="C282" s="128" t="s">
        <v>1563</v>
      </c>
      <c r="D282" s="128" t="s">
        <v>476</v>
      </c>
      <c r="E282" s="128" t="s">
        <v>1564</v>
      </c>
      <c r="F282" s="128" t="s">
        <v>163</v>
      </c>
      <c r="G282" s="129" t="s">
        <v>387</v>
      </c>
      <c r="H282" s="129" t="s">
        <v>394</v>
      </c>
      <c r="I282" s="129" t="s">
        <v>425</v>
      </c>
      <c r="J282" s="95" t="s">
        <v>1120</v>
      </c>
      <c r="K282" s="584">
        <v>50000</v>
      </c>
      <c r="L282" s="161">
        <v>45000</v>
      </c>
      <c r="M282" s="163" t="s">
        <v>1548</v>
      </c>
      <c r="N282" s="159">
        <v>47500</v>
      </c>
      <c r="O282" s="159">
        <v>20</v>
      </c>
      <c r="P282" s="159">
        <v>47500</v>
      </c>
      <c r="Q282" s="164" t="s">
        <v>1548</v>
      </c>
      <c r="R282" s="159">
        <v>20</v>
      </c>
    </row>
    <row r="283" spans="1:18" ht="47.25">
      <c r="A283" s="27">
        <v>276</v>
      </c>
      <c r="B283" s="129" t="s">
        <v>408</v>
      </c>
      <c r="C283" s="128" t="s">
        <v>1565</v>
      </c>
      <c r="D283" s="128" t="s">
        <v>1566</v>
      </c>
      <c r="E283" s="128" t="s">
        <v>1322</v>
      </c>
      <c r="F283" s="128" t="s">
        <v>163</v>
      </c>
      <c r="G283" s="129" t="s">
        <v>387</v>
      </c>
      <c r="H283" s="129" t="s">
        <v>388</v>
      </c>
      <c r="I283" s="129" t="s">
        <v>425</v>
      </c>
      <c r="J283" s="95" t="s">
        <v>1530</v>
      </c>
      <c r="K283" s="584">
        <v>50000</v>
      </c>
      <c r="L283" s="161">
        <v>45000</v>
      </c>
      <c r="M283" s="163" t="s">
        <v>1548</v>
      </c>
      <c r="N283" s="159">
        <v>47500</v>
      </c>
      <c r="O283" s="159">
        <v>20</v>
      </c>
      <c r="P283" s="159">
        <v>47500</v>
      </c>
      <c r="Q283" s="164" t="s">
        <v>1548</v>
      </c>
      <c r="R283" s="159">
        <v>20</v>
      </c>
    </row>
    <row r="284" spans="1:18" ht="47.25">
      <c r="A284" s="27">
        <v>277</v>
      </c>
      <c r="B284" s="129" t="s">
        <v>408</v>
      </c>
      <c r="C284" s="128" t="s">
        <v>482</v>
      </c>
      <c r="D284" s="128" t="s">
        <v>1290</v>
      </c>
      <c r="E284" s="128" t="s">
        <v>606</v>
      </c>
      <c r="F284" s="128" t="s">
        <v>163</v>
      </c>
      <c r="G284" s="129" t="s">
        <v>387</v>
      </c>
      <c r="H284" s="129" t="s">
        <v>388</v>
      </c>
      <c r="I284" s="129" t="s">
        <v>425</v>
      </c>
      <c r="J284" s="95" t="s">
        <v>491</v>
      </c>
      <c r="K284" s="584">
        <v>50000</v>
      </c>
      <c r="L284" s="161">
        <v>45000</v>
      </c>
      <c r="M284" s="163" t="s">
        <v>1548</v>
      </c>
      <c r="N284" s="159">
        <v>47500</v>
      </c>
      <c r="O284" s="159">
        <v>20</v>
      </c>
      <c r="P284" s="159">
        <v>47500</v>
      </c>
      <c r="Q284" s="164" t="s">
        <v>1548</v>
      </c>
      <c r="R284" s="159">
        <v>20</v>
      </c>
    </row>
    <row r="285" spans="1:18" ht="31.5">
      <c r="A285" s="27">
        <v>278</v>
      </c>
      <c r="B285" s="129" t="s">
        <v>408</v>
      </c>
      <c r="C285" s="128" t="s">
        <v>1525</v>
      </c>
      <c r="D285" s="128" t="s">
        <v>1567</v>
      </c>
      <c r="E285" s="128" t="s">
        <v>854</v>
      </c>
      <c r="F285" s="128" t="s">
        <v>163</v>
      </c>
      <c r="G285" s="129" t="s">
        <v>387</v>
      </c>
      <c r="H285" s="129" t="s">
        <v>388</v>
      </c>
      <c r="I285" s="129" t="s">
        <v>425</v>
      </c>
      <c r="J285" s="95" t="s">
        <v>1568</v>
      </c>
      <c r="K285" s="584">
        <v>50000</v>
      </c>
      <c r="L285" s="161">
        <v>45000</v>
      </c>
      <c r="M285" s="163" t="s">
        <v>1548</v>
      </c>
      <c r="N285" s="159">
        <v>47500</v>
      </c>
      <c r="O285" s="159">
        <v>20</v>
      </c>
      <c r="P285" s="159">
        <v>47500</v>
      </c>
      <c r="Q285" s="164" t="s">
        <v>1548</v>
      </c>
      <c r="R285" s="159">
        <v>20</v>
      </c>
    </row>
    <row r="286" spans="1:18" ht="47.25">
      <c r="A286" s="27">
        <v>279</v>
      </c>
      <c r="B286" s="129" t="s">
        <v>408</v>
      </c>
      <c r="C286" s="128" t="s">
        <v>1569</v>
      </c>
      <c r="D286" s="128" t="s">
        <v>1338</v>
      </c>
      <c r="E286" s="128" t="s">
        <v>424</v>
      </c>
      <c r="F286" s="128" t="s">
        <v>163</v>
      </c>
      <c r="G286" s="129" t="s">
        <v>387</v>
      </c>
      <c r="H286" s="129" t="s">
        <v>394</v>
      </c>
      <c r="I286" s="129" t="s">
        <v>425</v>
      </c>
      <c r="J286" s="95" t="s">
        <v>491</v>
      </c>
      <c r="K286" s="584">
        <v>50000</v>
      </c>
      <c r="L286" s="161">
        <v>45000</v>
      </c>
      <c r="M286" s="163" t="s">
        <v>1548</v>
      </c>
      <c r="N286" s="159">
        <v>47500</v>
      </c>
      <c r="O286" s="159">
        <v>20</v>
      </c>
      <c r="P286" s="159">
        <v>47500</v>
      </c>
      <c r="Q286" s="164" t="s">
        <v>1548</v>
      </c>
      <c r="R286" s="159">
        <v>20</v>
      </c>
    </row>
    <row r="287" spans="1:18" ht="47.25">
      <c r="A287" s="27">
        <v>280</v>
      </c>
      <c r="B287" s="129" t="s">
        <v>408</v>
      </c>
      <c r="C287" s="128" t="s">
        <v>1570</v>
      </c>
      <c r="D287" s="128" t="s">
        <v>628</v>
      </c>
      <c r="E287" s="128" t="s">
        <v>424</v>
      </c>
      <c r="F287" s="128" t="s">
        <v>163</v>
      </c>
      <c r="G287" s="129" t="s">
        <v>387</v>
      </c>
      <c r="H287" s="129" t="s">
        <v>394</v>
      </c>
      <c r="I287" s="129" t="s">
        <v>425</v>
      </c>
      <c r="J287" s="95" t="s">
        <v>491</v>
      </c>
      <c r="K287" s="584">
        <v>50000</v>
      </c>
      <c r="L287" s="161">
        <v>45000</v>
      </c>
      <c r="M287" s="163" t="s">
        <v>1548</v>
      </c>
      <c r="N287" s="159">
        <v>47500</v>
      </c>
      <c r="O287" s="159">
        <v>20</v>
      </c>
      <c r="P287" s="159">
        <v>47500</v>
      </c>
      <c r="Q287" s="164" t="s">
        <v>1548</v>
      </c>
      <c r="R287" s="159">
        <v>20</v>
      </c>
    </row>
    <row r="288" spans="1:18" ht="47.25">
      <c r="A288" s="27">
        <v>281</v>
      </c>
      <c r="B288" s="129" t="s">
        <v>408</v>
      </c>
      <c r="C288" s="128" t="s">
        <v>1296</v>
      </c>
      <c r="D288" s="128" t="s">
        <v>1571</v>
      </c>
      <c r="E288" s="128" t="s">
        <v>424</v>
      </c>
      <c r="F288" s="128" t="s">
        <v>163</v>
      </c>
      <c r="G288" s="129" t="s">
        <v>387</v>
      </c>
      <c r="H288" s="129" t="s">
        <v>388</v>
      </c>
      <c r="I288" s="129" t="s">
        <v>425</v>
      </c>
      <c r="J288" s="95" t="s">
        <v>491</v>
      </c>
      <c r="K288" s="584">
        <v>50000</v>
      </c>
      <c r="L288" s="161">
        <v>45000</v>
      </c>
      <c r="M288" s="163" t="s">
        <v>1548</v>
      </c>
      <c r="N288" s="159">
        <v>47500</v>
      </c>
      <c r="O288" s="159">
        <v>20</v>
      </c>
      <c r="P288" s="159">
        <v>47500</v>
      </c>
      <c r="Q288" s="164" t="s">
        <v>1548</v>
      </c>
      <c r="R288" s="159">
        <v>20</v>
      </c>
    </row>
    <row r="289" spans="1:18" ht="47.25">
      <c r="A289" s="27">
        <v>282</v>
      </c>
      <c r="B289" s="129" t="s">
        <v>408</v>
      </c>
      <c r="C289" s="128" t="s">
        <v>1391</v>
      </c>
      <c r="D289" s="128" t="s">
        <v>1295</v>
      </c>
      <c r="E289" s="128" t="s">
        <v>606</v>
      </c>
      <c r="F289" s="128" t="s">
        <v>163</v>
      </c>
      <c r="G289" s="129" t="s">
        <v>387</v>
      </c>
      <c r="H289" s="129" t="s">
        <v>388</v>
      </c>
      <c r="I289" s="129" t="s">
        <v>425</v>
      </c>
      <c r="J289" s="95" t="s">
        <v>491</v>
      </c>
      <c r="K289" s="584">
        <v>50000</v>
      </c>
      <c r="L289" s="161">
        <v>45000</v>
      </c>
      <c r="M289" s="163" t="s">
        <v>1548</v>
      </c>
      <c r="N289" s="159">
        <v>47500</v>
      </c>
      <c r="O289" s="159">
        <v>20</v>
      </c>
      <c r="P289" s="159">
        <v>47500</v>
      </c>
      <c r="Q289" s="164" t="s">
        <v>1548</v>
      </c>
      <c r="R289" s="159">
        <v>20</v>
      </c>
    </row>
    <row r="290" spans="1:18" ht="47.25">
      <c r="A290" s="27">
        <v>283</v>
      </c>
      <c r="B290" s="129" t="s">
        <v>408</v>
      </c>
      <c r="C290" s="128" t="s">
        <v>433</v>
      </c>
      <c r="D290" s="128" t="s">
        <v>460</v>
      </c>
      <c r="E290" s="128" t="s">
        <v>424</v>
      </c>
      <c r="F290" s="128" t="s">
        <v>163</v>
      </c>
      <c r="G290" s="129" t="s">
        <v>387</v>
      </c>
      <c r="H290" s="129" t="s">
        <v>388</v>
      </c>
      <c r="I290" s="129" t="s">
        <v>425</v>
      </c>
      <c r="J290" s="95" t="s">
        <v>1120</v>
      </c>
      <c r="K290" s="584">
        <v>50000</v>
      </c>
      <c r="L290" s="161">
        <v>45000</v>
      </c>
      <c r="M290" s="163" t="s">
        <v>1548</v>
      </c>
      <c r="N290" s="159">
        <v>47500</v>
      </c>
      <c r="O290" s="159">
        <v>20</v>
      </c>
      <c r="P290" s="159">
        <v>47500</v>
      </c>
      <c r="Q290" s="164" t="s">
        <v>1548</v>
      </c>
      <c r="R290" s="159">
        <v>20</v>
      </c>
    </row>
    <row r="291" spans="1:18" ht="78.75">
      <c r="A291" s="27">
        <v>284</v>
      </c>
      <c r="B291" s="129" t="s">
        <v>408</v>
      </c>
      <c r="C291" s="128" t="s">
        <v>1395</v>
      </c>
      <c r="D291" s="128" t="s">
        <v>1404</v>
      </c>
      <c r="E291" s="128" t="s">
        <v>1512</v>
      </c>
      <c r="F291" s="128" t="s">
        <v>163</v>
      </c>
      <c r="G291" s="129" t="s">
        <v>387</v>
      </c>
      <c r="H291" s="129" t="s">
        <v>388</v>
      </c>
      <c r="I291" s="129" t="s">
        <v>425</v>
      </c>
      <c r="J291" s="95" t="s">
        <v>1120</v>
      </c>
      <c r="K291" s="584">
        <v>50000</v>
      </c>
      <c r="L291" s="161">
        <v>45000</v>
      </c>
      <c r="M291" s="163" t="s">
        <v>1548</v>
      </c>
      <c r="N291" s="159">
        <v>47500</v>
      </c>
      <c r="O291" s="159">
        <v>20</v>
      </c>
      <c r="P291" s="159">
        <v>47500</v>
      </c>
      <c r="Q291" s="164" t="s">
        <v>1548</v>
      </c>
      <c r="R291" s="159">
        <v>20</v>
      </c>
    </row>
    <row r="292" spans="1:18" ht="78.75">
      <c r="A292" s="27">
        <v>285</v>
      </c>
      <c r="B292" s="129" t="s">
        <v>408</v>
      </c>
      <c r="C292" s="128" t="s">
        <v>1572</v>
      </c>
      <c r="D292" s="128" t="s">
        <v>1573</v>
      </c>
      <c r="E292" s="128" t="s">
        <v>1512</v>
      </c>
      <c r="F292" s="128" t="s">
        <v>163</v>
      </c>
      <c r="G292" s="129" t="s">
        <v>387</v>
      </c>
      <c r="H292" s="129" t="s">
        <v>388</v>
      </c>
      <c r="I292" s="129" t="s">
        <v>425</v>
      </c>
      <c r="J292" s="95" t="s">
        <v>1120</v>
      </c>
      <c r="K292" s="584">
        <v>50000</v>
      </c>
      <c r="L292" s="161">
        <v>45000</v>
      </c>
      <c r="M292" s="163" t="s">
        <v>1548</v>
      </c>
      <c r="N292" s="159">
        <v>47500</v>
      </c>
      <c r="O292" s="159">
        <v>20</v>
      </c>
      <c r="P292" s="159">
        <v>47500</v>
      </c>
      <c r="Q292" s="164" t="s">
        <v>1548</v>
      </c>
      <c r="R292" s="159">
        <v>20</v>
      </c>
    </row>
    <row r="293" spans="1:18" ht="47.25">
      <c r="A293" s="27">
        <v>286</v>
      </c>
      <c r="B293" s="129" t="s">
        <v>408</v>
      </c>
      <c r="C293" s="128" t="s">
        <v>467</v>
      </c>
      <c r="D293" s="128" t="s">
        <v>1574</v>
      </c>
      <c r="E293" s="128" t="s">
        <v>424</v>
      </c>
      <c r="F293" s="128" t="s">
        <v>163</v>
      </c>
      <c r="G293" s="129" t="s">
        <v>387</v>
      </c>
      <c r="H293" s="129" t="s">
        <v>388</v>
      </c>
      <c r="I293" s="129" t="s">
        <v>425</v>
      </c>
      <c r="J293" s="95" t="s">
        <v>491</v>
      </c>
      <c r="K293" s="584">
        <v>50000</v>
      </c>
      <c r="L293" s="161">
        <v>45000</v>
      </c>
      <c r="M293" s="163" t="s">
        <v>1548</v>
      </c>
      <c r="N293" s="159">
        <v>47500</v>
      </c>
      <c r="O293" s="159">
        <v>20</v>
      </c>
      <c r="P293" s="159">
        <v>47500</v>
      </c>
      <c r="Q293" s="164" t="s">
        <v>1548</v>
      </c>
      <c r="R293" s="159">
        <v>20</v>
      </c>
    </row>
    <row r="294" spans="1:18" ht="47.25">
      <c r="A294" s="27">
        <v>287</v>
      </c>
      <c r="B294" s="129" t="s">
        <v>408</v>
      </c>
      <c r="C294" s="128" t="s">
        <v>690</v>
      </c>
      <c r="D294" s="128" t="s">
        <v>808</v>
      </c>
      <c r="E294" s="128" t="s">
        <v>1575</v>
      </c>
      <c r="F294" s="128" t="s">
        <v>163</v>
      </c>
      <c r="G294" s="129" t="s">
        <v>387</v>
      </c>
      <c r="H294" s="129" t="s">
        <v>388</v>
      </c>
      <c r="I294" s="129" t="s">
        <v>425</v>
      </c>
      <c r="J294" s="95" t="s">
        <v>491</v>
      </c>
      <c r="K294" s="584">
        <v>50000</v>
      </c>
      <c r="L294" s="161">
        <v>45000</v>
      </c>
      <c r="M294" s="163" t="s">
        <v>1548</v>
      </c>
      <c r="N294" s="159">
        <v>47500</v>
      </c>
      <c r="O294" s="159">
        <v>20</v>
      </c>
      <c r="P294" s="159">
        <v>47500</v>
      </c>
      <c r="Q294" s="164" t="s">
        <v>1548</v>
      </c>
      <c r="R294" s="159">
        <v>20</v>
      </c>
    </row>
    <row r="295" spans="1:18" ht="63">
      <c r="A295" s="27">
        <v>288</v>
      </c>
      <c r="B295" s="129" t="s">
        <v>408</v>
      </c>
      <c r="C295" s="128" t="s">
        <v>1576</v>
      </c>
      <c r="D295" s="128" t="s">
        <v>1577</v>
      </c>
      <c r="E295" s="128" t="s">
        <v>1578</v>
      </c>
      <c r="F295" s="128" t="s">
        <v>163</v>
      </c>
      <c r="G295" s="129" t="s">
        <v>387</v>
      </c>
      <c r="H295" s="129" t="s">
        <v>388</v>
      </c>
      <c r="I295" s="129" t="s">
        <v>444</v>
      </c>
      <c r="J295" s="95" t="s">
        <v>1120</v>
      </c>
      <c r="K295" s="584">
        <v>50000</v>
      </c>
      <c r="L295" s="161">
        <v>45000</v>
      </c>
      <c r="M295" s="163" t="s">
        <v>1548</v>
      </c>
      <c r="N295" s="159">
        <v>47500</v>
      </c>
      <c r="O295" s="159">
        <v>20</v>
      </c>
      <c r="P295" s="159">
        <v>47500</v>
      </c>
      <c r="Q295" s="164" t="s">
        <v>1548</v>
      </c>
      <c r="R295" s="159">
        <v>20</v>
      </c>
    </row>
    <row r="296" spans="1:18" ht="47.25">
      <c r="A296" s="27">
        <v>289</v>
      </c>
      <c r="B296" s="129" t="s">
        <v>408</v>
      </c>
      <c r="C296" s="128" t="s">
        <v>1579</v>
      </c>
      <c r="D296" s="128" t="s">
        <v>1227</v>
      </c>
      <c r="E296" s="128" t="s">
        <v>1109</v>
      </c>
      <c r="F296" s="128" t="s">
        <v>163</v>
      </c>
      <c r="G296" s="129" t="s">
        <v>387</v>
      </c>
      <c r="H296" s="129" t="s">
        <v>388</v>
      </c>
      <c r="I296" s="129" t="s">
        <v>425</v>
      </c>
      <c r="J296" s="95" t="s">
        <v>1120</v>
      </c>
      <c r="K296" s="584">
        <v>50000</v>
      </c>
      <c r="L296" s="161">
        <v>45000</v>
      </c>
      <c r="M296" s="163" t="s">
        <v>1548</v>
      </c>
      <c r="N296" s="159">
        <v>47500</v>
      </c>
      <c r="O296" s="159">
        <v>20</v>
      </c>
      <c r="P296" s="159">
        <v>47500</v>
      </c>
      <c r="Q296" s="164" t="s">
        <v>1548</v>
      </c>
      <c r="R296" s="159">
        <v>20</v>
      </c>
    </row>
    <row r="297" spans="1:18" ht="47.25">
      <c r="A297" s="27">
        <v>290</v>
      </c>
      <c r="B297" s="129" t="s">
        <v>408</v>
      </c>
      <c r="C297" s="128" t="s">
        <v>1117</v>
      </c>
      <c r="D297" s="128" t="s">
        <v>1580</v>
      </c>
      <c r="E297" s="128" t="s">
        <v>424</v>
      </c>
      <c r="F297" s="128" t="s">
        <v>163</v>
      </c>
      <c r="G297" s="129" t="s">
        <v>387</v>
      </c>
      <c r="H297" s="129" t="s">
        <v>388</v>
      </c>
      <c r="I297" s="129" t="s">
        <v>425</v>
      </c>
      <c r="J297" s="95" t="s">
        <v>491</v>
      </c>
      <c r="K297" s="584">
        <v>50000</v>
      </c>
      <c r="L297" s="161">
        <v>45000</v>
      </c>
      <c r="M297" s="163" t="s">
        <v>1548</v>
      </c>
      <c r="N297" s="159">
        <v>47500</v>
      </c>
      <c r="O297" s="159">
        <v>20</v>
      </c>
      <c r="P297" s="159">
        <v>47500</v>
      </c>
      <c r="Q297" s="164" t="s">
        <v>1548</v>
      </c>
      <c r="R297" s="159">
        <v>20</v>
      </c>
    </row>
    <row r="298" spans="1:18" ht="47.25">
      <c r="A298" s="27">
        <v>291</v>
      </c>
      <c r="B298" s="129" t="s">
        <v>408</v>
      </c>
      <c r="C298" s="128" t="s">
        <v>1581</v>
      </c>
      <c r="D298" s="128" t="s">
        <v>1582</v>
      </c>
      <c r="E298" s="128" t="s">
        <v>1583</v>
      </c>
      <c r="F298" s="128" t="s">
        <v>163</v>
      </c>
      <c r="G298" s="129" t="s">
        <v>387</v>
      </c>
      <c r="H298" s="129" t="s">
        <v>388</v>
      </c>
      <c r="I298" s="129" t="s">
        <v>425</v>
      </c>
      <c r="J298" s="95" t="s">
        <v>491</v>
      </c>
      <c r="K298" s="584">
        <v>50000</v>
      </c>
      <c r="L298" s="161">
        <v>45000</v>
      </c>
      <c r="M298" s="163" t="s">
        <v>1548</v>
      </c>
      <c r="N298" s="159">
        <v>47500</v>
      </c>
      <c r="O298" s="159">
        <v>20</v>
      </c>
      <c r="P298" s="159">
        <v>47500</v>
      </c>
      <c r="Q298" s="164" t="s">
        <v>1548</v>
      </c>
      <c r="R298" s="159">
        <v>20</v>
      </c>
    </row>
    <row r="299" spans="1:18" ht="47.25">
      <c r="A299" s="27">
        <v>292</v>
      </c>
      <c r="B299" s="129" t="s">
        <v>408</v>
      </c>
      <c r="C299" s="128" t="s">
        <v>1584</v>
      </c>
      <c r="D299" s="128" t="s">
        <v>423</v>
      </c>
      <c r="E299" s="128" t="s">
        <v>561</v>
      </c>
      <c r="F299" s="128" t="s">
        <v>163</v>
      </c>
      <c r="G299" s="129" t="s">
        <v>387</v>
      </c>
      <c r="H299" s="129" t="s">
        <v>388</v>
      </c>
      <c r="I299" s="129" t="s">
        <v>425</v>
      </c>
      <c r="J299" s="95" t="s">
        <v>1118</v>
      </c>
      <c r="K299" s="584">
        <v>50000</v>
      </c>
      <c r="L299" s="161">
        <v>45000</v>
      </c>
      <c r="M299" s="163" t="s">
        <v>1548</v>
      </c>
      <c r="N299" s="159">
        <v>47500</v>
      </c>
      <c r="O299" s="159">
        <v>20</v>
      </c>
      <c r="P299" s="159">
        <v>47500</v>
      </c>
      <c r="Q299" s="164" t="s">
        <v>1548</v>
      </c>
      <c r="R299" s="159">
        <v>20</v>
      </c>
    </row>
    <row r="300" spans="1:18" ht="47.25">
      <c r="A300" s="27">
        <v>293</v>
      </c>
      <c r="B300" s="129" t="s">
        <v>408</v>
      </c>
      <c r="C300" s="128" t="s">
        <v>1338</v>
      </c>
      <c r="D300" s="128" t="s">
        <v>808</v>
      </c>
      <c r="E300" s="128" t="s">
        <v>1585</v>
      </c>
      <c r="F300" s="128" t="s">
        <v>163</v>
      </c>
      <c r="G300" s="129" t="s">
        <v>387</v>
      </c>
      <c r="H300" s="129" t="s">
        <v>388</v>
      </c>
      <c r="I300" s="129" t="s">
        <v>425</v>
      </c>
      <c r="J300" s="95" t="s">
        <v>1120</v>
      </c>
      <c r="K300" s="584">
        <v>50000</v>
      </c>
      <c r="L300" s="161">
        <v>45000</v>
      </c>
      <c r="M300" s="163" t="s">
        <v>1548</v>
      </c>
      <c r="N300" s="159">
        <v>47500</v>
      </c>
      <c r="O300" s="159">
        <v>20</v>
      </c>
      <c r="P300" s="159">
        <v>47500</v>
      </c>
      <c r="Q300" s="164" t="s">
        <v>1548</v>
      </c>
      <c r="R300" s="159">
        <v>20</v>
      </c>
    </row>
    <row r="301" spans="1:18" ht="63">
      <c r="A301" s="27">
        <v>294</v>
      </c>
      <c r="B301" s="129" t="s">
        <v>408</v>
      </c>
      <c r="C301" s="128" t="s">
        <v>1258</v>
      </c>
      <c r="D301" s="128" t="s">
        <v>1554</v>
      </c>
      <c r="E301" s="128" t="s">
        <v>1280</v>
      </c>
      <c r="F301" s="128" t="s">
        <v>163</v>
      </c>
      <c r="G301" s="129" t="s">
        <v>387</v>
      </c>
      <c r="H301" s="129" t="s">
        <v>388</v>
      </c>
      <c r="I301" s="129" t="s">
        <v>425</v>
      </c>
      <c r="J301" s="95" t="s">
        <v>1105</v>
      </c>
      <c r="K301" s="584">
        <v>50000</v>
      </c>
      <c r="L301" s="161">
        <v>45000</v>
      </c>
      <c r="M301" s="163" t="s">
        <v>1548</v>
      </c>
      <c r="N301" s="159">
        <v>47500</v>
      </c>
      <c r="O301" s="159">
        <v>20</v>
      </c>
      <c r="P301" s="159">
        <v>47500</v>
      </c>
      <c r="Q301" s="164" t="s">
        <v>1548</v>
      </c>
      <c r="R301" s="159">
        <v>20</v>
      </c>
    </row>
    <row r="302" spans="1:18" ht="78.75">
      <c r="A302" s="27">
        <v>295</v>
      </c>
      <c r="B302" s="129" t="s">
        <v>408</v>
      </c>
      <c r="C302" s="128" t="s">
        <v>532</v>
      </c>
      <c r="D302" s="128" t="s">
        <v>999</v>
      </c>
      <c r="E302" s="128" t="s">
        <v>1586</v>
      </c>
      <c r="F302" s="128" t="s">
        <v>163</v>
      </c>
      <c r="G302" s="129" t="s">
        <v>387</v>
      </c>
      <c r="H302" s="129" t="s">
        <v>388</v>
      </c>
      <c r="I302" s="129" t="s">
        <v>425</v>
      </c>
      <c r="J302" s="95" t="s">
        <v>1120</v>
      </c>
      <c r="K302" s="584">
        <v>50000</v>
      </c>
      <c r="L302" s="161">
        <v>45000</v>
      </c>
      <c r="M302" s="163" t="s">
        <v>1548</v>
      </c>
      <c r="N302" s="159">
        <v>47500</v>
      </c>
      <c r="O302" s="159">
        <v>20</v>
      </c>
      <c r="P302" s="159">
        <v>47500</v>
      </c>
      <c r="Q302" s="164" t="s">
        <v>1548</v>
      </c>
      <c r="R302" s="159">
        <v>20</v>
      </c>
    </row>
    <row r="303" spans="1:18" ht="78.75">
      <c r="A303" s="27">
        <v>296</v>
      </c>
      <c r="B303" s="129" t="s">
        <v>408</v>
      </c>
      <c r="C303" s="128" t="s">
        <v>1587</v>
      </c>
      <c r="D303" s="128" t="s">
        <v>635</v>
      </c>
      <c r="E303" s="128" t="s">
        <v>1455</v>
      </c>
      <c r="F303" s="128" t="s">
        <v>163</v>
      </c>
      <c r="G303" s="129" t="s">
        <v>387</v>
      </c>
      <c r="H303" s="129" t="s">
        <v>394</v>
      </c>
      <c r="I303" s="129" t="s">
        <v>425</v>
      </c>
      <c r="J303" s="95" t="s">
        <v>1115</v>
      </c>
      <c r="K303" s="584">
        <v>50000</v>
      </c>
      <c r="L303" s="161">
        <v>45000</v>
      </c>
      <c r="M303" s="163" t="s">
        <v>1548</v>
      </c>
      <c r="N303" s="159">
        <v>47500</v>
      </c>
      <c r="O303" s="159">
        <v>20</v>
      </c>
      <c r="P303" s="159">
        <v>47500</v>
      </c>
      <c r="Q303" s="164" t="s">
        <v>1548</v>
      </c>
      <c r="R303" s="159">
        <v>20</v>
      </c>
    </row>
    <row r="304" spans="1:18" ht="47.25">
      <c r="A304" s="27">
        <v>297</v>
      </c>
      <c r="B304" s="129" t="s">
        <v>408</v>
      </c>
      <c r="C304" s="128" t="s">
        <v>1588</v>
      </c>
      <c r="D304" s="128" t="s">
        <v>1431</v>
      </c>
      <c r="E304" s="128" t="s">
        <v>818</v>
      </c>
      <c r="F304" s="128" t="s">
        <v>163</v>
      </c>
      <c r="G304" s="129" t="s">
        <v>387</v>
      </c>
      <c r="H304" s="129" t="s">
        <v>394</v>
      </c>
      <c r="I304" s="129" t="s">
        <v>425</v>
      </c>
      <c r="J304" s="95" t="s">
        <v>491</v>
      </c>
      <c r="K304" s="584">
        <v>50000</v>
      </c>
      <c r="L304" s="161">
        <v>45000</v>
      </c>
      <c r="M304" s="163" t="s">
        <v>1548</v>
      </c>
      <c r="N304" s="159">
        <v>47500</v>
      </c>
      <c r="O304" s="159">
        <v>20</v>
      </c>
      <c r="P304" s="159">
        <v>47500</v>
      </c>
      <c r="Q304" s="164" t="s">
        <v>1548</v>
      </c>
      <c r="R304" s="159">
        <v>20</v>
      </c>
    </row>
    <row r="305" spans="1:18" ht="94.5">
      <c r="A305" s="27">
        <v>298</v>
      </c>
      <c r="B305" s="129" t="s">
        <v>408</v>
      </c>
      <c r="C305" s="128" t="s">
        <v>1589</v>
      </c>
      <c r="D305" s="128" t="s">
        <v>698</v>
      </c>
      <c r="E305" s="128" t="s">
        <v>1590</v>
      </c>
      <c r="F305" s="128" t="s">
        <v>163</v>
      </c>
      <c r="G305" s="129" t="s">
        <v>387</v>
      </c>
      <c r="H305" s="129" t="s">
        <v>394</v>
      </c>
      <c r="I305" s="129" t="s">
        <v>425</v>
      </c>
      <c r="J305" s="95" t="s">
        <v>1120</v>
      </c>
      <c r="K305" s="584">
        <v>50000</v>
      </c>
      <c r="L305" s="161">
        <v>45000</v>
      </c>
      <c r="M305" s="163" t="s">
        <v>1548</v>
      </c>
      <c r="N305" s="159">
        <v>47500</v>
      </c>
      <c r="O305" s="159">
        <v>20</v>
      </c>
      <c r="P305" s="159">
        <v>47500</v>
      </c>
      <c r="Q305" s="164" t="s">
        <v>1548</v>
      </c>
      <c r="R305" s="159">
        <v>20</v>
      </c>
    </row>
    <row r="306" spans="1:18" ht="94.5">
      <c r="A306" s="27">
        <v>299</v>
      </c>
      <c r="B306" s="129" t="s">
        <v>408</v>
      </c>
      <c r="C306" s="128" t="s">
        <v>1591</v>
      </c>
      <c r="D306" s="128" t="s">
        <v>1592</v>
      </c>
      <c r="E306" s="128" t="s">
        <v>1590</v>
      </c>
      <c r="F306" s="128" t="s">
        <v>163</v>
      </c>
      <c r="G306" s="129" t="s">
        <v>387</v>
      </c>
      <c r="H306" s="129" t="s">
        <v>394</v>
      </c>
      <c r="I306" s="129" t="s">
        <v>425</v>
      </c>
      <c r="J306" s="95" t="s">
        <v>1120</v>
      </c>
      <c r="K306" s="584">
        <v>50000</v>
      </c>
      <c r="L306" s="161">
        <v>45000</v>
      </c>
      <c r="M306" s="163" t="s">
        <v>1548</v>
      </c>
      <c r="N306" s="159">
        <v>47500</v>
      </c>
      <c r="O306" s="159">
        <v>20</v>
      </c>
      <c r="P306" s="159">
        <v>47500</v>
      </c>
      <c r="Q306" s="164" t="s">
        <v>1548</v>
      </c>
      <c r="R306" s="159">
        <v>20</v>
      </c>
    </row>
    <row r="307" spans="1:18" ht="78.75">
      <c r="A307" s="27">
        <v>300</v>
      </c>
      <c r="B307" s="129" t="s">
        <v>408</v>
      </c>
      <c r="C307" s="128" t="s">
        <v>1593</v>
      </c>
      <c r="D307" s="128" t="s">
        <v>1594</v>
      </c>
      <c r="E307" s="128" t="s">
        <v>1595</v>
      </c>
      <c r="F307" s="128" t="s">
        <v>163</v>
      </c>
      <c r="G307" s="129" t="s">
        <v>387</v>
      </c>
      <c r="H307" s="129" t="s">
        <v>388</v>
      </c>
      <c r="I307" s="129" t="s">
        <v>425</v>
      </c>
      <c r="J307" s="95" t="s">
        <v>1596</v>
      </c>
      <c r="K307" s="584">
        <v>50000</v>
      </c>
      <c r="L307" s="161">
        <v>45000</v>
      </c>
      <c r="M307" s="163" t="s">
        <v>1548</v>
      </c>
      <c r="N307" s="159">
        <v>47500</v>
      </c>
      <c r="O307" s="159">
        <v>20</v>
      </c>
      <c r="P307" s="159">
        <v>47500</v>
      </c>
      <c r="Q307" s="164" t="s">
        <v>1548</v>
      </c>
      <c r="R307" s="159">
        <v>20</v>
      </c>
    </row>
    <row r="308" spans="1:18" ht="63">
      <c r="A308" s="27">
        <v>301</v>
      </c>
      <c r="B308" s="129" t="s">
        <v>408</v>
      </c>
      <c r="C308" s="128" t="s">
        <v>1597</v>
      </c>
      <c r="D308" s="128" t="s">
        <v>828</v>
      </c>
      <c r="E308" s="128" t="s">
        <v>1598</v>
      </c>
      <c r="F308" s="128" t="s">
        <v>163</v>
      </c>
      <c r="G308" s="129" t="s">
        <v>387</v>
      </c>
      <c r="H308" s="129" t="s">
        <v>394</v>
      </c>
      <c r="I308" s="129" t="s">
        <v>425</v>
      </c>
      <c r="J308" s="95" t="s">
        <v>1120</v>
      </c>
      <c r="K308" s="584">
        <v>50000</v>
      </c>
      <c r="L308" s="161">
        <v>45000</v>
      </c>
      <c r="M308" s="163" t="s">
        <v>1548</v>
      </c>
      <c r="N308" s="159">
        <v>47500</v>
      </c>
      <c r="O308" s="159">
        <v>20</v>
      </c>
      <c r="P308" s="159">
        <v>47500</v>
      </c>
      <c r="Q308" s="164" t="s">
        <v>1548</v>
      </c>
      <c r="R308" s="159">
        <v>20</v>
      </c>
    </row>
    <row r="309" spans="1:18" ht="47.25">
      <c r="A309" s="27">
        <v>302</v>
      </c>
      <c r="B309" s="129" t="s">
        <v>408</v>
      </c>
      <c r="C309" s="128" t="s">
        <v>1460</v>
      </c>
      <c r="D309" s="128" t="s">
        <v>1225</v>
      </c>
      <c r="E309" s="128" t="s">
        <v>1109</v>
      </c>
      <c r="F309" s="128" t="s">
        <v>163</v>
      </c>
      <c r="G309" s="129" t="s">
        <v>387</v>
      </c>
      <c r="H309" s="129" t="s">
        <v>388</v>
      </c>
      <c r="I309" s="129" t="s">
        <v>425</v>
      </c>
      <c r="J309" s="95" t="s">
        <v>1557</v>
      </c>
      <c r="K309" s="584">
        <v>50000</v>
      </c>
      <c r="L309" s="161">
        <v>45000</v>
      </c>
      <c r="M309" s="163" t="s">
        <v>1548</v>
      </c>
      <c r="N309" s="159">
        <v>47500</v>
      </c>
      <c r="O309" s="159">
        <v>20</v>
      </c>
      <c r="P309" s="159">
        <v>47500</v>
      </c>
      <c r="Q309" s="164" t="s">
        <v>1548</v>
      </c>
      <c r="R309" s="159">
        <v>20</v>
      </c>
    </row>
    <row r="310" spans="1:18" ht="47.25">
      <c r="A310" s="27">
        <v>303</v>
      </c>
      <c r="B310" s="129" t="s">
        <v>408</v>
      </c>
      <c r="C310" s="128" t="s">
        <v>1599</v>
      </c>
      <c r="D310" s="128" t="s">
        <v>1600</v>
      </c>
      <c r="E310" s="128" t="s">
        <v>1109</v>
      </c>
      <c r="F310" s="128" t="s">
        <v>163</v>
      </c>
      <c r="G310" s="129" t="s">
        <v>387</v>
      </c>
      <c r="H310" s="129" t="s">
        <v>388</v>
      </c>
      <c r="I310" s="129" t="s">
        <v>425</v>
      </c>
      <c r="J310" s="95" t="s">
        <v>1351</v>
      </c>
      <c r="K310" s="584">
        <v>50000</v>
      </c>
      <c r="L310" s="161">
        <v>45000</v>
      </c>
      <c r="M310" s="163" t="s">
        <v>1548</v>
      </c>
      <c r="N310" s="159">
        <v>47500</v>
      </c>
      <c r="O310" s="159">
        <v>20</v>
      </c>
      <c r="P310" s="159">
        <v>47500</v>
      </c>
      <c r="Q310" s="164" t="s">
        <v>1548</v>
      </c>
      <c r="R310" s="159">
        <v>20</v>
      </c>
    </row>
    <row r="311" spans="1:18" ht="47.25">
      <c r="A311" s="27">
        <v>304</v>
      </c>
      <c r="B311" s="129" t="s">
        <v>408</v>
      </c>
      <c r="C311" s="128" t="s">
        <v>1432</v>
      </c>
      <c r="D311" s="128" t="s">
        <v>1601</v>
      </c>
      <c r="E311" s="128" t="s">
        <v>524</v>
      </c>
      <c r="F311" s="128" t="s">
        <v>163</v>
      </c>
      <c r="G311" s="129" t="s">
        <v>387</v>
      </c>
      <c r="H311" s="129" t="s">
        <v>388</v>
      </c>
      <c r="I311" s="129" t="s">
        <v>425</v>
      </c>
      <c r="J311" s="95" t="s">
        <v>1105</v>
      </c>
      <c r="K311" s="584">
        <v>50000</v>
      </c>
      <c r="L311" s="161">
        <v>45000</v>
      </c>
      <c r="M311" s="163" t="s">
        <v>1548</v>
      </c>
      <c r="N311" s="159">
        <v>47500</v>
      </c>
      <c r="O311" s="159">
        <v>20</v>
      </c>
      <c r="P311" s="159">
        <v>47500</v>
      </c>
      <c r="Q311" s="164" t="s">
        <v>1548</v>
      </c>
      <c r="R311" s="159">
        <v>20</v>
      </c>
    </row>
    <row r="312" spans="1:18" ht="63">
      <c r="A312" s="27">
        <v>305</v>
      </c>
      <c r="B312" s="129" t="s">
        <v>408</v>
      </c>
      <c r="C312" s="128" t="s">
        <v>1602</v>
      </c>
      <c r="D312" s="128" t="s">
        <v>1477</v>
      </c>
      <c r="E312" s="128" t="s">
        <v>1603</v>
      </c>
      <c r="F312" s="128" t="s">
        <v>163</v>
      </c>
      <c r="G312" s="129" t="s">
        <v>387</v>
      </c>
      <c r="H312" s="129" t="s">
        <v>394</v>
      </c>
      <c r="I312" s="129" t="s">
        <v>425</v>
      </c>
      <c r="J312" s="95" t="s">
        <v>1105</v>
      </c>
      <c r="K312" s="584">
        <v>50000</v>
      </c>
      <c r="L312" s="161">
        <v>45000</v>
      </c>
      <c r="M312" s="163" t="s">
        <v>1548</v>
      </c>
      <c r="N312" s="159">
        <v>47500</v>
      </c>
      <c r="O312" s="159">
        <v>20</v>
      </c>
      <c r="P312" s="159">
        <v>47500</v>
      </c>
      <c r="Q312" s="164" t="s">
        <v>1548</v>
      </c>
      <c r="R312" s="159">
        <v>20</v>
      </c>
    </row>
    <row r="313" spans="1:18" ht="47.25">
      <c r="A313" s="27">
        <v>306</v>
      </c>
      <c r="B313" s="129" t="s">
        <v>408</v>
      </c>
      <c r="C313" s="128" t="s">
        <v>751</v>
      </c>
      <c r="D313" s="128" t="s">
        <v>1604</v>
      </c>
      <c r="E313" s="128" t="s">
        <v>424</v>
      </c>
      <c r="F313" s="128" t="s">
        <v>163</v>
      </c>
      <c r="G313" s="129" t="s">
        <v>387</v>
      </c>
      <c r="H313" s="129" t="s">
        <v>388</v>
      </c>
      <c r="I313" s="129" t="s">
        <v>425</v>
      </c>
      <c r="J313" s="95" t="s">
        <v>491</v>
      </c>
      <c r="K313" s="584">
        <v>50000</v>
      </c>
      <c r="L313" s="161">
        <v>45000</v>
      </c>
      <c r="M313" s="163" t="s">
        <v>1548</v>
      </c>
      <c r="N313" s="159">
        <v>47500</v>
      </c>
      <c r="O313" s="159">
        <v>20</v>
      </c>
      <c r="P313" s="159">
        <v>47500</v>
      </c>
      <c r="Q313" s="164" t="s">
        <v>1548</v>
      </c>
      <c r="R313" s="159">
        <v>20</v>
      </c>
    </row>
    <row r="314" spans="1:18" ht="47.25">
      <c r="A314" s="27">
        <v>307</v>
      </c>
      <c r="B314" s="129" t="s">
        <v>408</v>
      </c>
      <c r="C314" s="128" t="s">
        <v>490</v>
      </c>
      <c r="D314" s="128" t="s">
        <v>625</v>
      </c>
      <c r="E314" s="128" t="s">
        <v>1605</v>
      </c>
      <c r="F314" s="128" t="s">
        <v>163</v>
      </c>
      <c r="G314" s="129" t="s">
        <v>387</v>
      </c>
      <c r="H314" s="129" t="s">
        <v>388</v>
      </c>
      <c r="I314" s="129" t="s">
        <v>444</v>
      </c>
      <c r="J314" s="95" t="s">
        <v>1120</v>
      </c>
      <c r="K314" s="584">
        <v>50000</v>
      </c>
      <c r="L314" s="161">
        <v>45000</v>
      </c>
      <c r="M314" s="163" t="s">
        <v>1548</v>
      </c>
      <c r="N314" s="159">
        <v>47500</v>
      </c>
      <c r="O314" s="159">
        <v>20</v>
      </c>
      <c r="P314" s="159">
        <v>47500</v>
      </c>
      <c r="Q314" s="164" t="s">
        <v>1548</v>
      </c>
      <c r="R314" s="159">
        <v>20</v>
      </c>
    </row>
    <row r="315" spans="1:18" ht="63">
      <c r="A315" s="27">
        <v>308</v>
      </c>
      <c r="B315" s="129" t="s">
        <v>408</v>
      </c>
      <c r="C315" s="128" t="s">
        <v>1606</v>
      </c>
      <c r="D315" s="128" t="s">
        <v>1607</v>
      </c>
      <c r="E315" s="128" t="s">
        <v>1514</v>
      </c>
      <c r="F315" s="128" t="s">
        <v>163</v>
      </c>
      <c r="G315" s="129" t="s">
        <v>387</v>
      </c>
      <c r="H315" s="129" t="s">
        <v>388</v>
      </c>
      <c r="I315" s="129" t="s">
        <v>425</v>
      </c>
      <c r="J315" s="95" t="s">
        <v>1120</v>
      </c>
      <c r="K315" s="584">
        <v>50000</v>
      </c>
      <c r="L315" s="161">
        <v>45000</v>
      </c>
      <c r="M315" s="163" t="s">
        <v>1548</v>
      </c>
      <c r="N315" s="159">
        <v>47500</v>
      </c>
      <c r="O315" s="159">
        <v>20</v>
      </c>
      <c r="P315" s="159">
        <v>47500</v>
      </c>
      <c r="Q315" s="164" t="s">
        <v>1548</v>
      </c>
      <c r="R315" s="159">
        <v>20</v>
      </c>
    </row>
    <row r="316" spans="1:18" ht="47.25">
      <c r="A316" s="27">
        <v>309</v>
      </c>
      <c r="B316" s="129" t="s">
        <v>408</v>
      </c>
      <c r="C316" s="128" t="s">
        <v>849</v>
      </c>
      <c r="D316" s="128" t="s">
        <v>1608</v>
      </c>
      <c r="E316" s="128" t="s">
        <v>1609</v>
      </c>
      <c r="F316" s="128" t="s">
        <v>163</v>
      </c>
      <c r="G316" s="129" t="s">
        <v>387</v>
      </c>
      <c r="H316" s="129" t="s">
        <v>388</v>
      </c>
      <c r="I316" s="129" t="s">
        <v>444</v>
      </c>
      <c r="J316" s="95" t="s">
        <v>1530</v>
      </c>
      <c r="K316" s="584">
        <v>50000</v>
      </c>
      <c r="L316" s="161">
        <v>45000</v>
      </c>
      <c r="M316" s="163" t="s">
        <v>1548</v>
      </c>
      <c r="N316" s="159">
        <v>47500</v>
      </c>
      <c r="O316" s="159">
        <v>20</v>
      </c>
      <c r="P316" s="159">
        <v>47500</v>
      </c>
      <c r="Q316" s="164" t="s">
        <v>1548</v>
      </c>
      <c r="R316" s="159">
        <v>20</v>
      </c>
    </row>
    <row r="317" spans="1:18" ht="63">
      <c r="A317" s="27">
        <v>310</v>
      </c>
      <c r="B317" s="129" t="s">
        <v>408</v>
      </c>
      <c r="C317" s="128" t="s">
        <v>1610</v>
      </c>
      <c r="D317" s="128" t="s">
        <v>1473</v>
      </c>
      <c r="E317" s="128" t="s">
        <v>1157</v>
      </c>
      <c r="F317" s="128" t="s">
        <v>163</v>
      </c>
      <c r="G317" s="129" t="s">
        <v>387</v>
      </c>
      <c r="H317" s="129" t="s">
        <v>388</v>
      </c>
      <c r="I317" s="129" t="s">
        <v>425</v>
      </c>
      <c r="J317" s="95" t="s">
        <v>1115</v>
      </c>
      <c r="K317" s="584">
        <v>50000</v>
      </c>
      <c r="L317" s="161">
        <v>45000</v>
      </c>
      <c r="M317" s="163" t="s">
        <v>1548</v>
      </c>
      <c r="N317" s="159">
        <v>47500</v>
      </c>
      <c r="O317" s="159">
        <v>20</v>
      </c>
      <c r="P317" s="159">
        <v>47500</v>
      </c>
      <c r="Q317" s="164" t="s">
        <v>1548</v>
      </c>
      <c r="R317" s="159">
        <v>20</v>
      </c>
    </row>
    <row r="318" spans="1:18" ht="47.25">
      <c r="A318" s="27">
        <v>311</v>
      </c>
      <c r="B318" s="129" t="s">
        <v>408</v>
      </c>
      <c r="C318" s="128" t="s">
        <v>1611</v>
      </c>
      <c r="D318" s="128" t="s">
        <v>467</v>
      </c>
      <c r="E318" s="128" t="s">
        <v>424</v>
      </c>
      <c r="F318" s="128" t="s">
        <v>163</v>
      </c>
      <c r="G318" s="129" t="s">
        <v>387</v>
      </c>
      <c r="H318" s="129" t="s">
        <v>388</v>
      </c>
      <c r="I318" s="129" t="s">
        <v>425</v>
      </c>
      <c r="J318" s="95" t="s">
        <v>491</v>
      </c>
      <c r="K318" s="584">
        <v>50000</v>
      </c>
      <c r="L318" s="161">
        <v>45000</v>
      </c>
      <c r="M318" s="163" t="s">
        <v>1548</v>
      </c>
      <c r="N318" s="159">
        <v>47500</v>
      </c>
      <c r="O318" s="159">
        <v>20</v>
      </c>
      <c r="P318" s="159">
        <v>47500</v>
      </c>
      <c r="Q318" s="164" t="s">
        <v>1548</v>
      </c>
      <c r="R318" s="159">
        <v>20</v>
      </c>
    </row>
    <row r="319" spans="1:18" ht="94.5">
      <c r="A319" s="27">
        <v>312</v>
      </c>
      <c r="B319" s="129" t="s">
        <v>408</v>
      </c>
      <c r="C319" s="128" t="s">
        <v>987</v>
      </c>
      <c r="D319" s="128" t="s">
        <v>1612</v>
      </c>
      <c r="E319" s="128" t="s">
        <v>838</v>
      </c>
      <c r="F319" s="128" t="s">
        <v>163</v>
      </c>
      <c r="G319" s="129" t="s">
        <v>387</v>
      </c>
      <c r="H319" s="129" t="s">
        <v>388</v>
      </c>
      <c r="I319" s="129" t="s">
        <v>425</v>
      </c>
      <c r="J319" s="95" t="s">
        <v>1120</v>
      </c>
      <c r="K319" s="584">
        <v>50000</v>
      </c>
      <c r="L319" s="161">
        <v>45000</v>
      </c>
      <c r="M319" s="163" t="s">
        <v>1548</v>
      </c>
      <c r="N319" s="159">
        <v>47500</v>
      </c>
      <c r="O319" s="159">
        <v>20</v>
      </c>
      <c r="P319" s="159">
        <v>47500</v>
      </c>
      <c r="Q319" s="164" t="s">
        <v>1548</v>
      </c>
      <c r="R319" s="159">
        <v>20</v>
      </c>
    </row>
    <row r="320" spans="1:18" ht="31.5">
      <c r="A320" s="27">
        <v>313</v>
      </c>
      <c r="B320" s="129" t="s">
        <v>408</v>
      </c>
      <c r="C320" s="128" t="s">
        <v>1613</v>
      </c>
      <c r="D320" s="128" t="s">
        <v>1601</v>
      </c>
      <c r="E320" s="128" t="s">
        <v>1614</v>
      </c>
      <c r="F320" s="128" t="s">
        <v>163</v>
      </c>
      <c r="G320" s="129" t="s">
        <v>387</v>
      </c>
      <c r="H320" s="129" t="s">
        <v>394</v>
      </c>
      <c r="I320" s="129" t="s">
        <v>444</v>
      </c>
      <c r="J320" s="95" t="s">
        <v>1105</v>
      </c>
      <c r="K320" s="584">
        <v>50000</v>
      </c>
      <c r="L320" s="161">
        <v>45000</v>
      </c>
      <c r="M320" s="163" t="s">
        <v>1548</v>
      </c>
      <c r="N320" s="159">
        <v>47500</v>
      </c>
      <c r="O320" s="159">
        <v>20</v>
      </c>
      <c r="P320" s="159">
        <v>47500</v>
      </c>
      <c r="Q320" s="164" t="s">
        <v>1548</v>
      </c>
      <c r="R320" s="159">
        <v>20</v>
      </c>
    </row>
    <row r="321" spans="1:18" ht="47.25">
      <c r="A321" s="27">
        <v>314</v>
      </c>
      <c r="B321" s="129" t="s">
        <v>408</v>
      </c>
      <c r="C321" s="128" t="s">
        <v>1615</v>
      </c>
      <c r="D321" s="128" t="s">
        <v>1616</v>
      </c>
      <c r="E321" s="128" t="s">
        <v>1617</v>
      </c>
      <c r="F321" s="128" t="s">
        <v>163</v>
      </c>
      <c r="G321" s="129" t="s">
        <v>387</v>
      </c>
      <c r="H321" s="129" t="s">
        <v>388</v>
      </c>
      <c r="I321" s="129" t="s">
        <v>444</v>
      </c>
      <c r="J321" s="95" t="s">
        <v>1120</v>
      </c>
      <c r="K321" s="584">
        <v>50000</v>
      </c>
      <c r="L321" s="161">
        <v>45000</v>
      </c>
      <c r="M321" s="163" t="s">
        <v>1548</v>
      </c>
      <c r="N321" s="159">
        <v>47500</v>
      </c>
      <c r="O321" s="159">
        <v>20</v>
      </c>
      <c r="P321" s="159">
        <v>47500</v>
      </c>
      <c r="Q321" s="164" t="s">
        <v>1548</v>
      </c>
      <c r="R321" s="159">
        <v>20</v>
      </c>
    </row>
    <row r="322" spans="1:18" ht="94.5">
      <c r="A322" s="27">
        <v>315</v>
      </c>
      <c r="B322" s="129" t="s">
        <v>408</v>
      </c>
      <c r="C322" s="128" t="s">
        <v>1618</v>
      </c>
      <c r="D322" s="128" t="s">
        <v>479</v>
      </c>
      <c r="E322" s="128" t="s">
        <v>1619</v>
      </c>
      <c r="F322" s="128" t="s">
        <v>163</v>
      </c>
      <c r="G322" s="129" t="s">
        <v>387</v>
      </c>
      <c r="H322" s="129" t="s">
        <v>388</v>
      </c>
      <c r="I322" s="129" t="s">
        <v>425</v>
      </c>
      <c r="J322" s="95" t="s">
        <v>1620</v>
      </c>
      <c r="K322" s="584">
        <v>50000</v>
      </c>
      <c r="L322" s="161">
        <v>45000</v>
      </c>
      <c r="M322" s="163" t="s">
        <v>1548</v>
      </c>
      <c r="N322" s="159">
        <v>47500</v>
      </c>
      <c r="O322" s="159">
        <v>20</v>
      </c>
      <c r="P322" s="159">
        <v>47500</v>
      </c>
      <c r="Q322" s="164" t="s">
        <v>1548</v>
      </c>
      <c r="R322" s="159">
        <v>20</v>
      </c>
    </row>
    <row r="323" spans="1:18" ht="78.75">
      <c r="A323" s="27">
        <v>316</v>
      </c>
      <c r="B323" s="129" t="s">
        <v>408</v>
      </c>
      <c r="C323" s="128" t="s">
        <v>1621</v>
      </c>
      <c r="D323" s="128" t="s">
        <v>1622</v>
      </c>
      <c r="E323" s="128" t="s">
        <v>1623</v>
      </c>
      <c r="F323" s="128" t="s">
        <v>163</v>
      </c>
      <c r="G323" s="129" t="s">
        <v>387</v>
      </c>
      <c r="H323" s="129" t="s">
        <v>394</v>
      </c>
      <c r="I323" s="129" t="s">
        <v>425</v>
      </c>
      <c r="J323" s="95" t="s">
        <v>1305</v>
      </c>
      <c r="K323" s="584">
        <v>50000</v>
      </c>
      <c r="L323" s="161">
        <v>45000</v>
      </c>
      <c r="M323" s="163" t="s">
        <v>1548</v>
      </c>
      <c r="N323" s="159">
        <v>47500</v>
      </c>
      <c r="O323" s="159">
        <v>20</v>
      </c>
      <c r="P323" s="159">
        <v>47500</v>
      </c>
      <c r="Q323" s="164" t="s">
        <v>1548</v>
      </c>
      <c r="R323" s="159">
        <v>20</v>
      </c>
    </row>
    <row r="324" spans="1:18" ht="47.25">
      <c r="A324" s="27">
        <v>317</v>
      </c>
      <c r="B324" s="129" t="s">
        <v>408</v>
      </c>
      <c r="C324" s="128" t="s">
        <v>1624</v>
      </c>
      <c r="D324" s="128" t="s">
        <v>1625</v>
      </c>
      <c r="E324" s="128" t="s">
        <v>1626</v>
      </c>
      <c r="F324" s="128" t="s">
        <v>163</v>
      </c>
      <c r="G324" s="129" t="s">
        <v>387</v>
      </c>
      <c r="H324" s="129" t="s">
        <v>388</v>
      </c>
      <c r="I324" s="129" t="s">
        <v>444</v>
      </c>
      <c r="J324" s="95" t="s">
        <v>1120</v>
      </c>
      <c r="K324" s="584">
        <v>50000</v>
      </c>
      <c r="L324" s="161">
        <v>45000</v>
      </c>
      <c r="M324" s="163" t="s">
        <v>1548</v>
      </c>
      <c r="N324" s="159">
        <v>47500</v>
      </c>
      <c r="O324" s="159">
        <v>20</v>
      </c>
      <c r="P324" s="159">
        <v>47500</v>
      </c>
      <c r="Q324" s="164" t="s">
        <v>1548</v>
      </c>
      <c r="R324" s="159">
        <v>20</v>
      </c>
    </row>
    <row r="325" spans="1:18" ht="63">
      <c r="A325" s="27">
        <v>318</v>
      </c>
      <c r="B325" s="129" t="s">
        <v>408</v>
      </c>
      <c r="C325" s="128" t="s">
        <v>1627</v>
      </c>
      <c r="D325" s="128" t="s">
        <v>1628</v>
      </c>
      <c r="E325" s="128" t="s">
        <v>1578</v>
      </c>
      <c r="F325" s="128" t="s">
        <v>163</v>
      </c>
      <c r="G325" s="129" t="s">
        <v>387</v>
      </c>
      <c r="H325" s="129" t="s">
        <v>394</v>
      </c>
      <c r="I325" s="129" t="s">
        <v>444</v>
      </c>
      <c r="J325" s="95" t="s">
        <v>1105</v>
      </c>
      <c r="K325" s="584">
        <v>50000</v>
      </c>
      <c r="L325" s="161">
        <v>45000</v>
      </c>
      <c r="M325" s="163" t="s">
        <v>1548</v>
      </c>
      <c r="N325" s="159">
        <v>47500</v>
      </c>
      <c r="O325" s="159">
        <v>20</v>
      </c>
      <c r="P325" s="159">
        <v>47500</v>
      </c>
      <c r="Q325" s="164" t="s">
        <v>1548</v>
      </c>
      <c r="R325" s="159">
        <v>20</v>
      </c>
    </row>
    <row r="326" spans="1:18" ht="94.5">
      <c r="A326" s="27">
        <v>319</v>
      </c>
      <c r="B326" s="129" t="s">
        <v>408</v>
      </c>
      <c r="C326" s="128" t="s">
        <v>1629</v>
      </c>
      <c r="D326" s="128" t="s">
        <v>1630</v>
      </c>
      <c r="E326" s="128" t="s">
        <v>838</v>
      </c>
      <c r="F326" s="128" t="s">
        <v>163</v>
      </c>
      <c r="G326" s="129" t="s">
        <v>387</v>
      </c>
      <c r="H326" s="129" t="s">
        <v>388</v>
      </c>
      <c r="I326" s="129" t="s">
        <v>425</v>
      </c>
      <c r="J326" s="95" t="s">
        <v>1530</v>
      </c>
      <c r="K326" s="584">
        <v>50000</v>
      </c>
      <c r="L326" s="161">
        <v>45000</v>
      </c>
      <c r="M326" s="163" t="s">
        <v>1548</v>
      </c>
      <c r="N326" s="159">
        <v>47500</v>
      </c>
      <c r="O326" s="159">
        <v>20</v>
      </c>
      <c r="P326" s="159">
        <v>47500</v>
      </c>
      <c r="Q326" s="164" t="s">
        <v>1548</v>
      </c>
      <c r="R326" s="159">
        <v>20</v>
      </c>
    </row>
    <row r="327" spans="1:18" ht="78.75">
      <c r="A327" s="27">
        <v>320</v>
      </c>
      <c r="B327" s="129" t="s">
        <v>408</v>
      </c>
      <c r="C327" s="128" t="s">
        <v>1631</v>
      </c>
      <c r="D327" s="128" t="s">
        <v>999</v>
      </c>
      <c r="E327" s="128" t="s">
        <v>1512</v>
      </c>
      <c r="F327" s="128" t="s">
        <v>163</v>
      </c>
      <c r="G327" s="129" t="s">
        <v>387</v>
      </c>
      <c r="H327" s="129" t="s">
        <v>388</v>
      </c>
      <c r="I327" s="129" t="s">
        <v>425</v>
      </c>
      <c r="J327" s="95" t="s">
        <v>1120</v>
      </c>
      <c r="K327" s="584">
        <v>50000</v>
      </c>
      <c r="L327" s="161">
        <v>45000</v>
      </c>
      <c r="M327" s="163" t="s">
        <v>1548</v>
      </c>
      <c r="N327" s="159">
        <v>47500</v>
      </c>
      <c r="O327" s="159">
        <v>20</v>
      </c>
      <c r="P327" s="159">
        <v>47500</v>
      </c>
      <c r="Q327" s="164" t="s">
        <v>1548</v>
      </c>
      <c r="R327" s="159">
        <v>20</v>
      </c>
    </row>
    <row r="328" spans="1:18" ht="47.25">
      <c r="A328" s="27">
        <v>321</v>
      </c>
      <c r="B328" s="129" t="s">
        <v>408</v>
      </c>
      <c r="C328" s="128" t="s">
        <v>1632</v>
      </c>
      <c r="D328" s="128" t="s">
        <v>1633</v>
      </c>
      <c r="E328" s="128" t="s">
        <v>1634</v>
      </c>
      <c r="F328" s="128" t="s">
        <v>163</v>
      </c>
      <c r="G328" s="129" t="s">
        <v>387</v>
      </c>
      <c r="H328" s="129" t="s">
        <v>394</v>
      </c>
      <c r="I328" s="129" t="s">
        <v>444</v>
      </c>
      <c r="J328" s="95" t="s">
        <v>1120</v>
      </c>
      <c r="K328" s="584">
        <v>50000</v>
      </c>
      <c r="L328" s="161">
        <v>45000</v>
      </c>
      <c r="M328" s="163" t="s">
        <v>1635</v>
      </c>
      <c r="N328" s="159">
        <v>47500</v>
      </c>
      <c r="O328" s="159">
        <v>20</v>
      </c>
      <c r="P328" s="159">
        <v>47500</v>
      </c>
      <c r="Q328" s="164" t="s">
        <v>1635</v>
      </c>
      <c r="R328" s="159">
        <v>20</v>
      </c>
    </row>
    <row r="329" spans="1:18" ht="47.25">
      <c r="A329" s="27">
        <v>322</v>
      </c>
      <c r="B329" s="129" t="s">
        <v>408</v>
      </c>
      <c r="C329" s="128" t="s">
        <v>1636</v>
      </c>
      <c r="D329" s="128" t="s">
        <v>1488</v>
      </c>
      <c r="E329" s="128" t="s">
        <v>606</v>
      </c>
      <c r="F329" s="128" t="s">
        <v>163</v>
      </c>
      <c r="G329" s="129" t="s">
        <v>387</v>
      </c>
      <c r="H329" s="129" t="s">
        <v>394</v>
      </c>
      <c r="I329" s="129" t="s">
        <v>425</v>
      </c>
      <c r="J329" s="95" t="s">
        <v>1120</v>
      </c>
      <c r="K329" s="584">
        <v>50000</v>
      </c>
      <c r="L329" s="161">
        <v>45000</v>
      </c>
      <c r="M329" s="163" t="s">
        <v>1635</v>
      </c>
      <c r="N329" s="159">
        <v>47500</v>
      </c>
      <c r="O329" s="159">
        <v>20</v>
      </c>
      <c r="P329" s="159">
        <v>47500</v>
      </c>
      <c r="Q329" s="164" t="s">
        <v>1635</v>
      </c>
      <c r="R329" s="159">
        <v>20</v>
      </c>
    </row>
    <row r="330" spans="1:18" ht="63">
      <c r="A330" s="27">
        <v>323</v>
      </c>
      <c r="B330" s="129" t="s">
        <v>408</v>
      </c>
      <c r="C330" s="128" t="s">
        <v>1637</v>
      </c>
      <c r="D330" s="128" t="s">
        <v>1638</v>
      </c>
      <c r="E330" s="128" t="s">
        <v>1639</v>
      </c>
      <c r="F330" s="128" t="s">
        <v>163</v>
      </c>
      <c r="G330" s="129" t="s">
        <v>387</v>
      </c>
      <c r="H330" s="129" t="s">
        <v>388</v>
      </c>
      <c r="I330" s="129" t="s">
        <v>444</v>
      </c>
      <c r="J330" s="95" t="s">
        <v>1120</v>
      </c>
      <c r="K330" s="584">
        <v>100000</v>
      </c>
      <c r="L330" s="161">
        <v>90000</v>
      </c>
      <c r="M330" s="163" t="s">
        <v>1640</v>
      </c>
      <c r="N330" s="159">
        <v>95000</v>
      </c>
      <c r="O330" s="159">
        <v>20</v>
      </c>
      <c r="P330" s="159">
        <v>95000</v>
      </c>
      <c r="Q330" s="164" t="s">
        <v>1640</v>
      </c>
      <c r="R330" s="159">
        <v>20</v>
      </c>
    </row>
    <row r="331" spans="1:18" ht="47.25">
      <c r="A331" s="27">
        <v>324</v>
      </c>
      <c r="B331" s="129" t="s">
        <v>408</v>
      </c>
      <c r="C331" s="128" t="s">
        <v>1641</v>
      </c>
      <c r="D331" s="128" t="s">
        <v>874</v>
      </c>
      <c r="E331" s="128" t="s">
        <v>1642</v>
      </c>
      <c r="F331" s="128" t="s">
        <v>163</v>
      </c>
      <c r="G331" s="129" t="s">
        <v>387</v>
      </c>
      <c r="H331" s="129" t="s">
        <v>394</v>
      </c>
      <c r="I331" s="129" t="s">
        <v>444</v>
      </c>
      <c r="J331" s="95" t="s">
        <v>1120</v>
      </c>
      <c r="K331" s="584">
        <v>100000</v>
      </c>
      <c r="L331" s="161">
        <v>90000</v>
      </c>
      <c r="M331" s="163" t="s">
        <v>1640</v>
      </c>
      <c r="N331" s="159">
        <v>95000</v>
      </c>
      <c r="O331" s="159">
        <v>20</v>
      </c>
      <c r="P331" s="159">
        <v>95000</v>
      </c>
      <c r="Q331" s="164" t="s">
        <v>1640</v>
      </c>
      <c r="R331" s="159">
        <v>20</v>
      </c>
    </row>
    <row r="332" spans="1:18" ht="63">
      <c r="A332" s="27">
        <v>325</v>
      </c>
      <c r="B332" s="129" t="s">
        <v>408</v>
      </c>
      <c r="C332" s="128" t="s">
        <v>1643</v>
      </c>
      <c r="D332" s="128" t="s">
        <v>1644</v>
      </c>
      <c r="E332" s="128" t="s">
        <v>1639</v>
      </c>
      <c r="F332" s="128" t="s">
        <v>163</v>
      </c>
      <c r="G332" s="129" t="s">
        <v>387</v>
      </c>
      <c r="H332" s="129" t="s">
        <v>388</v>
      </c>
      <c r="I332" s="129" t="s">
        <v>444</v>
      </c>
      <c r="J332" s="95" t="s">
        <v>1120</v>
      </c>
      <c r="K332" s="584">
        <v>100000</v>
      </c>
      <c r="L332" s="161">
        <v>90000</v>
      </c>
      <c r="M332" s="163" t="s">
        <v>1640</v>
      </c>
      <c r="N332" s="159">
        <v>95000</v>
      </c>
      <c r="O332" s="159">
        <v>20</v>
      </c>
      <c r="P332" s="159">
        <v>95000</v>
      </c>
      <c r="Q332" s="164" t="s">
        <v>1640</v>
      </c>
      <c r="R332" s="159">
        <v>20</v>
      </c>
    </row>
    <row r="333" spans="1:18" ht="63">
      <c r="A333" s="27">
        <v>326</v>
      </c>
      <c r="B333" s="129" t="s">
        <v>408</v>
      </c>
      <c r="C333" s="128" t="s">
        <v>1645</v>
      </c>
      <c r="D333" s="128" t="s">
        <v>1149</v>
      </c>
      <c r="E333" s="128" t="s">
        <v>1646</v>
      </c>
      <c r="F333" s="128" t="s">
        <v>163</v>
      </c>
      <c r="G333" s="129" t="s">
        <v>387</v>
      </c>
      <c r="H333" s="129" t="s">
        <v>394</v>
      </c>
      <c r="I333" s="129" t="s">
        <v>444</v>
      </c>
      <c r="J333" s="95" t="s">
        <v>491</v>
      </c>
      <c r="K333" s="584">
        <v>100000</v>
      </c>
      <c r="L333" s="161">
        <v>90000</v>
      </c>
      <c r="M333" s="163" t="s">
        <v>1640</v>
      </c>
      <c r="N333" s="159">
        <v>95000</v>
      </c>
      <c r="O333" s="159">
        <v>20</v>
      </c>
      <c r="P333" s="159">
        <v>95000</v>
      </c>
      <c r="Q333" s="164" t="s">
        <v>1640</v>
      </c>
      <c r="R333" s="159">
        <v>20</v>
      </c>
    </row>
    <row r="334" spans="1:18" ht="63">
      <c r="A334" s="27">
        <v>327</v>
      </c>
      <c r="B334" s="129" t="s">
        <v>408</v>
      </c>
      <c r="C334" s="128" t="s">
        <v>1177</v>
      </c>
      <c r="D334" s="128" t="s">
        <v>1209</v>
      </c>
      <c r="E334" s="128" t="s">
        <v>1062</v>
      </c>
      <c r="F334" s="128" t="s">
        <v>163</v>
      </c>
      <c r="G334" s="129" t="s">
        <v>387</v>
      </c>
      <c r="H334" s="129" t="s">
        <v>388</v>
      </c>
      <c r="I334" s="129" t="s">
        <v>444</v>
      </c>
      <c r="J334" s="95" t="s">
        <v>1120</v>
      </c>
      <c r="K334" s="584">
        <v>100000</v>
      </c>
      <c r="L334" s="161">
        <v>90000</v>
      </c>
      <c r="M334" s="163" t="s">
        <v>1640</v>
      </c>
      <c r="N334" s="159">
        <v>95000</v>
      </c>
      <c r="O334" s="159">
        <v>20</v>
      </c>
      <c r="P334" s="159">
        <v>95000</v>
      </c>
      <c r="Q334" s="164" t="s">
        <v>1640</v>
      </c>
      <c r="R334" s="159">
        <v>20</v>
      </c>
    </row>
    <row r="335" spans="1:18" ht="63">
      <c r="A335" s="27">
        <v>328</v>
      </c>
      <c r="B335" s="129" t="s">
        <v>408</v>
      </c>
      <c r="C335" s="128" t="s">
        <v>1647</v>
      </c>
      <c r="D335" s="128" t="s">
        <v>1249</v>
      </c>
      <c r="E335" s="128" t="s">
        <v>1648</v>
      </c>
      <c r="F335" s="128" t="s">
        <v>163</v>
      </c>
      <c r="G335" s="129" t="s">
        <v>387</v>
      </c>
      <c r="H335" s="129" t="s">
        <v>394</v>
      </c>
      <c r="I335" s="129" t="s">
        <v>425</v>
      </c>
      <c r="J335" s="95" t="s">
        <v>1120</v>
      </c>
      <c r="K335" s="584">
        <v>100000</v>
      </c>
      <c r="L335" s="161">
        <v>90000</v>
      </c>
      <c r="M335" s="163" t="s">
        <v>1640</v>
      </c>
      <c r="N335" s="159">
        <v>95000</v>
      </c>
      <c r="O335" s="159">
        <v>20</v>
      </c>
      <c r="P335" s="159">
        <v>95000</v>
      </c>
      <c r="Q335" s="164" t="s">
        <v>1640</v>
      </c>
      <c r="R335" s="159">
        <v>20</v>
      </c>
    </row>
    <row r="336" spans="1:18" ht="78.75">
      <c r="A336" s="27">
        <v>329</v>
      </c>
      <c r="B336" s="129" t="s">
        <v>408</v>
      </c>
      <c r="C336" s="128" t="s">
        <v>1649</v>
      </c>
      <c r="D336" s="128" t="s">
        <v>1650</v>
      </c>
      <c r="E336" s="128" t="s">
        <v>1651</v>
      </c>
      <c r="F336" s="128" t="s">
        <v>163</v>
      </c>
      <c r="G336" s="129" t="s">
        <v>387</v>
      </c>
      <c r="H336" s="129" t="s">
        <v>388</v>
      </c>
      <c r="I336" s="129" t="s">
        <v>425</v>
      </c>
      <c r="J336" s="95" t="s">
        <v>491</v>
      </c>
      <c r="K336" s="584">
        <v>100000</v>
      </c>
      <c r="L336" s="161">
        <v>90000</v>
      </c>
      <c r="M336" s="163" t="s">
        <v>1640</v>
      </c>
      <c r="N336" s="159">
        <v>95000</v>
      </c>
      <c r="O336" s="159">
        <v>20</v>
      </c>
      <c r="P336" s="159">
        <v>95000</v>
      </c>
      <c r="Q336" s="164" t="s">
        <v>1640</v>
      </c>
      <c r="R336" s="159">
        <v>20</v>
      </c>
    </row>
    <row r="337" spans="1:18" ht="47.25">
      <c r="A337" s="27">
        <v>330</v>
      </c>
      <c r="B337" s="129" t="s">
        <v>408</v>
      </c>
      <c r="C337" s="128" t="s">
        <v>1127</v>
      </c>
      <c r="D337" s="128" t="s">
        <v>874</v>
      </c>
      <c r="E337" s="128" t="s">
        <v>1125</v>
      </c>
      <c r="F337" s="128" t="s">
        <v>163</v>
      </c>
      <c r="G337" s="129" t="s">
        <v>387</v>
      </c>
      <c r="H337" s="129" t="s">
        <v>388</v>
      </c>
      <c r="I337" s="129" t="s">
        <v>425</v>
      </c>
      <c r="J337" s="95" t="s">
        <v>1120</v>
      </c>
      <c r="K337" s="584">
        <v>100000</v>
      </c>
      <c r="L337" s="161">
        <v>90000</v>
      </c>
      <c r="M337" s="163" t="s">
        <v>1640</v>
      </c>
      <c r="N337" s="159">
        <v>95000</v>
      </c>
      <c r="O337" s="159">
        <v>20</v>
      </c>
      <c r="P337" s="159">
        <v>95000</v>
      </c>
      <c r="Q337" s="164" t="s">
        <v>1640</v>
      </c>
      <c r="R337" s="159">
        <v>20</v>
      </c>
    </row>
    <row r="338" spans="1:18" ht="47.25">
      <c r="A338" s="27">
        <v>331</v>
      </c>
      <c r="B338" s="129" t="s">
        <v>408</v>
      </c>
      <c r="C338" s="128" t="s">
        <v>1652</v>
      </c>
      <c r="D338" s="128" t="s">
        <v>1653</v>
      </c>
      <c r="E338" s="128" t="s">
        <v>472</v>
      </c>
      <c r="F338" s="128" t="s">
        <v>163</v>
      </c>
      <c r="G338" s="129" t="s">
        <v>387</v>
      </c>
      <c r="H338" s="129" t="s">
        <v>388</v>
      </c>
      <c r="I338" s="129" t="s">
        <v>425</v>
      </c>
      <c r="J338" s="95" t="s">
        <v>1120</v>
      </c>
      <c r="K338" s="584">
        <v>50000</v>
      </c>
      <c r="L338" s="161">
        <v>45000</v>
      </c>
      <c r="M338" s="163" t="s">
        <v>1640</v>
      </c>
      <c r="N338" s="159">
        <v>47500</v>
      </c>
      <c r="O338" s="159">
        <v>20</v>
      </c>
      <c r="P338" s="159">
        <v>47500</v>
      </c>
      <c r="Q338" s="164" t="s">
        <v>1640</v>
      </c>
      <c r="R338" s="159">
        <v>20</v>
      </c>
    </row>
    <row r="339" spans="1:18" ht="63">
      <c r="A339" s="27">
        <v>332</v>
      </c>
      <c r="B339" s="129" t="s">
        <v>408</v>
      </c>
      <c r="C339" s="128" t="s">
        <v>1278</v>
      </c>
      <c r="D339" s="128" t="s">
        <v>1301</v>
      </c>
      <c r="E339" s="128" t="s">
        <v>1280</v>
      </c>
      <c r="F339" s="128" t="s">
        <v>163</v>
      </c>
      <c r="G339" s="129" t="s">
        <v>387</v>
      </c>
      <c r="H339" s="129" t="s">
        <v>388</v>
      </c>
      <c r="I339" s="129" t="s">
        <v>425</v>
      </c>
      <c r="J339" s="95" t="s">
        <v>1240</v>
      </c>
      <c r="K339" s="584">
        <v>100000</v>
      </c>
      <c r="L339" s="161">
        <v>90000</v>
      </c>
      <c r="M339" s="163" t="s">
        <v>1640</v>
      </c>
      <c r="N339" s="159">
        <v>95000</v>
      </c>
      <c r="O339" s="159">
        <v>20</v>
      </c>
      <c r="P339" s="159">
        <v>95000</v>
      </c>
      <c r="Q339" s="164" t="s">
        <v>1640</v>
      </c>
      <c r="R339" s="159">
        <v>20</v>
      </c>
    </row>
    <row r="340" spans="1:18">
      <c r="K340" s="582"/>
      <c r="L340">
        <f>SUM(L8:L339)</f>
        <v>16250000</v>
      </c>
      <c r="N340">
        <f>SUM(N8:N339)</f>
        <v>17147500</v>
      </c>
    </row>
    <row r="341" spans="1:18">
      <c r="K341" s="582"/>
    </row>
    <row r="342" spans="1:18">
      <c r="L342">
        <f>L340/90*100</f>
        <v>18055555.555555556</v>
      </c>
    </row>
    <row r="343" spans="1:18">
      <c r="L343">
        <f>L342*0.9</f>
        <v>16250000</v>
      </c>
    </row>
    <row r="344" spans="1:18">
      <c r="L344">
        <f>L343*0.05</f>
        <v>812500</v>
      </c>
    </row>
    <row r="345" spans="1:18">
      <c r="L345">
        <f>L343+L344</f>
        <v>17062500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topLeftCell="A44" workbookViewId="0">
      <selection activeCell="P47" sqref="P47"/>
    </sheetView>
  </sheetViews>
  <sheetFormatPr defaultRowHeight="15"/>
  <sheetData>
    <row r="1" spans="1:20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141"/>
    </row>
    <row r="2" spans="1:20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141"/>
    </row>
    <row r="3" spans="1:20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141"/>
    </row>
    <row r="4" spans="1:20" ht="18.75">
      <c r="A4" s="798" t="s">
        <v>1098</v>
      </c>
      <c r="B4" s="798"/>
      <c r="C4" s="798"/>
      <c r="D4" s="798"/>
      <c r="E4" s="798"/>
      <c r="F4" s="798"/>
      <c r="G4" s="798"/>
      <c r="H4" s="7"/>
      <c r="I4" s="7"/>
      <c r="J4" s="800" t="s">
        <v>1099</v>
      </c>
      <c r="K4" s="800"/>
      <c r="L4" s="6"/>
      <c r="M4" s="7"/>
      <c r="N4" s="142"/>
      <c r="O4" s="7"/>
      <c r="P4" s="143"/>
      <c r="Q4" s="144"/>
      <c r="R4" s="145" t="s">
        <v>1100</v>
      </c>
      <c r="S4" s="141"/>
    </row>
    <row r="5" spans="1:20" ht="15.75">
      <c r="A5" s="146"/>
      <c r="B5" s="146"/>
      <c r="C5" s="147"/>
      <c r="D5" s="146"/>
      <c r="E5" s="146"/>
      <c r="F5" s="148"/>
      <c r="G5" s="149"/>
      <c r="H5" s="150"/>
      <c r="I5" s="151"/>
      <c r="J5" s="800"/>
      <c r="K5" s="800"/>
      <c r="L5" s="146"/>
      <c r="M5" s="146"/>
      <c r="N5" s="152"/>
      <c r="O5" s="148"/>
      <c r="P5" s="152"/>
      <c r="Q5" s="801" t="s">
        <v>1101</v>
      </c>
      <c r="R5" s="801"/>
      <c r="S5" s="141"/>
    </row>
    <row r="6" spans="1:20">
      <c r="A6" s="799" t="s">
        <v>1102</v>
      </c>
      <c r="B6" s="799"/>
      <c r="C6" s="147"/>
      <c r="D6" s="146"/>
      <c r="E6" s="146"/>
      <c r="F6" s="148"/>
      <c r="G6" s="148"/>
      <c r="H6" s="148"/>
      <c r="I6" s="148"/>
      <c r="J6" s="146"/>
      <c r="K6" s="146"/>
      <c r="L6" s="146"/>
      <c r="M6" s="146"/>
      <c r="N6" s="152"/>
      <c r="O6" s="148"/>
      <c r="P6" s="152"/>
      <c r="Q6" s="148"/>
      <c r="R6" s="146"/>
      <c r="S6" s="141"/>
    </row>
    <row r="7" spans="1:20" ht="60">
      <c r="A7" s="153" t="s">
        <v>708</v>
      </c>
      <c r="B7" s="153" t="s">
        <v>709</v>
      </c>
      <c r="C7" s="154" t="s">
        <v>710</v>
      </c>
      <c r="D7" s="153" t="s">
        <v>711</v>
      </c>
      <c r="E7" s="153" t="s">
        <v>712</v>
      </c>
      <c r="F7" s="95" t="s">
        <v>9</v>
      </c>
      <c r="G7" s="95" t="s">
        <v>713</v>
      </c>
      <c r="H7" s="95" t="s">
        <v>714</v>
      </c>
      <c r="I7" s="155" t="s">
        <v>715</v>
      </c>
      <c r="J7" s="138" t="s">
        <v>933</v>
      </c>
      <c r="K7" s="138" t="s">
        <v>934</v>
      </c>
      <c r="L7" s="138" t="s">
        <v>935</v>
      </c>
      <c r="M7" s="138" t="s">
        <v>936</v>
      </c>
      <c r="N7" s="156" t="s">
        <v>937</v>
      </c>
      <c r="O7" s="133" t="s">
        <v>938</v>
      </c>
      <c r="P7" s="156" t="s">
        <v>720</v>
      </c>
      <c r="Q7" s="133" t="s">
        <v>719</v>
      </c>
      <c r="R7" s="157" t="s">
        <v>721</v>
      </c>
      <c r="S7" s="11" t="s">
        <v>717</v>
      </c>
    </row>
    <row r="8" spans="1:20" ht="84">
      <c r="A8" s="124">
        <v>1</v>
      </c>
      <c r="B8" s="54"/>
      <c r="C8" s="54" t="s">
        <v>939</v>
      </c>
      <c r="D8" s="54" t="s">
        <v>940</v>
      </c>
      <c r="E8" s="54" t="s">
        <v>941</v>
      </c>
      <c r="F8" s="54" t="s">
        <v>163</v>
      </c>
      <c r="G8" s="54" t="s">
        <v>387</v>
      </c>
      <c r="H8" s="54" t="s">
        <v>388</v>
      </c>
      <c r="I8" s="54" t="s">
        <v>444</v>
      </c>
      <c r="J8" s="125" t="s">
        <v>802</v>
      </c>
      <c r="K8" s="125" t="s">
        <v>942</v>
      </c>
      <c r="L8" s="54" t="s">
        <v>943</v>
      </c>
      <c r="M8" s="54" t="s">
        <v>944</v>
      </c>
      <c r="N8" s="54">
        <v>114000</v>
      </c>
      <c r="O8" s="125" t="s">
        <v>945</v>
      </c>
      <c r="P8" s="54">
        <v>38000</v>
      </c>
      <c r="Q8" s="125" t="s">
        <v>946</v>
      </c>
      <c r="R8" s="126" t="s">
        <v>947</v>
      </c>
      <c r="S8" s="54">
        <v>38000</v>
      </c>
      <c r="T8">
        <f>P8*0.9</f>
        <v>34200</v>
      </c>
    </row>
    <row r="9" spans="1:20" ht="96">
      <c r="A9" s="124">
        <v>2</v>
      </c>
      <c r="B9" s="54"/>
      <c r="C9" s="54" t="s">
        <v>948</v>
      </c>
      <c r="D9" s="54" t="s">
        <v>949</v>
      </c>
      <c r="E9" s="54" t="s">
        <v>950</v>
      </c>
      <c r="F9" s="54" t="s">
        <v>163</v>
      </c>
      <c r="G9" s="54" t="s">
        <v>387</v>
      </c>
      <c r="H9" s="54" t="s">
        <v>388</v>
      </c>
      <c r="I9" s="54" t="s">
        <v>444</v>
      </c>
      <c r="J9" s="125" t="s">
        <v>951</v>
      </c>
      <c r="K9" s="125" t="s">
        <v>869</v>
      </c>
      <c r="L9" s="54" t="s">
        <v>952</v>
      </c>
      <c r="M9" s="54" t="s">
        <v>842</v>
      </c>
      <c r="N9" s="54">
        <v>57000</v>
      </c>
      <c r="O9" s="125" t="s">
        <v>945</v>
      </c>
      <c r="P9" s="54">
        <v>28500</v>
      </c>
      <c r="Q9" s="125" t="s">
        <v>946</v>
      </c>
      <c r="R9" s="126" t="s">
        <v>947</v>
      </c>
      <c r="S9" s="54">
        <v>28500</v>
      </c>
      <c r="T9">
        <f t="shared" ref="T9:T45" si="0">P9*0.9</f>
        <v>25650</v>
      </c>
    </row>
    <row r="10" spans="1:20" ht="96">
      <c r="A10" s="124">
        <v>3</v>
      </c>
      <c r="B10" s="54"/>
      <c r="C10" s="64" t="s">
        <v>820</v>
      </c>
      <c r="D10" s="123" t="s">
        <v>821</v>
      </c>
      <c r="E10" s="123" t="s">
        <v>953</v>
      </c>
      <c r="F10" s="54" t="s">
        <v>163</v>
      </c>
      <c r="G10" s="54" t="s">
        <v>387</v>
      </c>
      <c r="H10" s="54" t="s">
        <v>388</v>
      </c>
      <c r="I10" s="54" t="s">
        <v>425</v>
      </c>
      <c r="J10" s="125" t="s">
        <v>823</v>
      </c>
      <c r="K10" s="125" t="s">
        <v>954</v>
      </c>
      <c r="L10" s="54" t="s">
        <v>841</v>
      </c>
      <c r="M10" s="54" t="s">
        <v>826</v>
      </c>
      <c r="N10" s="54">
        <v>100000</v>
      </c>
      <c r="O10" s="125" t="s">
        <v>945</v>
      </c>
      <c r="P10" s="54">
        <v>50000</v>
      </c>
      <c r="Q10" s="125" t="s">
        <v>946</v>
      </c>
      <c r="R10" s="126" t="s">
        <v>947</v>
      </c>
      <c r="S10" s="54">
        <v>50000</v>
      </c>
      <c r="T10">
        <f t="shared" si="0"/>
        <v>45000</v>
      </c>
    </row>
    <row r="11" spans="1:20" ht="72">
      <c r="A11" s="124">
        <v>4</v>
      </c>
      <c r="B11" s="54"/>
      <c r="C11" s="64" t="s">
        <v>476</v>
      </c>
      <c r="D11" s="123" t="s">
        <v>858</v>
      </c>
      <c r="E11" s="123" t="s">
        <v>950</v>
      </c>
      <c r="F11" s="54" t="s">
        <v>163</v>
      </c>
      <c r="G11" s="54" t="s">
        <v>387</v>
      </c>
      <c r="H11" s="54" t="s">
        <v>388</v>
      </c>
      <c r="I11" s="54" t="s">
        <v>425</v>
      </c>
      <c r="J11" s="125" t="s">
        <v>860</v>
      </c>
      <c r="K11" s="125" t="s">
        <v>852</v>
      </c>
      <c r="L11" s="54" t="s">
        <v>955</v>
      </c>
      <c r="M11" s="54" t="s">
        <v>956</v>
      </c>
      <c r="N11" s="54">
        <v>150000</v>
      </c>
      <c r="O11" s="125" t="s">
        <v>945</v>
      </c>
      <c r="P11" s="54">
        <v>50000</v>
      </c>
      <c r="Q11" s="125" t="s">
        <v>946</v>
      </c>
      <c r="R11" s="126" t="s">
        <v>947</v>
      </c>
      <c r="S11" s="54">
        <v>50000</v>
      </c>
      <c r="T11">
        <f t="shared" si="0"/>
        <v>45000</v>
      </c>
    </row>
    <row r="12" spans="1:20" ht="48">
      <c r="A12" s="124">
        <v>5</v>
      </c>
      <c r="B12" s="54"/>
      <c r="C12" s="64" t="s">
        <v>957</v>
      </c>
      <c r="D12" s="123" t="s">
        <v>958</v>
      </c>
      <c r="E12" s="123" t="s">
        <v>407</v>
      </c>
      <c r="F12" s="54" t="s">
        <v>163</v>
      </c>
      <c r="G12" s="54" t="s">
        <v>387</v>
      </c>
      <c r="H12" s="54" t="s">
        <v>388</v>
      </c>
      <c r="I12" s="54" t="s">
        <v>425</v>
      </c>
      <c r="J12" s="125" t="s">
        <v>959</v>
      </c>
      <c r="K12" s="125" t="s">
        <v>852</v>
      </c>
      <c r="L12" s="54" t="s">
        <v>960</v>
      </c>
      <c r="M12" s="54" t="s">
        <v>961</v>
      </c>
      <c r="N12" s="54">
        <v>59000</v>
      </c>
      <c r="O12" s="125" t="s">
        <v>962</v>
      </c>
      <c r="P12" s="54">
        <v>29500</v>
      </c>
      <c r="Q12" s="125" t="s">
        <v>946</v>
      </c>
      <c r="R12" s="126" t="s">
        <v>947</v>
      </c>
      <c r="S12" s="54">
        <v>29500</v>
      </c>
      <c r="T12">
        <f t="shared" si="0"/>
        <v>26550</v>
      </c>
    </row>
    <row r="13" spans="1:20" ht="84">
      <c r="A13" s="124">
        <v>6</v>
      </c>
      <c r="B13" s="54"/>
      <c r="C13" s="64" t="s">
        <v>963</v>
      </c>
      <c r="D13" s="123" t="s">
        <v>964</v>
      </c>
      <c r="E13" s="123" t="s">
        <v>965</v>
      </c>
      <c r="F13" s="54" t="s">
        <v>163</v>
      </c>
      <c r="G13" s="54" t="s">
        <v>387</v>
      </c>
      <c r="H13" s="54" t="s">
        <v>388</v>
      </c>
      <c r="I13" s="54" t="s">
        <v>444</v>
      </c>
      <c r="J13" s="125" t="s">
        <v>966</v>
      </c>
      <c r="K13" s="125" t="s">
        <v>967</v>
      </c>
      <c r="L13" s="54" t="s">
        <v>968</v>
      </c>
      <c r="M13" s="54" t="s">
        <v>956</v>
      </c>
      <c r="N13" s="54">
        <v>200000</v>
      </c>
      <c r="O13" s="125" t="s">
        <v>969</v>
      </c>
      <c r="P13" s="54">
        <v>50000</v>
      </c>
      <c r="Q13" s="125" t="s">
        <v>946</v>
      </c>
      <c r="R13" s="126" t="s">
        <v>947</v>
      </c>
      <c r="S13" s="54">
        <v>50000</v>
      </c>
      <c r="T13">
        <f t="shared" si="0"/>
        <v>45000</v>
      </c>
    </row>
    <row r="14" spans="1:20" ht="60">
      <c r="A14" s="124">
        <v>7</v>
      </c>
      <c r="B14" s="54"/>
      <c r="C14" s="64" t="s">
        <v>970</v>
      </c>
      <c r="D14" s="123" t="s">
        <v>490</v>
      </c>
      <c r="E14" s="123" t="s">
        <v>971</v>
      </c>
      <c r="F14" s="54" t="s">
        <v>163</v>
      </c>
      <c r="G14" s="54" t="s">
        <v>387</v>
      </c>
      <c r="H14" s="54" t="s">
        <v>388</v>
      </c>
      <c r="I14" s="54" t="s">
        <v>444</v>
      </c>
      <c r="J14" s="125" t="s">
        <v>972</v>
      </c>
      <c r="K14" s="125" t="s">
        <v>973</v>
      </c>
      <c r="L14" s="54" t="s">
        <v>374</v>
      </c>
      <c r="M14" s="54" t="s">
        <v>726</v>
      </c>
      <c r="N14" s="54">
        <v>150000</v>
      </c>
      <c r="O14" s="125" t="s">
        <v>962</v>
      </c>
      <c r="P14" s="54">
        <v>50000</v>
      </c>
      <c r="Q14" s="125" t="s">
        <v>946</v>
      </c>
      <c r="R14" s="126" t="s">
        <v>947</v>
      </c>
      <c r="S14" s="54">
        <v>50000</v>
      </c>
      <c r="T14">
        <f t="shared" si="0"/>
        <v>45000</v>
      </c>
    </row>
    <row r="15" spans="1:20" ht="120">
      <c r="A15" s="124">
        <v>8</v>
      </c>
      <c r="B15" s="54"/>
      <c r="C15" s="64" t="s">
        <v>974</v>
      </c>
      <c r="D15" s="123" t="s">
        <v>602</v>
      </c>
      <c r="E15" s="123" t="s">
        <v>975</v>
      </c>
      <c r="F15" s="54" t="s">
        <v>163</v>
      </c>
      <c r="G15" s="54" t="s">
        <v>387</v>
      </c>
      <c r="H15" s="54" t="s">
        <v>388</v>
      </c>
      <c r="I15" s="54" t="s">
        <v>425</v>
      </c>
      <c r="J15" s="125" t="s">
        <v>976</v>
      </c>
      <c r="K15" s="125" t="s">
        <v>977</v>
      </c>
      <c r="L15" s="54" t="s">
        <v>924</v>
      </c>
      <c r="M15" s="54" t="s">
        <v>771</v>
      </c>
      <c r="N15" s="54">
        <v>139000</v>
      </c>
      <c r="O15" s="125" t="s">
        <v>978</v>
      </c>
      <c r="P15" s="54">
        <v>46500</v>
      </c>
      <c r="Q15" s="125" t="s">
        <v>946</v>
      </c>
      <c r="R15" s="126" t="s">
        <v>947</v>
      </c>
      <c r="S15" s="54">
        <v>46500</v>
      </c>
      <c r="T15">
        <f t="shared" si="0"/>
        <v>41850</v>
      </c>
    </row>
    <row r="16" spans="1:20" ht="84">
      <c r="A16" s="124">
        <v>9</v>
      </c>
      <c r="B16" s="54"/>
      <c r="C16" s="64" t="s">
        <v>979</v>
      </c>
      <c r="D16" s="123" t="s">
        <v>980</v>
      </c>
      <c r="E16" s="123" t="s">
        <v>981</v>
      </c>
      <c r="F16" s="54" t="s">
        <v>163</v>
      </c>
      <c r="G16" s="54" t="s">
        <v>387</v>
      </c>
      <c r="H16" s="54" t="s">
        <v>388</v>
      </c>
      <c r="I16" s="54" t="s">
        <v>444</v>
      </c>
      <c r="J16" s="125" t="s">
        <v>966</v>
      </c>
      <c r="K16" s="125" t="s">
        <v>967</v>
      </c>
      <c r="L16" s="54" t="s">
        <v>968</v>
      </c>
      <c r="M16" s="54" t="s">
        <v>726</v>
      </c>
      <c r="N16" s="54">
        <v>200000</v>
      </c>
      <c r="O16" s="125" t="s">
        <v>978</v>
      </c>
      <c r="P16" s="54">
        <v>50000</v>
      </c>
      <c r="Q16" s="125" t="s">
        <v>946</v>
      </c>
      <c r="R16" s="126" t="s">
        <v>947</v>
      </c>
      <c r="S16" s="54">
        <v>50000</v>
      </c>
      <c r="T16">
        <f t="shared" si="0"/>
        <v>45000</v>
      </c>
    </row>
    <row r="17" spans="1:20" ht="72">
      <c r="A17" s="124">
        <v>10</v>
      </c>
      <c r="B17" s="54"/>
      <c r="C17" s="64" t="s">
        <v>729</v>
      </c>
      <c r="D17" s="123" t="s">
        <v>982</v>
      </c>
      <c r="E17" s="54"/>
      <c r="F17" s="54" t="s">
        <v>163</v>
      </c>
      <c r="G17" s="54" t="s">
        <v>387</v>
      </c>
      <c r="H17" s="54" t="s">
        <v>388</v>
      </c>
      <c r="I17" s="54" t="s">
        <v>425</v>
      </c>
      <c r="J17" s="125" t="s">
        <v>983</v>
      </c>
      <c r="K17" s="125" t="s">
        <v>973</v>
      </c>
      <c r="L17" s="54" t="s">
        <v>955</v>
      </c>
      <c r="M17" s="54" t="s">
        <v>956</v>
      </c>
      <c r="N17" s="54">
        <v>200000</v>
      </c>
      <c r="O17" s="125" t="s">
        <v>984</v>
      </c>
      <c r="P17" s="54">
        <v>50000</v>
      </c>
      <c r="Q17" s="125" t="s">
        <v>946</v>
      </c>
      <c r="R17" s="126" t="s">
        <v>985</v>
      </c>
      <c r="S17" s="54">
        <v>50000</v>
      </c>
      <c r="T17">
        <f t="shared" si="0"/>
        <v>45000</v>
      </c>
    </row>
    <row r="18" spans="1:20" ht="84">
      <c r="A18" s="124">
        <v>11</v>
      </c>
      <c r="B18" s="54"/>
      <c r="C18" s="127" t="s">
        <v>986</v>
      </c>
      <c r="D18" s="54" t="s">
        <v>987</v>
      </c>
      <c r="E18" s="54" t="s">
        <v>988</v>
      </c>
      <c r="F18" s="54" t="s">
        <v>163</v>
      </c>
      <c r="G18" s="54" t="s">
        <v>387</v>
      </c>
      <c r="H18" s="54" t="s">
        <v>388</v>
      </c>
      <c r="I18" s="54" t="s">
        <v>444</v>
      </c>
      <c r="J18" s="125" t="s">
        <v>989</v>
      </c>
      <c r="K18" s="125" t="s">
        <v>760</v>
      </c>
      <c r="L18" s="54" t="s">
        <v>990</v>
      </c>
      <c r="M18" s="54" t="s">
        <v>726</v>
      </c>
      <c r="N18" s="54">
        <v>200000</v>
      </c>
      <c r="O18" s="125" t="s">
        <v>991</v>
      </c>
      <c r="P18" s="54">
        <v>50000</v>
      </c>
      <c r="Q18" s="125" t="s">
        <v>992</v>
      </c>
      <c r="R18" s="126" t="s">
        <v>915</v>
      </c>
      <c r="S18" s="54">
        <v>50000</v>
      </c>
      <c r="T18">
        <f t="shared" si="0"/>
        <v>45000</v>
      </c>
    </row>
    <row r="19" spans="1:20" ht="96">
      <c r="A19" s="124">
        <v>12</v>
      </c>
      <c r="B19" s="54"/>
      <c r="C19" s="54" t="s">
        <v>993</v>
      </c>
      <c r="D19" s="54" t="s">
        <v>994</v>
      </c>
      <c r="E19" s="54" t="s">
        <v>995</v>
      </c>
      <c r="F19" s="54" t="s">
        <v>163</v>
      </c>
      <c r="G19" s="54" t="s">
        <v>387</v>
      </c>
      <c r="H19" s="54" t="s">
        <v>388</v>
      </c>
      <c r="I19" s="54" t="s">
        <v>425</v>
      </c>
      <c r="J19" s="125" t="s">
        <v>996</v>
      </c>
      <c r="K19" s="125" t="s">
        <v>997</v>
      </c>
      <c r="L19" s="54" t="s">
        <v>374</v>
      </c>
      <c r="M19" s="54" t="s">
        <v>726</v>
      </c>
      <c r="N19" s="54">
        <v>150000</v>
      </c>
      <c r="O19" s="125" t="s">
        <v>991</v>
      </c>
      <c r="P19" s="54">
        <v>50000</v>
      </c>
      <c r="Q19" s="125" t="s">
        <v>992</v>
      </c>
      <c r="R19" s="126" t="s">
        <v>915</v>
      </c>
      <c r="S19" s="54">
        <v>50000</v>
      </c>
      <c r="T19">
        <f t="shared" si="0"/>
        <v>45000</v>
      </c>
    </row>
    <row r="20" spans="1:20" ht="90">
      <c r="A20" s="124">
        <v>13</v>
      </c>
      <c r="B20" s="54"/>
      <c r="C20" s="54" t="s">
        <v>998</v>
      </c>
      <c r="D20" s="54" t="s">
        <v>999</v>
      </c>
      <c r="E20" s="54" t="s">
        <v>1000</v>
      </c>
      <c r="F20" s="54" t="s">
        <v>163</v>
      </c>
      <c r="G20" s="54" t="s">
        <v>387</v>
      </c>
      <c r="H20" s="54" t="s">
        <v>388</v>
      </c>
      <c r="I20" s="54" t="s">
        <v>425</v>
      </c>
      <c r="J20" s="125" t="s">
        <v>1001</v>
      </c>
      <c r="K20" s="125" t="s">
        <v>942</v>
      </c>
      <c r="L20" s="54" t="s">
        <v>990</v>
      </c>
      <c r="M20" s="54" t="s">
        <v>726</v>
      </c>
      <c r="N20" s="54">
        <v>150000</v>
      </c>
      <c r="O20" s="125" t="s">
        <v>991</v>
      </c>
      <c r="P20" s="54">
        <v>50000</v>
      </c>
      <c r="Q20" s="125" t="s">
        <v>1002</v>
      </c>
      <c r="R20" s="126" t="s">
        <v>915</v>
      </c>
      <c r="S20" s="54">
        <v>50000</v>
      </c>
      <c r="T20">
        <f t="shared" si="0"/>
        <v>45000</v>
      </c>
    </row>
    <row r="21" spans="1:20" ht="141.75">
      <c r="A21" s="124">
        <v>14</v>
      </c>
      <c r="B21" s="104" t="s">
        <v>408</v>
      </c>
      <c r="C21" s="128" t="s">
        <v>1003</v>
      </c>
      <c r="D21" s="128" t="s">
        <v>904</v>
      </c>
      <c r="E21" s="128" t="s">
        <v>1004</v>
      </c>
      <c r="F21" s="129" t="s">
        <v>163</v>
      </c>
      <c r="G21" s="129" t="s">
        <v>387</v>
      </c>
      <c r="H21" s="129" t="s">
        <v>388</v>
      </c>
      <c r="I21" s="129" t="s">
        <v>444</v>
      </c>
      <c r="J21" s="128" t="s">
        <v>1005</v>
      </c>
      <c r="K21" s="95" t="s">
        <v>852</v>
      </c>
      <c r="L21" s="95" t="s">
        <v>374</v>
      </c>
      <c r="M21" s="104" t="s">
        <v>726</v>
      </c>
      <c r="N21" s="129">
        <v>150000</v>
      </c>
      <c r="O21" s="130" t="s">
        <v>1006</v>
      </c>
      <c r="P21" s="129">
        <v>50000</v>
      </c>
      <c r="Q21" s="130" t="s">
        <v>1007</v>
      </c>
      <c r="R21" s="131" t="s">
        <v>1008</v>
      </c>
      <c r="S21" s="129">
        <v>50000</v>
      </c>
      <c r="T21">
        <f t="shared" si="0"/>
        <v>45000</v>
      </c>
    </row>
    <row r="22" spans="1:20" ht="110.25">
      <c r="A22" s="124">
        <v>15</v>
      </c>
      <c r="B22" s="104" t="s">
        <v>408</v>
      </c>
      <c r="C22" s="128" t="s">
        <v>1009</v>
      </c>
      <c r="D22" s="128" t="s">
        <v>533</v>
      </c>
      <c r="E22" s="128" t="s">
        <v>1010</v>
      </c>
      <c r="F22" s="129" t="s">
        <v>163</v>
      </c>
      <c r="G22" s="129" t="s">
        <v>387</v>
      </c>
      <c r="H22" s="129" t="s">
        <v>388</v>
      </c>
      <c r="I22" s="129" t="s">
        <v>425</v>
      </c>
      <c r="J22" s="128" t="s">
        <v>794</v>
      </c>
      <c r="K22" s="95" t="s">
        <v>852</v>
      </c>
      <c r="L22" s="95" t="s">
        <v>1011</v>
      </c>
      <c r="M22" s="104" t="s">
        <v>771</v>
      </c>
      <c r="N22" s="129">
        <v>78000</v>
      </c>
      <c r="O22" s="130" t="s">
        <v>1012</v>
      </c>
      <c r="P22" s="129">
        <v>23500</v>
      </c>
      <c r="Q22" s="130" t="s">
        <v>1013</v>
      </c>
      <c r="R22" s="131" t="s">
        <v>728</v>
      </c>
      <c r="S22" s="129">
        <v>23500</v>
      </c>
      <c r="T22">
        <f t="shared" si="0"/>
        <v>21150</v>
      </c>
    </row>
    <row r="23" spans="1:20" ht="94.5">
      <c r="A23" s="124">
        <v>16</v>
      </c>
      <c r="B23" s="104" t="s">
        <v>408</v>
      </c>
      <c r="C23" s="128" t="s">
        <v>1014</v>
      </c>
      <c r="D23" s="128" t="s">
        <v>1015</v>
      </c>
      <c r="E23" s="128" t="s">
        <v>922</v>
      </c>
      <c r="F23" s="129" t="s">
        <v>163</v>
      </c>
      <c r="G23" s="129" t="s">
        <v>387</v>
      </c>
      <c r="H23" s="129" t="s">
        <v>388</v>
      </c>
      <c r="I23" s="129" t="s">
        <v>425</v>
      </c>
      <c r="J23" s="128" t="s">
        <v>1016</v>
      </c>
      <c r="K23" s="95" t="s">
        <v>852</v>
      </c>
      <c r="L23" s="95" t="s">
        <v>409</v>
      </c>
      <c r="M23" s="104" t="s">
        <v>771</v>
      </c>
      <c r="N23" s="128">
        <v>148000</v>
      </c>
      <c r="O23" s="130" t="s">
        <v>1017</v>
      </c>
      <c r="P23" s="129">
        <v>49500</v>
      </c>
      <c r="Q23" s="130" t="s">
        <v>1013</v>
      </c>
      <c r="R23" s="131" t="s">
        <v>728</v>
      </c>
      <c r="S23" s="129">
        <v>49500</v>
      </c>
      <c r="T23">
        <f t="shared" si="0"/>
        <v>44550</v>
      </c>
    </row>
    <row r="24" spans="1:20" ht="94.5">
      <c r="A24" s="124">
        <v>17</v>
      </c>
      <c r="B24" s="104" t="s">
        <v>408</v>
      </c>
      <c r="C24" s="128" t="s">
        <v>785</v>
      </c>
      <c r="D24" s="128" t="s">
        <v>786</v>
      </c>
      <c r="E24" s="128" t="s">
        <v>1018</v>
      </c>
      <c r="F24" s="129" t="s">
        <v>163</v>
      </c>
      <c r="G24" s="129" t="s">
        <v>387</v>
      </c>
      <c r="H24" s="129" t="s">
        <v>388</v>
      </c>
      <c r="I24" s="129" t="s">
        <v>444</v>
      </c>
      <c r="J24" s="128" t="s">
        <v>788</v>
      </c>
      <c r="K24" s="95" t="s">
        <v>1019</v>
      </c>
      <c r="L24" s="95" t="s">
        <v>789</v>
      </c>
      <c r="M24" s="104" t="s">
        <v>726</v>
      </c>
      <c r="N24" s="129">
        <v>200000</v>
      </c>
      <c r="O24" s="130" t="s">
        <v>1020</v>
      </c>
      <c r="P24" s="129">
        <v>50000</v>
      </c>
      <c r="Q24" s="130" t="s">
        <v>1013</v>
      </c>
      <c r="R24" s="131" t="s">
        <v>773</v>
      </c>
      <c r="S24" s="129">
        <v>50000</v>
      </c>
      <c r="T24">
        <f t="shared" si="0"/>
        <v>45000</v>
      </c>
    </row>
    <row r="25" spans="1:20" ht="110.25">
      <c r="A25" s="124">
        <v>18</v>
      </c>
      <c r="B25" s="104" t="s">
        <v>408</v>
      </c>
      <c r="C25" s="128" t="s">
        <v>1021</v>
      </c>
      <c r="D25" s="128" t="s">
        <v>883</v>
      </c>
      <c r="E25" s="128" t="s">
        <v>1022</v>
      </c>
      <c r="F25" s="129" t="s">
        <v>163</v>
      </c>
      <c r="G25" s="129" t="s">
        <v>387</v>
      </c>
      <c r="H25" s="129" t="s">
        <v>388</v>
      </c>
      <c r="I25" s="129" t="s">
        <v>444</v>
      </c>
      <c r="J25" s="128" t="s">
        <v>1023</v>
      </c>
      <c r="K25" s="95" t="s">
        <v>852</v>
      </c>
      <c r="L25" s="95" t="s">
        <v>374</v>
      </c>
      <c r="M25" s="104" t="s">
        <v>726</v>
      </c>
      <c r="N25" s="129">
        <v>200000</v>
      </c>
      <c r="O25" s="130" t="s">
        <v>1017</v>
      </c>
      <c r="P25" s="129">
        <v>50000</v>
      </c>
      <c r="Q25" s="130" t="s">
        <v>1013</v>
      </c>
      <c r="R25" s="131" t="s">
        <v>728</v>
      </c>
      <c r="S25" s="129">
        <v>50000</v>
      </c>
      <c r="T25">
        <f t="shared" si="0"/>
        <v>45000</v>
      </c>
    </row>
    <row r="26" spans="1:20" ht="141.75">
      <c r="A26" s="124">
        <v>19</v>
      </c>
      <c r="B26" s="95"/>
      <c r="C26" s="128" t="s">
        <v>853</v>
      </c>
      <c r="D26" s="128" t="s">
        <v>540</v>
      </c>
      <c r="E26" s="128" t="s">
        <v>1024</v>
      </c>
      <c r="F26" s="128" t="s">
        <v>163</v>
      </c>
      <c r="G26" s="128" t="s">
        <v>387</v>
      </c>
      <c r="H26" s="128" t="s">
        <v>394</v>
      </c>
      <c r="I26" s="128" t="s">
        <v>425</v>
      </c>
      <c r="J26" s="132" t="s">
        <v>1025</v>
      </c>
      <c r="K26" s="123" t="s">
        <v>1019</v>
      </c>
      <c r="L26" s="123" t="s">
        <v>1026</v>
      </c>
      <c r="M26" s="123" t="s">
        <v>848</v>
      </c>
      <c r="N26" s="132">
        <v>200000</v>
      </c>
      <c r="O26" s="133" t="s">
        <v>1027</v>
      </c>
      <c r="P26" s="132">
        <v>50000</v>
      </c>
      <c r="Q26" s="133" t="s">
        <v>1028</v>
      </c>
      <c r="R26" s="134" t="s">
        <v>728</v>
      </c>
      <c r="S26" s="132">
        <v>50000</v>
      </c>
      <c r="T26">
        <f t="shared" si="0"/>
        <v>45000</v>
      </c>
    </row>
    <row r="27" spans="1:20" ht="110.25">
      <c r="A27" s="124">
        <v>20</v>
      </c>
      <c r="B27" s="95"/>
      <c r="C27" s="128" t="s">
        <v>1029</v>
      </c>
      <c r="D27" s="128" t="s">
        <v>1030</v>
      </c>
      <c r="E27" s="128" t="s">
        <v>1031</v>
      </c>
      <c r="F27" s="128" t="s">
        <v>163</v>
      </c>
      <c r="G27" s="128" t="s">
        <v>387</v>
      </c>
      <c r="H27" s="128" t="s">
        <v>388</v>
      </c>
      <c r="I27" s="128" t="s">
        <v>444</v>
      </c>
      <c r="J27" s="132" t="s">
        <v>794</v>
      </c>
      <c r="K27" s="123" t="s">
        <v>852</v>
      </c>
      <c r="L27" s="123" t="s">
        <v>1032</v>
      </c>
      <c r="M27" s="123" t="s">
        <v>797</v>
      </c>
      <c r="N27" s="132">
        <v>59000</v>
      </c>
      <c r="O27" s="133" t="s">
        <v>1033</v>
      </c>
      <c r="P27" s="132">
        <v>29500</v>
      </c>
      <c r="Q27" s="133" t="s">
        <v>1028</v>
      </c>
      <c r="R27" s="134" t="s">
        <v>947</v>
      </c>
      <c r="S27" s="132">
        <v>29500</v>
      </c>
      <c r="T27">
        <f t="shared" si="0"/>
        <v>26550</v>
      </c>
    </row>
    <row r="28" spans="1:20" ht="94.5">
      <c r="A28" s="124">
        <v>21</v>
      </c>
      <c r="B28" s="95"/>
      <c r="C28" s="128" t="s">
        <v>1034</v>
      </c>
      <c r="D28" s="128" t="s">
        <v>1035</v>
      </c>
      <c r="E28" s="128" t="s">
        <v>1036</v>
      </c>
      <c r="F28" s="128" t="s">
        <v>163</v>
      </c>
      <c r="G28" s="128" t="s">
        <v>387</v>
      </c>
      <c r="H28" s="128" t="s">
        <v>388</v>
      </c>
      <c r="I28" s="128" t="s">
        <v>444</v>
      </c>
      <c r="J28" s="132" t="s">
        <v>1037</v>
      </c>
      <c r="K28" s="123" t="s">
        <v>852</v>
      </c>
      <c r="L28" s="123" t="s">
        <v>374</v>
      </c>
      <c r="M28" s="123" t="s">
        <v>848</v>
      </c>
      <c r="N28" s="132">
        <v>150000</v>
      </c>
      <c r="O28" s="133" t="s">
        <v>1038</v>
      </c>
      <c r="P28" s="132">
        <v>47500</v>
      </c>
      <c r="Q28" s="133" t="s">
        <v>1028</v>
      </c>
      <c r="R28" s="134" t="s">
        <v>915</v>
      </c>
      <c r="S28" s="132">
        <v>50000</v>
      </c>
      <c r="T28">
        <f t="shared" si="0"/>
        <v>42750</v>
      </c>
    </row>
    <row r="29" spans="1:20" ht="94.5">
      <c r="A29" s="124">
        <v>22</v>
      </c>
      <c r="B29" s="95"/>
      <c r="C29" s="135" t="s">
        <v>974</v>
      </c>
      <c r="D29" s="128" t="s">
        <v>1039</v>
      </c>
      <c r="E29" s="128" t="s">
        <v>1040</v>
      </c>
      <c r="F29" s="128" t="s">
        <v>163</v>
      </c>
      <c r="G29" s="128" t="s">
        <v>387</v>
      </c>
      <c r="H29" s="128" t="s">
        <v>388</v>
      </c>
      <c r="I29" s="128" t="s">
        <v>444</v>
      </c>
      <c r="J29" s="136" t="s">
        <v>1041</v>
      </c>
      <c r="K29" s="123" t="s">
        <v>1019</v>
      </c>
      <c r="L29" s="123" t="s">
        <v>789</v>
      </c>
      <c r="M29" s="123" t="s">
        <v>848</v>
      </c>
      <c r="N29" s="132">
        <v>100000</v>
      </c>
      <c r="O29" s="133" t="s">
        <v>1038</v>
      </c>
      <c r="P29" s="132">
        <v>47500</v>
      </c>
      <c r="Q29" s="137">
        <v>41852</v>
      </c>
      <c r="R29" s="134" t="s">
        <v>915</v>
      </c>
      <c r="S29" s="132">
        <v>50000</v>
      </c>
      <c r="T29">
        <f t="shared" si="0"/>
        <v>42750</v>
      </c>
    </row>
    <row r="30" spans="1:20" ht="127.5">
      <c r="A30" s="124">
        <v>23</v>
      </c>
      <c r="B30" s="95"/>
      <c r="C30" s="128" t="s">
        <v>873</v>
      </c>
      <c r="D30" s="128" t="s">
        <v>874</v>
      </c>
      <c r="E30" s="128" t="s">
        <v>1042</v>
      </c>
      <c r="F30" s="128" t="s">
        <v>163</v>
      </c>
      <c r="G30" s="128" t="s">
        <v>387</v>
      </c>
      <c r="H30" s="128" t="s">
        <v>388</v>
      </c>
      <c r="I30" s="128" t="s">
        <v>444</v>
      </c>
      <c r="J30" s="136" t="s">
        <v>875</v>
      </c>
      <c r="K30" s="123" t="s">
        <v>1043</v>
      </c>
      <c r="L30" s="123" t="s">
        <v>374</v>
      </c>
      <c r="M30" s="123" t="s">
        <v>848</v>
      </c>
      <c r="N30" s="132">
        <v>150000</v>
      </c>
      <c r="O30" s="133" t="s">
        <v>1044</v>
      </c>
      <c r="P30" s="132">
        <v>50000</v>
      </c>
      <c r="Q30" s="137">
        <v>41852</v>
      </c>
      <c r="R30" s="134" t="s">
        <v>728</v>
      </c>
      <c r="S30" s="132">
        <v>50000</v>
      </c>
      <c r="T30">
        <f t="shared" si="0"/>
        <v>45000</v>
      </c>
    </row>
    <row r="31" spans="1:20" ht="110.25">
      <c r="A31" s="124">
        <v>24</v>
      </c>
      <c r="B31" s="95"/>
      <c r="C31" s="128" t="s">
        <v>974</v>
      </c>
      <c r="D31" s="128" t="s">
        <v>459</v>
      </c>
      <c r="E31" s="128" t="s">
        <v>1045</v>
      </c>
      <c r="F31" s="128" t="s">
        <v>163</v>
      </c>
      <c r="G31" s="128" t="s">
        <v>387</v>
      </c>
      <c r="H31" s="128" t="s">
        <v>388</v>
      </c>
      <c r="I31" s="128" t="s">
        <v>444</v>
      </c>
      <c r="J31" s="132" t="s">
        <v>1046</v>
      </c>
      <c r="K31" s="123" t="s">
        <v>852</v>
      </c>
      <c r="L31" s="123" t="s">
        <v>1032</v>
      </c>
      <c r="M31" s="123" t="s">
        <v>797</v>
      </c>
      <c r="N31" s="132">
        <v>150000</v>
      </c>
      <c r="O31" s="133" t="s">
        <v>1038</v>
      </c>
      <c r="P31" s="132">
        <v>47500</v>
      </c>
      <c r="Q31" s="137">
        <v>41852</v>
      </c>
      <c r="R31" s="134" t="s">
        <v>915</v>
      </c>
      <c r="S31" s="132">
        <v>50000</v>
      </c>
      <c r="T31">
        <f t="shared" si="0"/>
        <v>42750</v>
      </c>
    </row>
    <row r="32" spans="1:20" ht="78.75">
      <c r="A32" s="124">
        <v>25</v>
      </c>
      <c r="B32" s="95"/>
      <c r="C32" s="128" t="s">
        <v>861</v>
      </c>
      <c r="D32" s="128" t="s">
        <v>1047</v>
      </c>
      <c r="E32" s="128" t="s">
        <v>1048</v>
      </c>
      <c r="F32" s="128" t="s">
        <v>163</v>
      </c>
      <c r="G32" s="128" t="s">
        <v>387</v>
      </c>
      <c r="H32" s="128" t="s">
        <v>388</v>
      </c>
      <c r="I32" s="128" t="s">
        <v>444</v>
      </c>
      <c r="J32" s="132" t="s">
        <v>864</v>
      </c>
      <c r="K32" s="138" t="s">
        <v>1049</v>
      </c>
      <c r="L32" s="123" t="s">
        <v>1050</v>
      </c>
      <c r="M32" s="123" t="s">
        <v>797</v>
      </c>
      <c r="N32" s="132">
        <v>150000</v>
      </c>
      <c r="O32" s="133" t="s">
        <v>1044</v>
      </c>
      <c r="P32" s="132">
        <v>50000</v>
      </c>
      <c r="Q32" s="133" t="s">
        <v>1051</v>
      </c>
      <c r="R32" s="134" t="s">
        <v>728</v>
      </c>
      <c r="S32" s="132">
        <v>50000</v>
      </c>
      <c r="T32">
        <f t="shared" si="0"/>
        <v>45000</v>
      </c>
    </row>
    <row r="33" spans="1:20" ht="141.75">
      <c r="A33" s="124">
        <v>26</v>
      </c>
      <c r="B33" s="95"/>
      <c r="C33" s="128" t="s">
        <v>1052</v>
      </c>
      <c r="D33" s="128" t="s">
        <v>1053</v>
      </c>
      <c r="E33" s="128" t="s">
        <v>1054</v>
      </c>
      <c r="F33" s="128" t="s">
        <v>163</v>
      </c>
      <c r="G33" s="128" t="s">
        <v>387</v>
      </c>
      <c r="H33" s="128" t="s">
        <v>388</v>
      </c>
      <c r="I33" s="128" t="s">
        <v>444</v>
      </c>
      <c r="J33" s="132" t="s">
        <v>1055</v>
      </c>
      <c r="K33" s="123" t="s">
        <v>1056</v>
      </c>
      <c r="L33" s="123" t="s">
        <v>1057</v>
      </c>
      <c r="M33" s="123" t="s">
        <v>1058</v>
      </c>
      <c r="N33" s="132">
        <v>67000</v>
      </c>
      <c r="O33" s="133" t="s">
        <v>733</v>
      </c>
      <c r="P33" s="132">
        <v>22500</v>
      </c>
      <c r="Q33" s="133" t="s">
        <v>1059</v>
      </c>
      <c r="R33" s="134" t="s">
        <v>947</v>
      </c>
      <c r="S33" s="132">
        <v>22500</v>
      </c>
      <c r="T33">
        <f t="shared" si="0"/>
        <v>20250</v>
      </c>
    </row>
    <row r="34" spans="1:20" ht="173.25">
      <c r="A34" s="124">
        <v>27</v>
      </c>
      <c r="B34" s="95"/>
      <c r="C34" s="128" t="s">
        <v>479</v>
      </c>
      <c r="D34" s="128" t="s">
        <v>883</v>
      </c>
      <c r="E34" s="128" t="s">
        <v>1042</v>
      </c>
      <c r="F34" s="128" t="s">
        <v>163</v>
      </c>
      <c r="G34" s="128" t="s">
        <v>387</v>
      </c>
      <c r="H34" s="128" t="s">
        <v>388</v>
      </c>
      <c r="I34" s="128" t="s">
        <v>444</v>
      </c>
      <c r="J34" s="132" t="s">
        <v>1060</v>
      </c>
      <c r="K34" s="123" t="s">
        <v>852</v>
      </c>
      <c r="L34" s="123" t="s">
        <v>374</v>
      </c>
      <c r="M34" s="123" t="s">
        <v>1061</v>
      </c>
      <c r="N34" s="132">
        <v>200000</v>
      </c>
      <c r="O34" s="133" t="s">
        <v>1038</v>
      </c>
      <c r="P34" s="132">
        <v>47500</v>
      </c>
      <c r="Q34" s="133" t="s">
        <v>1059</v>
      </c>
      <c r="R34" s="134" t="s">
        <v>915</v>
      </c>
      <c r="S34" s="132">
        <v>50000</v>
      </c>
      <c r="T34">
        <f t="shared" si="0"/>
        <v>42750</v>
      </c>
    </row>
    <row r="35" spans="1:20" ht="78.75">
      <c r="A35" s="124">
        <v>28</v>
      </c>
      <c r="B35" s="95"/>
      <c r="C35" s="128" t="s">
        <v>876</v>
      </c>
      <c r="D35" s="128" t="s">
        <v>877</v>
      </c>
      <c r="E35" s="128" t="s">
        <v>1062</v>
      </c>
      <c r="F35" s="128" t="s">
        <v>163</v>
      </c>
      <c r="G35" s="128" t="s">
        <v>387</v>
      </c>
      <c r="H35" s="128" t="s">
        <v>388</v>
      </c>
      <c r="I35" s="128" t="s">
        <v>444</v>
      </c>
      <c r="J35" s="132" t="s">
        <v>742</v>
      </c>
      <c r="K35" s="123" t="s">
        <v>852</v>
      </c>
      <c r="L35" s="123" t="s">
        <v>374</v>
      </c>
      <c r="M35" s="123" t="s">
        <v>1061</v>
      </c>
      <c r="N35" s="132">
        <v>100000</v>
      </c>
      <c r="O35" s="133" t="s">
        <v>1044</v>
      </c>
      <c r="P35" s="132">
        <v>50000</v>
      </c>
      <c r="Q35" s="133" t="s">
        <v>1059</v>
      </c>
      <c r="R35" s="134" t="s">
        <v>947</v>
      </c>
      <c r="S35" s="132">
        <v>50000</v>
      </c>
      <c r="T35">
        <f t="shared" si="0"/>
        <v>45000</v>
      </c>
    </row>
    <row r="36" spans="1:20" ht="110.25">
      <c r="A36" s="124">
        <v>29</v>
      </c>
      <c r="B36" s="95"/>
      <c r="C36" s="128" t="s">
        <v>1063</v>
      </c>
      <c r="D36" s="128" t="s">
        <v>1064</v>
      </c>
      <c r="E36" s="128" t="s">
        <v>1065</v>
      </c>
      <c r="F36" s="128" t="s">
        <v>163</v>
      </c>
      <c r="G36" s="128" t="s">
        <v>387</v>
      </c>
      <c r="H36" s="128" t="s">
        <v>388</v>
      </c>
      <c r="I36" s="128" t="s">
        <v>425</v>
      </c>
      <c r="J36" s="132" t="s">
        <v>1046</v>
      </c>
      <c r="K36" s="123" t="s">
        <v>852</v>
      </c>
      <c r="L36" s="123" t="s">
        <v>1032</v>
      </c>
      <c r="M36" s="123" t="s">
        <v>797</v>
      </c>
      <c r="N36" s="132">
        <v>150000</v>
      </c>
      <c r="O36" s="133" t="s">
        <v>1038</v>
      </c>
      <c r="P36" s="132">
        <v>47500</v>
      </c>
      <c r="Q36" s="133" t="s">
        <v>1066</v>
      </c>
      <c r="R36" s="134" t="s">
        <v>915</v>
      </c>
      <c r="S36" s="132">
        <v>50000</v>
      </c>
      <c r="T36">
        <f t="shared" si="0"/>
        <v>42750</v>
      </c>
    </row>
    <row r="37" spans="1:20" ht="110.25">
      <c r="A37" s="124">
        <v>30</v>
      </c>
      <c r="B37" s="104"/>
      <c r="C37" s="128" t="s">
        <v>1067</v>
      </c>
      <c r="D37" s="128" t="s">
        <v>1068</v>
      </c>
      <c r="E37" s="128" t="s">
        <v>1031</v>
      </c>
      <c r="F37" s="128" t="s">
        <v>163</v>
      </c>
      <c r="G37" s="128" t="s">
        <v>387</v>
      </c>
      <c r="H37" s="128" t="s">
        <v>388</v>
      </c>
      <c r="I37" s="128" t="s">
        <v>444</v>
      </c>
      <c r="J37" s="128" t="s">
        <v>794</v>
      </c>
      <c r="K37" s="123" t="s">
        <v>852</v>
      </c>
      <c r="L37" s="123" t="s">
        <v>1032</v>
      </c>
      <c r="M37" s="123" t="s">
        <v>797</v>
      </c>
      <c r="N37" s="129">
        <v>59000</v>
      </c>
      <c r="O37" s="130" t="s">
        <v>1069</v>
      </c>
      <c r="P37" s="129">
        <v>29500</v>
      </c>
      <c r="Q37" s="133" t="s">
        <v>1066</v>
      </c>
      <c r="R37" s="139" t="s">
        <v>947</v>
      </c>
      <c r="S37" s="129">
        <v>29500</v>
      </c>
      <c r="T37">
        <f t="shared" si="0"/>
        <v>26550</v>
      </c>
    </row>
    <row r="38" spans="1:20" ht="126">
      <c r="A38" s="124">
        <v>31</v>
      </c>
      <c r="B38" s="104"/>
      <c r="C38" s="128" t="s">
        <v>1070</v>
      </c>
      <c r="D38" s="128" t="s">
        <v>1071</v>
      </c>
      <c r="E38" s="128" t="s">
        <v>1072</v>
      </c>
      <c r="F38" s="128" t="s">
        <v>163</v>
      </c>
      <c r="G38" s="128" t="s">
        <v>387</v>
      </c>
      <c r="H38" s="128" t="s">
        <v>388</v>
      </c>
      <c r="I38" s="128" t="s">
        <v>425</v>
      </c>
      <c r="J38" s="128" t="s">
        <v>1073</v>
      </c>
      <c r="K38" s="95" t="s">
        <v>1074</v>
      </c>
      <c r="L38" s="95" t="s">
        <v>374</v>
      </c>
      <c r="M38" s="95" t="s">
        <v>812</v>
      </c>
      <c r="N38" s="128">
        <v>100000</v>
      </c>
      <c r="O38" s="130" t="s">
        <v>1038</v>
      </c>
      <c r="P38" s="129">
        <v>47500</v>
      </c>
      <c r="Q38" s="130">
        <v>41852</v>
      </c>
      <c r="R38" s="131" t="s">
        <v>915</v>
      </c>
      <c r="S38" s="132">
        <v>50000</v>
      </c>
      <c r="T38">
        <f t="shared" si="0"/>
        <v>42750</v>
      </c>
    </row>
    <row r="39" spans="1:20" ht="141.75">
      <c r="A39" s="124">
        <v>32</v>
      </c>
      <c r="B39" s="104"/>
      <c r="C39" s="135" t="s">
        <v>1075</v>
      </c>
      <c r="D39" s="128" t="s">
        <v>735</v>
      </c>
      <c r="E39" s="128" t="s">
        <v>1004</v>
      </c>
      <c r="F39" s="128" t="s">
        <v>163</v>
      </c>
      <c r="G39" s="128" t="s">
        <v>387</v>
      </c>
      <c r="H39" s="128" t="s">
        <v>388</v>
      </c>
      <c r="I39" s="128" t="s">
        <v>444</v>
      </c>
      <c r="J39" s="128" t="s">
        <v>1041</v>
      </c>
      <c r="K39" s="123" t="s">
        <v>1019</v>
      </c>
      <c r="L39" s="95" t="s">
        <v>789</v>
      </c>
      <c r="M39" s="95" t="s">
        <v>812</v>
      </c>
      <c r="N39" s="128">
        <v>150000</v>
      </c>
      <c r="O39" s="130" t="s">
        <v>1038</v>
      </c>
      <c r="P39" s="129">
        <v>47500</v>
      </c>
      <c r="Q39" s="130">
        <v>41852</v>
      </c>
      <c r="R39" s="131" t="s">
        <v>915</v>
      </c>
      <c r="S39" s="132">
        <v>50000</v>
      </c>
      <c r="T39">
        <f t="shared" si="0"/>
        <v>42750</v>
      </c>
    </row>
    <row r="40" spans="1:20" ht="110.25">
      <c r="A40" s="124">
        <v>33</v>
      </c>
      <c r="B40" s="104"/>
      <c r="C40" s="128" t="s">
        <v>523</v>
      </c>
      <c r="D40" s="128" t="s">
        <v>1076</v>
      </c>
      <c r="E40" s="128" t="s">
        <v>1077</v>
      </c>
      <c r="F40" s="128" t="s">
        <v>163</v>
      </c>
      <c r="G40" s="128" t="s">
        <v>387</v>
      </c>
      <c r="H40" s="128" t="s">
        <v>388</v>
      </c>
      <c r="I40" s="128" t="s">
        <v>444</v>
      </c>
      <c r="J40" s="128" t="s">
        <v>794</v>
      </c>
      <c r="K40" s="95" t="s">
        <v>852</v>
      </c>
      <c r="L40" s="95" t="s">
        <v>1032</v>
      </c>
      <c r="M40" s="95" t="s">
        <v>1078</v>
      </c>
      <c r="N40" s="129">
        <v>47000</v>
      </c>
      <c r="O40" s="130" t="s">
        <v>1038</v>
      </c>
      <c r="P40" s="129">
        <v>22325</v>
      </c>
      <c r="Q40" s="130" t="s">
        <v>1079</v>
      </c>
      <c r="R40" s="131" t="s">
        <v>915</v>
      </c>
      <c r="S40" s="129">
        <v>22325</v>
      </c>
      <c r="T40">
        <f t="shared" si="0"/>
        <v>20092.5</v>
      </c>
    </row>
    <row r="41" spans="1:20" ht="126">
      <c r="A41" s="124">
        <v>34</v>
      </c>
      <c r="B41" s="104"/>
      <c r="C41" s="128" t="s">
        <v>1080</v>
      </c>
      <c r="D41" s="128" t="s">
        <v>832</v>
      </c>
      <c r="E41" s="128" t="s">
        <v>1081</v>
      </c>
      <c r="F41" s="128" t="s">
        <v>163</v>
      </c>
      <c r="G41" s="128" t="s">
        <v>387</v>
      </c>
      <c r="H41" s="128" t="s">
        <v>388</v>
      </c>
      <c r="I41" s="128" t="s">
        <v>444</v>
      </c>
      <c r="J41" s="128" t="s">
        <v>1082</v>
      </c>
      <c r="K41" s="95" t="s">
        <v>852</v>
      </c>
      <c r="L41" s="95" t="s">
        <v>1032</v>
      </c>
      <c r="M41" s="95" t="s">
        <v>1078</v>
      </c>
      <c r="N41" s="129">
        <v>66000</v>
      </c>
      <c r="O41" s="130" t="s">
        <v>1044</v>
      </c>
      <c r="P41" s="129">
        <v>22000</v>
      </c>
      <c r="Q41" s="130" t="s">
        <v>1051</v>
      </c>
      <c r="R41" s="131" t="s">
        <v>728</v>
      </c>
      <c r="S41" s="129">
        <v>22000</v>
      </c>
      <c r="T41">
        <f t="shared" si="0"/>
        <v>19800</v>
      </c>
    </row>
    <row r="42" spans="1:20" ht="267.75">
      <c r="A42" s="124">
        <v>35</v>
      </c>
      <c r="B42" s="104"/>
      <c r="C42" s="128" t="s">
        <v>1083</v>
      </c>
      <c r="D42" s="128" t="s">
        <v>1084</v>
      </c>
      <c r="E42" s="128" t="s">
        <v>1085</v>
      </c>
      <c r="F42" s="128" t="s">
        <v>163</v>
      </c>
      <c r="G42" s="128" t="s">
        <v>387</v>
      </c>
      <c r="H42" s="128" t="s">
        <v>388</v>
      </c>
      <c r="I42" s="128" t="s">
        <v>444</v>
      </c>
      <c r="J42" s="140" t="s">
        <v>1086</v>
      </c>
      <c r="K42" s="95" t="s">
        <v>852</v>
      </c>
      <c r="L42" s="95" t="s">
        <v>841</v>
      </c>
      <c r="M42" s="95" t="s">
        <v>1087</v>
      </c>
      <c r="N42" s="129">
        <v>100000</v>
      </c>
      <c r="O42" s="130" t="s">
        <v>1038</v>
      </c>
      <c r="P42" s="129">
        <v>47500</v>
      </c>
      <c r="Q42" s="130">
        <v>41700</v>
      </c>
      <c r="R42" s="131" t="s">
        <v>915</v>
      </c>
      <c r="S42" s="132">
        <v>50000</v>
      </c>
      <c r="T42">
        <f t="shared" si="0"/>
        <v>42750</v>
      </c>
    </row>
    <row r="43" spans="1:20" ht="78.75">
      <c r="A43" s="124">
        <v>36</v>
      </c>
      <c r="B43" s="104"/>
      <c r="C43" s="128" t="s">
        <v>476</v>
      </c>
      <c r="D43" s="128" t="s">
        <v>514</v>
      </c>
      <c r="E43" s="128" t="s">
        <v>1018</v>
      </c>
      <c r="F43" s="128" t="s">
        <v>163</v>
      </c>
      <c r="G43" s="128" t="s">
        <v>387</v>
      </c>
      <c r="H43" s="128" t="s">
        <v>388</v>
      </c>
      <c r="I43" s="128" t="s">
        <v>444</v>
      </c>
      <c r="J43" s="128" t="s">
        <v>1088</v>
      </c>
      <c r="K43" s="95" t="s">
        <v>852</v>
      </c>
      <c r="L43" s="95" t="s">
        <v>374</v>
      </c>
      <c r="M43" s="95" t="s">
        <v>848</v>
      </c>
      <c r="N43" s="129">
        <v>200000</v>
      </c>
      <c r="O43" s="130" t="s">
        <v>1044</v>
      </c>
      <c r="P43" s="129">
        <v>50000</v>
      </c>
      <c r="Q43" s="130" t="s">
        <v>1051</v>
      </c>
      <c r="R43" s="131" t="s">
        <v>728</v>
      </c>
      <c r="S43" s="129">
        <v>50000</v>
      </c>
      <c r="T43">
        <f t="shared" si="0"/>
        <v>45000</v>
      </c>
    </row>
    <row r="44" spans="1:20" ht="110.25">
      <c r="A44" s="124">
        <v>37</v>
      </c>
      <c r="B44" s="104"/>
      <c r="C44" s="128" t="s">
        <v>1089</v>
      </c>
      <c r="D44" s="128" t="s">
        <v>1090</v>
      </c>
      <c r="E44" s="128" t="s">
        <v>1091</v>
      </c>
      <c r="F44" s="128" t="s">
        <v>163</v>
      </c>
      <c r="G44" s="128" t="s">
        <v>387</v>
      </c>
      <c r="H44" s="128" t="s">
        <v>388</v>
      </c>
      <c r="I44" s="128" t="s">
        <v>444</v>
      </c>
      <c r="J44" s="128" t="s">
        <v>1092</v>
      </c>
      <c r="K44" s="95" t="s">
        <v>852</v>
      </c>
      <c r="L44" s="95" t="s">
        <v>374</v>
      </c>
      <c r="M44" s="95" t="s">
        <v>848</v>
      </c>
      <c r="N44" s="129">
        <v>200000</v>
      </c>
      <c r="O44" s="130" t="s">
        <v>1093</v>
      </c>
      <c r="P44" s="129">
        <v>47500</v>
      </c>
      <c r="Q44" s="130" t="s">
        <v>1079</v>
      </c>
      <c r="R44" s="139" t="s">
        <v>915</v>
      </c>
      <c r="S44" s="132">
        <v>50000</v>
      </c>
      <c r="T44">
        <f t="shared" si="0"/>
        <v>42750</v>
      </c>
    </row>
    <row r="45" spans="1:20" ht="141.75">
      <c r="A45" s="124">
        <v>38</v>
      </c>
      <c r="B45" s="104" t="s">
        <v>408</v>
      </c>
      <c r="C45" s="128" t="s">
        <v>1094</v>
      </c>
      <c r="D45" s="128" t="s">
        <v>837</v>
      </c>
      <c r="E45" s="128" t="s">
        <v>838</v>
      </c>
      <c r="F45" s="129" t="s">
        <v>163</v>
      </c>
      <c r="G45" s="129" t="s">
        <v>387</v>
      </c>
      <c r="H45" s="129" t="s">
        <v>388</v>
      </c>
      <c r="I45" s="129" t="s">
        <v>425</v>
      </c>
      <c r="J45" s="128" t="s">
        <v>1095</v>
      </c>
      <c r="K45" s="95" t="s">
        <v>852</v>
      </c>
      <c r="L45" s="95" t="s">
        <v>841</v>
      </c>
      <c r="M45" s="104" t="s">
        <v>1096</v>
      </c>
      <c r="N45" s="129">
        <v>55000</v>
      </c>
      <c r="O45" s="130" t="s">
        <v>1027</v>
      </c>
      <c r="P45" s="129">
        <v>23000</v>
      </c>
      <c r="Q45" s="130" t="s">
        <v>1097</v>
      </c>
      <c r="R45" s="139" t="s">
        <v>947</v>
      </c>
      <c r="S45" s="129">
        <v>23000</v>
      </c>
      <c r="T45">
        <f t="shared" si="0"/>
        <v>20700</v>
      </c>
    </row>
    <row r="46" spans="1:20">
      <c r="P46">
        <f>SUM(P8:P45)</f>
        <v>1641825</v>
      </c>
    </row>
    <row r="47" spans="1:20">
      <c r="P47" s="608">
        <f>P46*0.05</f>
        <v>82091.25</v>
      </c>
    </row>
    <row r="48" spans="1:20">
      <c r="P48">
        <f>P46-P47</f>
        <v>1559733.75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8"/>
  <sheetViews>
    <sheetView topLeftCell="A341" workbookViewId="0">
      <selection activeCell="N9" sqref="N9:N347"/>
    </sheetView>
  </sheetViews>
  <sheetFormatPr defaultRowHeight="15"/>
  <sheetData>
    <row r="1" spans="1:20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</row>
    <row r="2" spans="1:20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20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</row>
    <row r="4" spans="1:20" ht="18.75">
      <c r="A4" s="798" t="s">
        <v>1657</v>
      </c>
      <c r="B4" s="798"/>
      <c r="C4" s="798"/>
      <c r="D4" s="798"/>
      <c r="E4" s="798"/>
      <c r="F4" s="798"/>
      <c r="G4" s="798"/>
      <c r="H4" s="178"/>
      <c r="I4" s="178"/>
      <c r="J4" s="7"/>
      <c r="K4" s="142"/>
      <c r="L4" s="166"/>
      <c r="M4" s="167"/>
      <c r="N4" s="142"/>
      <c r="O4" s="6"/>
      <c r="P4" s="179"/>
      <c r="Q4" s="9"/>
      <c r="R4" s="145" t="s">
        <v>1100</v>
      </c>
    </row>
    <row r="5" spans="1:20" ht="22.5">
      <c r="A5" s="169"/>
      <c r="B5" s="169"/>
      <c r="C5" s="169"/>
      <c r="D5" s="169"/>
      <c r="E5" s="169"/>
      <c r="F5" s="180"/>
      <c r="G5" s="180"/>
      <c r="H5" s="180"/>
      <c r="I5" s="180"/>
      <c r="J5" s="171"/>
      <c r="K5" s="152"/>
      <c r="L5" s="152"/>
      <c r="M5" s="172"/>
      <c r="N5" s="152"/>
      <c r="O5" s="169"/>
      <c r="P5" s="169"/>
      <c r="Q5" s="173" t="s">
        <v>1655</v>
      </c>
      <c r="R5" s="181"/>
    </row>
    <row r="6" spans="1:20" ht="22.5">
      <c r="A6" s="799" t="s">
        <v>1102</v>
      </c>
      <c r="B6" s="799"/>
      <c r="C6" s="169"/>
      <c r="D6" s="169"/>
      <c r="E6" s="169"/>
      <c r="F6" s="180"/>
      <c r="G6" s="180"/>
      <c r="H6" s="180"/>
      <c r="I6" s="180"/>
      <c r="J6" s="171"/>
      <c r="K6" s="152"/>
      <c r="L6" s="152"/>
      <c r="M6" s="172"/>
      <c r="N6" s="152"/>
      <c r="O6" s="169"/>
      <c r="P6" s="169"/>
      <c r="Q6" s="173" t="s">
        <v>1656</v>
      </c>
      <c r="R6" s="181"/>
    </row>
    <row r="7" spans="1:20" ht="63">
      <c r="A7" s="182" t="s">
        <v>708</v>
      </c>
      <c r="B7" s="182" t="s">
        <v>709</v>
      </c>
      <c r="C7" s="182" t="s">
        <v>710</v>
      </c>
      <c r="D7" s="182" t="s">
        <v>711</v>
      </c>
      <c r="E7" s="182" t="s">
        <v>712</v>
      </c>
      <c r="F7" s="182" t="s">
        <v>9</v>
      </c>
      <c r="G7" s="182" t="s">
        <v>713</v>
      </c>
      <c r="H7" s="182" t="s">
        <v>714</v>
      </c>
      <c r="I7" s="182" t="s">
        <v>715</v>
      </c>
      <c r="J7" s="182" t="s">
        <v>716</v>
      </c>
      <c r="K7" s="183" t="s">
        <v>717</v>
      </c>
      <c r="L7" s="183" t="s">
        <v>718</v>
      </c>
      <c r="M7" s="183" t="s">
        <v>719</v>
      </c>
      <c r="N7" s="183" t="s">
        <v>720</v>
      </c>
      <c r="O7" s="182" t="s">
        <v>721</v>
      </c>
      <c r="P7" s="182" t="s">
        <v>720</v>
      </c>
      <c r="Q7" s="182" t="s">
        <v>719</v>
      </c>
      <c r="R7" s="128" t="s">
        <v>721</v>
      </c>
      <c r="S7" s="54" t="s">
        <v>1658</v>
      </c>
      <c r="T7" s="54" t="s">
        <v>1659</v>
      </c>
    </row>
    <row r="8" spans="1:20" ht="105">
      <c r="A8" s="128">
        <v>1</v>
      </c>
      <c r="B8" s="184"/>
      <c r="C8" s="124" t="s">
        <v>1660</v>
      </c>
      <c r="D8" s="124" t="s">
        <v>1661</v>
      </c>
      <c r="E8" s="124" t="s">
        <v>1662</v>
      </c>
      <c r="F8" s="124" t="s">
        <v>30</v>
      </c>
      <c r="G8" s="124" t="s">
        <v>33</v>
      </c>
      <c r="H8" s="124" t="s">
        <v>34</v>
      </c>
      <c r="I8" s="124" t="s">
        <v>6</v>
      </c>
      <c r="J8" s="124" t="s">
        <v>1663</v>
      </c>
      <c r="K8" s="124">
        <v>480000</v>
      </c>
      <c r="L8" s="124">
        <v>432000</v>
      </c>
      <c r="M8" s="124" t="s">
        <v>1664</v>
      </c>
      <c r="N8" s="124">
        <v>480000</v>
      </c>
      <c r="O8" s="124">
        <v>20</v>
      </c>
      <c r="P8" s="124">
        <v>480000</v>
      </c>
      <c r="Q8" s="124" t="s">
        <v>1665</v>
      </c>
      <c r="R8" s="124">
        <v>20</v>
      </c>
      <c r="S8" s="184"/>
      <c r="T8" s="184"/>
    </row>
    <row r="9" spans="1:20" ht="94.5">
      <c r="A9" s="128">
        <v>2</v>
      </c>
      <c r="B9" s="185"/>
      <c r="C9" s="186" t="s">
        <v>1666</v>
      </c>
      <c r="D9" s="186" t="s">
        <v>1667</v>
      </c>
      <c r="E9" s="186" t="s">
        <v>1668</v>
      </c>
      <c r="F9" s="185" t="s">
        <v>30</v>
      </c>
      <c r="G9" s="186" t="s">
        <v>387</v>
      </c>
      <c r="H9" s="187" t="s">
        <v>34</v>
      </c>
      <c r="I9" s="188" t="s">
        <v>5</v>
      </c>
      <c r="J9" s="186" t="s">
        <v>1669</v>
      </c>
      <c r="K9" s="189">
        <v>50000</v>
      </c>
      <c r="L9" s="186">
        <v>35000</v>
      </c>
      <c r="M9" s="190" t="s">
        <v>1670</v>
      </c>
      <c r="N9" s="186">
        <v>35000</v>
      </c>
      <c r="O9" s="185">
        <v>20</v>
      </c>
      <c r="P9" s="186">
        <v>35000</v>
      </c>
      <c r="Q9" s="190" t="s">
        <v>1671</v>
      </c>
      <c r="R9" s="191">
        <v>20</v>
      </c>
      <c r="S9" s="192" t="s">
        <v>1672</v>
      </c>
      <c r="T9" s="193" t="s">
        <v>1673</v>
      </c>
    </row>
    <row r="10" spans="1:20" ht="94.5">
      <c r="A10" s="128">
        <v>3</v>
      </c>
      <c r="B10" s="185"/>
      <c r="C10" s="186" t="s">
        <v>1674</v>
      </c>
      <c r="D10" s="186" t="s">
        <v>1675</v>
      </c>
      <c r="E10" s="186" t="s">
        <v>1676</v>
      </c>
      <c r="F10" s="185" t="s">
        <v>30</v>
      </c>
      <c r="G10" s="186" t="s">
        <v>387</v>
      </c>
      <c r="H10" s="187" t="s">
        <v>34</v>
      </c>
      <c r="I10" s="188" t="s">
        <v>5</v>
      </c>
      <c r="J10" s="186" t="s">
        <v>1669</v>
      </c>
      <c r="K10" s="189">
        <v>50000</v>
      </c>
      <c r="L10" s="186">
        <v>35000</v>
      </c>
      <c r="M10" s="190" t="s">
        <v>1670</v>
      </c>
      <c r="N10" s="186">
        <v>35000</v>
      </c>
      <c r="O10" s="185">
        <v>20</v>
      </c>
      <c r="P10" s="186">
        <v>35000</v>
      </c>
      <c r="Q10" s="190" t="s">
        <v>1671</v>
      </c>
      <c r="R10" s="191">
        <v>20</v>
      </c>
      <c r="S10" s="192" t="s">
        <v>1677</v>
      </c>
      <c r="T10" s="192" t="s">
        <v>1678</v>
      </c>
    </row>
    <row r="11" spans="1:20" ht="157.5">
      <c r="A11" s="128">
        <v>4</v>
      </c>
      <c r="B11" s="185"/>
      <c r="C11" s="186" t="s">
        <v>1679</v>
      </c>
      <c r="D11" s="186" t="s">
        <v>1680</v>
      </c>
      <c r="E11" s="186" t="s">
        <v>1681</v>
      </c>
      <c r="F11" s="185" t="s">
        <v>30</v>
      </c>
      <c r="G11" s="186" t="s">
        <v>387</v>
      </c>
      <c r="H11" s="187" t="s">
        <v>34</v>
      </c>
      <c r="I11" s="188" t="s">
        <v>6</v>
      </c>
      <c r="J11" s="186" t="s">
        <v>1682</v>
      </c>
      <c r="K11" s="189">
        <v>50000</v>
      </c>
      <c r="L11" s="186">
        <v>35000</v>
      </c>
      <c r="M11" s="190" t="s">
        <v>1670</v>
      </c>
      <c r="N11" s="186">
        <v>35000</v>
      </c>
      <c r="O11" s="185">
        <v>20</v>
      </c>
      <c r="P11" s="186">
        <v>35000</v>
      </c>
      <c r="Q11" s="190" t="s">
        <v>1671</v>
      </c>
      <c r="R11" s="191">
        <v>20</v>
      </c>
      <c r="S11" s="192" t="s">
        <v>1683</v>
      </c>
      <c r="T11" s="192" t="s">
        <v>1684</v>
      </c>
    </row>
    <row r="12" spans="1:20" ht="89.25">
      <c r="A12" s="128">
        <v>5</v>
      </c>
      <c r="B12" s="185"/>
      <c r="C12" s="186" t="s">
        <v>1685</v>
      </c>
      <c r="D12" s="186" t="s">
        <v>1686</v>
      </c>
      <c r="E12" s="194" t="s">
        <v>1681</v>
      </c>
      <c r="F12" s="185" t="s">
        <v>30</v>
      </c>
      <c r="G12" s="186" t="s">
        <v>387</v>
      </c>
      <c r="H12" s="187" t="s">
        <v>34</v>
      </c>
      <c r="I12" s="188" t="s">
        <v>6</v>
      </c>
      <c r="J12" s="186" t="s">
        <v>1682</v>
      </c>
      <c r="K12" s="189">
        <v>50000</v>
      </c>
      <c r="L12" s="186">
        <v>35000</v>
      </c>
      <c r="M12" s="190" t="s">
        <v>1670</v>
      </c>
      <c r="N12" s="186">
        <v>35000</v>
      </c>
      <c r="O12" s="185">
        <v>20</v>
      </c>
      <c r="P12" s="186">
        <v>35000</v>
      </c>
      <c r="Q12" s="190" t="s">
        <v>1671</v>
      </c>
      <c r="R12" s="191">
        <v>20</v>
      </c>
      <c r="S12" s="192" t="s">
        <v>1687</v>
      </c>
      <c r="T12" s="192" t="s">
        <v>1688</v>
      </c>
    </row>
    <row r="13" spans="1:20" ht="157.5">
      <c r="A13" s="128">
        <v>6</v>
      </c>
      <c r="B13" s="185"/>
      <c r="C13" s="186" t="s">
        <v>1689</v>
      </c>
      <c r="D13" s="186" t="s">
        <v>1690</v>
      </c>
      <c r="E13" s="186" t="s">
        <v>1681</v>
      </c>
      <c r="F13" s="185" t="s">
        <v>30</v>
      </c>
      <c r="G13" s="186" t="s">
        <v>387</v>
      </c>
      <c r="H13" s="187" t="s">
        <v>34</v>
      </c>
      <c r="I13" s="188" t="s">
        <v>6</v>
      </c>
      <c r="J13" s="186" t="s">
        <v>1691</v>
      </c>
      <c r="K13" s="189">
        <v>50000</v>
      </c>
      <c r="L13" s="186">
        <v>35000</v>
      </c>
      <c r="M13" s="190" t="s">
        <v>1670</v>
      </c>
      <c r="N13" s="186">
        <v>35000</v>
      </c>
      <c r="O13" s="185">
        <v>20</v>
      </c>
      <c r="P13" s="186">
        <v>35000</v>
      </c>
      <c r="Q13" s="190" t="s">
        <v>1671</v>
      </c>
      <c r="R13" s="191">
        <v>20</v>
      </c>
      <c r="S13" s="192" t="s">
        <v>1692</v>
      </c>
      <c r="T13" s="192" t="s">
        <v>1693</v>
      </c>
    </row>
    <row r="14" spans="1:20" ht="110.25">
      <c r="A14" s="128">
        <v>7</v>
      </c>
      <c r="B14" s="185"/>
      <c r="C14" s="186" t="s">
        <v>1674</v>
      </c>
      <c r="D14" s="186" t="s">
        <v>1694</v>
      </c>
      <c r="E14" s="186" t="s">
        <v>1695</v>
      </c>
      <c r="F14" s="185" t="s">
        <v>30</v>
      </c>
      <c r="G14" s="186" t="s">
        <v>387</v>
      </c>
      <c r="H14" s="187" t="s">
        <v>34</v>
      </c>
      <c r="I14" s="188" t="s">
        <v>5</v>
      </c>
      <c r="J14" s="186" t="s">
        <v>1669</v>
      </c>
      <c r="K14" s="189">
        <v>50000</v>
      </c>
      <c r="L14" s="186">
        <v>35000</v>
      </c>
      <c r="M14" s="190" t="s">
        <v>1670</v>
      </c>
      <c r="N14" s="186">
        <v>35000</v>
      </c>
      <c r="O14" s="185">
        <v>20</v>
      </c>
      <c r="P14" s="186">
        <v>35000</v>
      </c>
      <c r="Q14" s="190" t="s">
        <v>1671</v>
      </c>
      <c r="R14" s="191">
        <v>20</v>
      </c>
      <c r="S14" s="192" t="s">
        <v>1696</v>
      </c>
      <c r="T14" s="192" t="s">
        <v>1697</v>
      </c>
    </row>
    <row r="15" spans="1:20" ht="63">
      <c r="A15" s="128">
        <v>8</v>
      </c>
      <c r="B15" s="185"/>
      <c r="C15" s="186" t="s">
        <v>1698</v>
      </c>
      <c r="D15" s="186" t="s">
        <v>1699</v>
      </c>
      <c r="E15" s="186" t="s">
        <v>1700</v>
      </c>
      <c r="F15" s="185" t="s">
        <v>30</v>
      </c>
      <c r="G15" s="186" t="s">
        <v>387</v>
      </c>
      <c r="H15" s="187" t="s">
        <v>34</v>
      </c>
      <c r="I15" s="188" t="s">
        <v>6</v>
      </c>
      <c r="J15" s="186" t="s">
        <v>1701</v>
      </c>
      <c r="K15" s="189">
        <v>50000</v>
      </c>
      <c r="L15" s="186">
        <v>35000</v>
      </c>
      <c r="M15" s="190" t="s">
        <v>1670</v>
      </c>
      <c r="N15" s="186">
        <v>35000</v>
      </c>
      <c r="O15" s="185">
        <v>20</v>
      </c>
      <c r="P15" s="186">
        <v>35000</v>
      </c>
      <c r="Q15" s="190" t="s">
        <v>1671</v>
      </c>
      <c r="R15" s="191">
        <v>20</v>
      </c>
      <c r="S15" s="192" t="s">
        <v>1702</v>
      </c>
      <c r="T15" s="192" t="s">
        <v>1703</v>
      </c>
    </row>
    <row r="16" spans="1:20" ht="63">
      <c r="A16" s="128">
        <v>9</v>
      </c>
      <c r="B16" s="185"/>
      <c r="C16" s="186" t="s">
        <v>1704</v>
      </c>
      <c r="D16" s="186" t="s">
        <v>1705</v>
      </c>
      <c r="E16" s="186" t="s">
        <v>1706</v>
      </c>
      <c r="F16" s="185" t="s">
        <v>30</v>
      </c>
      <c r="G16" s="186" t="s">
        <v>387</v>
      </c>
      <c r="H16" s="187" t="s">
        <v>34</v>
      </c>
      <c r="I16" s="188" t="s">
        <v>6</v>
      </c>
      <c r="J16" s="186" t="s">
        <v>1707</v>
      </c>
      <c r="K16" s="189">
        <v>50000</v>
      </c>
      <c r="L16" s="186">
        <v>35000</v>
      </c>
      <c r="M16" s="190" t="s">
        <v>1670</v>
      </c>
      <c r="N16" s="186">
        <v>35000</v>
      </c>
      <c r="O16" s="185">
        <v>20</v>
      </c>
      <c r="P16" s="186">
        <v>35000</v>
      </c>
      <c r="Q16" s="190" t="s">
        <v>1671</v>
      </c>
      <c r="R16" s="191">
        <v>20</v>
      </c>
      <c r="S16" s="192" t="s">
        <v>1708</v>
      </c>
      <c r="T16" s="192" t="s">
        <v>1709</v>
      </c>
    </row>
    <row r="17" spans="1:20" ht="78.75">
      <c r="A17" s="128">
        <v>10</v>
      </c>
      <c r="B17" s="185"/>
      <c r="C17" s="186" t="s">
        <v>1710</v>
      </c>
      <c r="D17" s="186" t="s">
        <v>1711</v>
      </c>
      <c r="E17" s="186" t="s">
        <v>1712</v>
      </c>
      <c r="F17" s="185" t="s">
        <v>30</v>
      </c>
      <c r="G17" s="186" t="s">
        <v>387</v>
      </c>
      <c r="H17" s="187" t="s">
        <v>34</v>
      </c>
      <c r="I17" s="188" t="s">
        <v>6</v>
      </c>
      <c r="J17" s="186" t="s">
        <v>1669</v>
      </c>
      <c r="K17" s="189">
        <v>50000</v>
      </c>
      <c r="L17" s="186">
        <v>35000</v>
      </c>
      <c r="M17" s="190" t="s">
        <v>1670</v>
      </c>
      <c r="N17" s="186">
        <v>35000</v>
      </c>
      <c r="O17" s="185">
        <v>20</v>
      </c>
      <c r="P17" s="186">
        <v>35000</v>
      </c>
      <c r="Q17" s="190" t="s">
        <v>1671</v>
      </c>
      <c r="R17" s="191">
        <v>20</v>
      </c>
      <c r="S17" s="192" t="s">
        <v>1713</v>
      </c>
      <c r="T17" s="192" t="s">
        <v>1714</v>
      </c>
    </row>
    <row r="18" spans="1:20" ht="78.75">
      <c r="A18" s="128">
        <v>11</v>
      </c>
      <c r="B18" s="185"/>
      <c r="C18" s="186" t="s">
        <v>1715</v>
      </c>
      <c r="D18" s="186" t="s">
        <v>1716</v>
      </c>
      <c r="E18" s="186" t="s">
        <v>1717</v>
      </c>
      <c r="F18" s="185" t="s">
        <v>30</v>
      </c>
      <c r="G18" s="186" t="s">
        <v>387</v>
      </c>
      <c r="H18" s="187" t="s">
        <v>34</v>
      </c>
      <c r="I18" s="188" t="s">
        <v>5</v>
      </c>
      <c r="J18" s="186" t="s">
        <v>1682</v>
      </c>
      <c r="K18" s="189">
        <v>50000</v>
      </c>
      <c r="L18" s="186">
        <v>35000</v>
      </c>
      <c r="M18" s="190" t="s">
        <v>1670</v>
      </c>
      <c r="N18" s="186">
        <v>35000</v>
      </c>
      <c r="O18" s="185">
        <v>20</v>
      </c>
      <c r="P18" s="186">
        <v>35000</v>
      </c>
      <c r="Q18" s="190" t="s">
        <v>1671</v>
      </c>
      <c r="R18" s="191">
        <v>20</v>
      </c>
      <c r="S18" s="195">
        <v>61148994318</v>
      </c>
      <c r="T18" s="192" t="s">
        <v>1718</v>
      </c>
    </row>
    <row r="19" spans="1:20" ht="94.5">
      <c r="A19" s="128">
        <v>12</v>
      </c>
      <c r="B19" s="185"/>
      <c r="C19" s="186" t="s">
        <v>1719</v>
      </c>
      <c r="D19" s="186" t="s">
        <v>1720</v>
      </c>
      <c r="E19" s="186" t="s">
        <v>1721</v>
      </c>
      <c r="F19" s="185" t="s">
        <v>30</v>
      </c>
      <c r="G19" s="186" t="s">
        <v>387</v>
      </c>
      <c r="H19" s="187" t="s">
        <v>34</v>
      </c>
      <c r="I19" s="188" t="s">
        <v>5</v>
      </c>
      <c r="J19" s="186" t="s">
        <v>1669</v>
      </c>
      <c r="K19" s="189">
        <v>50000</v>
      </c>
      <c r="L19" s="186">
        <v>35000</v>
      </c>
      <c r="M19" s="190" t="s">
        <v>1670</v>
      </c>
      <c r="N19" s="186">
        <v>35000</v>
      </c>
      <c r="O19" s="185">
        <v>20</v>
      </c>
      <c r="P19" s="186">
        <v>35000</v>
      </c>
      <c r="Q19" s="190" t="s">
        <v>1671</v>
      </c>
      <c r="R19" s="191">
        <v>20</v>
      </c>
      <c r="S19" s="192" t="s">
        <v>1722</v>
      </c>
      <c r="T19" s="192" t="s">
        <v>1723</v>
      </c>
    </row>
    <row r="20" spans="1:20" ht="110.25">
      <c r="A20" s="128">
        <v>13</v>
      </c>
      <c r="B20" s="185"/>
      <c r="C20" s="186" t="s">
        <v>1724</v>
      </c>
      <c r="D20" s="186" t="s">
        <v>1725</v>
      </c>
      <c r="E20" s="186" t="s">
        <v>1726</v>
      </c>
      <c r="F20" s="185" t="s">
        <v>30</v>
      </c>
      <c r="G20" s="186" t="s">
        <v>387</v>
      </c>
      <c r="H20" s="187" t="s">
        <v>34</v>
      </c>
      <c r="I20" s="188" t="s">
        <v>6</v>
      </c>
      <c r="J20" s="186" t="s">
        <v>1682</v>
      </c>
      <c r="K20" s="189">
        <v>50000</v>
      </c>
      <c r="L20" s="186">
        <v>35000</v>
      </c>
      <c r="M20" s="190" t="s">
        <v>1670</v>
      </c>
      <c r="N20" s="186">
        <v>35000</v>
      </c>
      <c r="O20" s="185">
        <v>20</v>
      </c>
      <c r="P20" s="186">
        <v>35000</v>
      </c>
      <c r="Q20" s="190" t="s">
        <v>1671</v>
      </c>
      <c r="R20" s="191">
        <v>20</v>
      </c>
      <c r="S20" s="192" t="s">
        <v>1727</v>
      </c>
      <c r="T20" s="192" t="s">
        <v>1728</v>
      </c>
    </row>
    <row r="21" spans="1:20" ht="110.25">
      <c r="A21" s="128">
        <v>14</v>
      </c>
      <c r="B21" s="185"/>
      <c r="C21" s="186" t="s">
        <v>1729</v>
      </c>
      <c r="D21" s="186" t="s">
        <v>1730</v>
      </c>
      <c r="E21" s="186" t="s">
        <v>1731</v>
      </c>
      <c r="F21" s="185" t="s">
        <v>30</v>
      </c>
      <c r="G21" s="186" t="s">
        <v>387</v>
      </c>
      <c r="H21" s="187" t="s">
        <v>34</v>
      </c>
      <c r="I21" s="188" t="s">
        <v>5</v>
      </c>
      <c r="J21" s="186" t="s">
        <v>1682</v>
      </c>
      <c r="K21" s="189">
        <v>50000</v>
      </c>
      <c r="L21" s="186">
        <v>35000</v>
      </c>
      <c r="M21" s="190" t="s">
        <v>1670</v>
      </c>
      <c r="N21" s="186">
        <v>35000</v>
      </c>
      <c r="O21" s="185">
        <v>20</v>
      </c>
      <c r="P21" s="186">
        <v>35000</v>
      </c>
      <c r="Q21" s="190" t="s">
        <v>1671</v>
      </c>
      <c r="R21" s="191">
        <v>20</v>
      </c>
      <c r="S21" s="192" t="s">
        <v>1732</v>
      </c>
      <c r="T21" s="192" t="s">
        <v>1733</v>
      </c>
    </row>
    <row r="22" spans="1:20" ht="110.25">
      <c r="A22" s="128">
        <v>15</v>
      </c>
      <c r="B22" s="185"/>
      <c r="C22" s="186" t="s">
        <v>1734</v>
      </c>
      <c r="D22" s="186" t="s">
        <v>1735</v>
      </c>
      <c r="E22" s="186" t="s">
        <v>1736</v>
      </c>
      <c r="F22" s="185" t="s">
        <v>30</v>
      </c>
      <c r="G22" s="186" t="s">
        <v>387</v>
      </c>
      <c r="H22" s="187" t="s">
        <v>34</v>
      </c>
      <c r="I22" s="188" t="s">
        <v>5</v>
      </c>
      <c r="J22" s="186" t="s">
        <v>1682</v>
      </c>
      <c r="K22" s="189">
        <v>50000</v>
      </c>
      <c r="L22" s="186">
        <v>35000</v>
      </c>
      <c r="M22" s="190" t="s">
        <v>1670</v>
      </c>
      <c r="N22" s="186">
        <v>35000</v>
      </c>
      <c r="O22" s="185">
        <v>20</v>
      </c>
      <c r="P22" s="186">
        <v>35000</v>
      </c>
      <c r="Q22" s="190" t="s">
        <v>1671</v>
      </c>
      <c r="R22" s="191">
        <v>20</v>
      </c>
      <c r="S22" s="192" t="s">
        <v>1737</v>
      </c>
      <c r="T22" s="192" t="s">
        <v>1738</v>
      </c>
    </row>
    <row r="23" spans="1:20" ht="78.75">
      <c r="A23" s="128">
        <v>16</v>
      </c>
      <c r="B23" s="185"/>
      <c r="C23" s="186" t="s">
        <v>1739</v>
      </c>
      <c r="D23" s="186" t="s">
        <v>1740</v>
      </c>
      <c r="E23" s="186" t="s">
        <v>1741</v>
      </c>
      <c r="F23" s="185" t="s">
        <v>30</v>
      </c>
      <c r="G23" s="186" t="s">
        <v>387</v>
      </c>
      <c r="H23" s="187" t="s">
        <v>159</v>
      </c>
      <c r="I23" s="188" t="s">
        <v>6</v>
      </c>
      <c r="J23" s="186" t="s">
        <v>1742</v>
      </c>
      <c r="K23" s="189">
        <v>50000</v>
      </c>
      <c r="L23" s="186">
        <v>35000</v>
      </c>
      <c r="M23" s="190" t="s">
        <v>1670</v>
      </c>
      <c r="N23" s="186">
        <v>35000</v>
      </c>
      <c r="O23" s="185">
        <v>20</v>
      </c>
      <c r="P23" s="186">
        <v>35000</v>
      </c>
      <c r="Q23" s="190" t="s">
        <v>1671</v>
      </c>
      <c r="R23" s="191">
        <v>20</v>
      </c>
      <c r="S23" s="192" t="s">
        <v>1743</v>
      </c>
      <c r="T23" s="192" t="s">
        <v>1744</v>
      </c>
    </row>
    <row r="24" spans="1:20" ht="94.5">
      <c r="A24" s="128">
        <v>17</v>
      </c>
      <c r="B24" s="185"/>
      <c r="C24" s="186" t="s">
        <v>1745</v>
      </c>
      <c r="D24" s="186" t="s">
        <v>1746</v>
      </c>
      <c r="E24" s="186" t="s">
        <v>1747</v>
      </c>
      <c r="F24" s="185" t="s">
        <v>30</v>
      </c>
      <c r="G24" s="186" t="s">
        <v>387</v>
      </c>
      <c r="H24" s="187" t="s">
        <v>34</v>
      </c>
      <c r="I24" s="188" t="s">
        <v>6</v>
      </c>
      <c r="J24" s="186" t="s">
        <v>1748</v>
      </c>
      <c r="K24" s="189">
        <v>50000</v>
      </c>
      <c r="L24" s="186">
        <v>35000</v>
      </c>
      <c r="M24" s="190" t="s">
        <v>1670</v>
      </c>
      <c r="N24" s="186">
        <v>35000</v>
      </c>
      <c r="O24" s="185">
        <v>20</v>
      </c>
      <c r="P24" s="186">
        <v>35000</v>
      </c>
      <c r="Q24" s="190" t="s">
        <v>1671</v>
      </c>
      <c r="R24" s="191">
        <v>20</v>
      </c>
      <c r="S24" s="192" t="s">
        <v>1749</v>
      </c>
      <c r="T24" s="192" t="s">
        <v>1750</v>
      </c>
    </row>
    <row r="25" spans="1:20" ht="78.75">
      <c r="A25" s="128">
        <v>18</v>
      </c>
      <c r="B25" s="185"/>
      <c r="C25" s="186" t="s">
        <v>1751</v>
      </c>
      <c r="D25" s="186" t="s">
        <v>1752</v>
      </c>
      <c r="E25" s="186" t="s">
        <v>1753</v>
      </c>
      <c r="F25" s="185" t="s">
        <v>30</v>
      </c>
      <c r="G25" s="186" t="s">
        <v>387</v>
      </c>
      <c r="H25" s="187" t="s">
        <v>34</v>
      </c>
      <c r="I25" s="188" t="s">
        <v>6</v>
      </c>
      <c r="J25" s="186" t="s">
        <v>1707</v>
      </c>
      <c r="K25" s="189">
        <v>50000</v>
      </c>
      <c r="L25" s="186">
        <v>35000</v>
      </c>
      <c r="M25" s="190" t="s">
        <v>1670</v>
      </c>
      <c r="N25" s="186">
        <v>35000</v>
      </c>
      <c r="O25" s="185">
        <v>20</v>
      </c>
      <c r="P25" s="186">
        <v>35000</v>
      </c>
      <c r="Q25" s="190" t="s">
        <v>1671</v>
      </c>
      <c r="R25" s="191">
        <v>20</v>
      </c>
      <c r="S25" s="192" t="s">
        <v>1754</v>
      </c>
      <c r="T25" s="192" t="s">
        <v>1755</v>
      </c>
    </row>
    <row r="26" spans="1:20" ht="94.5">
      <c r="A26" s="128">
        <v>19</v>
      </c>
      <c r="B26" s="185"/>
      <c r="C26" s="186" t="s">
        <v>1756</v>
      </c>
      <c r="D26" s="186" t="s">
        <v>1757</v>
      </c>
      <c r="E26" s="186" t="s">
        <v>1758</v>
      </c>
      <c r="F26" s="185" t="s">
        <v>30</v>
      </c>
      <c r="G26" s="186" t="s">
        <v>387</v>
      </c>
      <c r="H26" s="187" t="s">
        <v>34</v>
      </c>
      <c r="I26" s="188" t="s">
        <v>6</v>
      </c>
      <c r="J26" s="186" t="s">
        <v>1759</v>
      </c>
      <c r="K26" s="189">
        <v>50000</v>
      </c>
      <c r="L26" s="186">
        <v>35000</v>
      </c>
      <c r="M26" s="190" t="s">
        <v>1670</v>
      </c>
      <c r="N26" s="186">
        <v>35000</v>
      </c>
      <c r="O26" s="185">
        <v>20</v>
      </c>
      <c r="P26" s="186">
        <v>35000</v>
      </c>
      <c r="Q26" s="190" t="s">
        <v>1671</v>
      </c>
      <c r="R26" s="191">
        <v>20</v>
      </c>
      <c r="S26" s="192" t="s">
        <v>1760</v>
      </c>
      <c r="T26" s="192" t="s">
        <v>1761</v>
      </c>
    </row>
    <row r="27" spans="1:20" ht="94.5">
      <c r="A27" s="128">
        <v>20</v>
      </c>
      <c r="B27" s="185"/>
      <c r="C27" s="186" t="s">
        <v>1762</v>
      </c>
      <c r="D27" s="186" t="s">
        <v>1763</v>
      </c>
      <c r="E27" s="186" t="s">
        <v>1764</v>
      </c>
      <c r="F27" s="185" t="s">
        <v>30</v>
      </c>
      <c r="G27" s="186" t="s">
        <v>387</v>
      </c>
      <c r="H27" s="187" t="s">
        <v>34</v>
      </c>
      <c r="I27" s="188" t="s">
        <v>6</v>
      </c>
      <c r="J27" s="186" t="s">
        <v>1742</v>
      </c>
      <c r="K27" s="189">
        <v>50000</v>
      </c>
      <c r="L27" s="186">
        <v>35000</v>
      </c>
      <c r="M27" s="190" t="s">
        <v>1670</v>
      </c>
      <c r="N27" s="186">
        <v>35000</v>
      </c>
      <c r="O27" s="185">
        <v>20</v>
      </c>
      <c r="P27" s="186">
        <v>35000</v>
      </c>
      <c r="Q27" s="190" t="s">
        <v>1671</v>
      </c>
      <c r="R27" s="191">
        <v>20</v>
      </c>
      <c r="S27" s="192" t="s">
        <v>1765</v>
      </c>
      <c r="T27" s="192" t="s">
        <v>1766</v>
      </c>
    </row>
    <row r="28" spans="1:20" ht="78.75">
      <c r="A28" s="128">
        <v>21</v>
      </c>
      <c r="B28" s="185"/>
      <c r="C28" s="186" t="s">
        <v>1767</v>
      </c>
      <c r="D28" s="186" t="s">
        <v>1768</v>
      </c>
      <c r="E28" s="186" t="s">
        <v>1753</v>
      </c>
      <c r="F28" s="185" t="s">
        <v>30</v>
      </c>
      <c r="G28" s="186" t="s">
        <v>387</v>
      </c>
      <c r="H28" s="187" t="s">
        <v>159</v>
      </c>
      <c r="I28" s="188" t="s">
        <v>6</v>
      </c>
      <c r="J28" s="186" t="s">
        <v>1742</v>
      </c>
      <c r="K28" s="189">
        <v>50000</v>
      </c>
      <c r="L28" s="186">
        <v>35000</v>
      </c>
      <c r="M28" s="190" t="s">
        <v>1670</v>
      </c>
      <c r="N28" s="186">
        <v>35000</v>
      </c>
      <c r="O28" s="185">
        <v>20</v>
      </c>
      <c r="P28" s="186">
        <v>35000</v>
      </c>
      <c r="Q28" s="190" t="s">
        <v>1671</v>
      </c>
      <c r="R28" s="191">
        <v>20</v>
      </c>
      <c r="S28" s="192" t="s">
        <v>1769</v>
      </c>
      <c r="T28" s="192" t="s">
        <v>1770</v>
      </c>
    </row>
    <row r="29" spans="1:20" ht="94.5">
      <c r="A29" s="128">
        <v>22</v>
      </c>
      <c r="B29" s="185"/>
      <c r="C29" s="186" t="s">
        <v>1771</v>
      </c>
      <c r="D29" s="186" t="s">
        <v>1772</v>
      </c>
      <c r="E29" s="186" t="s">
        <v>1758</v>
      </c>
      <c r="F29" s="185" t="s">
        <v>30</v>
      </c>
      <c r="G29" s="186" t="s">
        <v>387</v>
      </c>
      <c r="H29" s="187" t="s">
        <v>34</v>
      </c>
      <c r="I29" s="188" t="s">
        <v>6</v>
      </c>
      <c r="J29" s="186" t="s">
        <v>1759</v>
      </c>
      <c r="K29" s="189">
        <v>50000</v>
      </c>
      <c r="L29" s="186">
        <v>35000</v>
      </c>
      <c r="M29" s="190" t="s">
        <v>1670</v>
      </c>
      <c r="N29" s="186">
        <v>35000</v>
      </c>
      <c r="O29" s="185">
        <v>20</v>
      </c>
      <c r="P29" s="186">
        <v>35000</v>
      </c>
      <c r="Q29" s="190" t="s">
        <v>1671</v>
      </c>
      <c r="R29" s="191">
        <v>20</v>
      </c>
      <c r="S29" s="192" t="s">
        <v>1773</v>
      </c>
      <c r="T29" s="192" t="s">
        <v>1774</v>
      </c>
    </row>
    <row r="30" spans="1:20" ht="110.25">
      <c r="A30" s="128">
        <v>23</v>
      </c>
      <c r="B30" s="185"/>
      <c r="C30" s="186" t="s">
        <v>1775</v>
      </c>
      <c r="D30" s="186" t="s">
        <v>1772</v>
      </c>
      <c r="E30" s="186" t="s">
        <v>1776</v>
      </c>
      <c r="F30" s="185" t="s">
        <v>30</v>
      </c>
      <c r="G30" s="186" t="s">
        <v>387</v>
      </c>
      <c r="H30" s="187" t="s">
        <v>34</v>
      </c>
      <c r="I30" s="188" t="s">
        <v>6</v>
      </c>
      <c r="J30" s="186" t="s">
        <v>1748</v>
      </c>
      <c r="K30" s="189">
        <v>50000</v>
      </c>
      <c r="L30" s="186">
        <v>35000</v>
      </c>
      <c r="M30" s="190" t="s">
        <v>1670</v>
      </c>
      <c r="N30" s="186">
        <v>35000</v>
      </c>
      <c r="O30" s="185">
        <v>20</v>
      </c>
      <c r="P30" s="186">
        <v>35000</v>
      </c>
      <c r="Q30" s="190" t="s">
        <v>1671</v>
      </c>
      <c r="R30" s="191">
        <v>20</v>
      </c>
      <c r="S30" s="192" t="s">
        <v>1777</v>
      </c>
      <c r="T30" s="192" t="s">
        <v>1778</v>
      </c>
    </row>
    <row r="31" spans="1:20" ht="110.25">
      <c r="A31" s="128">
        <v>24</v>
      </c>
      <c r="B31" s="185"/>
      <c r="C31" s="186" t="s">
        <v>1779</v>
      </c>
      <c r="D31" s="186" t="s">
        <v>1780</v>
      </c>
      <c r="E31" s="186" t="s">
        <v>1781</v>
      </c>
      <c r="F31" s="185" t="s">
        <v>30</v>
      </c>
      <c r="G31" s="186" t="s">
        <v>387</v>
      </c>
      <c r="H31" s="187" t="s">
        <v>34</v>
      </c>
      <c r="I31" s="188" t="s">
        <v>6</v>
      </c>
      <c r="J31" s="186" t="s">
        <v>1748</v>
      </c>
      <c r="K31" s="189">
        <v>50000</v>
      </c>
      <c r="L31" s="186">
        <v>35000</v>
      </c>
      <c r="M31" s="190" t="s">
        <v>1670</v>
      </c>
      <c r="N31" s="186">
        <v>35000</v>
      </c>
      <c r="O31" s="185">
        <v>20</v>
      </c>
      <c r="P31" s="186">
        <v>35000</v>
      </c>
      <c r="Q31" s="190" t="s">
        <v>1671</v>
      </c>
      <c r="R31" s="191">
        <v>20</v>
      </c>
      <c r="S31" s="192" t="s">
        <v>1782</v>
      </c>
      <c r="T31" s="192" t="s">
        <v>1783</v>
      </c>
    </row>
    <row r="32" spans="1:20" ht="63">
      <c r="A32" s="128">
        <v>25</v>
      </c>
      <c r="B32" s="185"/>
      <c r="C32" s="186" t="s">
        <v>1784</v>
      </c>
      <c r="D32" s="186" t="s">
        <v>1772</v>
      </c>
      <c r="E32" s="186" t="s">
        <v>1785</v>
      </c>
      <c r="F32" s="185" t="s">
        <v>30</v>
      </c>
      <c r="G32" s="186" t="s">
        <v>387</v>
      </c>
      <c r="H32" s="187" t="s">
        <v>34</v>
      </c>
      <c r="I32" s="188" t="s">
        <v>6</v>
      </c>
      <c r="J32" s="186" t="s">
        <v>1786</v>
      </c>
      <c r="K32" s="189">
        <v>50000</v>
      </c>
      <c r="L32" s="186">
        <v>35000</v>
      </c>
      <c r="M32" s="190" t="s">
        <v>1670</v>
      </c>
      <c r="N32" s="186">
        <v>35000</v>
      </c>
      <c r="O32" s="185">
        <v>20</v>
      </c>
      <c r="P32" s="186">
        <v>35000</v>
      </c>
      <c r="Q32" s="190" t="s">
        <v>1671</v>
      </c>
      <c r="R32" s="191">
        <v>20</v>
      </c>
      <c r="S32" s="192" t="s">
        <v>1787</v>
      </c>
      <c r="T32" s="192" t="s">
        <v>1788</v>
      </c>
    </row>
    <row r="33" spans="1:20" ht="110.25">
      <c r="A33" s="128">
        <v>26</v>
      </c>
      <c r="B33" s="185"/>
      <c r="C33" s="186" t="s">
        <v>1789</v>
      </c>
      <c r="D33" s="186" t="s">
        <v>1771</v>
      </c>
      <c r="E33" s="186" t="s">
        <v>1790</v>
      </c>
      <c r="F33" s="185" t="s">
        <v>30</v>
      </c>
      <c r="G33" s="186" t="s">
        <v>387</v>
      </c>
      <c r="H33" s="187" t="s">
        <v>159</v>
      </c>
      <c r="I33" s="188" t="s">
        <v>6</v>
      </c>
      <c r="J33" s="186" t="s">
        <v>1759</v>
      </c>
      <c r="K33" s="189">
        <v>50000</v>
      </c>
      <c r="L33" s="186">
        <v>35000</v>
      </c>
      <c r="M33" s="190" t="s">
        <v>1670</v>
      </c>
      <c r="N33" s="186">
        <v>35000</v>
      </c>
      <c r="O33" s="185">
        <v>20</v>
      </c>
      <c r="P33" s="186">
        <v>35000</v>
      </c>
      <c r="Q33" s="190" t="s">
        <v>1671</v>
      </c>
      <c r="R33" s="191">
        <v>20</v>
      </c>
      <c r="S33" s="192" t="s">
        <v>1791</v>
      </c>
      <c r="T33" s="192" t="s">
        <v>1792</v>
      </c>
    </row>
    <row r="34" spans="1:20" ht="78.75">
      <c r="A34" s="128">
        <v>27</v>
      </c>
      <c r="B34" s="185"/>
      <c r="C34" s="186" t="s">
        <v>1793</v>
      </c>
      <c r="D34" s="186" t="s">
        <v>1794</v>
      </c>
      <c r="E34" s="186" t="s">
        <v>1795</v>
      </c>
      <c r="F34" s="185" t="s">
        <v>30</v>
      </c>
      <c r="G34" s="186" t="s">
        <v>387</v>
      </c>
      <c r="H34" s="187" t="s">
        <v>34</v>
      </c>
      <c r="I34" s="188" t="s">
        <v>5</v>
      </c>
      <c r="J34" s="186" t="s">
        <v>1759</v>
      </c>
      <c r="K34" s="189">
        <v>100000</v>
      </c>
      <c r="L34" s="186">
        <v>70000</v>
      </c>
      <c r="M34" s="190" t="s">
        <v>1670</v>
      </c>
      <c r="N34" s="186">
        <v>70000</v>
      </c>
      <c r="O34" s="185">
        <v>20</v>
      </c>
      <c r="P34" s="186">
        <v>70000</v>
      </c>
      <c r="Q34" s="190" t="s">
        <v>1671</v>
      </c>
      <c r="R34" s="191">
        <v>20</v>
      </c>
      <c r="S34" s="192" t="s">
        <v>1796</v>
      </c>
      <c r="T34" s="192" t="s">
        <v>1797</v>
      </c>
    </row>
    <row r="35" spans="1:20" ht="78.75">
      <c r="A35" s="128">
        <v>28</v>
      </c>
      <c r="B35" s="185"/>
      <c r="C35" s="186" t="s">
        <v>1798</v>
      </c>
      <c r="D35" s="186" t="s">
        <v>1799</v>
      </c>
      <c r="E35" s="186" t="s">
        <v>1800</v>
      </c>
      <c r="F35" s="185" t="s">
        <v>30</v>
      </c>
      <c r="G35" s="186" t="s">
        <v>387</v>
      </c>
      <c r="H35" s="187" t="s">
        <v>34</v>
      </c>
      <c r="I35" s="188" t="s">
        <v>5</v>
      </c>
      <c r="J35" s="186" t="s">
        <v>1801</v>
      </c>
      <c r="K35" s="189">
        <v>50000</v>
      </c>
      <c r="L35" s="186">
        <v>35000</v>
      </c>
      <c r="M35" s="190" t="s">
        <v>1670</v>
      </c>
      <c r="N35" s="186">
        <v>35000</v>
      </c>
      <c r="O35" s="185">
        <v>20</v>
      </c>
      <c r="P35" s="186">
        <v>35000</v>
      </c>
      <c r="Q35" s="190" t="s">
        <v>1671</v>
      </c>
      <c r="R35" s="191">
        <v>20</v>
      </c>
      <c r="S35" s="192" t="s">
        <v>1802</v>
      </c>
      <c r="T35" s="192" t="s">
        <v>1803</v>
      </c>
    </row>
    <row r="36" spans="1:20" ht="78.75">
      <c r="A36" s="128">
        <v>29</v>
      </c>
      <c r="B36" s="185"/>
      <c r="C36" s="186" t="s">
        <v>1804</v>
      </c>
      <c r="D36" s="186" t="s">
        <v>1805</v>
      </c>
      <c r="E36" s="186" t="s">
        <v>1806</v>
      </c>
      <c r="F36" s="185" t="s">
        <v>30</v>
      </c>
      <c r="G36" s="186" t="s">
        <v>387</v>
      </c>
      <c r="H36" s="187" t="s">
        <v>34</v>
      </c>
      <c r="I36" s="188" t="s">
        <v>5</v>
      </c>
      <c r="J36" s="186" t="s">
        <v>1807</v>
      </c>
      <c r="K36" s="189">
        <v>50000</v>
      </c>
      <c r="L36" s="186">
        <v>35000</v>
      </c>
      <c r="M36" s="190" t="s">
        <v>1670</v>
      </c>
      <c r="N36" s="186">
        <v>35000</v>
      </c>
      <c r="O36" s="185">
        <v>20</v>
      </c>
      <c r="P36" s="186">
        <v>35000</v>
      </c>
      <c r="Q36" s="190" t="s">
        <v>1671</v>
      </c>
      <c r="R36" s="191">
        <v>20</v>
      </c>
      <c r="S36" s="192" t="s">
        <v>1808</v>
      </c>
      <c r="T36" s="192" t="s">
        <v>1809</v>
      </c>
    </row>
    <row r="37" spans="1:20" ht="78.75">
      <c r="A37" s="128">
        <v>30</v>
      </c>
      <c r="B37" s="185"/>
      <c r="C37" s="186" t="s">
        <v>1810</v>
      </c>
      <c r="D37" s="186" t="s">
        <v>1811</v>
      </c>
      <c r="E37" s="186" t="s">
        <v>1812</v>
      </c>
      <c r="F37" s="185" t="s">
        <v>30</v>
      </c>
      <c r="G37" s="186" t="s">
        <v>387</v>
      </c>
      <c r="H37" s="187" t="s">
        <v>34</v>
      </c>
      <c r="I37" s="188" t="s">
        <v>5</v>
      </c>
      <c r="J37" s="186" t="s">
        <v>1669</v>
      </c>
      <c r="K37" s="189">
        <v>50000</v>
      </c>
      <c r="L37" s="186">
        <v>35000</v>
      </c>
      <c r="M37" s="190" t="s">
        <v>1670</v>
      </c>
      <c r="N37" s="186">
        <v>35000</v>
      </c>
      <c r="O37" s="185">
        <v>20</v>
      </c>
      <c r="P37" s="186">
        <v>35000</v>
      </c>
      <c r="Q37" s="190" t="s">
        <v>1671</v>
      </c>
      <c r="R37" s="191">
        <v>20</v>
      </c>
      <c r="S37" s="192" t="s">
        <v>1813</v>
      </c>
      <c r="T37" s="192" t="s">
        <v>1814</v>
      </c>
    </row>
    <row r="38" spans="1:20" ht="78.75">
      <c r="A38" s="128">
        <v>31</v>
      </c>
      <c r="B38" s="185"/>
      <c r="C38" s="186" t="s">
        <v>1815</v>
      </c>
      <c r="D38" s="186" t="s">
        <v>1816</v>
      </c>
      <c r="E38" s="186" t="s">
        <v>1817</v>
      </c>
      <c r="F38" s="185" t="s">
        <v>30</v>
      </c>
      <c r="G38" s="186" t="s">
        <v>1818</v>
      </c>
      <c r="H38" s="187" t="s">
        <v>34</v>
      </c>
      <c r="I38" s="188" t="s">
        <v>5</v>
      </c>
      <c r="J38" s="186" t="s">
        <v>1819</v>
      </c>
      <c r="K38" s="189">
        <v>50000</v>
      </c>
      <c r="L38" s="186">
        <v>35000</v>
      </c>
      <c r="M38" s="190" t="s">
        <v>1670</v>
      </c>
      <c r="N38" s="186">
        <v>35000</v>
      </c>
      <c r="O38" s="185">
        <v>20</v>
      </c>
      <c r="P38" s="186">
        <v>35000</v>
      </c>
      <c r="Q38" s="190" t="s">
        <v>1671</v>
      </c>
      <c r="R38" s="191">
        <v>20</v>
      </c>
      <c r="S38" s="192" t="s">
        <v>1820</v>
      </c>
      <c r="T38" s="192" t="s">
        <v>1821</v>
      </c>
    </row>
    <row r="39" spans="1:20" ht="78.75">
      <c r="A39" s="128">
        <v>32</v>
      </c>
      <c r="B39" s="185"/>
      <c r="C39" s="186" t="s">
        <v>1822</v>
      </c>
      <c r="D39" s="186" t="s">
        <v>1823</v>
      </c>
      <c r="E39" s="186" t="s">
        <v>1824</v>
      </c>
      <c r="F39" s="185" t="s">
        <v>30</v>
      </c>
      <c r="G39" s="186" t="s">
        <v>387</v>
      </c>
      <c r="H39" s="187" t="s">
        <v>34</v>
      </c>
      <c r="I39" s="188" t="s">
        <v>5</v>
      </c>
      <c r="J39" s="186" t="s">
        <v>1825</v>
      </c>
      <c r="K39" s="189">
        <v>100000</v>
      </c>
      <c r="L39" s="186">
        <v>70000</v>
      </c>
      <c r="M39" s="190" t="s">
        <v>1670</v>
      </c>
      <c r="N39" s="186">
        <v>70000</v>
      </c>
      <c r="O39" s="185">
        <v>20</v>
      </c>
      <c r="P39" s="186">
        <v>70000</v>
      </c>
      <c r="Q39" s="190" t="s">
        <v>1671</v>
      </c>
      <c r="R39" s="191">
        <v>20</v>
      </c>
      <c r="S39" s="192" t="s">
        <v>1826</v>
      </c>
      <c r="T39" s="192" t="s">
        <v>1827</v>
      </c>
    </row>
    <row r="40" spans="1:20" ht="78.75">
      <c r="A40" s="128">
        <v>33</v>
      </c>
      <c r="B40" s="185"/>
      <c r="C40" s="186" t="s">
        <v>1828</v>
      </c>
      <c r="D40" s="186" t="s">
        <v>1829</v>
      </c>
      <c r="E40" s="186" t="s">
        <v>1830</v>
      </c>
      <c r="F40" s="185" t="s">
        <v>30</v>
      </c>
      <c r="G40" s="186" t="s">
        <v>387</v>
      </c>
      <c r="H40" s="187" t="s">
        <v>34</v>
      </c>
      <c r="I40" s="188" t="s">
        <v>5</v>
      </c>
      <c r="J40" s="186" t="s">
        <v>1759</v>
      </c>
      <c r="K40" s="189">
        <v>50000</v>
      </c>
      <c r="L40" s="186">
        <v>35000</v>
      </c>
      <c r="M40" s="190" t="s">
        <v>1670</v>
      </c>
      <c r="N40" s="186">
        <v>35000</v>
      </c>
      <c r="O40" s="185">
        <v>20</v>
      </c>
      <c r="P40" s="186">
        <v>35000</v>
      </c>
      <c r="Q40" s="190" t="s">
        <v>1671</v>
      </c>
      <c r="R40" s="191">
        <v>20</v>
      </c>
      <c r="S40" s="192" t="s">
        <v>1831</v>
      </c>
      <c r="T40" s="192" t="s">
        <v>1832</v>
      </c>
    </row>
    <row r="41" spans="1:20" ht="78.75">
      <c r="A41" s="128">
        <v>34</v>
      </c>
      <c r="B41" s="185"/>
      <c r="C41" s="186" t="s">
        <v>1833</v>
      </c>
      <c r="D41" s="186" t="s">
        <v>1834</v>
      </c>
      <c r="E41" s="186" t="s">
        <v>1835</v>
      </c>
      <c r="F41" s="185" t="s">
        <v>30</v>
      </c>
      <c r="G41" s="186" t="s">
        <v>387</v>
      </c>
      <c r="H41" s="187" t="s">
        <v>34</v>
      </c>
      <c r="I41" s="188" t="s">
        <v>6</v>
      </c>
      <c r="J41" s="186" t="s">
        <v>1682</v>
      </c>
      <c r="K41" s="189">
        <v>50000</v>
      </c>
      <c r="L41" s="186">
        <v>35000</v>
      </c>
      <c r="M41" s="190" t="s">
        <v>1670</v>
      </c>
      <c r="N41" s="186">
        <v>35000</v>
      </c>
      <c r="O41" s="185">
        <v>20</v>
      </c>
      <c r="P41" s="186">
        <v>35000</v>
      </c>
      <c r="Q41" s="190" t="s">
        <v>1671</v>
      </c>
      <c r="R41" s="191">
        <v>20</v>
      </c>
      <c r="S41" s="192" t="s">
        <v>1836</v>
      </c>
      <c r="T41" s="192" t="s">
        <v>1837</v>
      </c>
    </row>
    <row r="42" spans="1:20" ht="94.5">
      <c r="A42" s="128">
        <v>35</v>
      </c>
      <c r="B42" s="185"/>
      <c r="C42" s="186" t="s">
        <v>1838</v>
      </c>
      <c r="D42" s="186" t="s">
        <v>1839</v>
      </c>
      <c r="E42" s="186" t="s">
        <v>1840</v>
      </c>
      <c r="F42" s="185" t="s">
        <v>30</v>
      </c>
      <c r="G42" s="186" t="s">
        <v>387</v>
      </c>
      <c r="H42" s="187" t="s">
        <v>34</v>
      </c>
      <c r="I42" s="188" t="s">
        <v>5</v>
      </c>
      <c r="J42" s="186" t="s">
        <v>1682</v>
      </c>
      <c r="K42" s="189">
        <v>50000</v>
      </c>
      <c r="L42" s="186">
        <v>35000</v>
      </c>
      <c r="M42" s="190" t="s">
        <v>1670</v>
      </c>
      <c r="N42" s="186">
        <v>35000</v>
      </c>
      <c r="O42" s="185">
        <v>20</v>
      </c>
      <c r="P42" s="186">
        <v>35000</v>
      </c>
      <c r="Q42" s="190" t="s">
        <v>1671</v>
      </c>
      <c r="R42" s="191">
        <v>20</v>
      </c>
      <c r="S42" s="192" t="s">
        <v>1841</v>
      </c>
      <c r="T42" s="192" t="s">
        <v>1842</v>
      </c>
    </row>
    <row r="43" spans="1:20" ht="78.75">
      <c r="A43" s="128">
        <v>36</v>
      </c>
      <c r="B43" s="185"/>
      <c r="C43" s="186" t="s">
        <v>1843</v>
      </c>
      <c r="D43" s="186" t="s">
        <v>1844</v>
      </c>
      <c r="E43" s="186" t="s">
        <v>1830</v>
      </c>
      <c r="F43" s="185" t="s">
        <v>30</v>
      </c>
      <c r="G43" s="186" t="s">
        <v>387</v>
      </c>
      <c r="H43" s="187" t="s">
        <v>34</v>
      </c>
      <c r="I43" s="188" t="s">
        <v>5</v>
      </c>
      <c r="J43" s="186" t="s">
        <v>1682</v>
      </c>
      <c r="K43" s="189">
        <v>50000</v>
      </c>
      <c r="L43" s="186">
        <v>35000</v>
      </c>
      <c r="M43" s="190" t="s">
        <v>1670</v>
      </c>
      <c r="N43" s="186">
        <v>35000</v>
      </c>
      <c r="O43" s="185">
        <v>20</v>
      </c>
      <c r="P43" s="186">
        <v>35000</v>
      </c>
      <c r="Q43" s="190" t="s">
        <v>1671</v>
      </c>
      <c r="R43" s="191">
        <v>20</v>
      </c>
      <c r="S43" s="192" t="s">
        <v>1845</v>
      </c>
      <c r="T43" s="192" t="s">
        <v>1846</v>
      </c>
    </row>
    <row r="44" spans="1:20" ht="63">
      <c r="A44" s="128">
        <v>37</v>
      </c>
      <c r="B44" s="185"/>
      <c r="C44" s="186" t="s">
        <v>1847</v>
      </c>
      <c r="D44" s="186" t="s">
        <v>1848</v>
      </c>
      <c r="E44" s="186" t="s">
        <v>1849</v>
      </c>
      <c r="F44" s="185" t="s">
        <v>30</v>
      </c>
      <c r="G44" s="186" t="s">
        <v>387</v>
      </c>
      <c r="H44" s="187" t="s">
        <v>34</v>
      </c>
      <c r="I44" s="188" t="s">
        <v>5</v>
      </c>
      <c r="J44" s="186" t="s">
        <v>1669</v>
      </c>
      <c r="K44" s="189">
        <v>50000</v>
      </c>
      <c r="L44" s="186">
        <v>35000</v>
      </c>
      <c r="M44" s="190" t="s">
        <v>1670</v>
      </c>
      <c r="N44" s="186">
        <v>35000</v>
      </c>
      <c r="O44" s="185">
        <v>20</v>
      </c>
      <c r="P44" s="186">
        <v>35000</v>
      </c>
      <c r="Q44" s="190" t="s">
        <v>1671</v>
      </c>
      <c r="R44" s="191">
        <v>20</v>
      </c>
      <c r="S44" s="192" t="s">
        <v>1850</v>
      </c>
      <c r="T44" s="192" t="s">
        <v>1851</v>
      </c>
    </row>
    <row r="45" spans="1:20" ht="78.75">
      <c r="A45" s="128">
        <v>38</v>
      </c>
      <c r="B45" s="185"/>
      <c r="C45" s="186" t="s">
        <v>1852</v>
      </c>
      <c r="D45" s="186" t="s">
        <v>1853</v>
      </c>
      <c r="E45" s="186" t="s">
        <v>1854</v>
      </c>
      <c r="F45" s="185" t="s">
        <v>30</v>
      </c>
      <c r="G45" s="186" t="s">
        <v>387</v>
      </c>
      <c r="H45" s="187" t="s">
        <v>34</v>
      </c>
      <c r="I45" s="188" t="s">
        <v>5</v>
      </c>
      <c r="J45" s="186" t="s">
        <v>1669</v>
      </c>
      <c r="K45" s="189">
        <v>50000</v>
      </c>
      <c r="L45" s="186">
        <v>35000</v>
      </c>
      <c r="M45" s="190" t="s">
        <v>1670</v>
      </c>
      <c r="N45" s="186">
        <v>35000</v>
      </c>
      <c r="O45" s="185">
        <v>20</v>
      </c>
      <c r="P45" s="186">
        <v>35000</v>
      </c>
      <c r="Q45" s="190" t="s">
        <v>1671</v>
      </c>
      <c r="R45" s="191">
        <v>20</v>
      </c>
      <c r="S45" s="192" t="s">
        <v>1855</v>
      </c>
      <c r="T45" s="192" t="s">
        <v>1856</v>
      </c>
    </row>
    <row r="46" spans="1:20" ht="110.25">
      <c r="A46" s="128">
        <v>39</v>
      </c>
      <c r="B46" s="185"/>
      <c r="C46" s="186" t="s">
        <v>1857</v>
      </c>
      <c r="D46" s="186" t="s">
        <v>1858</v>
      </c>
      <c r="E46" s="186" t="s">
        <v>1859</v>
      </c>
      <c r="F46" s="185" t="s">
        <v>30</v>
      </c>
      <c r="G46" s="186" t="s">
        <v>387</v>
      </c>
      <c r="H46" s="187" t="s">
        <v>159</v>
      </c>
      <c r="I46" s="188" t="s">
        <v>5</v>
      </c>
      <c r="J46" s="186" t="s">
        <v>1759</v>
      </c>
      <c r="K46" s="189">
        <v>50000</v>
      </c>
      <c r="L46" s="186">
        <v>35000</v>
      </c>
      <c r="M46" s="190" t="s">
        <v>1670</v>
      </c>
      <c r="N46" s="186">
        <v>35000</v>
      </c>
      <c r="O46" s="185">
        <v>20</v>
      </c>
      <c r="P46" s="186">
        <v>35000</v>
      </c>
      <c r="Q46" s="190" t="s">
        <v>1671</v>
      </c>
      <c r="R46" s="191">
        <v>20</v>
      </c>
      <c r="S46" s="192" t="s">
        <v>1860</v>
      </c>
      <c r="T46" s="192" t="s">
        <v>1861</v>
      </c>
    </row>
    <row r="47" spans="1:20" ht="63">
      <c r="A47" s="128">
        <v>40</v>
      </c>
      <c r="B47" s="185"/>
      <c r="C47" s="186" t="s">
        <v>1705</v>
      </c>
      <c r="D47" s="186" t="s">
        <v>1862</v>
      </c>
      <c r="E47" s="186" t="s">
        <v>1863</v>
      </c>
      <c r="F47" s="185" t="s">
        <v>30</v>
      </c>
      <c r="G47" s="186" t="s">
        <v>387</v>
      </c>
      <c r="H47" s="187" t="s">
        <v>34</v>
      </c>
      <c r="I47" s="188" t="s">
        <v>6</v>
      </c>
      <c r="J47" s="186" t="s">
        <v>1707</v>
      </c>
      <c r="K47" s="189">
        <v>100000</v>
      </c>
      <c r="L47" s="186">
        <v>70000</v>
      </c>
      <c r="M47" s="190" t="s">
        <v>1670</v>
      </c>
      <c r="N47" s="186">
        <v>70000</v>
      </c>
      <c r="O47" s="185">
        <v>20</v>
      </c>
      <c r="P47" s="186">
        <v>70000</v>
      </c>
      <c r="Q47" s="190" t="s">
        <v>1671</v>
      </c>
      <c r="R47" s="191">
        <v>20</v>
      </c>
      <c r="S47" s="192" t="s">
        <v>1864</v>
      </c>
      <c r="T47" s="192" t="s">
        <v>1865</v>
      </c>
    </row>
    <row r="48" spans="1:20" ht="126">
      <c r="A48" s="128">
        <v>41</v>
      </c>
      <c r="B48" s="185"/>
      <c r="C48" s="186" t="s">
        <v>1866</v>
      </c>
      <c r="D48" s="186" t="s">
        <v>1867</v>
      </c>
      <c r="E48" s="186" t="s">
        <v>1868</v>
      </c>
      <c r="F48" s="185" t="s">
        <v>30</v>
      </c>
      <c r="G48" s="186" t="s">
        <v>387</v>
      </c>
      <c r="H48" s="187" t="s">
        <v>34</v>
      </c>
      <c r="I48" s="188" t="s">
        <v>5</v>
      </c>
      <c r="J48" s="186" t="s">
        <v>1759</v>
      </c>
      <c r="K48" s="189">
        <v>50000</v>
      </c>
      <c r="L48" s="186">
        <v>35000</v>
      </c>
      <c r="M48" s="190" t="s">
        <v>1670</v>
      </c>
      <c r="N48" s="186">
        <v>35000</v>
      </c>
      <c r="O48" s="185">
        <v>20</v>
      </c>
      <c r="P48" s="186">
        <v>35000</v>
      </c>
      <c r="Q48" s="190" t="s">
        <v>1671</v>
      </c>
      <c r="R48" s="191">
        <v>20</v>
      </c>
      <c r="S48" s="192" t="s">
        <v>1869</v>
      </c>
      <c r="T48" s="192" t="s">
        <v>1870</v>
      </c>
    </row>
    <row r="49" spans="1:20" ht="126">
      <c r="A49" s="128">
        <v>42</v>
      </c>
      <c r="B49" s="185"/>
      <c r="C49" s="186" t="s">
        <v>1871</v>
      </c>
      <c r="D49" s="186" t="s">
        <v>1872</v>
      </c>
      <c r="E49" s="186" t="s">
        <v>1873</v>
      </c>
      <c r="F49" s="185" t="s">
        <v>30</v>
      </c>
      <c r="G49" s="186" t="s">
        <v>387</v>
      </c>
      <c r="H49" s="187" t="s">
        <v>159</v>
      </c>
      <c r="I49" s="188" t="s">
        <v>5</v>
      </c>
      <c r="J49" s="186" t="s">
        <v>1874</v>
      </c>
      <c r="K49" s="189">
        <v>50000</v>
      </c>
      <c r="L49" s="186">
        <v>35000</v>
      </c>
      <c r="M49" s="190" t="s">
        <v>1670</v>
      </c>
      <c r="N49" s="186">
        <v>35000</v>
      </c>
      <c r="O49" s="185">
        <v>20</v>
      </c>
      <c r="P49" s="186">
        <v>35000</v>
      </c>
      <c r="Q49" s="190" t="s">
        <v>1671</v>
      </c>
      <c r="R49" s="191">
        <v>20</v>
      </c>
      <c r="S49" s="192" t="s">
        <v>1875</v>
      </c>
      <c r="T49" s="192" t="s">
        <v>1876</v>
      </c>
    </row>
    <row r="50" spans="1:20" ht="78.75">
      <c r="A50" s="128">
        <v>43</v>
      </c>
      <c r="B50" s="185"/>
      <c r="C50" s="186" t="s">
        <v>1780</v>
      </c>
      <c r="D50" s="186" t="s">
        <v>1877</v>
      </c>
      <c r="E50" s="186" t="s">
        <v>1878</v>
      </c>
      <c r="F50" s="185" t="s">
        <v>30</v>
      </c>
      <c r="G50" s="186" t="s">
        <v>387</v>
      </c>
      <c r="H50" s="187" t="s">
        <v>34</v>
      </c>
      <c r="I50" s="188" t="s">
        <v>6</v>
      </c>
      <c r="J50" s="186" t="s">
        <v>1682</v>
      </c>
      <c r="K50" s="189">
        <v>50000</v>
      </c>
      <c r="L50" s="186">
        <v>35000</v>
      </c>
      <c r="M50" s="190" t="s">
        <v>1670</v>
      </c>
      <c r="N50" s="186">
        <v>35000</v>
      </c>
      <c r="O50" s="185">
        <v>20</v>
      </c>
      <c r="P50" s="186">
        <v>35000</v>
      </c>
      <c r="Q50" s="190" t="s">
        <v>1671</v>
      </c>
      <c r="R50" s="191">
        <v>20</v>
      </c>
      <c r="S50" s="192" t="s">
        <v>1879</v>
      </c>
      <c r="T50" s="192" t="s">
        <v>1880</v>
      </c>
    </row>
    <row r="51" spans="1:20" ht="63">
      <c r="A51" s="128">
        <v>44</v>
      </c>
      <c r="B51" s="185"/>
      <c r="C51" s="186" t="s">
        <v>1881</v>
      </c>
      <c r="D51" s="186" t="s">
        <v>1882</v>
      </c>
      <c r="E51" s="186" t="s">
        <v>1883</v>
      </c>
      <c r="F51" s="185" t="s">
        <v>30</v>
      </c>
      <c r="G51" s="186" t="s">
        <v>387</v>
      </c>
      <c r="H51" s="187" t="s">
        <v>159</v>
      </c>
      <c r="I51" s="188" t="s">
        <v>5</v>
      </c>
      <c r="J51" s="186" t="s">
        <v>1682</v>
      </c>
      <c r="K51" s="189">
        <v>50000</v>
      </c>
      <c r="L51" s="186">
        <v>35000</v>
      </c>
      <c r="M51" s="190" t="s">
        <v>1670</v>
      </c>
      <c r="N51" s="186">
        <v>35000</v>
      </c>
      <c r="O51" s="185">
        <v>20</v>
      </c>
      <c r="P51" s="186">
        <v>35000</v>
      </c>
      <c r="Q51" s="190" t="s">
        <v>1671</v>
      </c>
      <c r="R51" s="191">
        <v>20</v>
      </c>
      <c r="S51" s="192" t="s">
        <v>1884</v>
      </c>
      <c r="T51" s="192" t="s">
        <v>1885</v>
      </c>
    </row>
    <row r="52" spans="1:20" ht="63">
      <c r="A52" s="128">
        <v>45</v>
      </c>
      <c r="B52" s="185"/>
      <c r="C52" s="186" t="s">
        <v>1886</v>
      </c>
      <c r="D52" s="186" t="s">
        <v>1887</v>
      </c>
      <c r="E52" s="186" t="s">
        <v>1883</v>
      </c>
      <c r="F52" s="185" t="s">
        <v>30</v>
      </c>
      <c r="G52" s="186" t="s">
        <v>387</v>
      </c>
      <c r="H52" s="187" t="s">
        <v>34</v>
      </c>
      <c r="I52" s="188" t="s">
        <v>5</v>
      </c>
      <c r="J52" s="186" t="s">
        <v>1682</v>
      </c>
      <c r="K52" s="189">
        <v>50000</v>
      </c>
      <c r="L52" s="186">
        <v>35000</v>
      </c>
      <c r="M52" s="190" t="s">
        <v>1670</v>
      </c>
      <c r="N52" s="186">
        <v>35000</v>
      </c>
      <c r="O52" s="185">
        <v>20</v>
      </c>
      <c r="P52" s="186">
        <v>35000</v>
      </c>
      <c r="Q52" s="190" t="s">
        <v>1671</v>
      </c>
      <c r="R52" s="191">
        <v>20</v>
      </c>
      <c r="S52" s="192" t="s">
        <v>1888</v>
      </c>
      <c r="T52" s="192" t="s">
        <v>1889</v>
      </c>
    </row>
    <row r="53" spans="1:20" ht="78.75">
      <c r="A53" s="128">
        <v>46</v>
      </c>
      <c r="B53" s="185"/>
      <c r="C53" s="186" t="s">
        <v>1890</v>
      </c>
      <c r="D53" s="186" t="s">
        <v>1891</v>
      </c>
      <c r="E53" s="186" t="s">
        <v>1892</v>
      </c>
      <c r="F53" s="185" t="s">
        <v>30</v>
      </c>
      <c r="G53" s="186" t="s">
        <v>387</v>
      </c>
      <c r="H53" s="187" t="s">
        <v>34</v>
      </c>
      <c r="I53" s="188" t="s">
        <v>5</v>
      </c>
      <c r="J53" s="186" t="s">
        <v>1893</v>
      </c>
      <c r="K53" s="189">
        <v>50000</v>
      </c>
      <c r="L53" s="186">
        <v>35000</v>
      </c>
      <c r="M53" s="190" t="s">
        <v>1670</v>
      </c>
      <c r="N53" s="186">
        <v>35000</v>
      </c>
      <c r="O53" s="185">
        <v>20</v>
      </c>
      <c r="P53" s="186">
        <v>35000</v>
      </c>
      <c r="Q53" s="190" t="s">
        <v>1671</v>
      </c>
      <c r="R53" s="191">
        <v>20</v>
      </c>
      <c r="S53" s="192" t="s">
        <v>1894</v>
      </c>
      <c r="T53" s="192" t="s">
        <v>1895</v>
      </c>
    </row>
    <row r="54" spans="1:20" ht="94.5">
      <c r="A54" s="128">
        <v>47</v>
      </c>
      <c r="B54" s="185"/>
      <c r="C54" s="186" t="s">
        <v>1896</v>
      </c>
      <c r="D54" s="186" t="s">
        <v>1897</v>
      </c>
      <c r="E54" s="186" t="s">
        <v>1898</v>
      </c>
      <c r="F54" s="185" t="s">
        <v>30</v>
      </c>
      <c r="G54" s="186" t="s">
        <v>387</v>
      </c>
      <c r="H54" s="187" t="s">
        <v>34</v>
      </c>
      <c r="I54" s="188" t="s">
        <v>5</v>
      </c>
      <c r="J54" s="186" t="s">
        <v>1669</v>
      </c>
      <c r="K54" s="189">
        <v>100000</v>
      </c>
      <c r="L54" s="186">
        <v>70000</v>
      </c>
      <c r="M54" s="190" t="s">
        <v>1670</v>
      </c>
      <c r="N54" s="186">
        <v>70000</v>
      </c>
      <c r="O54" s="185">
        <v>20</v>
      </c>
      <c r="P54" s="186">
        <v>70000</v>
      </c>
      <c r="Q54" s="190" t="s">
        <v>1671</v>
      </c>
      <c r="R54" s="191">
        <v>20</v>
      </c>
      <c r="S54" s="192" t="s">
        <v>1899</v>
      </c>
      <c r="T54" s="192" t="s">
        <v>1900</v>
      </c>
    </row>
    <row r="55" spans="1:20" ht="78.75">
      <c r="A55" s="128">
        <v>48</v>
      </c>
      <c r="B55" s="185"/>
      <c r="C55" s="186" t="s">
        <v>1901</v>
      </c>
      <c r="D55" s="186" t="s">
        <v>1887</v>
      </c>
      <c r="E55" s="186" t="s">
        <v>1902</v>
      </c>
      <c r="F55" s="185" t="s">
        <v>30</v>
      </c>
      <c r="G55" s="186" t="s">
        <v>387</v>
      </c>
      <c r="H55" s="187" t="s">
        <v>34</v>
      </c>
      <c r="I55" s="188" t="s">
        <v>6</v>
      </c>
      <c r="J55" s="186" t="s">
        <v>1669</v>
      </c>
      <c r="K55" s="189">
        <v>50000</v>
      </c>
      <c r="L55" s="186">
        <v>35000</v>
      </c>
      <c r="M55" s="190" t="s">
        <v>1670</v>
      </c>
      <c r="N55" s="186">
        <v>35000</v>
      </c>
      <c r="O55" s="185">
        <v>20</v>
      </c>
      <c r="P55" s="186">
        <v>35000</v>
      </c>
      <c r="Q55" s="190" t="s">
        <v>1671</v>
      </c>
      <c r="R55" s="191">
        <v>20</v>
      </c>
      <c r="S55" s="192" t="s">
        <v>1903</v>
      </c>
      <c r="T55" s="192" t="s">
        <v>1904</v>
      </c>
    </row>
    <row r="56" spans="1:20" ht="63">
      <c r="A56" s="128">
        <v>49</v>
      </c>
      <c r="B56" s="185"/>
      <c r="C56" s="186" t="s">
        <v>1905</v>
      </c>
      <c r="D56" s="186" t="s">
        <v>1674</v>
      </c>
      <c r="E56" s="186" t="s">
        <v>1906</v>
      </c>
      <c r="F56" s="185" t="s">
        <v>30</v>
      </c>
      <c r="G56" s="186" t="s">
        <v>387</v>
      </c>
      <c r="H56" s="187" t="s">
        <v>159</v>
      </c>
      <c r="I56" s="188" t="s">
        <v>5</v>
      </c>
      <c r="J56" s="186" t="s">
        <v>1682</v>
      </c>
      <c r="K56" s="189">
        <v>50000</v>
      </c>
      <c r="L56" s="186">
        <v>35000</v>
      </c>
      <c r="M56" s="190" t="s">
        <v>1670</v>
      </c>
      <c r="N56" s="186">
        <v>35000</v>
      </c>
      <c r="O56" s="185">
        <v>20</v>
      </c>
      <c r="P56" s="186">
        <v>35000</v>
      </c>
      <c r="Q56" s="190" t="s">
        <v>1671</v>
      </c>
      <c r="R56" s="191">
        <v>20</v>
      </c>
      <c r="S56" s="192" t="s">
        <v>1907</v>
      </c>
      <c r="T56" s="192" t="s">
        <v>1908</v>
      </c>
    </row>
    <row r="57" spans="1:20" ht="110.25">
      <c r="A57" s="128">
        <v>50</v>
      </c>
      <c r="B57" s="185"/>
      <c r="C57" s="186" t="s">
        <v>1909</v>
      </c>
      <c r="D57" s="186" t="s">
        <v>1910</v>
      </c>
      <c r="E57" s="186" t="s">
        <v>1911</v>
      </c>
      <c r="F57" s="185" t="s">
        <v>30</v>
      </c>
      <c r="G57" s="186" t="s">
        <v>387</v>
      </c>
      <c r="H57" s="187" t="s">
        <v>34</v>
      </c>
      <c r="I57" s="188" t="s">
        <v>5</v>
      </c>
      <c r="J57" s="186" t="s">
        <v>1682</v>
      </c>
      <c r="K57" s="189">
        <v>50000</v>
      </c>
      <c r="L57" s="186">
        <v>35000</v>
      </c>
      <c r="M57" s="190" t="s">
        <v>1670</v>
      </c>
      <c r="N57" s="186">
        <v>35000</v>
      </c>
      <c r="O57" s="185">
        <v>20</v>
      </c>
      <c r="P57" s="186">
        <v>35000</v>
      </c>
      <c r="Q57" s="190" t="s">
        <v>1671</v>
      </c>
      <c r="R57" s="191">
        <v>20</v>
      </c>
      <c r="S57" s="192" t="s">
        <v>1912</v>
      </c>
      <c r="T57" s="192" t="s">
        <v>1913</v>
      </c>
    </row>
    <row r="58" spans="1:20" ht="94.5">
      <c r="A58" s="128">
        <v>51</v>
      </c>
      <c r="B58" s="185"/>
      <c r="C58" s="186" t="s">
        <v>1914</v>
      </c>
      <c r="D58" s="186" t="s">
        <v>1915</v>
      </c>
      <c r="E58" s="186" t="s">
        <v>1916</v>
      </c>
      <c r="F58" s="185" t="s">
        <v>30</v>
      </c>
      <c r="G58" s="186" t="s">
        <v>387</v>
      </c>
      <c r="H58" s="187" t="s">
        <v>34</v>
      </c>
      <c r="I58" s="188" t="s">
        <v>5</v>
      </c>
      <c r="J58" s="186" t="s">
        <v>1682</v>
      </c>
      <c r="K58" s="189">
        <v>50000</v>
      </c>
      <c r="L58" s="186">
        <v>35000</v>
      </c>
      <c r="M58" s="190" t="s">
        <v>1670</v>
      </c>
      <c r="N58" s="186">
        <v>35000</v>
      </c>
      <c r="O58" s="185">
        <v>20</v>
      </c>
      <c r="P58" s="186">
        <v>35000</v>
      </c>
      <c r="Q58" s="190" t="s">
        <v>1671</v>
      </c>
      <c r="R58" s="191">
        <v>20</v>
      </c>
      <c r="S58" s="192" t="s">
        <v>1917</v>
      </c>
      <c r="T58" s="192" t="s">
        <v>1918</v>
      </c>
    </row>
    <row r="59" spans="1:20" ht="110.25">
      <c r="A59" s="128">
        <v>52</v>
      </c>
      <c r="B59" s="185"/>
      <c r="C59" s="186" t="s">
        <v>1919</v>
      </c>
      <c r="D59" s="186" t="s">
        <v>1920</v>
      </c>
      <c r="E59" s="186" t="s">
        <v>1921</v>
      </c>
      <c r="F59" s="185" t="s">
        <v>30</v>
      </c>
      <c r="G59" s="186" t="s">
        <v>387</v>
      </c>
      <c r="H59" s="187" t="s">
        <v>34</v>
      </c>
      <c r="I59" s="188" t="s">
        <v>6</v>
      </c>
      <c r="J59" s="186" t="s">
        <v>1922</v>
      </c>
      <c r="K59" s="189">
        <v>50000</v>
      </c>
      <c r="L59" s="186">
        <v>35000</v>
      </c>
      <c r="M59" s="190" t="s">
        <v>1670</v>
      </c>
      <c r="N59" s="186">
        <v>35000</v>
      </c>
      <c r="O59" s="185">
        <v>20</v>
      </c>
      <c r="P59" s="186">
        <v>35000</v>
      </c>
      <c r="Q59" s="190" t="s">
        <v>1671</v>
      </c>
      <c r="R59" s="191">
        <v>20</v>
      </c>
      <c r="S59" s="192" t="s">
        <v>1923</v>
      </c>
      <c r="T59" s="192" t="s">
        <v>1924</v>
      </c>
    </row>
    <row r="60" spans="1:20" ht="78.75">
      <c r="A60" s="128">
        <v>53</v>
      </c>
      <c r="B60" s="185"/>
      <c r="C60" s="186" t="s">
        <v>1925</v>
      </c>
      <c r="D60" s="186" t="s">
        <v>1926</v>
      </c>
      <c r="E60" s="186" t="s">
        <v>1835</v>
      </c>
      <c r="F60" s="185" t="s">
        <v>30</v>
      </c>
      <c r="G60" s="186" t="s">
        <v>387</v>
      </c>
      <c r="H60" s="187" t="s">
        <v>34</v>
      </c>
      <c r="I60" s="188" t="s">
        <v>6</v>
      </c>
      <c r="J60" s="186" t="s">
        <v>1682</v>
      </c>
      <c r="K60" s="189">
        <v>50000</v>
      </c>
      <c r="L60" s="186">
        <v>35000</v>
      </c>
      <c r="M60" s="190" t="s">
        <v>1670</v>
      </c>
      <c r="N60" s="186">
        <v>35000</v>
      </c>
      <c r="O60" s="185">
        <v>20</v>
      </c>
      <c r="P60" s="186">
        <v>35000</v>
      </c>
      <c r="Q60" s="190" t="s">
        <v>1671</v>
      </c>
      <c r="R60" s="191">
        <v>20</v>
      </c>
      <c r="S60" s="192" t="s">
        <v>1927</v>
      </c>
      <c r="T60" s="192" t="s">
        <v>1928</v>
      </c>
    </row>
    <row r="61" spans="1:20" ht="126">
      <c r="A61" s="128">
        <v>54</v>
      </c>
      <c r="B61" s="185"/>
      <c r="C61" s="186" t="s">
        <v>1929</v>
      </c>
      <c r="D61" s="186" t="s">
        <v>1930</v>
      </c>
      <c r="E61" s="186" t="s">
        <v>1931</v>
      </c>
      <c r="F61" s="185" t="s">
        <v>30</v>
      </c>
      <c r="G61" s="186" t="s">
        <v>387</v>
      </c>
      <c r="H61" s="187" t="s">
        <v>34</v>
      </c>
      <c r="I61" s="188" t="s">
        <v>6</v>
      </c>
      <c r="J61" s="186" t="s">
        <v>1682</v>
      </c>
      <c r="K61" s="189">
        <v>50000</v>
      </c>
      <c r="L61" s="186">
        <v>35000</v>
      </c>
      <c r="M61" s="190" t="s">
        <v>1670</v>
      </c>
      <c r="N61" s="186">
        <v>35000</v>
      </c>
      <c r="O61" s="185">
        <v>20</v>
      </c>
      <c r="P61" s="186">
        <v>35000</v>
      </c>
      <c r="Q61" s="190" t="s">
        <v>1671</v>
      </c>
      <c r="R61" s="191">
        <v>20</v>
      </c>
      <c r="S61" s="192" t="s">
        <v>1932</v>
      </c>
      <c r="T61" s="192" t="s">
        <v>1933</v>
      </c>
    </row>
    <row r="62" spans="1:20" ht="110.25">
      <c r="A62" s="128">
        <v>55</v>
      </c>
      <c r="B62" s="185"/>
      <c r="C62" s="186" t="s">
        <v>1934</v>
      </c>
      <c r="D62" s="186" t="s">
        <v>1935</v>
      </c>
      <c r="E62" s="186" t="s">
        <v>1936</v>
      </c>
      <c r="F62" s="185" t="s">
        <v>30</v>
      </c>
      <c r="G62" s="186" t="s">
        <v>387</v>
      </c>
      <c r="H62" s="187" t="s">
        <v>34</v>
      </c>
      <c r="I62" s="188" t="s">
        <v>6</v>
      </c>
      <c r="J62" s="186" t="s">
        <v>1669</v>
      </c>
      <c r="K62" s="189">
        <v>50000</v>
      </c>
      <c r="L62" s="186">
        <v>35000</v>
      </c>
      <c r="M62" s="190" t="s">
        <v>1670</v>
      </c>
      <c r="N62" s="186">
        <v>35000</v>
      </c>
      <c r="O62" s="185">
        <v>20</v>
      </c>
      <c r="P62" s="186">
        <v>35000</v>
      </c>
      <c r="Q62" s="190" t="s">
        <v>1671</v>
      </c>
      <c r="R62" s="191">
        <v>20</v>
      </c>
      <c r="S62" s="192" t="s">
        <v>1937</v>
      </c>
      <c r="T62" s="192" t="s">
        <v>1938</v>
      </c>
    </row>
    <row r="63" spans="1:20" ht="110.25">
      <c r="A63" s="128">
        <v>56</v>
      </c>
      <c r="B63" s="185"/>
      <c r="C63" s="186" t="s">
        <v>1939</v>
      </c>
      <c r="D63" s="186" t="s">
        <v>1940</v>
      </c>
      <c r="E63" s="186" t="s">
        <v>1941</v>
      </c>
      <c r="F63" s="185" t="s">
        <v>30</v>
      </c>
      <c r="G63" s="186" t="s">
        <v>387</v>
      </c>
      <c r="H63" s="187" t="s">
        <v>34</v>
      </c>
      <c r="I63" s="188" t="s">
        <v>6</v>
      </c>
      <c r="J63" s="186" t="s">
        <v>1682</v>
      </c>
      <c r="K63" s="189">
        <v>50000</v>
      </c>
      <c r="L63" s="186">
        <v>35000</v>
      </c>
      <c r="M63" s="190" t="s">
        <v>1670</v>
      </c>
      <c r="N63" s="186">
        <v>35000</v>
      </c>
      <c r="O63" s="185">
        <v>20</v>
      </c>
      <c r="P63" s="186">
        <v>35000</v>
      </c>
      <c r="Q63" s="190" t="s">
        <v>1671</v>
      </c>
      <c r="R63" s="191">
        <v>20</v>
      </c>
      <c r="S63" s="192" t="s">
        <v>1942</v>
      </c>
      <c r="T63" s="192" t="s">
        <v>1943</v>
      </c>
    </row>
    <row r="64" spans="1:20" ht="78.75">
      <c r="A64" s="128">
        <v>57</v>
      </c>
      <c r="B64" s="185"/>
      <c r="C64" s="186" t="s">
        <v>1944</v>
      </c>
      <c r="D64" s="186" t="s">
        <v>1945</v>
      </c>
      <c r="E64" s="186" t="s">
        <v>1946</v>
      </c>
      <c r="F64" s="185" t="s">
        <v>30</v>
      </c>
      <c r="G64" s="186" t="s">
        <v>387</v>
      </c>
      <c r="H64" s="187" t="s">
        <v>34</v>
      </c>
      <c r="I64" s="188" t="s">
        <v>5</v>
      </c>
      <c r="J64" s="186" t="s">
        <v>1682</v>
      </c>
      <c r="K64" s="189">
        <v>50000</v>
      </c>
      <c r="L64" s="186">
        <v>35000</v>
      </c>
      <c r="M64" s="190" t="s">
        <v>1670</v>
      </c>
      <c r="N64" s="186">
        <v>35000</v>
      </c>
      <c r="O64" s="185">
        <v>20</v>
      </c>
      <c r="P64" s="186">
        <v>35000</v>
      </c>
      <c r="Q64" s="190" t="s">
        <v>1671</v>
      </c>
      <c r="R64" s="191">
        <v>20</v>
      </c>
      <c r="S64" s="192" t="s">
        <v>1947</v>
      </c>
      <c r="T64" s="192" t="s">
        <v>1948</v>
      </c>
    </row>
    <row r="65" spans="1:20" ht="78.75">
      <c r="A65" s="128">
        <v>58</v>
      </c>
      <c r="B65" s="185"/>
      <c r="C65" s="186" t="s">
        <v>1949</v>
      </c>
      <c r="D65" s="186" t="s">
        <v>1950</v>
      </c>
      <c r="E65" s="186" t="s">
        <v>1946</v>
      </c>
      <c r="F65" s="185" t="s">
        <v>30</v>
      </c>
      <c r="G65" s="186" t="s">
        <v>387</v>
      </c>
      <c r="H65" s="187" t="s">
        <v>34</v>
      </c>
      <c r="I65" s="188" t="s">
        <v>5</v>
      </c>
      <c r="J65" s="186" t="s">
        <v>1951</v>
      </c>
      <c r="K65" s="189">
        <v>50000</v>
      </c>
      <c r="L65" s="186">
        <v>35000</v>
      </c>
      <c r="M65" s="190" t="s">
        <v>1670</v>
      </c>
      <c r="N65" s="186">
        <v>35000</v>
      </c>
      <c r="O65" s="185">
        <v>20</v>
      </c>
      <c r="P65" s="186">
        <v>35000</v>
      </c>
      <c r="Q65" s="190" t="s">
        <v>1671</v>
      </c>
      <c r="R65" s="191">
        <v>20</v>
      </c>
      <c r="S65" s="192" t="s">
        <v>1952</v>
      </c>
      <c r="T65" s="192" t="s">
        <v>1953</v>
      </c>
    </row>
    <row r="66" spans="1:20" ht="94.5">
      <c r="A66" s="128">
        <v>59</v>
      </c>
      <c r="B66" s="185"/>
      <c r="C66" s="186" t="s">
        <v>1829</v>
      </c>
      <c r="D66" s="186" t="s">
        <v>1954</v>
      </c>
      <c r="E66" s="186" t="s">
        <v>1955</v>
      </c>
      <c r="F66" s="185" t="s">
        <v>30</v>
      </c>
      <c r="G66" s="186" t="s">
        <v>387</v>
      </c>
      <c r="H66" s="187" t="s">
        <v>34</v>
      </c>
      <c r="I66" s="188" t="s">
        <v>5</v>
      </c>
      <c r="J66" s="186" t="s">
        <v>1682</v>
      </c>
      <c r="K66" s="189">
        <v>50000</v>
      </c>
      <c r="L66" s="186">
        <v>35000</v>
      </c>
      <c r="M66" s="190" t="s">
        <v>1670</v>
      </c>
      <c r="N66" s="186">
        <v>35000</v>
      </c>
      <c r="O66" s="185">
        <v>20</v>
      </c>
      <c r="P66" s="186">
        <v>35000</v>
      </c>
      <c r="Q66" s="190" t="s">
        <v>1671</v>
      </c>
      <c r="R66" s="191">
        <v>20</v>
      </c>
      <c r="S66" s="192" t="s">
        <v>1956</v>
      </c>
      <c r="T66" s="192" t="s">
        <v>1957</v>
      </c>
    </row>
    <row r="67" spans="1:20" ht="78.75">
      <c r="A67" s="128">
        <v>60</v>
      </c>
      <c r="B67" s="185"/>
      <c r="C67" s="186" t="s">
        <v>1958</v>
      </c>
      <c r="D67" s="186" t="s">
        <v>1959</v>
      </c>
      <c r="E67" s="186" t="s">
        <v>1960</v>
      </c>
      <c r="F67" s="185" t="s">
        <v>30</v>
      </c>
      <c r="G67" s="186" t="s">
        <v>387</v>
      </c>
      <c r="H67" s="187" t="s">
        <v>159</v>
      </c>
      <c r="I67" s="188" t="s">
        <v>6</v>
      </c>
      <c r="J67" s="186" t="s">
        <v>1682</v>
      </c>
      <c r="K67" s="189">
        <v>50000</v>
      </c>
      <c r="L67" s="186">
        <v>35000</v>
      </c>
      <c r="M67" s="190" t="s">
        <v>1670</v>
      </c>
      <c r="N67" s="186">
        <v>35000</v>
      </c>
      <c r="O67" s="185">
        <v>20</v>
      </c>
      <c r="P67" s="186">
        <v>35000</v>
      </c>
      <c r="Q67" s="190" t="s">
        <v>1671</v>
      </c>
      <c r="R67" s="191">
        <v>20</v>
      </c>
      <c r="S67" s="192" t="s">
        <v>1961</v>
      </c>
      <c r="T67" s="192" t="s">
        <v>1962</v>
      </c>
    </row>
    <row r="68" spans="1:20" ht="126">
      <c r="A68" s="128">
        <v>61</v>
      </c>
      <c r="B68" s="185"/>
      <c r="C68" s="186" t="s">
        <v>1963</v>
      </c>
      <c r="D68" s="186" t="s">
        <v>1964</v>
      </c>
      <c r="E68" s="186" t="s">
        <v>1965</v>
      </c>
      <c r="F68" s="185" t="s">
        <v>30</v>
      </c>
      <c r="G68" s="186" t="s">
        <v>387</v>
      </c>
      <c r="H68" s="187" t="s">
        <v>159</v>
      </c>
      <c r="I68" s="188" t="s">
        <v>5</v>
      </c>
      <c r="J68" s="186" t="s">
        <v>1759</v>
      </c>
      <c r="K68" s="189">
        <v>50000</v>
      </c>
      <c r="L68" s="186">
        <v>35000</v>
      </c>
      <c r="M68" s="190" t="s">
        <v>1670</v>
      </c>
      <c r="N68" s="186">
        <v>35000</v>
      </c>
      <c r="O68" s="185">
        <v>20</v>
      </c>
      <c r="P68" s="186">
        <v>35000</v>
      </c>
      <c r="Q68" s="190" t="s">
        <v>1671</v>
      </c>
      <c r="R68" s="191">
        <v>20</v>
      </c>
      <c r="S68" s="192" t="s">
        <v>1966</v>
      </c>
      <c r="T68" s="192" t="s">
        <v>1967</v>
      </c>
    </row>
    <row r="69" spans="1:20" ht="78.75">
      <c r="A69" s="128">
        <v>62</v>
      </c>
      <c r="B69" s="185"/>
      <c r="C69" s="186" t="s">
        <v>1968</v>
      </c>
      <c r="D69" s="186" t="s">
        <v>1969</v>
      </c>
      <c r="E69" s="186" t="s">
        <v>1970</v>
      </c>
      <c r="F69" s="185" t="s">
        <v>30</v>
      </c>
      <c r="G69" s="186" t="s">
        <v>387</v>
      </c>
      <c r="H69" s="187" t="s">
        <v>34</v>
      </c>
      <c r="I69" s="188" t="s">
        <v>5</v>
      </c>
      <c r="J69" s="186" t="s">
        <v>1971</v>
      </c>
      <c r="K69" s="189">
        <v>50000</v>
      </c>
      <c r="L69" s="186">
        <v>35000</v>
      </c>
      <c r="M69" s="190" t="s">
        <v>1670</v>
      </c>
      <c r="N69" s="186">
        <v>35000</v>
      </c>
      <c r="O69" s="185">
        <v>20</v>
      </c>
      <c r="P69" s="186">
        <v>35000</v>
      </c>
      <c r="Q69" s="190" t="s">
        <v>1671</v>
      </c>
      <c r="R69" s="191">
        <v>20</v>
      </c>
      <c r="S69" s="192" t="s">
        <v>1972</v>
      </c>
      <c r="T69" s="192" t="s">
        <v>1973</v>
      </c>
    </row>
    <row r="70" spans="1:20" ht="94.5">
      <c r="A70" s="128">
        <v>63</v>
      </c>
      <c r="B70" s="185"/>
      <c r="C70" s="186" t="s">
        <v>1674</v>
      </c>
      <c r="D70" s="186" t="s">
        <v>1974</v>
      </c>
      <c r="E70" s="186" t="s">
        <v>1975</v>
      </c>
      <c r="F70" s="185" t="s">
        <v>30</v>
      </c>
      <c r="G70" s="186" t="s">
        <v>387</v>
      </c>
      <c r="H70" s="187" t="s">
        <v>34</v>
      </c>
      <c r="I70" s="188" t="s">
        <v>5</v>
      </c>
      <c r="J70" s="186" t="s">
        <v>1669</v>
      </c>
      <c r="K70" s="189">
        <v>50000</v>
      </c>
      <c r="L70" s="186">
        <v>35000</v>
      </c>
      <c r="M70" s="190" t="s">
        <v>1670</v>
      </c>
      <c r="N70" s="186">
        <v>35000</v>
      </c>
      <c r="O70" s="185">
        <v>20</v>
      </c>
      <c r="P70" s="186">
        <v>35000</v>
      </c>
      <c r="Q70" s="190" t="s">
        <v>1671</v>
      </c>
      <c r="R70" s="191">
        <v>20</v>
      </c>
      <c r="S70" s="192" t="s">
        <v>1976</v>
      </c>
      <c r="T70" s="192" t="s">
        <v>1977</v>
      </c>
    </row>
    <row r="71" spans="1:20" ht="63">
      <c r="A71" s="128">
        <v>64</v>
      </c>
      <c r="B71" s="185"/>
      <c r="C71" s="186" t="s">
        <v>1978</v>
      </c>
      <c r="D71" s="186" t="s">
        <v>1979</v>
      </c>
      <c r="E71" s="186" t="s">
        <v>1980</v>
      </c>
      <c r="F71" s="185" t="s">
        <v>30</v>
      </c>
      <c r="G71" s="186" t="s">
        <v>387</v>
      </c>
      <c r="H71" s="187" t="s">
        <v>159</v>
      </c>
      <c r="I71" s="188" t="s">
        <v>5</v>
      </c>
      <c r="J71" s="186" t="s">
        <v>1759</v>
      </c>
      <c r="K71" s="189">
        <v>50000</v>
      </c>
      <c r="L71" s="186">
        <v>35000</v>
      </c>
      <c r="M71" s="190" t="s">
        <v>1670</v>
      </c>
      <c r="N71" s="186">
        <v>35000</v>
      </c>
      <c r="O71" s="185">
        <v>20</v>
      </c>
      <c r="P71" s="186">
        <v>35000</v>
      </c>
      <c r="Q71" s="190" t="s">
        <v>1671</v>
      </c>
      <c r="R71" s="191">
        <v>20</v>
      </c>
      <c r="S71" s="192" t="s">
        <v>1981</v>
      </c>
      <c r="T71" s="192" t="s">
        <v>1982</v>
      </c>
    </row>
    <row r="72" spans="1:20" ht="63">
      <c r="A72" s="128">
        <v>65</v>
      </c>
      <c r="B72" s="185"/>
      <c r="C72" s="186" t="s">
        <v>1983</v>
      </c>
      <c r="D72" s="186" t="s">
        <v>1984</v>
      </c>
      <c r="E72" s="186" t="s">
        <v>1980</v>
      </c>
      <c r="F72" s="185" t="s">
        <v>30</v>
      </c>
      <c r="G72" s="186" t="s">
        <v>387</v>
      </c>
      <c r="H72" s="187" t="s">
        <v>159</v>
      </c>
      <c r="I72" s="188" t="s">
        <v>5</v>
      </c>
      <c r="J72" s="186" t="s">
        <v>1759</v>
      </c>
      <c r="K72" s="189">
        <v>50000</v>
      </c>
      <c r="L72" s="186">
        <v>35000</v>
      </c>
      <c r="M72" s="190" t="s">
        <v>1670</v>
      </c>
      <c r="N72" s="186">
        <v>35000</v>
      </c>
      <c r="O72" s="185">
        <v>20</v>
      </c>
      <c r="P72" s="186">
        <v>35000</v>
      </c>
      <c r="Q72" s="190" t="s">
        <v>1671</v>
      </c>
      <c r="R72" s="191">
        <v>20</v>
      </c>
      <c r="S72" s="192" t="s">
        <v>1985</v>
      </c>
      <c r="T72" s="192" t="s">
        <v>1986</v>
      </c>
    </row>
    <row r="73" spans="1:20" ht="63">
      <c r="A73" s="128">
        <v>66</v>
      </c>
      <c r="B73" s="185"/>
      <c r="C73" s="186" t="s">
        <v>1915</v>
      </c>
      <c r="D73" s="186" t="s">
        <v>1987</v>
      </c>
      <c r="E73" s="186" t="s">
        <v>1849</v>
      </c>
      <c r="F73" s="185" t="s">
        <v>30</v>
      </c>
      <c r="G73" s="186" t="s">
        <v>387</v>
      </c>
      <c r="H73" s="187" t="s">
        <v>34</v>
      </c>
      <c r="I73" s="188" t="s">
        <v>5</v>
      </c>
      <c r="J73" s="186" t="s">
        <v>1988</v>
      </c>
      <c r="K73" s="189">
        <v>50000</v>
      </c>
      <c r="L73" s="186">
        <v>35000</v>
      </c>
      <c r="M73" s="190" t="s">
        <v>1670</v>
      </c>
      <c r="N73" s="186">
        <v>35000</v>
      </c>
      <c r="O73" s="185">
        <v>20</v>
      </c>
      <c r="P73" s="186">
        <v>35000</v>
      </c>
      <c r="Q73" s="190" t="s">
        <v>1671</v>
      </c>
      <c r="R73" s="191">
        <v>20</v>
      </c>
      <c r="S73" s="192" t="s">
        <v>1989</v>
      </c>
      <c r="T73" s="192" t="s">
        <v>1990</v>
      </c>
    </row>
    <row r="74" spans="1:20" ht="78.75">
      <c r="A74" s="128">
        <v>67</v>
      </c>
      <c r="B74" s="185"/>
      <c r="C74" s="186" t="s">
        <v>1991</v>
      </c>
      <c r="D74" s="186" t="s">
        <v>1992</v>
      </c>
      <c r="E74" s="186" t="s">
        <v>1993</v>
      </c>
      <c r="F74" s="185" t="s">
        <v>30</v>
      </c>
      <c r="G74" s="186" t="s">
        <v>387</v>
      </c>
      <c r="H74" s="187" t="s">
        <v>34</v>
      </c>
      <c r="I74" s="188" t="s">
        <v>5</v>
      </c>
      <c r="J74" s="186" t="s">
        <v>1682</v>
      </c>
      <c r="K74" s="189">
        <v>50000</v>
      </c>
      <c r="L74" s="186">
        <v>35000</v>
      </c>
      <c r="M74" s="190" t="s">
        <v>1670</v>
      </c>
      <c r="N74" s="186">
        <v>35000</v>
      </c>
      <c r="O74" s="185">
        <v>20</v>
      </c>
      <c r="P74" s="186">
        <v>35000</v>
      </c>
      <c r="Q74" s="190" t="s">
        <v>1671</v>
      </c>
      <c r="R74" s="191">
        <v>20</v>
      </c>
      <c r="S74" s="192" t="s">
        <v>1994</v>
      </c>
      <c r="T74" s="192" t="s">
        <v>1995</v>
      </c>
    </row>
    <row r="75" spans="1:20" ht="110.25">
      <c r="A75" s="128">
        <v>68</v>
      </c>
      <c r="B75" s="185"/>
      <c r="C75" s="186" t="s">
        <v>1996</v>
      </c>
      <c r="D75" s="186" t="s">
        <v>1997</v>
      </c>
      <c r="E75" s="186" t="s">
        <v>1998</v>
      </c>
      <c r="F75" s="185" t="s">
        <v>30</v>
      </c>
      <c r="G75" s="186" t="s">
        <v>387</v>
      </c>
      <c r="H75" s="187" t="s">
        <v>159</v>
      </c>
      <c r="I75" s="188" t="s">
        <v>5</v>
      </c>
      <c r="J75" s="186" t="s">
        <v>1682</v>
      </c>
      <c r="K75" s="189">
        <v>50000</v>
      </c>
      <c r="L75" s="186">
        <v>35000</v>
      </c>
      <c r="M75" s="190" t="s">
        <v>1670</v>
      </c>
      <c r="N75" s="186">
        <v>35000</v>
      </c>
      <c r="O75" s="185">
        <v>20</v>
      </c>
      <c r="P75" s="186">
        <v>35000</v>
      </c>
      <c r="Q75" s="190" t="s">
        <v>1671</v>
      </c>
      <c r="R75" s="191">
        <v>20</v>
      </c>
      <c r="S75" s="192" t="s">
        <v>1999</v>
      </c>
      <c r="T75" s="192" t="s">
        <v>2000</v>
      </c>
    </row>
    <row r="76" spans="1:20" ht="94.5">
      <c r="A76" s="128">
        <v>69</v>
      </c>
      <c r="B76" s="185"/>
      <c r="C76" s="186" t="s">
        <v>2001</v>
      </c>
      <c r="D76" s="186" t="s">
        <v>2002</v>
      </c>
      <c r="E76" s="186" t="s">
        <v>2003</v>
      </c>
      <c r="F76" s="185" t="s">
        <v>30</v>
      </c>
      <c r="G76" s="186" t="s">
        <v>387</v>
      </c>
      <c r="H76" s="187" t="s">
        <v>159</v>
      </c>
      <c r="I76" s="188" t="s">
        <v>5</v>
      </c>
      <c r="J76" s="186" t="s">
        <v>2004</v>
      </c>
      <c r="K76" s="189">
        <v>50000</v>
      </c>
      <c r="L76" s="186">
        <v>35000</v>
      </c>
      <c r="M76" s="190" t="s">
        <v>1670</v>
      </c>
      <c r="N76" s="186">
        <v>35000</v>
      </c>
      <c r="O76" s="185">
        <v>20</v>
      </c>
      <c r="P76" s="186">
        <v>35000</v>
      </c>
      <c r="Q76" s="190" t="s">
        <v>1671</v>
      </c>
      <c r="R76" s="191">
        <v>20</v>
      </c>
      <c r="S76" s="192" t="s">
        <v>2005</v>
      </c>
      <c r="T76" s="192" t="s">
        <v>2006</v>
      </c>
    </row>
    <row r="77" spans="1:20" ht="94.5">
      <c r="A77" s="128">
        <v>70</v>
      </c>
      <c r="B77" s="185"/>
      <c r="C77" s="186" t="s">
        <v>2007</v>
      </c>
      <c r="D77" s="186" t="s">
        <v>2008</v>
      </c>
      <c r="E77" s="186" t="s">
        <v>2009</v>
      </c>
      <c r="F77" s="185" t="s">
        <v>30</v>
      </c>
      <c r="G77" s="186" t="s">
        <v>387</v>
      </c>
      <c r="H77" s="187" t="s">
        <v>34</v>
      </c>
      <c r="I77" s="188" t="s">
        <v>6</v>
      </c>
      <c r="J77" s="186" t="s">
        <v>1682</v>
      </c>
      <c r="K77" s="189">
        <v>50000</v>
      </c>
      <c r="L77" s="186">
        <v>35000</v>
      </c>
      <c r="M77" s="190" t="s">
        <v>1670</v>
      </c>
      <c r="N77" s="186">
        <v>35000</v>
      </c>
      <c r="O77" s="185">
        <v>20</v>
      </c>
      <c r="P77" s="186">
        <v>35000</v>
      </c>
      <c r="Q77" s="190" t="s">
        <v>1671</v>
      </c>
      <c r="R77" s="191">
        <v>20</v>
      </c>
      <c r="S77" s="192" t="s">
        <v>2010</v>
      </c>
      <c r="T77" s="192" t="s">
        <v>2011</v>
      </c>
    </row>
    <row r="78" spans="1:20" ht="78.75">
      <c r="A78" s="128">
        <v>71</v>
      </c>
      <c r="B78" s="185"/>
      <c r="C78" s="186" t="s">
        <v>2012</v>
      </c>
      <c r="D78" s="186" t="s">
        <v>2013</v>
      </c>
      <c r="E78" s="186" t="s">
        <v>2014</v>
      </c>
      <c r="F78" s="185" t="s">
        <v>30</v>
      </c>
      <c r="G78" s="186" t="s">
        <v>387</v>
      </c>
      <c r="H78" s="187" t="s">
        <v>34</v>
      </c>
      <c r="I78" s="188" t="s">
        <v>6</v>
      </c>
      <c r="J78" s="186" t="s">
        <v>1682</v>
      </c>
      <c r="K78" s="189">
        <v>50000</v>
      </c>
      <c r="L78" s="186">
        <v>35000</v>
      </c>
      <c r="M78" s="190" t="s">
        <v>1670</v>
      </c>
      <c r="N78" s="186">
        <v>35000</v>
      </c>
      <c r="O78" s="185">
        <v>20</v>
      </c>
      <c r="P78" s="186">
        <v>35000</v>
      </c>
      <c r="Q78" s="190" t="s">
        <v>1671</v>
      </c>
      <c r="R78" s="191">
        <v>20</v>
      </c>
      <c r="S78" s="192" t="s">
        <v>2015</v>
      </c>
      <c r="T78" s="192" t="s">
        <v>2016</v>
      </c>
    </row>
    <row r="79" spans="1:20" ht="94.5">
      <c r="A79" s="128">
        <v>72</v>
      </c>
      <c r="B79" s="185"/>
      <c r="C79" s="186" t="s">
        <v>2017</v>
      </c>
      <c r="D79" s="186" t="s">
        <v>2018</v>
      </c>
      <c r="E79" s="186" t="s">
        <v>2019</v>
      </c>
      <c r="F79" s="185" t="s">
        <v>30</v>
      </c>
      <c r="G79" s="186" t="s">
        <v>387</v>
      </c>
      <c r="H79" s="187" t="s">
        <v>34</v>
      </c>
      <c r="I79" s="188" t="s">
        <v>6</v>
      </c>
      <c r="J79" s="186" t="s">
        <v>2020</v>
      </c>
      <c r="K79" s="189">
        <v>50000</v>
      </c>
      <c r="L79" s="186">
        <v>35000</v>
      </c>
      <c r="M79" s="190" t="s">
        <v>1670</v>
      </c>
      <c r="N79" s="186">
        <v>35000</v>
      </c>
      <c r="O79" s="185">
        <v>20</v>
      </c>
      <c r="P79" s="186">
        <v>35000</v>
      </c>
      <c r="Q79" s="190" t="s">
        <v>1671</v>
      </c>
      <c r="R79" s="191">
        <v>20</v>
      </c>
      <c r="S79" s="192" t="s">
        <v>2021</v>
      </c>
      <c r="T79" s="192" t="s">
        <v>2022</v>
      </c>
    </row>
    <row r="80" spans="1:20" ht="63">
      <c r="A80" s="128">
        <v>73</v>
      </c>
      <c r="B80" s="185"/>
      <c r="C80" s="186" t="s">
        <v>2023</v>
      </c>
      <c r="D80" s="186" t="s">
        <v>2024</v>
      </c>
      <c r="E80" s="186" t="s">
        <v>2025</v>
      </c>
      <c r="F80" s="185" t="s">
        <v>30</v>
      </c>
      <c r="G80" s="186" t="s">
        <v>387</v>
      </c>
      <c r="H80" s="187" t="s">
        <v>34</v>
      </c>
      <c r="I80" s="188" t="s">
        <v>5</v>
      </c>
      <c r="J80" s="186" t="s">
        <v>1669</v>
      </c>
      <c r="K80" s="189">
        <v>50000</v>
      </c>
      <c r="L80" s="186">
        <v>35000</v>
      </c>
      <c r="M80" s="190" t="s">
        <v>1670</v>
      </c>
      <c r="N80" s="186">
        <v>35000</v>
      </c>
      <c r="O80" s="185">
        <v>20</v>
      </c>
      <c r="P80" s="186">
        <v>35000</v>
      </c>
      <c r="Q80" s="190" t="s">
        <v>1671</v>
      </c>
      <c r="R80" s="191">
        <v>20</v>
      </c>
      <c r="S80" s="192" t="s">
        <v>2026</v>
      </c>
      <c r="T80" s="192" t="s">
        <v>2027</v>
      </c>
    </row>
    <row r="81" spans="1:20" ht="63">
      <c r="A81" s="128">
        <v>74</v>
      </c>
      <c r="B81" s="185"/>
      <c r="C81" s="186" t="s">
        <v>2028</v>
      </c>
      <c r="D81" s="186" t="s">
        <v>1882</v>
      </c>
      <c r="E81" s="186" t="s">
        <v>2029</v>
      </c>
      <c r="F81" s="185" t="s">
        <v>30</v>
      </c>
      <c r="G81" s="186" t="s">
        <v>387</v>
      </c>
      <c r="H81" s="187" t="s">
        <v>34</v>
      </c>
      <c r="I81" s="188" t="s">
        <v>6</v>
      </c>
      <c r="J81" s="186" t="s">
        <v>2020</v>
      </c>
      <c r="K81" s="189">
        <v>50000</v>
      </c>
      <c r="L81" s="186">
        <v>35000</v>
      </c>
      <c r="M81" s="190" t="s">
        <v>1670</v>
      </c>
      <c r="N81" s="186">
        <v>35000</v>
      </c>
      <c r="O81" s="185">
        <v>20</v>
      </c>
      <c r="P81" s="186">
        <v>35000</v>
      </c>
      <c r="Q81" s="190" t="s">
        <v>1671</v>
      </c>
      <c r="R81" s="191">
        <v>20</v>
      </c>
      <c r="S81" s="192" t="s">
        <v>2030</v>
      </c>
      <c r="T81" s="192" t="s">
        <v>2031</v>
      </c>
    </row>
    <row r="82" spans="1:20" ht="78.75">
      <c r="A82" s="128">
        <v>75</v>
      </c>
      <c r="B82" s="185"/>
      <c r="C82" s="186" t="s">
        <v>2032</v>
      </c>
      <c r="D82" s="186" t="s">
        <v>2033</v>
      </c>
      <c r="E82" s="186" t="s">
        <v>2034</v>
      </c>
      <c r="F82" s="185" t="s">
        <v>30</v>
      </c>
      <c r="G82" s="186" t="s">
        <v>387</v>
      </c>
      <c r="H82" s="187" t="s">
        <v>34</v>
      </c>
      <c r="I82" s="188" t="s">
        <v>6</v>
      </c>
      <c r="J82" s="186" t="s">
        <v>2035</v>
      </c>
      <c r="K82" s="189">
        <v>100000</v>
      </c>
      <c r="L82" s="186">
        <v>70000</v>
      </c>
      <c r="M82" s="190" t="s">
        <v>1670</v>
      </c>
      <c r="N82" s="186">
        <v>70000</v>
      </c>
      <c r="O82" s="185">
        <v>20</v>
      </c>
      <c r="P82" s="186">
        <v>70000</v>
      </c>
      <c r="Q82" s="190" t="s">
        <v>1671</v>
      </c>
      <c r="R82" s="191">
        <v>20</v>
      </c>
      <c r="S82" s="192" t="s">
        <v>2036</v>
      </c>
      <c r="T82" s="192" t="s">
        <v>2037</v>
      </c>
    </row>
    <row r="83" spans="1:20" ht="78.75">
      <c r="A83" s="128">
        <v>76</v>
      </c>
      <c r="B83" s="185"/>
      <c r="C83" s="186" t="s">
        <v>2038</v>
      </c>
      <c r="D83" s="186" t="s">
        <v>1959</v>
      </c>
      <c r="E83" s="186" t="s">
        <v>2034</v>
      </c>
      <c r="F83" s="185" t="s">
        <v>30</v>
      </c>
      <c r="G83" s="186" t="s">
        <v>387</v>
      </c>
      <c r="H83" s="187" t="s">
        <v>34</v>
      </c>
      <c r="I83" s="188" t="s">
        <v>6</v>
      </c>
      <c r="J83" s="186" t="s">
        <v>1759</v>
      </c>
      <c r="K83" s="189">
        <v>100000</v>
      </c>
      <c r="L83" s="186">
        <v>70000</v>
      </c>
      <c r="M83" s="190" t="s">
        <v>1670</v>
      </c>
      <c r="N83" s="186">
        <v>70000</v>
      </c>
      <c r="O83" s="185">
        <v>20</v>
      </c>
      <c r="P83" s="186">
        <v>70000</v>
      </c>
      <c r="Q83" s="190" t="s">
        <v>1671</v>
      </c>
      <c r="R83" s="191">
        <v>20</v>
      </c>
      <c r="S83" s="192" t="s">
        <v>2039</v>
      </c>
      <c r="T83" s="192" t="s">
        <v>2040</v>
      </c>
    </row>
    <row r="84" spans="1:20" ht="63">
      <c r="A84" s="128">
        <v>77</v>
      </c>
      <c r="B84" s="185"/>
      <c r="C84" s="186" t="s">
        <v>2041</v>
      </c>
      <c r="D84" s="186" t="s">
        <v>2042</v>
      </c>
      <c r="E84" s="186" t="s">
        <v>2043</v>
      </c>
      <c r="F84" s="185" t="s">
        <v>30</v>
      </c>
      <c r="G84" s="186" t="s">
        <v>387</v>
      </c>
      <c r="H84" s="187" t="s">
        <v>34</v>
      </c>
      <c r="I84" s="188" t="s">
        <v>5</v>
      </c>
      <c r="J84" s="186" t="s">
        <v>1682</v>
      </c>
      <c r="K84" s="189">
        <v>50000</v>
      </c>
      <c r="L84" s="186">
        <v>35000</v>
      </c>
      <c r="M84" s="190" t="s">
        <v>1670</v>
      </c>
      <c r="N84" s="186">
        <v>35000</v>
      </c>
      <c r="O84" s="185">
        <v>20</v>
      </c>
      <c r="P84" s="186">
        <v>35000</v>
      </c>
      <c r="Q84" s="190" t="s">
        <v>1671</v>
      </c>
      <c r="R84" s="191">
        <v>20</v>
      </c>
      <c r="S84" s="192" t="s">
        <v>2044</v>
      </c>
      <c r="T84" s="192" t="s">
        <v>2045</v>
      </c>
    </row>
    <row r="85" spans="1:20" ht="63">
      <c r="A85" s="128">
        <v>78</v>
      </c>
      <c r="B85" s="185"/>
      <c r="C85" s="186" t="s">
        <v>1730</v>
      </c>
      <c r="D85" s="186" t="s">
        <v>2046</v>
      </c>
      <c r="E85" s="186" t="s">
        <v>2047</v>
      </c>
      <c r="F85" s="185" t="s">
        <v>30</v>
      </c>
      <c r="G85" s="186" t="s">
        <v>387</v>
      </c>
      <c r="H85" s="187" t="s">
        <v>34</v>
      </c>
      <c r="I85" s="188" t="s">
        <v>5</v>
      </c>
      <c r="J85" s="186" t="s">
        <v>1951</v>
      </c>
      <c r="K85" s="189">
        <v>50000</v>
      </c>
      <c r="L85" s="186">
        <v>35000</v>
      </c>
      <c r="M85" s="190" t="s">
        <v>1670</v>
      </c>
      <c r="N85" s="186">
        <v>35000</v>
      </c>
      <c r="O85" s="185">
        <v>20</v>
      </c>
      <c r="P85" s="186">
        <v>35000</v>
      </c>
      <c r="Q85" s="190" t="s">
        <v>1671</v>
      </c>
      <c r="R85" s="191">
        <v>20</v>
      </c>
      <c r="S85" s="192" t="s">
        <v>2048</v>
      </c>
      <c r="T85" s="192" t="s">
        <v>2049</v>
      </c>
    </row>
    <row r="86" spans="1:20" ht="94.5">
      <c r="A86" s="128">
        <v>79</v>
      </c>
      <c r="B86" s="185"/>
      <c r="C86" s="186" t="s">
        <v>2050</v>
      </c>
      <c r="D86" s="186" t="s">
        <v>2051</v>
      </c>
      <c r="E86" s="186" t="s">
        <v>2052</v>
      </c>
      <c r="F86" s="185" t="s">
        <v>30</v>
      </c>
      <c r="G86" s="186" t="s">
        <v>387</v>
      </c>
      <c r="H86" s="187" t="s">
        <v>34</v>
      </c>
      <c r="I86" s="188" t="s">
        <v>5</v>
      </c>
      <c r="J86" s="186" t="s">
        <v>1682</v>
      </c>
      <c r="K86" s="189">
        <v>50000</v>
      </c>
      <c r="L86" s="186">
        <v>35000</v>
      </c>
      <c r="M86" s="190" t="s">
        <v>1670</v>
      </c>
      <c r="N86" s="186">
        <v>35000</v>
      </c>
      <c r="O86" s="185">
        <v>20</v>
      </c>
      <c r="P86" s="186">
        <v>35000</v>
      </c>
      <c r="Q86" s="190" t="s">
        <v>1671</v>
      </c>
      <c r="R86" s="191">
        <v>20</v>
      </c>
      <c r="S86" s="192" t="s">
        <v>2053</v>
      </c>
      <c r="T86" s="192" t="s">
        <v>2054</v>
      </c>
    </row>
    <row r="87" spans="1:20" ht="110.25">
      <c r="A87" s="128">
        <v>80</v>
      </c>
      <c r="B87" s="185"/>
      <c r="C87" s="186" t="s">
        <v>1882</v>
      </c>
      <c r="D87" s="186" t="s">
        <v>2055</v>
      </c>
      <c r="E87" s="186" t="s">
        <v>1998</v>
      </c>
      <c r="F87" s="185" t="s">
        <v>30</v>
      </c>
      <c r="G87" s="186" t="s">
        <v>387</v>
      </c>
      <c r="H87" s="187" t="s">
        <v>34</v>
      </c>
      <c r="I87" s="188" t="s">
        <v>5</v>
      </c>
      <c r="J87" s="186" t="s">
        <v>1682</v>
      </c>
      <c r="K87" s="189">
        <v>50000</v>
      </c>
      <c r="L87" s="186">
        <v>35000</v>
      </c>
      <c r="M87" s="190" t="s">
        <v>1670</v>
      </c>
      <c r="N87" s="186">
        <v>35000</v>
      </c>
      <c r="O87" s="185">
        <v>20</v>
      </c>
      <c r="P87" s="186">
        <v>35000</v>
      </c>
      <c r="Q87" s="190" t="s">
        <v>1671</v>
      </c>
      <c r="R87" s="191">
        <v>20</v>
      </c>
      <c r="S87" s="192" t="s">
        <v>2056</v>
      </c>
      <c r="T87" s="192" t="s">
        <v>2057</v>
      </c>
    </row>
    <row r="88" spans="1:20" ht="94.5">
      <c r="A88" s="128">
        <v>81</v>
      </c>
      <c r="B88" s="185"/>
      <c r="C88" s="186" t="s">
        <v>2058</v>
      </c>
      <c r="D88" s="186" t="s">
        <v>2059</v>
      </c>
      <c r="E88" s="186" t="s">
        <v>2060</v>
      </c>
      <c r="F88" s="185" t="s">
        <v>30</v>
      </c>
      <c r="G88" s="186" t="s">
        <v>387</v>
      </c>
      <c r="H88" s="187" t="s">
        <v>34</v>
      </c>
      <c r="I88" s="188" t="s">
        <v>5</v>
      </c>
      <c r="J88" s="186" t="s">
        <v>1682</v>
      </c>
      <c r="K88" s="189">
        <v>50000</v>
      </c>
      <c r="L88" s="186">
        <v>35000</v>
      </c>
      <c r="M88" s="190" t="s">
        <v>1670</v>
      </c>
      <c r="N88" s="186">
        <v>35000</v>
      </c>
      <c r="O88" s="185">
        <v>20</v>
      </c>
      <c r="P88" s="186">
        <v>35000</v>
      </c>
      <c r="Q88" s="190" t="s">
        <v>1671</v>
      </c>
      <c r="R88" s="191">
        <v>20</v>
      </c>
      <c r="S88" s="192" t="s">
        <v>2061</v>
      </c>
      <c r="T88" s="192" t="s">
        <v>2062</v>
      </c>
    </row>
    <row r="89" spans="1:20" ht="94.5">
      <c r="A89" s="128">
        <v>82</v>
      </c>
      <c r="B89" s="185"/>
      <c r="C89" s="186" t="s">
        <v>1711</v>
      </c>
      <c r="D89" s="186" t="s">
        <v>2063</v>
      </c>
      <c r="E89" s="186" t="s">
        <v>2009</v>
      </c>
      <c r="F89" s="185" t="s">
        <v>30</v>
      </c>
      <c r="G89" s="186" t="s">
        <v>387</v>
      </c>
      <c r="H89" s="187" t="s">
        <v>34</v>
      </c>
      <c r="I89" s="188" t="s">
        <v>6</v>
      </c>
      <c r="J89" s="186" t="s">
        <v>1701</v>
      </c>
      <c r="K89" s="189">
        <v>50000</v>
      </c>
      <c r="L89" s="186">
        <v>35000</v>
      </c>
      <c r="M89" s="190" t="s">
        <v>1670</v>
      </c>
      <c r="N89" s="186">
        <v>35000</v>
      </c>
      <c r="O89" s="185">
        <v>20</v>
      </c>
      <c r="P89" s="186">
        <v>35000</v>
      </c>
      <c r="Q89" s="190" t="s">
        <v>1671</v>
      </c>
      <c r="R89" s="191">
        <v>20</v>
      </c>
      <c r="S89" s="192" t="s">
        <v>2064</v>
      </c>
      <c r="T89" s="192" t="s">
        <v>2065</v>
      </c>
    </row>
    <row r="90" spans="1:20" ht="63">
      <c r="A90" s="128">
        <v>83</v>
      </c>
      <c r="B90" s="185"/>
      <c r="C90" s="186" t="s">
        <v>2066</v>
      </c>
      <c r="D90" s="186" t="s">
        <v>2067</v>
      </c>
      <c r="E90" s="186" t="s">
        <v>2068</v>
      </c>
      <c r="F90" s="185" t="s">
        <v>30</v>
      </c>
      <c r="G90" s="186" t="s">
        <v>387</v>
      </c>
      <c r="H90" s="187" t="s">
        <v>159</v>
      </c>
      <c r="I90" s="188" t="s">
        <v>5</v>
      </c>
      <c r="J90" s="186" t="s">
        <v>2004</v>
      </c>
      <c r="K90" s="189">
        <v>50000</v>
      </c>
      <c r="L90" s="186">
        <v>35000</v>
      </c>
      <c r="M90" s="190" t="s">
        <v>1670</v>
      </c>
      <c r="N90" s="186">
        <v>35000</v>
      </c>
      <c r="O90" s="185">
        <v>20</v>
      </c>
      <c r="P90" s="186">
        <v>35000</v>
      </c>
      <c r="Q90" s="190" t="s">
        <v>1671</v>
      </c>
      <c r="R90" s="191">
        <v>20</v>
      </c>
      <c r="S90" s="192" t="s">
        <v>2069</v>
      </c>
      <c r="T90" s="192" t="s">
        <v>2070</v>
      </c>
    </row>
    <row r="91" spans="1:20" ht="94.5">
      <c r="A91" s="128">
        <v>84</v>
      </c>
      <c r="B91" s="185"/>
      <c r="C91" s="186" t="s">
        <v>2071</v>
      </c>
      <c r="D91" s="186" t="s">
        <v>2072</v>
      </c>
      <c r="E91" s="186" t="s">
        <v>2073</v>
      </c>
      <c r="F91" s="185" t="s">
        <v>30</v>
      </c>
      <c r="G91" s="186" t="s">
        <v>387</v>
      </c>
      <c r="H91" s="187" t="s">
        <v>34</v>
      </c>
      <c r="I91" s="188" t="s">
        <v>5</v>
      </c>
      <c r="J91" s="186" t="s">
        <v>1682</v>
      </c>
      <c r="K91" s="189">
        <v>50000</v>
      </c>
      <c r="L91" s="186">
        <v>35000</v>
      </c>
      <c r="M91" s="190" t="s">
        <v>1670</v>
      </c>
      <c r="N91" s="186">
        <v>35000</v>
      </c>
      <c r="O91" s="185">
        <v>20</v>
      </c>
      <c r="P91" s="186">
        <v>35000</v>
      </c>
      <c r="Q91" s="190" t="s">
        <v>1671</v>
      </c>
      <c r="R91" s="191">
        <v>20</v>
      </c>
      <c r="S91" s="192" t="s">
        <v>2074</v>
      </c>
      <c r="T91" s="192" t="s">
        <v>2075</v>
      </c>
    </row>
    <row r="92" spans="1:20" ht="78.75">
      <c r="A92" s="128">
        <v>85</v>
      </c>
      <c r="B92" s="185"/>
      <c r="C92" s="186" t="s">
        <v>2076</v>
      </c>
      <c r="D92" s="186" t="s">
        <v>2077</v>
      </c>
      <c r="E92" s="186" t="s">
        <v>2078</v>
      </c>
      <c r="F92" s="185" t="s">
        <v>30</v>
      </c>
      <c r="G92" s="186" t="s">
        <v>387</v>
      </c>
      <c r="H92" s="187" t="s">
        <v>34</v>
      </c>
      <c r="I92" s="188" t="s">
        <v>6</v>
      </c>
      <c r="J92" s="186" t="s">
        <v>1682</v>
      </c>
      <c r="K92" s="189">
        <v>50000</v>
      </c>
      <c r="L92" s="186">
        <v>35000</v>
      </c>
      <c r="M92" s="190" t="s">
        <v>1670</v>
      </c>
      <c r="N92" s="186">
        <v>35000</v>
      </c>
      <c r="O92" s="185">
        <v>20</v>
      </c>
      <c r="P92" s="186">
        <v>35000</v>
      </c>
      <c r="Q92" s="190" t="s">
        <v>1671</v>
      </c>
      <c r="R92" s="191">
        <v>20</v>
      </c>
      <c r="S92" s="192" t="s">
        <v>2079</v>
      </c>
      <c r="T92" s="192" t="s">
        <v>2080</v>
      </c>
    </row>
    <row r="93" spans="1:20" ht="94.5">
      <c r="A93" s="128">
        <v>86</v>
      </c>
      <c r="B93" s="185"/>
      <c r="C93" s="186" t="s">
        <v>2081</v>
      </c>
      <c r="D93" s="186" t="s">
        <v>2082</v>
      </c>
      <c r="E93" s="186" t="s">
        <v>2083</v>
      </c>
      <c r="F93" s="185" t="s">
        <v>30</v>
      </c>
      <c r="G93" s="186" t="s">
        <v>387</v>
      </c>
      <c r="H93" s="187" t="s">
        <v>34</v>
      </c>
      <c r="I93" s="188" t="s">
        <v>6</v>
      </c>
      <c r="J93" s="186" t="s">
        <v>1682</v>
      </c>
      <c r="K93" s="189">
        <v>50000</v>
      </c>
      <c r="L93" s="186">
        <v>35000</v>
      </c>
      <c r="M93" s="190" t="s">
        <v>1670</v>
      </c>
      <c r="N93" s="186">
        <v>35000</v>
      </c>
      <c r="O93" s="185">
        <v>20</v>
      </c>
      <c r="P93" s="186">
        <v>35000</v>
      </c>
      <c r="Q93" s="190" t="s">
        <v>1671</v>
      </c>
      <c r="R93" s="191">
        <v>20</v>
      </c>
      <c r="S93" s="192" t="s">
        <v>2084</v>
      </c>
      <c r="T93" s="192" t="s">
        <v>2085</v>
      </c>
    </row>
    <row r="94" spans="1:20" ht="94.5">
      <c r="A94" s="128">
        <v>87</v>
      </c>
      <c r="B94" s="185"/>
      <c r="C94" s="186" t="s">
        <v>2086</v>
      </c>
      <c r="D94" s="186" t="s">
        <v>2087</v>
      </c>
      <c r="E94" s="186" t="s">
        <v>2083</v>
      </c>
      <c r="F94" s="185" t="s">
        <v>30</v>
      </c>
      <c r="G94" s="186" t="s">
        <v>387</v>
      </c>
      <c r="H94" s="187" t="s">
        <v>34</v>
      </c>
      <c r="I94" s="188" t="s">
        <v>6</v>
      </c>
      <c r="J94" s="186" t="s">
        <v>1682</v>
      </c>
      <c r="K94" s="189">
        <v>50000</v>
      </c>
      <c r="L94" s="186">
        <v>35000</v>
      </c>
      <c r="M94" s="190" t="s">
        <v>1670</v>
      </c>
      <c r="N94" s="186">
        <v>35000</v>
      </c>
      <c r="O94" s="185">
        <v>20</v>
      </c>
      <c r="P94" s="186">
        <v>35000</v>
      </c>
      <c r="Q94" s="190" t="s">
        <v>1671</v>
      </c>
      <c r="R94" s="191">
        <v>20</v>
      </c>
      <c r="S94" s="192" t="s">
        <v>2088</v>
      </c>
      <c r="T94" s="192" t="s">
        <v>2089</v>
      </c>
    </row>
    <row r="95" spans="1:20" ht="63">
      <c r="A95" s="128">
        <v>88</v>
      </c>
      <c r="B95" s="185"/>
      <c r="C95" s="186" t="s">
        <v>1799</v>
      </c>
      <c r="D95" s="186" t="s">
        <v>2090</v>
      </c>
      <c r="E95" s="186" t="s">
        <v>2091</v>
      </c>
      <c r="F95" s="185" t="s">
        <v>30</v>
      </c>
      <c r="G95" s="186" t="s">
        <v>387</v>
      </c>
      <c r="H95" s="187" t="s">
        <v>34</v>
      </c>
      <c r="I95" s="188" t="s">
        <v>5</v>
      </c>
      <c r="J95" s="186" t="s">
        <v>2092</v>
      </c>
      <c r="K95" s="189">
        <v>50000</v>
      </c>
      <c r="L95" s="186">
        <v>35000</v>
      </c>
      <c r="M95" s="190" t="s">
        <v>1670</v>
      </c>
      <c r="N95" s="186">
        <v>35000</v>
      </c>
      <c r="O95" s="185">
        <v>20</v>
      </c>
      <c r="P95" s="186">
        <v>35000</v>
      </c>
      <c r="Q95" s="190" t="s">
        <v>1671</v>
      </c>
      <c r="R95" s="191">
        <v>20</v>
      </c>
      <c r="S95" s="192" t="s">
        <v>2093</v>
      </c>
      <c r="T95" s="192" t="s">
        <v>2094</v>
      </c>
    </row>
    <row r="96" spans="1:20" ht="63">
      <c r="A96" s="128">
        <v>89</v>
      </c>
      <c r="B96" s="185"/>
      <c r="C96" s="186" t="s">
        <v>2095</v>
      </c>
      <c r="D96" s="186" t="s">
        <v>2096</v>
      </c>
      <c r="E96" s="186" t="s">
        <v>2097</v>
      </c>
      <c r="F96" s="185" t="s">
        <v>30</v>
      </c>
      <c r="G96" s="186" t="s">
        <v>387</v>
      </c>
      <c r="H96" s="187" t="s">
        <v>159</v>
      </c>
      <c r="I96" s="188" t="s">
        <v>5</v>
      </c>
      <c r="J96" s="186" t="s">
        <v>1759</v>
      </c>
      <c r="K96" s="189">
        <v>50000</v>
      </c>
      <c r="L96" s="186">
        <v>35000</v>
      </c>
      <c r="M96" s="190" t="s">
        <v>1670</v>
      </c>
      <c r="N96" s="186">
        <v>35000</v>
      </c>
      <c r="O96" s="185">
        <v>20</v>
      </c>
      <c r="P96" s="186">
        <v>35000</v>
      </c>
      <c r="Q96" s="190" t="s">
        <v>1671</v>
      </c>
      <c r="R96" s="191">
        <v>20</v>
      </c>
      <c r="S96" s="192" t="s">
        <v>2098</v>
      </c>
      <c r="T96" s="192" t="s">
        <v>2099</v>
      </c>
    </row>
    <row r="97" spans="1:20" ht="63">
      <c r="A97" s="128">
        <v>90</v>
      </c>
      <c r="B97" s="185"/>
      <c r="C97" s="186" t="s">
        <v>2100</v>
      </c>
      <c r="D97" s="186" t="s">
        <v>2101</v>
      </c>
      <c r="E97" s="186" t="s">
        <v>2097</v>
      </c>
      <c r="F97" s="185" t="s">
        <v>30</v>
      </c>
      <c r="G97" s="186" t="s">
        <v>387</v>
      </c>
      <c r="H97" s="187" t="s">
        <v>159</v>
      </c>
      <c r="I97" s="188" t="s">
        <v>5</v>
      </c>
      <c r="J97" s="186" t="s">
        <v>1759</v>
      </c>
      <c r="K97" s="189">
        <v>50000</v>
      </c>
      <c r="L97" s="186">
        <v>35000</v>
      </c>
      <c r="M97" s="190" t="s">
        <v>1670</v>
      </c>
      <c r="N97" s="186">
        <v>35000</v>
      </c>
      <c r="O97" s="185">
        <v>20</v>
      </c>
      <c r="P97" s="186">
        <v>35000</v>
      </c>
      <c r="Q97" s="190" t="s">
        <v>1671</v>
      </c>
      <c r="R97" s="191">
        <v>20</v>
      </c>
      <c r="S97" s="192" t="s">
        <v>2102</v>
      </c>
      <c r="T97" s="192" t="s">
        <v>2103</v>
      </c>
    </row>
    <row r="98" spans="1:20" ht="47.25">
      <c r="A98" s="128">
        <v>91</v>
      </c>
      <c r="B98" s="185"/>
      <c r="C98" s="186" t="s">
        <v>2104</v>
      </c>
      <c r="D98" s="186" t="s">
        <v>2105</v>
      </c>
      <c r="E98" s="186" t="s">
        <v>2106</v>
      </c>
      <c r="F98" s="185" t="s">
        <v>30</v>
      </c>
      <c r="G98" s="186" t="s">
        <v>387</v>
      </c>
      <c r="H98" s="187" t="s">
        <v>34</v>
      </c>
      <c r="I98" s="188" t="s">
        <v>6</v>
      </c>
      <c r="J98" s="186" t="s">
        <v>1707</v>
      </c>
      <c r="K98" s="189">
        <v>50000</v>
      </c>
      <c r="L98" s="186">
        <v>35000</v>
      </c>
      <c r="M98" s="190" t="s">
        <v>1670</v>
      </c>
      <c r="N98" s="186">
        <v>35000</v>
      </c>
      <c r="O98" s="185">
        <v>20</v>
      </c>
      <c r="P98" s="186">
        <v>35000</v>
      </c>
      <c r="Q98" s="190" t="s">
        <v>1671</v>
      </c>
      <c r="R98" s="191">
        <v>20</v>
      </c>
      <c r="S98" s="192" t="s">
        <v>2107</v>
      </c>
      <c r="T98" s="192" t="s">
        <v>2108</v>
      </c>
    </row>
    <row r="99" spans="1:20" ht="63">
      <c r="A99" s="128">
        <v>92</v>
      </c>
      <c r="B99" s="185"/>
      <c r="C99" s="186" t="s">
        <v>2109</v>
      </c>
      <c r="D99" s="186" t="s">
        <v>2110</v>
      </c>
      <c r="E99" s="186" t="s">
        <v>2111</v>
      </c>
      <c r="F99" s="185" t="s">
        <v>30</v>
      </c>
      <c r="G99" s="186" t="s">
        <v>387</v>
      </c>
      <c r="H99" s="187" t="s">
        <v>34</v>
      </c>
      <c r="I99" s="188" t="s">
        <v>5</v>
      </c>
      <c r="J99" s="186" t="s">
        <v>1682</v>
      </c>
      <c r="K99" s="189">
        <v>50000</v>
      </c>
      <c r="L99" s="186">
        <v>35000</v>
      </c>
      <c r="M99" s="190" t="s">
        <v>1670</v>
      </c>
      <c r="N99" s="186">
        <v>35000</v>
      </c>
      <c r="O99" s="185">
        <v>20</v>
      </c>
      <c r="P99" s="186">
        <v>35000</v>
      </c>
      <c r="Q99" s="190" t="s">
        <v>1671</v>
      </c>
      <c r="R99" s="191">
        <v>20</v>
      </c>
      <c r="S99" s="192" t="s">
        <v>2112</v>
      </c>
      <c r="T99" s="192" t="s">
        <v>2113</v>
      </c>
    </row>
    <row r="100" spans="1:20" ht="63">
      <c r="A100" s="128">
        <v>93</v>
      </c>
      <c r="B100" s="185"/>
      <c r="C100" s="186" t="s">
        <v>2114</v>
      </c>
      <c r="D100" s="186" t="s">
        <v>2115</v>
      </c>
      <c r="E100" s="186" t="s">
        <v>2111</v>
      </c>
      <c r="F100" s="185" t="s">
        <v>30</v>
      </c>
      <c r="G100" s="186" t="s">
        <v>387</v>
      </c>
      <c r="H100" s="187" t="s">
        <v>34</v>
      </c>
      <c r="I100" s="188" t="s">
        <v>5</v>
      </c>
      <c r="J100" s="186" t="s">
        <v>1682</v>
      </c>
      <c r="K100" s="189">
        <v>50000</v>
      </c>
      <c r="L100" s="186">
        <v>35000</v>
      </c>
      <c r="M100" s="190" t="s">
        <v>1670</v>
      </c>
      <c r="N100" s="186">
        <v>35000</v>
      </c>
      <c r="O100" s="185">
        <v>20</v>
      </c>
      <c r="P100" s="186">
        <v>35000</v>
      </c>
      <c r="Q100" s="190" t="s">
        <v>1671</v>
      </c>
      <c r="R100" s="191">
        <v>20</v>
      </c>
      <c r="S100" s="192" t="s">
        <v>2116</v>
      </c>
      <c r="T100" s="192" t="s">
        <v>2117</v>
      </c>
    </row>
    <row r="101" spans="1:20" ht="78.75">
      <c r="A101" s="128">
        <v>94</v>
      </c>
      <c r="B101" s="185"/>
      <c r="C101" s="186" t="s">
        <v>2118</v>
      </c>
      <c r="D101" s="186" t="s">
        <v>2119</v>
      </c>
      <c r="E101" s="186" t="s">
        <v>2120</v>
      </c>
      <c r="F101" s="185" t="s">
        <v>30</v>
      </c>
      <c r="G101" s="186" t="s">
        <v>387</v>
      </c>
      <c r="H101" s="187" t="s">
        <v>34</v>
      </c>
      <c r="I101" s="188" t="s">
        <v>5</v>
      </c>
      <c r="J101" s="186" t="s">
        <v>2004</v>
      </c>
      <c r="K101" s="189">
        <v>50000</v>
      </c>
      <c r="L101" s="186">
        <v>35000</v>
      </c>
      <c r="M101" s="190" t="s">
        <v>1670</v>
      </c>
      <c r="N101" s="186">
        <v>35000</v>
      </c>
      <c r="O101" s="185">
        <v>20</v>
      </c>
      <c r="P101" s="186">
        <v>35000</v>
      </c>
      <c r="Q101" s="190" t="s">
        <v>1671</v>
      </c>
      <c r="R101" s="191">
        <v>20</v>
      </c>
      <c r="S101" s="192" t="s">
        <v>2121</v>
      </c>
      <c r="T101" s="192" t="s">
        <v>2122</v>
      </c>
    </row>
    <row r="102" spans="1:20" ht="126">
      <c r="A102" s="128">
        <v>95</v>
      </c>
      <c r="B102" s="185"/>
      <c r="C102" s="186" t="s">
        <v>2123</v>
      </c>
      <c r="D102" s="186" t="s">
        <v>2124</v>
      </c>
      <c r="E102" s="186" t="s">
        <v>2125</v>
      </c>
      <c r="F102" s="185" t="s">
        <v>30</v>
      </c>
      <c r="G102" s="186" t="s">
        <v>387</v>
      </c>
      <c r="H102" s="187" t="s">
        <v>159</v>
      </c>
      <c r="I102" s="188" t="s">
        <v>5</v>
      </c>
      <c r="J102" s="186" t="s">
        <v>1759</v>
      </c>
      <c r="K102" s="189">
        <v>50000</v>
      </c>
      <c r="L102" s="186">
        <v>35000</v>
      </c>
      <c r="M102" s="190" t="s">
        <v>1670</v>
      </c>
      <c r="N102" s="186">
        <v>35000</v>
      </c>
      <c r="O102" s="185">
        <v>20</v>
      </c>
      <c r="P102" s="186">
        <v>35000</v>
      </c>
      <c r="Q102" s="190" t="s">
        <v>1671</v>
      </c>
      <c r="R102" s="191">
        <v>20</v>
      </c>
      <c r="S102" s="192" t="s">
        <v>2126</v>
      </c>
      <c r="T102" s="192" t="s">
        <v>2127</v>
      </c>
    </row>
    <row r="103" spans="1:20" ht="94.5">
      <c r="A103" s="128">
        <v>96</v>
      </c>
      <c r="B103" s="185"/>
      <c r="C103" s="186" t="s">
        <v>2128</v>
      </c>
      <c r="D103" s="186" t="s">
        <v>2129</v>
      </c>
      <c r="E103" s="186" t="s">
        <v>2130</v>
      </c>
      <c r="F103" s="185" t="s">
        <v>30</v>
      </c>
      <c r="G103" s="186" t="s">
        <v>387</v>
      </c>
      <c r="H103" s="187" t="s">
        <v>34</v>
      </c>
      <c r="I103" s="188" t="s">
        <v>5</v>
      </c>
      <c r="J103" s="186" t="s">
        <v>1669</v>
      </c>
      <c r="K103" s="189">
        <v>50000</v>
      </c>
      <c r="L103" s="186">
        <v>35000</v>
      </c>
      <c r="M103" s="190" t="s">
        <v>1670</v>
      </c>
      <c r="N103" s="186">
        <v>35000</v>
      </c>
      <c r="O103" s="185">
        <v>20</v>
      </c>
      <c r="P103" s="186">
        <v>35000</v>
      </c>
      <c r="Q103" s="190" t="s">
        <v>1671</v>
      </c>
      <c r="R103" s="191">
        <v>20</v>
      </c>
      <c r="S103" s="192" t="s">
        <v>2131</v>
      </c>
      <c r="T103" s="192" t="s">
        <v>2132</v>
      </c>
    </row>
    <row r="104" spans="1:20" ht="110.25">
      <c r="A104" s="128">
        <v>97</v>
      </c>
      <c r="B104" s="185"/>
      <c r="C104" s="186" t="s">
        <v>2133</v>
      </c>
      <c r="D104" s="186" t="s">
        <v>2134</v>
      </c>
      <c r="E104" s="186" t="s">
        <v>2135</v>
      </c>
      <c r="F104" s="185" t="s">
        <v>30</v>
      </c>
      <c r="G104" s="186" t="s">
        <v>387</v>
      </c>
      <c r="H104" s="187" t="s">
        <v>34</v>
      </c>
      <c r="I104" s="188" t="s">
        <v>5</v>
      </c>
      <c r="J104" s="186" t="s">
        <v>1682</v>
      </c>
      <c r="K104" s="189">
        <v>50000</v>
      </c>
      <c r="L104" s="186">
        <v>35000</v>
      </c>
      <c r="M104" s="190" t="s">
        <v>1670</v>
      </c>
      <c r="N104" s="186">
        <v>35000</v>
      </c>
      <c r="O104" s="185">
        <v>20</v>
      </c>
      <c r="P104" s="186">
        <v>35000</v>
      </c>
      <c r="Q104" s="190" t="s">
        <v>1671</v>
      </c>
      <c r="R104" s="191">
        <v>20</v>
      </c>
      <c r="S104" s="192" t="s">
        <v>2136</v>
      </c>
      <c r="T104" s="192" t="s">
        <v>2137</v>
      </c>
    </row>
    <row r="105" spans="1:20" ht="94.5">
      <c r="A105" s="128">
        <v>98</v>
      </c>
      <c r="B105" s="185"/>
      <c r="C105" s="186" t="s">
        <v>1896</v>
      </c>
      <c r="D105" s="186" t="s">
        <v>2138</v>
      </c>
      <c r="E105" s="186" t="s">
        <v>2130</v>
      </c>
      <c r="F105" s="185" t="s">
        <v>30</v>
      </c>
      <c r="G105" s="186" t="s">
        <v>387</v>
      </c>
      <c r="H105" s="187" t="s">
        <v>34</v>
      </c>
      <c r="I105" s="188" t="s">
        <v>5</v>
      </c>
      <c r="J105" s="186" t="s">
        <v>1669</v>
      </c>
      <c r="K105" s="189">
        <v>50000</v>
      </c>
      <c r="L105" s="186">
        <v>35000</v>
      </c>
      <c r="M105" s="190" t="s">
        <v>1670</v>
      </c>
      <c r="N105" s="186">
        <v>35000</v>
      </c>
      <c r="O105" s="185">
        <v>20</v>
      </c>
      <c r="P105" s="186">
        <v>35000</v>
      </c>
      <c r="Q105" s="190" t="s">
        <v>1671</v>
      </c>
      <c r="R105" s="191">
        <v>20</v>
      </c>
      <c r="S105" s="192" t="s">
        <v>2139</v>
      </c>
      <c r="T105" s="192" t="s">
        <v>2140</v>
      </c>
    </row>
    <row r="106" spans="1:20" ht="94.5">
      <c r="A106" s="128">
        <v>99</v>
      </c>
      <c r="B106" s="185"/>
      <c r="C106" s="186" t="s">
        <v>2141</v>
      </c>
      <c r="D106" s="186" t="s">
        <v>2142</v>
      </c>
      <c r="E106" s="186" t="s">
        <v>2143</v>
      </c>
      <c r="F106" s="185" t="s">
        <v>30</v>
      </c>
      <c r="G106" s="186" t="s">
        <v>387</v>
      </c>
      <c r="H106" s="187" t="s">
        <v>34</v>
      </c>
      <c r="I106" s="188" t="s">
        <v>6</v>
      </c>
      <c r="J106" s="186" t="s">
        <v>1682</v>
      </c>
      <c r="K106" s="189">
        <v>50000</v>
      </c>
      <c r="L106" s="186">
        <v>35000</v>
      </c>
      <c r="M106" s="190" t="s">
        <v>1670</v>
      </c>
      <c r="N106" s="186">
        <v>35000</v>
      </c>
      <c r="O106" s="185">
        <v>20</v>
      </c>
      <c r="P106" s="186">
        <v>35000</v>
      </c>
      <c r="Q106" s="190" t="s">
        <v>1671</v>
      </c>
      <c r="R106" s="191">
        <v>20</v>
      </c>
      <c r="S106" s="192" t="s">
        <v>2144</v>
      </c>
      <c r="T106" s="192" t="s">
        <v>2145</v>
      </c>
    </row>
    <row r="107" spans="1:20" ht="110.25">
      <c r="A107" s="128">
        <v>100</v>
      </c>
      <c r="B107" s="185"/>
      <c r="C107" s="186" t="s">
        <v>2146</v>
      </c>
      <c r="D107" s="186" t="s">
        <v>2147</v>
      </c>
      <c r="E107" s="186" t="s">
        <v>2148</v>
      </c>
      <c r="F107" s="185" t="s">
        <v>30</v>
      </c>
      <c r="G107" s="186" t="s">
        <v>387</v>
      </c>
      <c r="H107" s="187" t="s">
        <v>34</v>
      </c>
      <c r="I107" s="188" t="s">
        <v>6</v>
      </c>
      <c r="J107" s="186" t="s">
        <v>2149</v>
      </c>
      <c r="K107" s="189">
        <v>50000</v>
      </c>
      <c r="L107" s="186">
        <v>35000</v>
      </c>
      <c r="M107" s="190" t="s">
        <v>1670</v>
      </c>
      <c r="N107" s="186">
        <v>35000</v>
      </c>
      <c r="O107" s="185">
        <v>20</v>
      </c>
      <c r="P107" s="186">
        <v>35000</v>
      </c>
      <c r="Q107" s="190" t="s">
        <v>1671</v>
      </c>
      <c r="R107" s="191">
        <v>20</v>
      </c>
      <c r="S107" s="192" t="s">
        <v>2150</v>
      </c>
      <c r="T107" s="192" t="s">
        <v>2151</v>
      </c>
    </row>
    <row r="108" spans="1:20" ht="94.5">
      <c r="A108" s="128">
        <v>101</v>
      </c>
      <c r="B108" s="185"/>
      <c r="C108" s="186" t="s">
        <v>2109</v>
      </c>
      <c r="D108" s="186" t="s">
        <v>2152</v>
      </c>
      <c r="E108" s="186" t="s">
        <v>2153</v>
      </c>
      <c r="F108" s="185" t="s">
        <v>30</v>
      </c>
      <c r="G108" s="186" t="s">
        <v>387</v>
      </c>
      <c r="H108" s="187" t="s">
        <v>34</v>
      </c>
      <c r="I108" s="188" t="s">
        <v>5</v>
      </c>
      <c r="J108" s="186" t="s">
        <v>1759</v>
      </c>
      <c r="K108" s="189">
        <v>50000</v>
      </c>
      <c r="L108" s="186">
        <v>35000</v>
      </c>
      <c r="M108" s="190" t="s">
        <v>1670</v>
      </c>
      <c r="N108" s="186">
        <v>35000</v>
      </c>
      <c r="O108" s="185">
        <v>20</v>
      </c>
      <c r="P108" s="186">
        <v>35000</v>
      </c>
      <c r="Q108" s="190" t="s">
        <v>1671</v>
      </c>
      <c r="R108" s="191">
        <v>20</v>
      </c>
      <c r="S108" s="192" t="s">
        <v>2154</v>
      </c>
      <c r="T108" s="192" t="s">
        <v>2155</v>
      </c>
    </row>
    <row r="109" spans="1:20" ht="110.25">
      <c r="A109" s="128">
        <v>102</v>
      </c>
      <c r="B109" s="185"/>
      <c r="C109" s="186" t="s">
        <v>2156</v>
      </c>
      <c r="D109" s="186" t="s">
        <v>2157</v>
      </c>
      <c r="E109" s="186" t="s">
        <v>2158</v>
      </c>
      <c r="F109" s="185" t="s">
        <v>30</v>
      </c>
      <c r="G109" s="186" t="s">
        <v>387</v>
      </c>
      <c r="H109" s="187" t="s">
        <v>159</v>
      </c>
      <c r="I109" s="188" t="s">
        <v>6</v>
      </c>
      <c r="J109" s="186" t="s">
        <v>1682</v>
      </c>
      <c r="K109" s="189">
        <v>50000</v>
      </c>
      <c r="L109" s="186">
        <v>35000</v>
      </c>
      <c r="M109" s="190" t="s">
        <v>1670</v>
      </c>
      <c r="N109" s="186">
        <v>35000</v>
      </c>
      <c r="O109" s="185">
        <v>20</v>
      </c>
      <c r="P109" s="186">
        <v>35000</v>
      </c>
      <c r="Q109" s="190" t="s">
        <v>1671</v>
      </c>
      <c r="R109" s="191">
        <v>20</v>
      </c>
      <c r="S109" s="192" t="s">
        <v>2159</v>
      </c>
      <c r="T109" s="192" t="s">
        <v>2160</v>
      </c>
    </row>
    <row r="110" spans="1:20" ht="94.5">
      <c r="A110" s="128">
        <v>103</v>
      </c>
      <c r="B110" s="185"/>
      <c r="C110" s="186" t="s">
        <v>2161</v>
      </c>
      <c r="D110" s="186" t="s">
        <v>1724</v>
      </c>
      <c r="E110" s="186" t="s">
        <v>2162</v>
      </c>
      <c r="F110" s="185" t="s">
        <v>30</v>
      </c>
      <c r="G110" s="186" t="s">
        <v>387</v>
      </c>
      <c r="H110" s="187" t="s">
        <v>159</v>
      </c>
      <c r="I110" s="188" t="s">
        <v>6</v>
      </c>
      <c r="J110" s="186" t="s">
        <v>1682</v>
      </c>
      <c r="K110" s="189">
        <v>50000</v>
      </c>
      <c r="L110" s="186">
        <v>35000</v>
      </c>
      <c r="M110" s="190" t="s">
        <v>1670</v>
      </c>
      <c r="N110" s="186">
        <v>35000</v>
      </c>
      <c r="O110" s="185">
        <v>20</v>
      </c>
      <c r="P110" s="186">
        <v>35000</v>
      </c>
      <c r="Q110" s="190" t="s">
        <v>1671</v>
      </c>
      <c r="R110" s="191">
        <v>20</v>
      </c>
      <c r="S110" s="192" t="s">
        <v>2163</v>
      </c>
      <c r="T110" s="192" t="s">
        <v>2164</v>
      </c>
    </row>
    <row r="111" spans="1:20" ht="94.5">
      <c r="A111" s="128">
        <v>104</v>
      </c>
      <c r="B111" s="185"/>
      <c r="C111" s="186" t="s">
        <v>2165</v>
      </c>
      <c r="D111" s="186" t="s">
        <v>2166</v>
      </c>
      <c r="E111" s="186" t="s">
        <v>2167</v>
      </c>
      <c r="F111" s="185" t="s">
        <v>30</v>
      </c>
      <c r="G111" s="186" t="s">
        <v>387</v>
      </c>
      <c r="H111" s="187" t="s">
        <v>159</v>
      </c>
      <c r="I111" s="188" t="s">
        <v>6</v>
      </c>
      <c r="J111" s="186" t="s">
        <v>1682</v>
      </c>
      <c r="K111" s="189">
        <v>50000</v>
      </c>
      <c r="L111" s="186">
        <v>35000</v>
      </c>
      <c r="M111" s="190" t="s">
        <v>1670</v>
      </c>
      <c r="N111" s="186">
        <v>35000</v>
      </c>
      <c r="O111" s="185">
        <v>20</v>
      </c>
      <c r="P111" s="186">
        <v>35000</v>
      </c>
      <c r="Q111" s="190" t="s">
        <v>1671</v>
      </c>
      <c r="R111" s="191">
        <v>20</v>
      </c>
      <c r="S111" s="192" t="s">
        <v>2168</v>
      </c>
      <c r="T111" s="192" t="s">
        <v>2169</v>
      </c>
    </row>
    <row r="112" spans="1:20" ht="110.25">
      <c r="A112" s="128">
        <v>105</v>
      </c>
      <c r="B112" s="185"/>
      <c r="C112" s="186" t="s">
        <v>1866</v>
      </c>
      <c r="D112" s="186" t="s">
        <v>2170</v>
      </c>
      <c r="E112" s="186" t="s">
        <v>2171</v>
      </c>
      <c r="F112" s="185" t="s">
        <v>30</v>
      </c>
      <c r="G112" s="186" t="s">
        <v>387</v>
      </c>
      <c r="H112" s="187" t="s">
        <v>34</v>
      </c>
      <c r="I112" s="188" t="s">
        <v>6</v>
      </c>
      <c r="J112" s="186" t="s">
        <v>1682</v>
      </c>
      <c r="K112" s="189">
        <v>50000</v>
      </c>
      <c r="L112" s="186">
        <v>35000</v>
      </c>
      <c r="M112" s="190" t="s">
        <v>1670</v>
      </c>
      <c r="N112" s="186">
        <v>35000</v>
      </c>
      <c r="O112" s="185">
        <v>20</v>
      </c>
      <c r="P112" s="186">
        <v>35000</v>
      </c>
      <c r="Q112" s="190" t="s">
        <v>1671</v>
      </c>
      <c r="R112" s="191">
        <v>20</v>
      </c>
      <c r="S112" s="192" t="s">
        <v>2172</v>
      </c>
      <c r="T112" s="192" t="s">
        <v>2173</v>
      </c>
    </row>
    <row r="113" spans="1:20" ht="78.75">
      <c r="A113" s="128">
        <v>106</v>
      </c>
      <c r="B113" s="185"/>
      <c r="C113" s="186" t="s">
        <v>2174</v>
      </c>
      <c r="D113" s="186" t="s">
        <v>2086</v>
      </c>
      <c r="E113" s="186" t="s">
        <v>2175</v>
      </c>
      <c r="F113" s="185" t="s">
        <v>30</v>
      </c>
      <c r="G113" s="186" t="s">
        <v>387</v>
      </c>
      <c r="H113" s="187" t="s">
        <v>34</v>
      </c>
      <c r="I113" s="188" t="s">
        <v>6</v>
      </c>
      <c r="J113" s="186" t="s">
        <v>2176</v>
      </c>
      <c r="K113" s="189">
        <v>50000</v>
      </c>
      <c r="L113" s="186">
        <v>35000</v>
      </c>
      <c r="M113" s="190" t="s">
        <v>1670</v>
      </c>
      <c r="N113" s="186">
        <v>35000</v>
      </c>
      <c r="O113" s="185">
        <v>20</v>
      </c>
      <c r="P113" s="186">
        <v>35000</v>
      </c>
      <c r="Q113" s="190" t="s">
        <v>1671</v>
      </c>
      <c r="R113" s="191">
        <v>20</v>
      </c>
      <c r="S113" s="192" t="s">
        <v>2177</v>
      </c>
      <c r="T113" s="192" t="s">
        <v>2178</v>
      </c>
    </row>
    <row r="114" spans="1:20" ht="78.75">
      <c r="A114" s="128">
        <v>107</v>
      </c>
      <c r="B114" s="185"/>
      <c r="C114" s="186" t="s">
        <v>1958</v>
      </c>
      <c r="D114" s="186" t="s">
        <v>2179</v>
      </c>
      <c r="E114" s="186" t="s">
        <v>2180</v>
      </c>
      <c r="F114" s="185" t="s">
        <v>30</v>
      </c>
      <c r="G114" s="186" t="s">
        <v>387</v>
      </c>
      <c r="H114" s="187" t="s">
        <v>159</v>
      </c>
      <c r="I114" s="188" t="s">
        <v>6</v>
      </c>
      <c r="J114" s="186" t="s">
        <v>1669</v>
      </c>
      <c r="K114" s="189">
        <v>50000</v>
      </c>
      <c r="L114" s="186">
        <v>35000</v>
      </c>
      <c r="M114" s="190" t="s">
        <v>1670</v>
      </c>
      <c r="N114" s="186">
        <v>35000</v>
      </c>
      <c r="O114" s="185">
        <v>20</v>
      </c>
      <c r="P114" s="186">
        <v>35000</v>
      </c>
      <c r="Q114" s="190" t="s">
        <v>1671</v>
      </c>
      <c r="R114" s="191">
        <v>20</v>
      </c>
      <c r="S114" s="192">
        <v>61172474980</v>
      </c>
      <c r="T114" s="192" t="s">
        <v>2181</v>
      </c>
    </row>
    <row r="115" spans="1:20" ht="78.75">
      <c r="A115" s="128">
        <v>108</v>
      </c>
      <c r="B115" s="185"/>
      <c r="C115" s="186" t="s">
        <v>2182</v>
      </c>
      <c r="D115" s="186" t="s">
        <v>2183</v>
      </c>
      <c r="E115" s="186" t="s">
        <v>2184</v>
      </c>
      <c r="F115" s="185" t="s">
        <v>30</v>
      </c>
      <c r="G115" s="186" t="s">
        <v>387</v>
      </c>
      <c r="H115" s="187" t="s">
        <v>34</v>
      </c>
      <c r="I115" s="188" t="s">
        <v>6</v>
      </c>
      <c r="J115" s="186" t="s">
        <v>1669</v>
      </c>
      <c r="K115" s="189">
        <v>50000</v>
      </c>
      <c r="L115" s="186">
        <v>35000</v>
      </c>
      <c r="M115" s="190" t="s">
        <v>1670</v>
      </c>
      <c r="N115" s="186">
        <v>35000</v>
      </c>
      <c r="O115" s="185">
        <v>20</v>
      </c>
      <c r="P115" s="186">
        <v>35000</v>
      </c>
      <c r="Q115" s="190" t="s">
        <v>1671</v>
      </c>
      <c r="R115" s="191">
        <v>20</v>
      </c>
      <c r="S115" s="192" t="s">
        <v>2185</v>
      </c>
      <c r="T115" s="192" t="s">
        <v>2186</v>
      </c>
    </row>
    <row r="116" spans="1:20" ht="63">
      <c r="A116" s="128">
        <v>109</v>
      </c>
      <c r="B116" s="185"/>
      <c r="C116" s="186" t="s">
        <v>2187</v>
      </c>
      <c r="D116" s="186" t="s">
        <v>2188</v>
      </c>
      <c r="E116" s="186" t="s">
        <v>2189</v>
      </c>
      <c r="F116" s="185" t="s">
        <v>30</v>
      </c>
      <c r="G116" s="186" t="s">
        <v>387</v>
      </c>
      <c r="H116" s="187" t="s">
        <v>34</v>
      </c>
      <c r="I116" s="188" t="s">
        <v>6</v>
      </c>
      <c r="J116" s="186" t="s">
        <v>1759</v>
      </c>
      <c r="K116" s="189">
        <v>50000</v>
      </c>
      <c r="L116" s="186">
        <v>35000</v>
      </c>
      <c r="M116" s="190" t="s">
        <v>1670</v>
      </c>
      <c r="N116" s="186">
        <v>35000</v>
      </c>
      <c r="O116" s="185">
        <v>20</v>
      </c>
      <c r="P116" s="186">
        <v>35000</v>
      </c>
      <c r="Q116" s="190" t="s">
        <v>1671</v>
      </c>
      <c r="R116" s="191">
        <v>20</v>
      </c>
      <c r="S116" s="192" t="s">
        <v>2190</v>
      </c>
      <c r="T116" s="192" t="s">
        <v>2191</v>
      </c>
    </row>
    <row r="117" spans="1:20" ht="94.5">
      <c r="A117" s="128">
        <v>110</v>
      </c>
      <c r="B117" s="185"/>
      <c r="C117" s="186" t="s">
        <v>1704</v>
      </c>
      <c r="D117" s="186" t="s">
        <v>1780</v>
      </c>
      <c r="E117" s="186" t="s">
        <v>2192</v>
      </c>
      <c r="F117" s="185" t="s">
        <v>30</v>
      </c>
      <c r="G117" s="186" t="s">
        <v>387</v>
      </c>
      <c r="H117" s="187" t="s">
        <v>34</v>
      </c>
      <c r="I117" s="188" t="s">
        <v>6</v>
      </c>
      <c r="J117" s="186" t="s">
        <v>1682</v>
      </c>
      <c r="K117" s="189">
        <v>50000</v>
      </c>
      <c r="L117" s="186">
        <v>35000</v>
      </c>
      <c r="M117" s="190" t="s">
        <v>1670</v>
      </c>
      <c r="N117" s="186">
        <v>35000</v>
      </c>
      <c r="O117" s="185">
        <v>20</v>
      </c>
      <c r="P117" s="186">
        <v>35000</v>
      </c>
      <c r="Q117" s="190" t="s">
        <v>1671</v>
      </c>
      <c r="R117" s="191">
        <v>20</v>
      </c>
      <c r="S117" s="192" t="s">
        <v>2193</v>
      </c>
      <c r="T117" s="192" t="s">
        <v>2194</v>
      </c>
    </row>
    <row r="118" spans="1:20" ht="94.5">
      <c r="A118" s="128">
        <v>111</v>
      </c>
      <c r="B118" s="185"/>
      <c r="C118" s="186" t="s">
        <v>2195</v>
      </c>
      <c r="D118" s="186" t="s">
        <v>1834</v>
      </c>
      <c r="E118" s="186" t="s">
        <v>2196</v>
      </c>
      <c r="F118" s="185" t="s">
        <v>30</v>
      </c>
      <c r="G118" s="186" t="s">
        <v>387</v>
      </c>
      <c r="H118" s="187" t="s">
        <v>34</v>
      </c>
      <c r="I118" s="188" t="s">
        <v>6</v>
      </c>
      <c r="J118" s="186" t="s">
        <v>1669</v>
      </c>
      <c r="K118" s="189">
        <v>50000</v>
      </c>
      <c r="L118" s="186">
        <v>35000</v>
      </c>
      <c r="M118" s="190" t="s">
        <v>1670</v>
      </c>
      <c r="N118" s="186">
        <v>35000</v>
      </c>
      <c r="O118" s="185">
        <v>20</v>
      </c>
      <c r="P118" s="186">
        <v>35000</v>
      </c>
      <c r="Q118" s="190" t="s">
        <v>1671</v>
      </c>
      <c r="R118" s="191">
        <v>20</v>
      </c>
      <c r="S118" s="192" t="s">
        <v>2197</v>
      </c>
      <c r="T118" s="192" t="s">
        <v>2198</v>
      </c>
    </row>
    <row r="119" spans="1:20" ht="78.75">
      <c r="A119" s="128">
        <v>112</v>
      </c>
      <c r="B119" s="185"/>
      <c r="C119" s="186" t="s">
        <v>2199</v>
      </c>
      <c r="D119" s="186" t="s">
        <v>2200</v>
      </c>
      <c r="E119" s="186" t="s">
        <v>1993</v>
      </c>
      <c r="F119" s="185" t="s">
        <v>30</v>
      </c>
      <c r="G119" s="186" t="s">
        <v>387</v>
      </c>
      <c r="H119" s="187" t="s">
        <v>34</v>
      </c>
      <c r="I119" s="188" t="s">
        <v>5</v>
      </c>
      <c r="J119" s="186" t="s">
        <v>1682</v>
      </c>
      <c r="K119" s="189">
        <v>50000</v>
      </c>
      <c r="L119" s="186">
        <v>35000</v>
      </c>
      <c r="M119" s="190" t="s">
        <v>1670</v>
      </c>
      <c r="N119" s="186">
        <v>35000</v>
      </c>
      <c r="O119" s="185">
        <v>20</v>
      </c>
      <c r="P119" s="186">
        <v>35000</v>
      </c>
      <c r="Q119" s="190" t="s">
        <v>1671</v>
      </c>
      <c r="R119" s="191">
        <v>20</v>
      </c>
      <c r="S119" s="192" t="s">
        <v>2201</v>
      </c>
      <c r="T119" s="192" t="s">
        <v>2202</v>
      </c>
    </row>
    <row r="120" spans="1:20" ht="63">
      <c r="A120" s="128">
        <v>113</v>
      </c>
      <c r="B120" s="185"/>
      <c r="C120" s="186" t="s">
        <v>2203</v>
      </c>
      <c r="D120" s="186" t="s">
        <v>2204</v>
      </c>
      <c r="E120" s="186" t="s">
        <v>2205</v>
      </c>
      <c r="F120" s="185" t="s">
        <v>30</v>
      </c>
      <c r="G120" s="186" t="s">
        <v>387</v>
      </c>
      <c r="H120" s="187" t="s">
        <v>34</v>
      </c>
      <c r="I120" s="188" t="s">
        <v>5</v>
      </c>
      <c r="J120" s="186" t="s">
        <v>1701</v>
      </c>
      <c r="K120" s="189">
        <v>50000</v>
      </c>
      <c r="L120" s="186">
        <v>35000</v>
      </c>
      <c r="M120" s="190" t="s">
        <v>1670</v>
      </c>
      <c r="N120" s="186">
        <v>35000</v>
      </c>
      <c r="O120" s="185">
        <v>20</v>
      </c>
      <c r="P120" s="186">
        <v>35000</v>
      </c>
      <c r="Q120" s="190" t="s">
        <v>1671</v>
      </c>
      <c r="R120" s="191">
        <v>20</v>
      </c>
      <c r="S120" s="192" t="s">
        <v>2206</v>
      </c>
      <c r="T120" s="192" t="s">
        <v>2207</v>
      </c>
    </row>
    <row r="121" spans="1:20" ht="94.5">
      <c r="A121" s="128">
        <v>114</v>
      </c>
      <c r="B121" s="185"/>
      <c r="C121" s="186" t="s">
        <v>2208</v>
      </c>
      <c r="D121" s="186" t="s">
        <v>2209</v>
      </c>
      <c r="E121" s="186" t="s">
        <v>2210</v>
      </c>
      <c r="F121" s="185" t="s">
        <v>30</v>
      </c>
      <c r="G121" s="186" t="s">
        <v>387</v>
      </c>
      <c r="H121" s="187" t="s">
        <v>159</v>
      </c>
      <c r="I121" s="188" t="s">
        <v>5</v>
      </c>
      <c r="J121" s="186" t="s">
        <v>1682</v>
      </c>
      <c r="K121" s="189">
        <v>50000</v>
      </c>
      <c r="L121" s="186">
        <v>35000</v>
      </c>
      <c r="M121" s="190" t="s">
        <v>1670</v>
      </c>
      <c r="N121" s="186">
        <v>35000</v>
      </c>
      <c r="O121" s="185">
        <v>20</v>
      </c>
      <c r="P121" s="186">
        <v>35000</v>
      </c>
      <c r="Q121" s="190" t="s">
        <v>1671</v>
      </c>
      <c r="R121" s="191">
        <v>20</v>
      </c>
      <c r="S121" s="192" t="s">
        <v>2211</v>
      </c>
      <c r="T121" s="192" t="s">
        <v>2212</v>
      </c>
    </row>
    <row r="122" spans="1:20" ht="94.5">
      <c r="A122" s="128">
        <v>115</v>
      </c>
      <c r="B122" s="185"/>
      <c r="C122" s="186" t="s">
        <v>2213</v>
      </c>
      <c r="D122" s="186" t="s">
        <v>2214</v>
      </c>
      <c r="E122" s="186" t="s">
        <v>2215</v>
      </c>
      <c r="F122" s="185" t="s">
        <v>30</v>
      </c>
      <c r="G122" s="186" t="s">
        <v>387</v>
      </c>
      <c r="H122" s="187" t="s">
        <v>34</v>
      </c>
      <c r="I122" s="188" t="s">
        <v>6</v>
      </c>
      <c r="J122" s="186" t="s">
        <v>1669</v>
      </c>
      <c r="K122" s="189">
        <v>50000</v>
      </c>
      <c r="L122" s="186">
        <v>35000</v>
      </c>
      <c r="M122" s="190" t="s">
        <v>1670</v>
      </c>
      <c r="N122" s="186">
        <v>35000</v>
      </c>
      <c r="O122" s="185">
        <v>20</v>
      </c>
      <c r="P122" s="186">
        <v>35000</v>
      </c>
      <c r="Q122" s="190" t="s">
        <v>1671</v>
      </c>
      <c r="R122" s="191">
        <v>20</v>
      </c>
      <c r="S122" s="192" t="s">
        <v>2216</v>
      </c>
      <c r="T122" s="192" t="s">
        <v>2217</v>
      </c>
    </row>
    <row r="123" spans="1:20" ht="94.5">
      <c r="A123" s="128">
        <v>116</v>
      </c>
      <c r="B123" s="185"/>
      <c r="C123" s="186" t="s">
        <v>2218</v>
      </c>
      <c r="D123" s="186" t="s">
        <v>2219</v>
      </c>
      <c r="E123" s="186" t="s">
        <v>2220</v>
      </c>
      <c r="F123" s="185" t="s">
        <v>30</v>
      </c>
      <c r="G123" s="186" t="s">
        <v>387</v>
      </c>
      <c r="H123" s="187" t="s">
        <v>159</v>
      </c>
      <c r="I123" s="188" t="s">
        <v>6</v>
      </c>
      <c r="J123" s="186" t="s">
        <v>1759</v>
      </c>
      <c r="K123" s="189">
        <v>50000</v>
      </c>
      <c r="L123" s="186">
        <v>35000</v>
      </c>
      <c r="M123" s="190" t="s">
        <v>1670</v>
      </c>
      <c r="N123" s="186">
        <v>35000</v>
      </c>
      <c r="O123" s="185">
        <v>20</v>
      </c>
      <c r="P123" s="186">
        <v>35000</v>
      </c>
      <c r="Q123" s="190" t="s">
        <v>1671</v>
      </c>
      <c r="R123" s="191">
        <v>20</v>
      </c>
      <c r="S123" s="192" t="s">
        <v>2221</v>
      </c>
      <c r="T123" s="192" t="s">
        <v>2222</v>
      </c>
    </row>
    <row r="124" spans="1:20" ht="63">
      <c r="A124" s="128">
        <v>117</v>
      </c>
      <c r="B124" s="185"/>
      <c r="C124" s="186" t="s">
        <v>2223</v>
      </c>
      <c r="D124" s="186" t="s">
        <v>2224</v>
      </c>
      <c r="E124" s="186" t="s">
        <v>2225</v>
      </c>
      <c r="F124" s="185" t="s">
        <v>30</v>
      </c>
      <c r="G124" s="186" t="s">
        <v>387</v>
      </c>
      <c r="H124" s="187" t="s">
        <v>34</v>
      </c>
      <c r="I124" s="188" t="s">
        <v>6</v>
      </c>
      <c r="J124" s="186" t="s">
        <v>1682</v>
      </c>
      <c r="K124" s="189">
        <v>50000</v>
      </c>
      <c r="L124" s="186">
        <v>35000</v>
      </c>
      <c r="M124" s="190" t="s">
        <v>1670</v>
      </c>
      <c r="N124" s="186">
        <v>35000</v>
      </c>
      <c r="O124" s="185">
        <v>20</v>
      </c>
      <c r="P124" s="186">
        <v>35000</v>
      </c>
      <c r="Q124" s="190" t="s">
        <v>1671</v>
      </c>
      <c r="R124" s="191">
        <v>20</v>
      </c>
      <c r="S124" s="192" t="s">
        <v>2226</v>
      </c>
      <c r="T124" s="192" t="s">
        <v>2227</v>
      </c>
    </row>
    <row r="125" spans="1:20" ht="78.75">
      <c r="A125" s="128">
        <v>118</v>
      </c>
      <c r="B125" s="185"/>
      <c r="C125" s="186" t="s">
        <v>2228</v>
      </c>
      <c r="D125" s="186" t="s">
        <v>2229</v>
      </c>
      <c r="E125" s="186" t="s">
        <v>2230</v>
      </c>
      <c r="F125" s="185" t="s">
        <v>30</v>
      </c>
      <c r="G125" s="186" t="s">
        <v>387</v>
      </c>
      <c r="H125" s="187" t="s">
        <v>34</v>
      </c>
      <c r="I125" s="188" t="s">
        <v>6</v>
      </c>
      <c r="J125" s="186" t="s">
        <v>1759</v>
      </c>
      <c r="K125" s="189">
        <v>50000</v>
      </c>
      <c r="L125" s="186">
        <v>35000</v>
      </c>
      <c r="M125" s="190" t="s">
        <v>1670</v>
      </c>
      <c r="N125" s="186">
        <v>35000</v>
      </c>
      <c r="O125" s="185">
        <v>20</v>
      </c>
      <c r="P125" s="186">
        <v>35000</v>
      </c>
      <c r="Q125" s="190" t="s">
        <v>1671</v>
      </c>
      <c r="R125" s="191">
        <v>20</v>
      </c>
      <c r="S125" s="192" t="s">
        <v>2231</v>
      </c>
      <c r="T125" s="192" t="s">
        <v>2232</v>
      </c>
    </row>
    <row r="126" spans="1:20" ht="110.25">
      <c r="A126" s="128">
        <v>119</v>
      </c>
      <c r="B126" s="185"/>
      <c r="C126" s="186" t="s">
        <v>2233</v>
      </c>
      <c r="D126" s="186" t="s">
        <v>1969</v>
      </c>
      <c r="E126" s="186" t="s">
        <v>2234</v>
      </c>
      <c r="F126" s="185" t="s">
        <v>30</v>
      </c>
      <c r="G126" s="186" t="s">
        <v>387</v>
      </c>
      <c r="H126" s="187" t="s">
        <v>34</v>
      </c>
      <c r="I126" s="188" t="s">
        <v>6</v>
      </c>
      <c r="J126" s="186" t="s">
        <v>1759</v>
      </c>
      <c r="K126" s="189">
        <v>50000</v>
      </c>
      <c r="L126" s="186">
        <v>35000</v>
      </c>
      <c r="M126" s="190" t="s">
        <v>1670</v>
      </c>
      <c r="N126" s="186">
        <v>35000</v>
      </c>
      <c r="O126" s="185">
        <v>20</v>
      </c>
      <c r="P126" s="186">
        <v>35000</v>
      </c>
      <c r="Q126" s="190" t="s">
        <v>1671</v>
      </c>
      <c r="R126" s="191">
        <v>20</v>
      </c>
      <c r="S126" s="192" t="s">
        <v>2235</v>
      </c>
      <c r="T126" s="192" t="s">
        <v>2236</v>
      </c>
    </row>
    <row r="127" spans="1:20" ht="110.25">
      <c r="A127" s="128">
        <v>120</v>
      </c>
      <c r="B127" s="185"/>
      <c r="C127" s="186" t="s">
        <v>2237</v>
      </c>
      <c r="D127" s="186" t="s">
        <v>2238</v>
      </c>
      <c r="E127" s="186" t="s">
        <v>2239</v>
      </c>
      <c r="F127" s="185" t="s">
        <v>30</v>
      </c>
      <c r="G127" s="186" t="s">
        <v>387</v>
      </c>
      <c r="H127" s="187" t="s">
        <v>159</v>
      </c>
      <c r="I127" s="188" t="s">
        <v>6</v>
      </c>
      <c r="J127" s="186" t="s">
        <v>1759</v>
      </c>
      <c r="K127" s="189">
        <v>50000</v>
      </c>
      <c r="L127" s="186">
        <v>35000</v>
      </c>
      <c r="M127" s="190" t="s">
        <v>1670</v>
      </c>
      <c r="N127" s="186">
        <v>35000</v>
      </c>
      <c r="O127" s="185">
        <v>20</v>
      </c>
      <c r="P127" s="186">
        <v>35000</v>
      </c>
      <c r="Q127" s="190" t="s">
        <v>1671</v>
      </c>
      <c r="R127" s="191">
        <v>20</v>
      </c>
      <c r="S127" s="192" t="s">
        <v>2240</v>
      </c>
      <c r="T127" s="192" t="s">
        <v>2241</v>
      </c>
    </row>
    <row r="128" spans="1:20" ht="94.5">
      <c r="A128" s="128">
        <v>121</v>
      </c>
      <c r="B128" s="185"/>
      <c r="C128" s="186" t="s">
        <v>2242</v>
      </c>
      <c r="D128" s="186" t="s">
        <v>2243</v>
      </c>
      <c r="E128" s="186" t="s">
        <v>2244</v>
      </c>
      <c r="F128" s="185" t="s">
        <v>30</v>
      </c>
      <c r="G128" s="186" t="s">
        <v>387</v>
      </c>
      <c r="H128" s="187" t="s">
        <v>159</v>
      </c>
      <c r="I128" s="188" t="s">
        <v>6</v>
      </c>
      <c r="J128" s="186" t="s">
        <v>2149</v>
      </c>
      <c r="K128" s="189">
        <v>50000</v>
      </c>
      <c r="L128" s="186">
        <v>35000</v>
      </c>
      <c r="M128" s="190" t="s">
        <v>1670</v>
      </c>
      <c r="N128" s="186">
        <v>35000</v>
      </c>
      <c r="O128" s="185">
        <v>20</v>
      </c>
      <c r="P128" s="186">
        <v>35000</v>
      </c>
      <c r="Q128" s="190" t="s">
        <v>1671</v>
      </c>
      <c r="R128" s="191">
        <v>20</v>
      </c>
      <c r="S128" s="192" t="s">
        <v>2245</v>
      </c>
      <c r="T128" s="192" t="s">
        <v>2246</v>
      </c>
    </row>
    <row r="129" spans="1:20" ht="78.75">
      <c r="A129" s="128">
        <v>122</v>
      </c>
      <c r="B129" s="185"/>
      <c r="C129" s="186" t="s">
        <v>2247</v>
      </c>
      <c r="D129" s="186" t="s">
        <v>2248</v>
      </c>
      <c r="E129" s="186" t="s">
        <v>2249</v>
      </c>
      <c r="F129" s="185" t="s">
        <v>30</v>
      </c>
      <c r="G129" s="186" t="s">
        <v>387</v>
      </c>
      <c r="H129" s="187" t="s">
        <v>159</v>
      </c>
      <c r="I129" s="188" t="s">
        <v>6</v>
      </c>
      <c r="J129" s="186" t="s">
        <v>1759</v>
      </c>
      <c r="K129" s="189">
        <v>50000</v>
      </c>
      <c r="L129" s="186">
        <v>35000</v>
      </c>
      <c r="M129" s="190" t="s">
        <v>1670</v>
      </c>
      <c r="N129" s="186">
        <v>35000</v>
      </c>
      <c r="O129" s="185">
        <v>20</v>
      </c>
      <c r="P129" s="186">
        <v>35000</v>
      </c>
      <c r="Q129" s="190" t="s">
        <v>1671</v>
      </c>
      <c r="R129" s="191">
        <v>20</v>
      </c>
      <c r="S129" s="192" t="s">
        <v>2250</v>
      </c>
      <c r="T129" s="192" t="s">
        <v>2251</v>
      </c>
    </row>
    <row r="130" spans="1:20" ht="110.25">
      <c r="A130" s="128">
        <v>123</v>
      </c>
      <c r="B130" s="185"/>
      <c r="C130" s="186" t="s">
        <v>2252</v>
      </c>
      <c r="D130" s="186" t="s">
        <v>2253</v>
      </c>
      <c r="E130" s="186" t="s">
        <v>2254</v>
      </c>
      <c r="F130" s="185" t="s">
        <v>30</v>
      </c>
      <c r="G130" s="186" t="s">
        <v>387</v>
      </c>
      <c r="H130" s="187" t="s">
        <v>159</v>
      </c>
      <c r="I130" s="188" t="s">
        <v>6</v>
      </c>
      <c r="J130" s="186" t="s">
        <v>1682</v>
      </c>
      <c r="K130" s="189">
        <v>50000</v>
      </c>
      <c r="L130" s="186">
        <v>35000</v>
      </c>
      <c r="M130" s="190" t="s">
        <v>1670</v>
      </c>
      <c r="N130" s="186">
        <v>35000</v>
      </c>
      <c r="O130" s="185">
        <v>20</v>
      </c>
      <c r="P130" s="186">
        <v>35000</v>
      </c>
      <c r="Q130" s="190" t="s">
        <v>1671</v>
      </c>
      <c r="R130" s="191">
        <v>20</v>
      </c>
      <c r="S130" s="192" t="s">
        <v>2255</v>
      </c>
      <c r="T130" s="192" t="s">
        <v>2256</v>
      </c>
    </row>
    <row r="131" spans="1:20" ht="94.5">
      <c r="A131" s="128">
        <v>124</v>
      </c>
      <c r="B131" s="185"/>
      <c r="C131" s="186" t="s">
        <v>2257</v>
      </c>
      <c r="D131" s="186" t="s">
        <v>2258</v>
      </c>
      <c r="E131" s="186" t="s">
        <v>2259</v>
      </c>
      <c r="F131" s="185" t="s">
        <v>30</v>
      </c>
      <c r="G131" s="186" t="s">
        <v>387</v>
      </c>
      <c r="H131" s="187" t="s">
        <v>34</v>
      </c>
      <c r="I131" s="188" t="s">
        <v>6</v>
      </c>
      <c r="J131" s="186" t="s">
        <v>1669</v>
      </c>
      <c r="K131" s="189">
        <v>50000</v>
      </c>
      <c r="L131" s="186">
        <v>35000</v>
      </c>
      <c r="M131" s="190" t="s">
        <v>1670</v>
      </c>
      <c r="N131" s="186">
        <v>35000</v>
      </c>
      <c r="O131" s="185">
        <v>20</v>
      </c>
      <c r="P131" s="186">
        <v>35000</v>
      </c>
      <c r="Q131" s="190" t="s">
        <v>1671</v>
      </c>
      <c r="R131" s="191">
        <v>20</v>
      </c>
      <c r="S131" s="192" t="s">
        <v>2260</v>
      </c>
      <c r="T131" s="192" t="s">
        <v>2261</v>
      </c>
    </row>
    <row r="132" spans="1:20" ht="110.25">
      <c r="A132" s="128">
        <v>125</v>
      </c>
      <c r="B132" s="185"/>
      <c r="C132" s="186" t="s">
        <v>2262</v>
      </c>
      <c r="D132" s="186" t="s">
        <v>1763</v>
      </c>
      <c r="E132" s="186" t="s">
        <v>2263</v>
      </c>
      <c r="F132" s="185" t="s">
        <v>30</v>
      </c>
      <c r="G132" s="186" t="s">
        <v>387</v>
      </c>
      <c r="H132" s="187" t="s">
        <v>34</v>
      </c>
      <c r="I132" s="188" t="s">
        <v>6</v>
      </c>
      <c r="J132" s="186" t="s">
        <v>1669</v>
      </c>
      <c r="K132" s="189">
        <v>50000</v>
      </c>
      <c r="L132" s="186">
        <v>35000</v>
      </c>
      <c r="M132" s="190" t="s">
        <v>1670</v>
      </c>
      <c r="N132" s="186">
        <v>35000</v>
      </c>
      <c r="O132" s="185">
        <v>20</v>
      </c>
      <c r="P132" s="186">
        <v>35000</v>
      </c>
      <c r="Q132" s="190" t="s">
        <v>1671</v>
      </c>
      <c r="R132" s="191">
        <v>20</v>
      </c>
      <c r="S132" s="192" t="s">
        <v>2264</v>
      </c>
      <c r="T132" s="192" t="s">
        <v>2265</v>
      </c>
    </row>
    <row r="133" spans="1:20" ht="94.5">
      <c r="A133" s="128">
        <v>126</v>
      </c>
      <c r="B133" s="185"/>
      <c r="C133" s="186" t="s">
        <v>2266</v>
      </c>
      <c r="D133" s="186" t="s">
        <v>2267</v>
      </c>
      <c r="E133" s="186" t="s">
        <v>2268</v>
      </c>
      <c r="F133" s="185" t="s">
        <v>30</v>
      </c>
      <c r="G133" s="186" t="s">
        <v>387</v>
      </c>
      <c r="H133" s="187" t="s">
        <v>34</v>
      </c>
      <c r="I133" s="188" t="s">
        <v>6</v>
      </c>
      <c r="J133" s="186" t="s">
        <v>1669</v>
      </c>
      <c r="K133" s="189">
        <v>50000</v>
      </c>
      <c r="L133" s="186">
        <v>35000</v>
      </c>
      <c r="M133" s="190" t="s">
        <v>1670</v>
      </c>
      <c r="N133" s="186">
        <v>35000</v>
      </c>
      <c r="O133" s="185">
        <v>20</v>
      </c>
      <c r="P133" s="186">
        <v>35000</v>
      </c>
      <c r="Q133" s="190" t="s">
        <v>1671</v>
      </c>
      <c r="R133" s="191">
        <v>20</v>
      </c>
      <c r="S133" s="192" t="s">
        <v>2269</v>
      </c>
      <c r="T133" s="192" t="s">
        <v>2270</v>
      </c>
    </row>
    <row r="134" spans="1:20" ht="78.75">
      <c r="A134" s="128">
        <v>127</v>
      </c>
      <c r="B134" s="185"/>
      <c r="C134" s="186" t="s">
        <v>2271</v>
      </c>
      <c r="D134" s="186" t="s">
        <v>2272</v>
      </c>
      <c r="E134" s="186" t="s">
        <v>2273</v>
      </c>
      <c r="F134" s="185" t="s">
        <v>30</v>
      </c>
      <c r="G134" s="186" t="s">
        <v>387</v>
      </c>
      <c r="H134" s="187" t="s">
        <v>159</v>
      </c>
      <c r="I134" s="188" t="s">
        <v>6</v>
      </c>
      <c r="J134" s="186" t="s">
        <v>1759</v>
      </c>
      <c r="K134" s="189">
        <v>50000</v>
      </c>
      <c r="L134" s="186">
        <v>35000</v>
      </c>
      <c r="M134" s="190" t="s">
        <v>1670</v>
      </c>
      <c r="N134" s="186">
        <v>35000</v>
      </c>
      <c r="O134" s="185">
        <v>20</v>
      </c>
      <c r="P134" s="186">
        <v>35000</v>
      </c>
      <c r="Q134" s="190" t="s">
        <v>1671</v>
      </c>
      <c r="R134" s="191">
        <v>20</v>
      </c>
      <c r="S134" s="192" t="s">
        <v>2274</v>
      </c>
      <c r="T134" s="192" t="s">
        <v>2275</v>
      </c>
    </row>
    <row r="135" spans="1:20" ht="94.5">
      <c r="A135" s="128">
        <v>128</v>
      </c>
      <c r="B135" s="185"/>
      <c r="C135" s="186" t="s">
        <v>2276</v>
      </c>
      <c r="D135" s="186" t="s">
        <v>2157</v>
      </c>
      <c r="E135" s="186" t="s">
        <v>2277</v>
      </c>
      <c r="F135" s="185" t="s">
        <v>30</v>
      </c>
      <c r="G135" s="186" t="s">
        <v>387</v>
      </c>
      <c r="H135" s="187" t="s">
        <v>34</v>
      </c>
      <c r="I135" s="188" t="s">
        <v>6</v>
      </c>
      <c r="J135" s="186" t="s">
        <v>1669</v>
      </c>
      <c r="K135" s="189">
        <v>50000</v>
      </c>
      <c r="L135" s="186">
        <v>35000</v>
      </c>
      <c r="M135" s="190" t="s">
        <v>1670</v>
      </c>
      <c r="N135" s="186">
        <v>35000</v>
      </c>
      <c r="O135" s="185">
        <v>20</v>
      </c>
      <c r="P135" s="186">
        <v>35000</v>
      </c>
      <c r="Q135" s="190" t="s">
        <v>1671</v>
      </c>
      <c r="R135" s="191">
        <v>20</v>
      </c>
      <c r="S135" s="192" t="s">
        <v>2278</v>
      </c>
      <c r="T135" s="192" t="s">
        <v>2279</v>
      </c>
    </row>
    <row r="136" spans="1:20" ht="78.75">
      <c r="A136" s="128">
        <v>129</v>
      </c>
      <c r="B136" s="185"/>
      <c r="C136" s="186" t="s">
        <v>2280</v>
      </c>
      <c r="D136" s="186" t="s">
        <v>2281</v>
      </c>
      <c r="E136" s="186" t="s">
        <v>2282</v>
      </c>
      <c r="F136" s="185" t="s">
        <v>30</v>
      </c>
      <c r="G136" s="186" t="s">
        <v>387</v>
      </c>
      <c r="H136" s="187" t="s">
        <v>34</v>
      </c>
      <c r="I136" s="188" t="s">
        <v>6</v>
      </c>
      <c r="J136" s="186" t="s">
        <v>2283</v>
      </c>
      <c r="K136" s="189">
        <v>50000</v>
      </c>
      <c r="L136" s="186">
        <v>35000</v>
      </c>
      <c r="M136" s="190" t="s">
        <v>1670</v>
      </c>
      <c r="N136" s="186">
        <v>35000</v>
      </c>
      <c r="O136" s="185">
        <v>20</v>
      </c>
      <c r="P136" s="186">
        <v>35000</v>
      </c>
      <c r="Q136" s="190" t="s">
        <v>1671</v>
      </c>
      <c r="R136" s="191">
        <v>20</v>
      </c>
      <c r="S136" s="192" t="s">
        <v>2284</v>
      </c>
      <c r="T136" s="192" t="s">
        <v>2285</v>
      </c>
    </row>
    <row r="137" spans="1:20" ht="94.5">
      <c r="A137" s="128">
        <v>130</v>
      </c>
      <c r="B137" s="185"/>
      <c r="C137" s="186" t="s">
        <v>2214</v>
      </c>
      <c r="D137" s="186" t="s">
        <v>2286</v>
      </c>
      <c r="E137" s="186" t="s">
        <v>2287</v>
      </c>
      <c r="F137" s="185" t="s">
        <v>30</v>
      </c>
      <c r="G137" s="186" t="s">
        <v>387</v>
      </c>
      <c r="H137" s="187" t="s">
        <v>34</v>
      </c>
      <c r="I137" s="188" t="s">
        <v>6</v>
      </c>
      <c r="J137" s="186" t="s">
        <v>1669</v>
      </c>
      <c r="K137" s="189">
        <v>50000</v>
      </c>
      <c r="L137" s="186">
        <v>35000</v>
      </c>
      <c r="M137" s="190" t="s">
        <v>1670</v>
      </c>
      <c r="N137" s="186">
        <v>35000</v>
      </c>
      <c r="O137" s="185">
        <v>20</v>
      </c>
      <c r="P137" s="186">
        <v>35000</v>
      </c>
      <c r="Q137" s="190" t="s">
        <v>1671</v>
      </c>
      <c r="R137" s="191">
        <v>20</v>
      </c>
      <c r="S137" s="192" t="s">
        <v>2288</v>
      </c>
      <c r="T137" s="192" t="s">
        <v>2289</v>
      </c>
    </row>
    <row r="138" spans="1:20" ht="94.5">
      <c r="A138" s="128">
        <v>131</v>
      </c>
      <c r="B138" s="185"/>
      <c r="C138" s="186" t="s">
        <v>2290</v>
      </c>
      <c r="D138" s="186" t="s">
        <v>2214</v>
      </c>
      <c r="E138" s="186" t="s">
        <v>2291</v>
      </c>
      <c r="F138" s="185" t="s">
        <v>30</v>
      </c>
      <c r="G138" s="186" t="s">
        <v>387</v>
      </c>
      <c r="H138" s="187" t="s">
        <v>34</v>
      </c>
      <c r="I138" s="188" t="s">
        <v>6</v>
      </c>
      <c r="J138" s="186" t="s">
        <v>1669</v>
      </c>
      <c r="K138" s="189">
        <v>50000</v>
      </c>
      <c r="L138" s="186">
        <v>35000</v>
      </c>
      <c r="M138" s="190" t="s">
        <v>1670</v>
      </c>
      <c r="N138" s="186">
        <v>35000</v>
      </c>
      <c r="O138" s="185">
        <v>20</v>
      </c>
      <c r="P138" s="186">
        <v>35000</v>
      </c>
      <c r="Q138" s="190" t="s">
        <v>1671</v>
      </c>
      <c r="R138" s="191">
        <v>20</v>
      </c>
      <c r="S138" s="192" t="s">
        <v>2292</v>
      </c>
      <c r="T138" s="192" t="s">
        <v>2293</v>
      </c>
    </row>
    <row r="139" spans="1:20" ht="126">
      <c r="A139" s="128">
        <v>132</v>
      </c>
      <c r="B139" s="185"/>
      <c r="C139" s="186" t="s">
        <v>2294</v>
      </c>
      <c r="D139" s="186" t="s">
        <v>2295</v>
      </c>
      <c r="E139" s="186" t="s">
        <v>2296</v>
      </c>
      <c r="F139" s="185" t="s">
        <v>30</v>
      </c>
      <c r="G139" s="186" t="s">
        <v>387</v>
      </c>
      <c r="H139" s="187" t="s">
        <v>159</v>
      </c>
      <c r="I139" s="188" t="s">
        <v>6</v>
      </c>
      <c r="J139" s="186" t="s">
        <v>1759</v>
      </c>
      <c r="K139" s="189">
        <v>50000</v>
      </c>
      <c r="L139" s="186">
        <v>35000</v>
      </c>
      <c r="M139" s="190" t="s">
        <v>1670</v>
      </c>
      <c r="N139" s="186">
        <v>35000</v>
      </c>
      <c r="O139" s="185">
        <v>20</v>
      </c>
      <c r="P139" s="186">
        <v>35000</v>
      </c>
      <c r="Q139" s="190" t="s">
        <v>1671</v>
      </c>
      <c r="R139" s="191">
        <v>20</v>
      </c>
      <c r="S139" s="192" t="s">
        <v>2297</v>
      </c>
      <c r="T139" s="192" t="s">
        <v>2298</v>
      </c>
    </row>
    <row r="140" spans="1:20" ht="94.5">
      <c r="A140" s="128">
        <v>133</v>
      </c>
      <c r="B140" s="185"/>
      <c r="C140" s="186" t="s">
        <v>2299</v>
      </c>
      <c r="D140" s="186" t="s">
        <v>2300</v>
      </c>
      <c r="E140" s="186" t="s">
        <v>2301</v>
      </c>
      <c r="F140" s="185" t="s">
        <v>30</v>
      </c>
      <c r="G140" s="186" t="s">
        <v>387</v>
      </c>
      <c r="H140" s="187" t="s">
        <v>159</v>
      </c>
      <c r="I140" s="188" t="s">
        <v>6</v>
      </c>
      <c r="J140" s="186" t="s">
        <v>2302</v>
      </c>
      <c r="K140" s="189">
        <v>50000</v>
      </c>
      <c r="L140" s="186">
        <v>35000</v>
      </c>
      <c r="M140" s="190" t="s">
        <v>1670</v>
      </c>
      <c r="N140" s="186">
        <v>35000</v>
      </c>
      <c r="O140" s="185">
        <v>20</v>
      </c>
      <c r="P140" s="186">
        <v>35000</v>
      </c>
      <c r="Q140" s="190" t="s">
        <v>1671</v>
      </c>
      <c r="R140" s="191">
        <v>20</v>
      </c>
      <c r="S140" s="192" t="s">
        <v>2303</v>
      </c>
      <c r="T140" s="192" t="s">
        <v>2304</v>
      </c>
    </row>
    <row r="141" spans="1:20" ht="94.5">
      <c r="A141" s="128">
        <v>134</v>
      </c>
      <c r="B141" s="185"/>
      <c r="C141" s="186" t="s">
        <v>2305</v>
      </c>
      <c r="D141" s="186" t="s">
        <v>2306</v>
      </c>
      <c r="E141" s="186" t="s">
        <v>2307</v>
      </c>
      <c r="F141" s="185" t="s">
        <v>30</v>
      </c>
      <c r="G141" s="186" t="s">
        <v>387</v>
      </c>
      <c r="H141" s="187" t="s">
        <v>34</v>
      </c>
      <c r="I141" s="188" t="s">
        <v>6</v>
      </c>
      <c r="J141" s="186" t="s">
        <v>1874</v>
      </c>
      <c r="K141" s="189">
        <v>50000</v>
      </c>
      <c r="L141" s="186">
        <v>35000</v>
      </c>
      <c r="M141" s="190" t="s">
        <v>1670</v>
      </c>
      <c r="N141" s="186">
        <v>35000</v>
      </c>
      <c r="O141" s="185">
        <v>20</v>
      </c>
      <c r="P141" s="186">
        <v>35000</v>
      </c>
      <c r="Q141" s="190" t="s">
        <v>1671</v>
      </c>
      <c r="R141" s="191">
        <v>20</v>
      </c>
      <c r="S141" s="192" t="s">
        <v>2308</v>
      </c>
      <c r="T141" s="192" t="s">
        <v>2309</v>
      </c>
    </row>
    <row r="142" spans="1:20" ht="94.5">
      <c r="A142" s="128">
        <v>135</v>
      </c>
      <c r="B142" s="185"/>
      <c r="C142" s="186" t="s">
        <v>2310</v>
      </c>
      <c r="D142" s="186" t="s">
        <v>2311</v>
      </c>
      <c r="E142" s="186" t="s">
        <v>2312</v>
      </c>
      <c r="F142" s="185" t="s">
        <v>30</v>
      </c>
      <c r="G142" s="186" t="s">
        <v>387</v>
      </c>
      <c r="H142" s="187" t="s">
        <v>34</v>
      </c>
      <c r="I142" s="188" t="s">
        <v>6</v>
      </c>
      <c r="J142" s="186" t="s">
        <v>1682</v>
      </c>
      <c r="K142" s="189">
        <v>50000</v>
      </c>
      <c r="L142" s="186">
        <v>35000</v>
      </c>
      <c r="M142" s="190" t="s">
        <v>1670</v>
      </c>
      <c r="N142" s="186">
        <v>35000</v>
      </c>
      <c r="O142" s="185">
        <v>20</v>
      </c>
      <c r="P142" s="186">
        <v>35000</v>
      </c>
      <c r="Q142" s="190" t="s">
        <v>1671</v>
      </c>
      <c r="R142" s="191">
        <v>20</v>
      </c>
      <c r="S142" s="192" t="s">
        <v>2313</v>
      </c>
      <c r="T142" s="192" t="s">
        <v>2314</v>
      </c>
    </row>
    <row r="143" spans="1:20" ht="94.5">
      <c r="A143" s="128">
        <v>136</v>
      </c>
      <c r="B143" s="185"/>
      <c r="C143" s="186" t="s">
        <v>2315</v>
      </c>
      <c r="D143" s="186" t="s">
        <v>2316</v>
      </c>
      <c r="E143" s="186" t="s">
        <v>2317</v>
      </c>
      <c r="F143" s="185" t="s">
        <v>30</v>
      </c>
      <c r="G143" s="186" t="s">
        <v>387</v>
      </c>
      <c r="H143" s="187" t="s">
        <v>34</v>
      </c>
      <c r="I143" s="188" t="s">
        <v>6</v>
      </c>
      <c r="J143" s="186" t="s">
        <v>1682</v>
      </c>
      <c r="K143" s="189">
        <v>50000</v>
      </c>
      <c r="L143" s="186">
        <v>35000</v>
      </c>
      <c r="M143" s="190" t="s">
        <v>1670</v>
      </c>
      <c r="N143" s="186">
        <v>35000</v>
      </c>
      <c r="O143" s="185">
        <v>20</v>
      </c>
      <c r="P143" s="186">
        <v>35000</v>
      </c>
      <c r="Q143" s="190" t="s">
        <v>1671</v>
      </c>
      <c r="R143" s="191">
        <v>20</v>
      </c>
      <c r="S143" s="192" t="s">
        <v>2318</v>
      </c>
      <c r="T143" s="192" t="s">
        <v>2319</v>
      </c>
    </row>
    <row r="144" spans="1:20" ht="63">
      <c r="A144" s="128">
        <v>137</v>
      </c>
      <c r="B144" s="185"/>
      <c r="C144" s="186" t="s">
        <v>2218</v>
      </c>
      <c r="D144" s="186" t="s">
        <v>2320</v>
      </c>
      <c r="E144" s="186" t="s">
        <v>2321</v>
      </c>
      <c r="F144" s="185" t="s">
        <v>30</v>
      </c>
      <c r="G144" s="186" t="s">
        <v>387</v>
      </c>
      <c r="H144" s="187" t="s">
        <v>159</v>
      </c>
      <c r="I144" s="188" t="s">
        <v>6</v>
      </c>
      <c r="J144" s="186" t="s">
        <v>1759</v>
      </c>
      <c r="K144" s="189">
        <v>50000</v>
      </c>
      <c r="L144" s="186">
        <v>35000</v>
      </c>
      <c r="M144" s="190" t="s">
        <v>1670</v>
      </c>
      <c r="N144" s="186">
        <v>35000</v>
      </c>
      <c r="O144" s="185">
        <v>20</v>
      </c>
      <c r="P144" s="186">
        <v>35000</v>
      </c>
      <c r="Q144" s="190" t="s">
        <v>1671</v>
      </c>
      <c r="R144" s="191">
        <v>20</v>
      </c>
      <c r="S144" s="192" t="s">
        <v>2322</v>
      </c>
      <c r="T144" s="192" t="s">
        <v>2323</v>
      </c>
    </row>
    <row r="145" spans="1:20" ht="78.75">
      <c r="A145" s="128">
        <v>138</v>
      </c>
      <c r="B145" s="185"/>
      <c r="C145" s="186" t="s">
        <v>2324</v>
      </c>
      <c r="D145" s="186" t="s">
        <v>1891</v>
      </c>
      <c r="E145" s="186" t="s">
        <v>2325</v>
      </c>
      <c r="F145" s="185" t="s">
        <v>30</v>
      </c>
      <c r="G145" s="186" t="s">
        <v>387</v>
      </c>
      <c r="H145" s="187" t="s">
        <v>34</v>
      </c>
      <c r="I145" s="188" t="s">
        <v>6</v>
      </c>
      <c r="J145" s="186" t="s">
        <v>2326</v>
      </c>
      <c r="K145" s="189">
        <v>50000</v>
      </c>
      <c r="L145" s="186">
        <v>35000</v>
      </c>
      <c r="M145" s="190" t="s">
        <v>1670</v>
      </c>
      <c r="N145" s="186">
        <v>35000</v>
      </c>
      <c r="O145" s="185">
        <v>20</v>
      </c>
      <c r="P145" s="186">
        <v>35000</v>
      </c>
      <c r="Q145" s="190" t="s">
        <v>1671</v>
      </c>
      <c r="R145" s="191">
        <v>20</v>
      </c>
      <c r="S145" s="192" t="s">
        <v>2327</v>
      </c>
      <c r="T145" s="192" t="s">
        <v>2328</v>
      </c>
    </row>
    <row r="146" spans="1:20" ht="110.25">
      <c r="A146" s="128">
        <v>139</v>
      </c>
      <c r="B146" s="185"/>
      <c r="C146" s="186" t="s">
        <v>1771</v>
      </c>
      <c r="D146" s="186" t="s">
        <v>2329</v>
      </c>
      <c r="E146" s="186" t="s">
        <v>2330</v>
      </c>
      <c r="F146" s="185" t="s">
        <v>30</v>
      </c>
      <c r="G146" s="186" t="s">
        <v>387</v>
      </c>
      <c r="H146" s="187" t="s">
        <v>34</v>
      </c>
      <c r="I146" s="188" t="s">
        <v>6</v>
      </c>
      <c r="J146" s="186" t="s">
        <v>1669</v>
      </c>
      <c r="K146" s="189">
        <v>50000</v>
      </c>
      <c r="L146" s="186">
        <v>35000</v>
      </c>
      <c r="M146" s="190" t="s">
        <v>1670</v>
      </c>
      <c r="N146" s="186">
        <v>35000</v>
      </c>
      <c r="O146" s="185">
        <v>20</v>
      </c>
      <c r="P146" s="186">
        <v>35000</v>
      </c>
      <c r="Q146" s="190" t="s">
        <v>1671</v>
      </c>
      <c r="R146" s="191">
        <v>20</v>
      </c>
      <c r="S146" s="192" t="s">
        <v>2331</v>
      </c>
      <c r="T146" s="192" t="s">
        <v>2332</v>
      </c>
    </row>
    <row r="147" spans="1:20" ht="94.5">
      <c r="A147" s="128">
        <v>140</v>
      </c>
      <c r="B147" s="185"/>
      <c r="C147" s="186" t="s">
        <v>2333</v>
      </c>
      <c r="D147" s="186" t="s">
        <v>2334</v>
      </c>
      <c r="E147" s="186" t="s">
        <v>2335</v>
      </c>
      <c r="F147" s="185" t="s">
        <v>30</v>
      </c>
      <c r="G147" s="186" t="s">
        <v>387</v>
      </c>
      <c r="H147" s="187" t="s">
        <v>159</v>
      </c>
      <c r="I147" s="188" t="s">
        <v>6</v>
      </c>
      <c r="J147" s="186" t="s">
        <v>1759</v>
      </c>
      <c r="K147" s="189">
        <v>50000</v>
      </c>
      <c r="L147" s="186">
        <v>35000</v>
      </c>
      <c r="M147" s="190" t="s">
        <v>1670</v>
      </c>
      <c r="N147" s="186">
        <v>35000</v>
      </c>
      <c r="O147" s="185">
        <v>20</v>
      </c>
      <c r="P147" s="186">
        <v>35000</v>
      </c>
      <c r="Q147" s="190" t="s">
        <v>1671</v>
      </c>
      <c r="R147" s="191">
        <v>20</v>
      </c>
      <c r="S147" s="192" t="s">
        <v>2336</v>
      </c>
      <c r="T147" s="192" t="s">
        <v>2337</v>
      </c>
    </row>
    <row r="148" spans="1:20" ht="110.25">
      <c r="A148" s="128">
        <v>141</v>
      </c>
      <c r="B148" s="185"/>
      <c r="C148" s="186" t="s">
        <v>2338</v>
      </c>
      <c r="D148" s="186" t="s">
        <v>2339</v>
      </c>
      <c r="E148" s="186" t="s">
        <v>2340</v>
      </c>
      <c r="F148" s="185" t="s">
        <v>30</v>
      </c>
      <c r="G148" s="186" t="s">
        <v>387</v>
      </c>
      <c r="H148" s="187" t="s">
        <v>34</v>
      </c>
      <c r="I148" s="188" t="s">
        <v>6</v>
      </c>
      <c r="J148" s="186" t="s">
        <v>1669</v>
      </c>
      <c r="K148" s="189">
        <v>50000</v>
      </c>
      <c r="L148" s="186">
        <v>35000</v>
      </c>
      <c r="M148" s="190" t="s">
        <v>1670</v>
      </c>
      <c r="N148" s="186">
        <v>35000</v>
      </c>
      <c r="O148" s="185">
        <v>20</v>
      </c>
      <c r="P148" s="186">
        <v>35000</v>
      </c>
      <c r="Q148" s="190" t="s">
        <v>1671</v>
      </c>
      <c r="R148" s="191">
        <v>20</v>
      </c>
      <c r="S148" s="192" t="s">
        <v>2341</v>
      </c>
      <c r="T148" s="192" t="s">
        <v>2342</v>
      </c>
    </row>
    <row r="149" spans="1:20" ht="78.75">
      <c r="A149" s="128">
        <v>142</v>
      </c>
      <c r="B149" s="185"/>
      <c r="C149" s="186" t="s">
        <v>2343</v>
      </c>
      <c r="D149" s="186" t="s">
        <v>2344</v>
      </c>
      <c r="E149" s="186" t="s">
        <v>2345</v>
      </c>
      <c r="F149" s="185" t="s">
        <v>30</v>
      </c>
      <c r="G149" s="186" t="s">
        <v>387</v>
      </c>
      <c r="H149" s="187" t="s">
        <v>159</v>
      </c>
      <c r="I149" s="188" t="s">
        <v>6</v>
      </c>
      <c r="J149" s="186" t="s">
        <v>2346</v>
      </c>
      <c r="K149" s="189">
        <v>50000</v>
      </c>
      <c r="L149" s="186">
        <v>35000</v>
      </c>
      <c r="M149" s="190" t="s">
        <v>1670</v>
      </c>
      <c r="N149" s="186">
        <v>35000</v>
      </c>
      <c r="O149" s="185">
        <v>20</v>
      </c>
      <c r="P149" s="186">
        <v>35000</v>
      </c>
      <c r="Q149" s="190" t="s">
        <v>1671</v>
      </c>
      <c r="R149" s="191">
        <v>20</v>
      </c>
      <c r="S149" s="192" t="s">
        <v>2347</v>
      </c>
      <c r="T149" s="192" t="s">
        <v>2348</v>
      </c>
    </row>
    <row r="150" spans="1:20" ht="94.5">
      <c r="A150" s="128">
        <v>143</v>
      </c>
      <c r="B150" s="185"/>
      <c r="C150" s="186" t="s">
        <v>2218</v>
      </c>
      <c r="D150" s="186" t="s">
        <v>1926</v>
      </c>
      <c r="E150" s="186" t="s">
        <v>2349</v>
      </c>
      <c r="F150" s="185" t="s">
        <v>30</v>
      </c>
      <c r="G150" s="186" t="s">
        <v>387</v>
      </c>
      <c r="H150" s="187" t="s">
        <v>159</v>
      </c>
      <c r="I150" s="188" t="s">
        <v>6</v>
      </c>
      <c r="J150" s="186" t="s">
        <v>1759</v>
      </c>
      <c r="K150" s="189">
        <v>50000</v>
      </c>
      <c r="L150" s="186">
        <v>35000</v>
      </c>
      <c r="M150" s="190" t="s">
        <v>1670</v>
      </c>
      <c r="N150" s="186">
        <v>35000</v>
      </c>
      <c r="O150" s="185">
        <v>20</v>
      </c>
      <c r="P150" s="186">
        <v>35000</v>
      </c>
      <c r="Q150" s="190" t="s">
        <v>1671</v>
      </c>
      <c r="R150" s="191">
        <v>20</v>
      </c>
      <c r="S150" s="192" t="s">
        <v>2350</v>
      </c>
      <c r="T150" s="192" t="s">
        <v>2351</v>
      </c>
    </row>
    <row r="151" spans="1:20" ht="110.25">
      <c r="A151" s="128">
        <v>144</v>
      </c>
      <c r="B151" s="185"/>
      <c r="C151" s="186" t="s">
        <v>2352</v>
      </c>
      <c r="D151" s="186" t="s">
        <v>2224</v>
      </c>
      <c r="E151" s="186" t="s">
        <v>2353</v>
      </c>
      <c r="F151" s="185" t="s">
        <v>30</v>
      </c>
      <c r="G151" s="186" t="s">
        <v>387</v>
      </c>
      <c r="H151" s="187" t="s">
        <v>34</v>
      </c>
      <c r="I151" s="188" t="s">
        <v>6</v>
      </c>
      <c r="J151" s="186" t="s">
        <v>1669</v>
      </c>
      <c r="K151" s="189">
        <v>50000</v>
      </c>
      <c r="L151" s="186">
        <v>35000</v>
      </c>
      <c r="M151" s="190" t="s">
        <v>1670</v>
      </c>
      <c r="N151" s="186">
        <v>35000</v>
      </c>
      <c r="O151" s="185">
        <v>20</v>
      </c>
      <c r="P151" s="186">
        <v>35000</v>
      </c>
      <c r="Q151" s="190" t="s">
        <v>1671</v>
      </c>
      <c r="R151" s="191">
        <v>20</v>
      </c>
      <c r="S151" s="192" t="s">
        <v>2354</v>
      </c>
      <c r="T151" s="192" t="s">
        <v>2355</v>
      </c>
    </row>
    <row r="152" spans="1:20" ht="94.5">
      <c r="A152" s="128">
        <v>145</v>
      </c>
      <c r="B152" s="185"/>
      <c r="C152" s="186" t="s">
        <v>2356</v>
      </c>
      <c r="D152" s="186" t="s">
        <v>2357</v>
      </c>
      <c r="E152" s="186" t="s">
        <v>2277</v>
      </c>
      <c r="F152" s="185" t="s">
        <v>30</v>
      </c>
      <c r="G152" s="186" t="s">
        <v>387</v>
      </c>
      <c r="H152" s="187" t="s">
        <v>34</v>
      </c>
      <c r="I152" s="188" t="s">
        <v>6</v>
      </c>
      <c r="J152" s="186" t="s">
        <v>1669</v>
      </c>
      <c r="K152" s="189">
        <v>50000</v>
      </c>
      <c r="L152" s="186">
        <v>35000</v>
      </c>
      <c r="M152" s="190" t="s">
        <v>1670</v>
      </c>
      <c r="N152" s="186">
        <v>35000</v>
      </c>
      <c r="O152" s="185">
        <v>20</v>
      </c>
      <c r="P152" s="186">
        <v>35000</v>
      </c>
      <c r="Q152" s="190" t="s">
        <v>1671</v>
      </c>
      <c r="R152" s="191">
        <v>20</v>
      </c>
      <c r="S152" s="192" t="s">
        <v>2358</v>
      </c>
      <c r="T152" s="192" t="s">
        <v>2359</v>
      </c>
    </row>
    <row r="153" spans="1:20" ht="47.25">
      <c r="A153" s="128">
        <v>146</v>
      </c>
      <c r="B153" s="185"/>
      <c r="C153" s="186" t="s">
        <v>2360</v>
      </c>
      <c r="D153" s="186" t="s">
        <v>2257</v>
      </c>
      <c r="E153" s="186" t="s">
        <v>2361</v>
      </c>
      <c r="F153" s="185" t="s">
        <v>30</v>
      </c>
      <c r="G153" s="186" t="s">
        <v>387</v>
      </c>
      <c r="H153" s="187" t="s">
        <v>159</v>
      </c>
      <c r="I153" s="188" t="s">
        <v>6</v>
      </c>
      <c r="J153" s="186" t="s">
        <v>1682</v>
      </c>
      <c r="K153" s="189">
        <v>50000</v>
      </c>
      <c r="L153" s="186">
        <v>35000</v>
      </c>
      <c r="M153" s="190" t="s">
        <v>1670</v>
      </c>
      <c r="N153" s="186">
        <v>35000</v>
      </c>
      <c r="O153" s="185">
        <v>20</v>
      </c>
      <c r="P153" s="186">
        <v>35000</v>
      </c>
      <c r="Q153" s="190" t="s">
        <v>1671</v>
      </c>
      <c r="R153" s="191">
        <v>20</v>
      </c>
      <c r="S153" s="192" t="s">
        <v>2362</v>
      </c>
      <c r="T153" s="192" t="s">
        <v>2363</v>
      </c>
    </row>
    <row r="154" spans="1:20" ht="126">
      <c r="A154" s="128">
        <v>147</v>
      </c>
      <c r="B154" s="185"/>
      <c r="C154" s="186" t="s">
        <v>2364</v>
      </c>
      <c r="D154" s="186" t="s">
        <v>1969</v>
      </c>
      <c r="E154" s="186" t="s">
        <v>2365</v>
      </c>
      <c r="F154" s="185" t="s">
        <v>30</v>
      </c>
      <c r="G154" s="186" t="s">
        <v>387</v>
      </c>
      <c r="H154" s="187" t="s">
        <v>34</v>
      </c>
      <c r="I154" s="188" t="s">
        <v>6</v>
      </c>
      <c r="J154" s="186" t="s">
        <v>1669</v>
      </c>
      <c r="K154" s="189">
        <v>50000</v>
      </c>
      <c r="L154" s="186">
        <v>35000</v>
      </c>
      <c r="M154" s="190" t="s">
        <v>1670</v>
      </c>
      <c r="N154" s="186">
        <v>35000</v>
      </c>
      <c r="O154" s="185">
        <v>20</v>
      </c>
      <c r="P154" s="186">
        <v>35000</v>
      </c>
      <c r="Q154" s="190" t="s">
        <v>1671</v>
      </c>
      <c r="R154" s="191">
        <v>20</v>
      </c>
      <c r="S154" s="192" t="s">
        <v>2366</v>
      </c>
      <c r="T154" s="192" t="s">
        <v>2367</v>
      </c>
    </row>
    <row r="155" spans="1:20" ht="78.75">
      <c r="A155" s="128">
        <v>148</v>
      </c>
      <c r="B155" s="185"/>
      <c r="C155" s="186" t="s">
        <v>2368</v>
      </c>
      <c r="D155" s="186" t="s">
        <v>2369</v>
      </c>
      <c r="E155" s="186" t="s">
        <v>2370</v>
      </c>
      <c r="F155" s="185" t="s">
        <v>30</v>
      </c>
      <c r="G155" s="186" t="s">
        <v>387</v>
      </c>
      <c r="H155" s="187" t="s">
        <v>34</v>
      </c>
      <c r="I155" s="188" t="s">
        <v>5</v>
      </c>
      <c r="J155" s="186" t="s">
        <v>1682</v>
      </c>
      <c r="K155" s="189">
        <v>50000</v>
      </c>
      <c r="L155" s="186">
        <v>35000</v>
      </c>
      <c r="M155" s="190" t="s">
        <v>1670</v>
      </c>
      <c r="N155" s="186">
        <v>35000</v>
      </c>
      <c r="O155" s="185">
        <v>20</v>
      </c>
      <c r="P155" s="186">
        <v>35000</v>
      </c>
      <c r="Q155" s="190" t="s">
        <v>1671</v>
      </c>
      <c r="R155" s="191">
        <v>20</v>
      </c>
      <c r="S155" s="192" t="s">
        <v>2371</v>
      </c>
      <c r="T155" s="192" t="s">
        <v>2372</v>
      </c>
    </row>
    <row r="156" spans="1:20" ht="78.75">
      <c r="A156" s="128">
        <v>149</v>
      </c>
      <c r="B156" s="185"/>
      <c r="C156" s="186" t="s">
        <v>2373</v>
      </c>
      <c r="D156" s="186" t="s">
        <v>2374</v>
      </c>
      <c r="E156" s="186" t="s">
        <v>2370</v>
      </c>
      <c r="F156" s="185" t="s">
        <v>30</v>
      </c>
      <c r="G156" s="186" t="s">
        <v>387</v>
      </c>
      <c r="H156" s="187" t="s">
        <v>34</v>
      </c>
      <c r="I156" s="188" t="s">
        <v>5</v>
      </c>
      <c r="J156" s="186" t="s">
        <v>1682</v>
      </c>
      <c r="K156" s="189">
        <v>100000</v>
      </c>
      <c r="L156" s="186">
        <v>70000</v>
      </c>
      <c r="M156" s="190" t="s">
        <v>1670</v>
      </c>
      <c r="N156" s="186">
        <v>70000</v>
      </c>
      <c r="O156" s="185">
        <v>20</v>
      </c>
      <c r="P156" s="186">
        <v>70000</v>
      </c>
      <c r="Q156" s="190" t="s">
        <v>1671</v>
      </c>
      <c r="R156" s="191">
        <v>20</v>
      </c>
      <c r="S156" s="192" t="s">
        <v>2375</v>
      </c>
      <c r="T156" s="192" t="s">
        <v>2376</v>
      </c>
    </row>
    <row r="157" spans="1:20" ht="94.5">
      <c r="A157" s="128">
        <v>150</v>
      </c>
      <c r="B157" s="185"/>
      <c r="C157" s="186" t="s">
        <v>2377</v>
      </c>
      <c r="D157" s="186" t="s">
        <v>2378</v>
      </c>
      <c r="E157" s="186" t="s">
        <v>2379</v>
      </c>
      <c r="F157" s="185" t="s">
        <v>30</v>
      </c>
      <c r="G157" s="186" t="s">
        <v>387</v>
      </c>
      <c r="H157" s="187" t="s">
        <v>34</v>
      </c>
      <c r="I157" s="188" t="s">
        <v>6</v>
      </c>
      <c r="J157" s="186" t="s">
        <v>1669</v>
      </c>
      <c r="K157" s="189">
        <v>50000</v>
      </c>
      <c r="L157" s="186">
        <v>35000</v>
      </c>
      <c r="M157" s="190" t="s">
        <v>1670</v>
      </c>
      <c r="N157" s="186">
        <v>35000</v>
      </c>
      <c r="O157" s="185">
        <v>20</v>
      </c>
      <c r="P157" s="186">
        <v>35000</v>
      </c>
      <c r="Q157" s="190" t="s">
        <v>1671</v>
      </c>
      <c r="R157" s="191">
        <v>20</v>
      </c>
      <c r="S157" s="192" t="s">
        <v>2380</v>
      </c>
      <c r="T157" s="192" t="s">
        <v>2381</v>
      </c>
    </row>
    <row r="158" spans="1:20" ht="78.75">
      <c r="A158" s="128">
        <v>151</v>
      </c>
      <c r="B158" s="185"/>
      <c r="C158" s="186" t="s">
        <v>2382</v>
      </c>
      <c r="D158" s="186" t="s">
        <v>2383</v>
      </c>
      <c r="E158" s="186" t="s">
        <v>2384</v>
      </c>
      <c r="F158" s="185" t="s">
        <v>30</v>
      </c>
      <c r="G158" s="186" t="s">
        <v>387</v>
      </c>
      <c r="H158" s="187" t="s">
        <v>34</v>
      </c>
      <c r="I158" s="188" t="s">
        <v>6</v>
      </c>
      <c r="J158" s="186" t="s">
        <v>1682</v>
      </c>
      <c r="K158" s="189">
        <v>50000</v>
      </c>
      <c r="L158" s="186">
        <v>35000</v>
      </c>
      <c r="M158" s="190" t="s">
        <v>1670</v>
      </c>
      <c r="N158" s="186">
        <v>35000</v>
      </c>
      <c r="O158" s="185">
        <v>20</v>
      </c>
      <c r="P158" s="186">
        <v>35000</v>
      </c>
      <c r="Q158" s="190" t="s">
        <v>1671</v>
      </c>
      <c r="R158" s="191">
        <v>20</v>
      </c>
      <c r="S158" s="192" t="s">
        <v>2385</v>
      </c>
      <c r="T158" s="192" t="s">
        <v>2386</v>
      </c>
    </row>
    <row r="159" spans="1:20" ht="78.75">
      <c r="A159" s="128">
        <v>152</v>
      </c>
      <c r="B159" s="185"/>
      <c r="C159" s="186" t="s">
        <v>2387</v>
      </c>
      <c r="D159" s="186" t="s">
        <v>2388</v>
      </c>
      <c r="E159" s="186" t="s">
        <v>2384</v>
      </c>
      <c r="F159" s="185" t="s">
        <v>30</v>
      </c>
      <c r="G159" s="186" t="s">
        <v>387</v>
      </c>
      <c r="H159" s="187" t="s">
        <v>34</v>
      </c>
      <c r="I159" s="188" t="s">
        <v>6</v>
      </c>
      <c r="J159" s="186" t="s">
        <v>1682</v>
      </c>
      <c r="K159" s="189">
        <v>50000</v>
      </c>
      <c r="L159" s="186">
        <v>35000</v>
      </c>
      <c r="M159" s="190" t="s">
        <v>1670</v>
      </c>
      <c r="N159" s="186">
        <v>35000</v>
      </c>
      <c r="O159" s="185">
        <v>20</v>
      </c>
      <c r="P159" s="186">
        <v>35000</v>
      </c>
      <c r="Q159" s="190" t="s">
        <v>1671</v>
      </c>
      <c r="R159" s="191">
        <v>20</v>
      </c>
      <c r="S159" s="192" t="s">
        <v>2389</v>
      </c>
      <c r="T159" s="192" t="s">
        <v>2390</v>
      </c>
    </row>
    <row r="160" spans="1:20" ht="94.5">
      <c r="A160" s="128">
        <v>153</v>
      </c>
      <c r="B160" s="185"/>
      <c r="C160" s="186" t="s">
        <v>2391</v>
      </c>
      <c r="D160" s="186" t="s">
        <v>2392</v>
      </c>
      <c r="E160" s="186" t="s">
        <v>2393</v>
      </c>
      <c r="F160" s="185" t="s">
        <v>30</v>
      </c>
      <c r="G160" s="186" t="s">
        <v>387</v>
      </c>
      <c r="H160" s="187" t="s">
        <v>34</v>
      </c>
      <c r="I160" s="188" t="s">
        <v>6</v>
      </c>
      <c r="J160" s="186" t="s">
        <v>1669</v>
      </c>
      <c r="K160" s="189">
        <v>50000</v>
      </c>
      <c r="L160" s="186">
        <v>35000</v>
      </c>
      <c r="M160" s="190" t="s">
        <v>1670</v>
      </c>
      <c r="N160" s="186">
        <v>35000</v>
      </c>
      <c r="O160" s="185">
        <v>20</v>
      </c>
      <c r="P160" s="186">
        <v>35000</v>
      </c>
      <c r="Q160" s="190" t="s">
        <v>1671</v>
      </c>
      <c r="R160" s="191">
        <v>20</v>
      </c>
      <c r="S160" s="192" t="s">
        <v>2394</v>
      </c>
      <c r="T160" s="192" t="s">
        <v>2395</v>
      </c>
    </row>
    <row r="161" spans="1:20" ht="94.5">
      <c r="A161" s="128">
        <v>154</v>
      </c>
      <c r="B161" s="185"/>
      <c r="C161" s="186" t="s">
        <v>2396</v>
      </c>
      <c r="D161" s="186" t="s">
        <v>2397</v>
      </c>
      <c r="E161" s="186" t="s">
        <v>2398</v>
      </c>
      <c r="F161" s="185" t="s">
        <v>30</v>
      </c>
      <c r="G161" s="186" t="s">
        <v>387</v>
      </c>
      <c r="H161" s="187" t="s">
        <v>34</v>
      </c>
      <c r="I161" s="188" t="s">
        <v>6</v>
      </c>
      <c r="J161" s="186" t="s">
        <v>1669</v>
      </c>
      <c r="K161" s="189">
        <v>50000</v>
      </c>
      <c r="L161" s="186">
        <v>35000</v>
      </c>
      <c r="M161" s="190" t="s">
        <v>1670</v>
      </c>
      <c r="N161" s="186">
        <v>35000</v>
      </c>
      <c r="O161" s="185">
        <v>20</v>
      </c>
      <c r="P161" s="186">
        <v>35000</v>
      </c>
      <c r="Q161" s="190" t="s">
        <v>1671</v>
      </c>
      <c r="R161" s="191">
        <v>20</v>
      </c>
      <c r="S161" s="192" t="s">
        <v>2399</v>
      </c>
      <c r="T161" s="192" t="s">
        <v>2400</v>
      </c>
    </row>
    <row r="162" spans="1:20" ht="110.25">
      <c r="A162" s="128">
        <v>155</v>
      </c>
      <c r="B162" s="185"/>
      <c r="C162" s="186" t="s">
        <v>2157</v>
      </c>
      <c r="D162" s="186" t="s">
        <v>2401</v>
      </c>
      <c r="E162" s="186" t="s">
        <v>2402</v>
      </c>
      <c r="F162" s="185" t="s">
        <v>30</v>
      </c>
      <c r="G162" s="186" t="s">
        <v>387</v>
      </c>
      <c r="H162" s="187" t="s">
        <v>34</v>
      </c>
      <c r="I162" s="188" t="s">
        <v>6</v>
      </c>
      <c r="J162" s="186" t="s">
        <v>1759</v>
      </c>
      <c r="K162" s="189">
        <v>50000</v>
      </c>
      <c r="L162" s="186">
        <v>35000</v>
      </c>
      <c r="M162" s="190" t="s">
        <v>1670</v>
      </c>
      <c r="N162" s="186">
        <v>35000</v>
      </c>
      <c r="O162" s="185">
        <v>20</v>
      </c>
      <c r="P162" s="186">
        <v>35000</v>
      </c>
      <c r="Q162" s="190" t="s">
        <v>1671</v>
      </c>
      <c r="R162" s="191">
        <v>20</v>
      </c>
      <c r="S162" s="192" t="s">
        <v>2403</v>
      </c>
      <c r="T162" s="192" t="s">
        <v>2404</v>
      </c>
    </row>
    <row r="163" spans="1:20" ht="94.5">
      <c r="A163" s="128">
        <v>156</v>
      </c>
      <c r="B163" s="185"/>
      <c r="C163" s="186" t="s">
        <v>2405</v>
      </c>
      <c r="D163" s="186" t="s">
        <v>2157</v>
      </c>
      <c r="E163" s="186" t="s">
        <v>2406</v>
      </c>
      <c r="F163" s="185" t="s">
        <v>30</v>
      </c>
      <c r="G163" s="186" t="s">
        <v>387</v>
      </c>
      <c r="H163" s="187" t="s">
        <v>34</v>
      </c>
      <c r="I163" s="188" t="s">
        <v>6</v>
      </c>
      <c r="J163" s="186" t="s">
        <v>1682</v>
      </c>
      <c r="K163" s="189">
        <v>50000</v>
      </c>
      <c r="L163" s="186">
        <v>35000</v>
      </c>
      <c r="M163" s="190" t="s">
        <v>1670</v>
      </c>
      <c r="N163" s="186">
        <v>35000</v>
      </c>
      <c r="O163" s="185">
        <v>20</v>
      </c>
      <c r="P163" s="186">
        <v>35000</v>
      </c>
      <c r="Q163" s="190" t="s">
        <v>1671</v>
      </c>
      <c r="R163" s="191">
        <v>20</v>
      </c>
      <c r="S163" s="192" t="s">
        <v>2407</v>
      </c>
      <c r="T163" s="192" t="s">
        <v>2408</v>
      </c>
    </row>
    <row r="164" spans="1:20" ht="78.75">
      <c r="A164" s="128">
        <v>157</v>
      </c>
      <c r="B164" s="185"/>
      <c r="C164" s="186" t="s">
        <v>2161</v>
      </c>
      <c r="D164" s="186" t="s">
        <v>2409</v>
      </c>
      <c r="E164" s="186" t="s">
        <v>2410</v>
      </c>
      <c r="F164" s="185" t="s">
        <v>30</v>
      </c>
      <c r="G164" s="186" t="s">
        <v>387</v>
      </c>
      <c r="H164" s="187" t="s">
        <v>159</v>
      </c>
      <c r="I164" s="188" t="s">
        <v>6</v>
      </c>
      <c r="J164" s="186" t="s">
        <v>1682</v>
      </c>
      <c r="K164" s="189">
        <v>50000</v>
      </c>
      <c r="L164" s="186">
        <v>35000</v>
      </c>
      <c r="M164" s="190" t="s">
        <v>1670</v>
      </c>
      <c r="N164" s="186">
        <v>35000</v>
      </c>
      <c r="O164" s="185">
        <v>20</v>
      </c>
      <c r="P164" s="186">
        <v>35000</v>
      </c>
      <c r="Q164" s="190" t="s">
        <v>1671</v>
      </c>
      <c r="R164" s="191">
        <v>20</v>
      </c>
      <c r="S164" s="192" t="s">
        <v>2411</v>
      </c>
      <c r="T164" s="192" t="s">
        <v>2412</v>
      </c>
    </row>
    <row r="165" spans="1:20" ht="110.25">
      <c r="A165" s="128">
        <v>158</v>
      </c>
      <c r="B165" s="185"/>
      <c r="C165" s="186" t="s">
        <v>2413</v>
      </c>
      <c r="D165" s="186" t="s">
        <v>2414</v>
      </c>
      <c r="E165" s="186" t="s">
        <v>2415</v>
      </c>
      <c r="F165" s="185" t="s">
        <v>30</v>
      </c>
      <c r="G165" s="186" t="s">
        <v>387</v>
      </c>
      <c r="H165" s="187" t="s">
        <v>34</v>
      </c>
      <c r="I165" s="188" t="s">
        <v>6</v>
      </c>
      <c r="J165" s="186" t="s">
        <v>2416</v>
      </c>
      <c r="K165" s="189">
        <v>50000</v>
      </c>
      <c r="L165" s="186">
        <v>35000</v>
      </c>
      <c r="M165" s="190" t="s">
        <v>1670</v>
      </c>
      <c r="N165" s="186">
        <v>35000</v>
      </c>
      <c r="O165" s="185">
        <v>20</v>
      </c>
      <c r="P165" s="186">
        <v>35000</v>
      </c>
      <c r="Q165" s="190" t="s">
        <v>1671</v>
      </c>
      <c r="R165" s="191">
        <v>20</v>
      </c>
      <c r="S165" s="192" t="s">
        <v>2417</v>
      </c>
      <c r="T165" s="192" t="s">
        <v>2418</v>
      </c>
    </row>
    <row r="166" spans="1:20" ht="94.5">
      <c r="A166" s="128">
        <v>159</v>
      </c>
      <c r="B166" s="185"/>
      <c r="C166" s="186" t="s">
        <v>1848</v>
      </c>
      <c r="D166" s="186" t="s">
        <v>2419</v>
      </c>
      <c r="E166" s="186" t="s">
        <v>2420</v>
      </c>
      <c r="F166" s="185" t="s">
        <v>30</v>
      </c>
      <c r="G166" s="186" t="s">
        <v>387</v>
      </c>
      <c r="H166" s="187" t="s">
        <v>34</v>
      </c>
      <c r="I166" s="188" t="s">
        <v>6</v>
      </c>
      <c r="J166" s="186" t="s">
        <v>2004</v>
      </c>
      <c r="K166" s="189">
        <v>50000</v>
      </c>
      <c r="L166" s="186">
        <v>35000</v>
      </c>
      <c r="M166" s="190" t="s">
        <v>1670</v>
      </c>
      <c r="N166" s="186">
        <v>35000</v>
      </c>
      <c r="O166" s="185">
        <v>20</v>
      </c>
      <c r="P166" s="186">
        <v>35000</v>
      </c>
      <c r="Q166" s="190" t="s">
        <v>1671</v>
      </c>
      <c r="R166" s="191">
        <v>20</v>
      </c>
      <c r="S166" s="192" t="s">
        <v>2421</v>
      </c>
      <c r="T166" s="192" t="s">
        <v>2422</v>
      </c>
    </row>
    <row r="167" spans="1:20" ht="78.75">
      <c r="A167" s="128">
        <v>160</v>
      </c>
      <c r="B167" s="185"/>
      <c r="C167" s="186" t="s">
        <v>2423</v>
      </c>
      <c r="D167" s="186" t="s">
        <v>2424</v>
      </c>
      <c r="E167" s="186" t="s">
        <v>2425</v>
      </c>
      <c r="F167" s="185" t="s">
        <v>30</v>
      </c>
      <c r="G167" s="186" t="s">
        <v>387</v>
      </c>
      <c r="H167" s="187" t="s">
        <v>34</v>
      </c>
      <c r="I167" s="188" t="s">
        <v>6</v>
      </c>
      <c r="J167" s="186" t="s">
        <v>1682</v>
      </c>
      <c r="K167" s="189">
        <v>50000</v>
      </c>
      <c r="L167" s="186">
        <v>35000</v>
      </c>
      <c r="M167" s="190" t="s">
        <v>1670</v>
      </c>
      <c r="N167" s="186">
        <v>35000</v>
      </c>
      <c r="O167" s="185">
        <v>20</v>
      </c>
      <c r="P167" s="186">
        <v>35000</v>
      </c>
      <c r="Q167" s="190" t="s">
        <v>1671</v>
      </c>
      <c r="R167" s="191">
        <v>20</v>
      </c>
      <c r="S167" s="192" t="s">
        <v>2426</v>
      </c>
      <c r="T167" s="192" t="s">
        <v>2427</v>
      </c>
    </row>
    <row r="168" spans="1:20" ht="47.25">
      <c r="A168" s="128">
        <v>161</v>
      </c>
      <c r="B168" s="185"/>
      <c r="C168" s="186" t="s">
        <v>2428</v>
      </c>
      <c r="D168" s="186" t="s">
        <v>2429</v>
      </c>
      <c r="E168" s="186" t="s">
        <v>2430</v>
      </c>
      <c r="F168" s="185" t="s">
        <v>30</v>
      </c>
      <c r="G168" s="186" t="s">
        <v>387</v>
      </c>
      <c r="H168" s="187" t="s">
        <v>34</v>
      </c>
      <c r="I168" s="188" t="s">
        <v>6</v>
      </c>
      <c r="J168" s="186" t="s">
        <v>1759</v>
      </c>
      <c r="K168" s="189">
        <v>50000</v>
      </c>
      <c r="L168" s="186">
        <v>35000</v>
      </c>
      <c r="M168" s="190" t="s">
        <v>1670</v>
      </c>
      <c r="N168" s="186">
        <v>35000</v>
      </c>
      <c r="O168" s="185">
        <v>20</v>
      </c>
      <c r="P168" s="186">
        <v>35000</v>
      </c>
      <c r="Q168" s="190" t="s">
        <v>1671</v>
      </c>
      <c r="R168" s="191">
        <v>20</v>
      </c>
      <c r="S168" s="192" t="s">
        <v>2431</v>
      </c>
      <c r="T168" s="192" t="s">
        <v>2432</v>
      </c>
    </row>
    <row r="169" spans="1:20" ht="110.25">
      <c r="A169" s="128">
        <v>162</v>
      </c>
      <c r="B169" s="185"/>
      <c r="C169" s="186" t="s">
        <v>2433</v>
      </c>
      <c r="D169" s="186" t="s">
        <v>2434</v>
      </c>
      <c r="E169" s="186" t="s">
        <v>2435</v>
      </c>
      <c r="F169" s="185" t="s">
        <v>30</v>
      </c>
      <c r="G169" s="186" t="s">
        <v>387</v>
      </c>
      <c r="H169" s="187" t="s">
        <v>34</v>
      </c>
      <c r="I169" s="188" t="s">
        <v>6</v>
      </c>
      <c r="J169" s="186" t="s">
        <v>1669</v>
      </c>
      <c r="K169" s="189">
        <v>50000</v>
      </c>
      <c r="L169" s="186">
        <v>35000</v>
      </c>
      <c r="M169" s="190" t="s">
        <v>1670</v>
      </c>
      <c r="N169" s="186">
        <v>35000</v>
      </c>
      <c r="O169" s="185">
        <v>20</v>
      </c>
      <c r="P169" s="186">
        <v>35000</v>
      </c>
      <c r="Q169" s="190" t="s">
        <v>1671</v>
      </c>
      <c r="R169" s="191">
        <v>20</v>
      </c>
      <c r="S169" s="192" t="s">
        <v>2436</v>
      </c>
      <c r="T169" s="192" t="s">
        <v>2437</v>
      </c>
    </row>
    <row r="170" spans="1:20" ht="63">
      <c r="A170" s="128">
        <v>163</v>
      </c>
      <c r="B170" s="185"/>
      <c r="C170" s="186" t="s">
        <v>2161</v>
      </c>
      <c r="D170" s="186" t="s">
        <v>2438</v>
      </c>
      <c r="E170" s="186" t="s">
        <v>2439</v>
      </c>
      <c r="F170" s="185" t="s">
        <v>30</v>
      </c>
      <c r="G170" s="186" t="s">
        <v>387</v>
      </c>
      <c r="H170" s="187" t="s">
        <v>159</v>
      </c>
      <c r="I170" s="188" t="s">
        <v>6</v>
      </c>
      <c r="J170" s="186" t="s">
        <v>1682</v>
      </c>
      <c r="K170" s="189">
        <v>50000</v>
      </c>
      <c r="L170" s="186">
        <v>35000</v>
      </c>
      <c r="M170" s="190" t="s">
        <v>1670</v>
      </c>
      <c r="N170" s="186">
        <v>35000</v>
      </c>
      <c r="O170" s="185">
        <v>20</v>
      </c>
      <c r="P170" s="186">
        <v>35000</v>
      </c>
      <c r="Q170" s="190" t="s">
        <v>1671</v>
      </c>
      <c r="R170" s="191">
        <v>20</v>
      </c>
      <c r="S170" s="192" t="s">
        <v>2440</v>
      </c>
      <c r="T170" s="192" t="s">
        <v>2441</v>
      </c>
    </row>
    <row r="171" spans="1:20" ht="78.75">
      <c r="A171" s="128">
        <v>164</v>
      </c>
      <c r="B171" s="185"/>
      <c r="C171" s="186" t="s">
        <v>2442</v>
      </c>
      <c r="D171" s="186" t="s">
        <v>2443</v>
      </c>
      <c r="E171" s="186" t="s">
        <v>2444</v>
      </c>
      <c r="F171" s="185" t="s">
        <v>30</v>
      </c>
      <c r="G171" s="186" t="s">
        <v>387</v>
      </c>
      <c r="H171" s="187" t="s">
        <v>34</v>
      </c>
      <c r="I171" s="188" t="s">
        <v>6</v>
      </c>
      <c r="J171" s="186" t="s">
        <v>1682</v>
      </c>
      <c r="K171" s="189">
        <v>50000</v>
      </c>
      <c r="L171" s="186">
        <v>35000</v>
      </c>
      <c r="M171" s="190" t="s">
        <v>1670</v>
      </c>
      <c r="N171" s="186">
        <v>35000</v>
      </c>
      <c r="O171" s="185">
        <v>20</v>
      </c>
      <c r="P171" s="186">
        <v>35000</v>
      </c>
      <c r="Q171" s="190" t="s">
        <v>1671</v>
      </c>
      <c r="R171" s="191">
        <v>20</v>
      </c>
      <c r="S171" s="192" t="s">
        <v>2445</v>
      </c>
      <c r="T171" s="192" t="s">
        <v>2446</v>
      </c>
    </row>
    <row r="172" spans="1:20" ht="78.75">
      <c r="A172" s="128">
        <v>165</v>
      </c>
      <c r="B172" s="185"/>
      <c r="C172" s="186" t="s">
        <v>2447</v>
      </c>
      <c r="D172" s="186" t="s">
        <v>2448</v>
      </c>
      <c r="E172" s="186" t="s">
        <v>2449</v>
      </c>
      <c r="F172" s="185" t="s">
        <v>30</v>
      </c>
      <c r="G172" s="186" t="s">
        <v>387</v>
      </c>
      <c r="H172" s="187" t="s">
        <v>34</v>
      </c>
      <c r="I172" s="188" t="s">
        <v>5</v>
      </c>
      <c r="J172" s="186" t="s">
        <v>2004</v>
      </c>
      <c r="K172" s="189">
        <v>50000</v>
      </c>
      <c r="L172" s="186">
        <v>35000</v>
      </c>
      <c r="M172" s="190" t="s">
        <v>1670</v>
      </c>
      <c r="N172" s="186">
        <v>35000</v>
      </c>
      <c r="O172" s="185">
        <v>20</v>
      </c>
      <c r="P172" s="186">
        <v>35000</v>
      </c>
      <c r="Q172" s="190" t="s">
        <v>1671</v>
      </c>
      <c r="R172" s="191">
        <v>20</v>
      </c>
      <c r="S172" s="192" t="s">
        <v>2450</v>
      </c>
      <c r="T172" s="192" t="s">
        <v>2451</v>
      </c>
    </row>
    <row r="173" spans="1:20" ht="110.25">
      <c r="A173" s="128">
        <v>166</v>
      </c>
      <c r="B173" s="185"/>
      <c r="C173" s="186" t="s">
        <v>2452</v>
      </c>
      <c r="D173" s="186" t="s">
        <v>2453</v>
      </c>
      <c r="E173" s="186" t="s">
        <v>2454</v>
      </c>
      <c r="F173" s="185" t="s">
        <v>30</v>
      </c>
      <c r="G173" s="186" t="s">
        <v>387</v>
      </c>
      <c r="H173" s="187" t="s">
        <v>34</v>
      </c>
      <c r="I173" s="188" t="s">
        <v>6</v>
      </c>
      <c r="J173" s="186" t="s">
        <v>1669</v>
      </c>
      <c r="K173" s="189">
        <v>50000</v>
      </c>
      <c r="L173" s="186">
        <v>35000</v>
      </c>
      <c r="M173" s="190" t="s">
        <v>1670</v>
      </c>
      <c r="N173" s="186">
        <v>35000</v>
      </c>
      <c r="O173" s="185">
        <v>20</v>
      </c>
      <c r="P173" s="186">
        <v>35000</v>
      </c>
      <c r="Q173" s="190" t="s">
        <v>1671</v>
      </c>
      <c r="R173" s="191">
        <v>20</v>
      </c>
      <c r="S173" s="192" t="s">
        <v>2455</v>
      </c>
      <c r="T173" s="192" t="s">
        <v>2456</v>
      </c>
    </row>
    <row r="174" spans="1:20" ht="94.5">
      <c r="A174" s="128">
        <v>167</v>
      </c>
      <c r="B174" s="185"/>
      <c r="C174" s="186" t="s">
        <v>2457</v>
      </c>
      <c r="D174" s="186" t="s">
        <v>2458</v>
      </c>
      <c r="E174" s="186" t="s">
        <v>2459</v>
      </c>
      <c r="F174" s="185" t="s">
        <v>30</v>
      </c>
      <c r="G174" s="186" t="s">
        <v>387</v>
      </c>
      <c r="H174" s="187" t="s">
        <v>159</v>
      </c>
      <c r="I174" s="188" t="s">
        <v>6</v>
      </c>
      <c r="J174" s="186" t="s">
        <v>1669</v>
      </c>
      <c r="K174" s="189">
        <v>50000</v>
      </c>
      <c r="L174" s="186">
        <v>35000</v>
      </c>
      <c r="M174" s="190" t="s">
        <v>1670</v>
      </c>
      <c r="N174" s="186">
        <v>35000</v>
      </c>
      <c r="O174" s="185">
        <v>20</v>
      </c>
      <c r="P174" s="186">
        <v>35000</v>
      </c>
      <c r="Q174" s="190" t="s">
        <v>1671</v>
      </c>
      <c r="R174" s="191">
        <v>20</v>
      </c>
      <c r="S174" s="192" t="s">
        <v>2460</v>
      </c>
      <c r="T174" s="192" t="s">
        <v>2461</v>
      </c>
    </row>
    <row r="175" spans="1:20" ht="78.75">
      <c r="A175" s="128">
        <v>168</v>
      </c>
      <c r="B175" s="185"/>
      <c r="C175" s="186" t="s">
        <v>2462</v>
      </c>
      <c r="D175" s="186" t="s">
        <v>2463</v>
      </c>
      <c r="E175" s="186" t="s">
        <v>2464</v>
      </c>
      <c r="F175" s="185" t="s">
        <v>30</v>
      </c>
      <c r="G175" s="186" t="s">
        <v>387</v>
      </c>
      <c r="H175" s="187" t="s">
        <v>159</v>
      </c>
      <c r="I175" s="188" t="s">
        <v>6</v>
      </c>
      <c r="J175" s="186" t="s">
        <v>2149</v>
      </c>
      <c r="K175" s="189">
        <v>50000</v>
      </c>
      <c r="L175" s="186">
        <v>35000</v>
      </c>
      <c r="M175" s="190" t="s">
        <v>1670</v>
      </c>
      <c r="N175" s="186">
        <v>35000</v>
      </c>
      <c r="O175" s="185">
        <v>20</v>
      </c>
      <c r="P175" s="186">
        <v>35000</v>
      </c>
      <c r="Q175" s="190" t="s">
        <v>1671</v>
      </c>
      <c r="R175" s="191">
        <v>20</v>
      </c>
      <c r="S175" s="192" t="s">
        <v>2465</v>
      </c>
      <c r="T175" s="192" t="s">
        <v>2466</v>
      </c>
    </row>
    <row r="176" spans="1:20" ht="94.5">
      <c r="A176" s="128">
        <v>169</v>
      </c>
      <c r="B176" s="185"/>
      <c r="C176" s="186" t="s">
        <v>2467</v>
      </c>
      <c r="D176" s="186" t="s">
        <v>2468</v>
      </c>
      <c r="E176" s="186" t="s">
        <v>2469</v>
      </c>
      <c r="F176" s="185" t="s">
        <v>30</v>
      </c>
      <c r="G176" s="186" t="s">
        <v>387</v>
      </c>
      <c r="H176" s="187" t="s">
        <v>34</v>
      </c>
      <c r="I176" s="188" t="s">
        <v>6</v>
      </c>
      <c r="J176" s="186" t="s">
        <v>1669</v>
      </c>
      <c r="K176" s="189">
        <v>50000</v>
      </c>
      <c r="L176" s="186">
        <v>35000</v>
      </c>
      <c r="M176" s="190" t="s">
        <v>1670</v>
      </c>
      <c r="N176" s="186">
        <v>35000</v>
      </c>
      <c r="O176" s="185">
        <v>20</v>
      </c>
      <c r="P176" s="186">
        <v>35000</v>
      </c>
      <c r="Q176" s="190" t="s">
        <v>1671</v>
      </c>
      <c r="R176" s="191">
        <v>20</v>
      </c>
      <c r="S176" s="192" t="s">
        <v>2470</v>
      </c>
      <c r="T176" s="192" t="s">
        <v>2471</v>
      </c>
    </row>
    <row r="177" spans="1:20" ht="126">
      <c r="A177" s="128">
        <v>170</v>
      </c>
      <c r="B177" s="185"/>
      <c r="C177" s="186" t="s">
        <v>2472</v>
      </c>
      <c r="D177" s="186" t="s">
        <v>2018</v>
      </c>
      <c r="E177" s="186" t="s">
        <v>2473</v>
      </c>
      <c r="F177" s="185" t="s">
        <v>30</v>
      </c>
      <c r="G177" s="186" t="s">
        <v>387</v>
      </c>
      <c r="H177" s="187" t="s">
        <v>34</v>
      </c>
      <c r="I177" s="188" t="s">
        <v>5</v>
      </c>
      <c r="J177" s="186" t="s">
        <v>1759</v>
      </c>
      <c r="K177" s="189">
        <v>50000</v>
      </c>
      <c r="L177" s="186">
        <v>35000</v>
      </c>
      <c r="M177" s="190" t="s">
        <v>1670</v>
      </c>
      <c r="N177" s="186">
        <v>35000</v>
      </c>
      <c r="O177" s="185">
        <v>20</v>
      </c>
      <c r="P177" s="186">
        <v>35000</v>
      </c>
      <c r="Q177" s="190" t="s">
        <v>1671</v>
      </c>
      <c r="R177" s="191">
        <v>20</v>
      </c>
      <c r="S177" s="192" t="s">
        <v>2474</v>
      </c>
      <c r="T177" s="192" t="s">
        <v>2475</v>
      </c>
    </row>
    <row r="178" spans="1:20" ht="78.75">
      <c r="A178" s="128">
        <v>171</v>
      </c>
      <c r="B178" s="185"/>
      <c r="C178" s="186" t="s">
        <v>2476</v>
      </c>
      <c r="D178" s="186" t="s">
        <v>2477</v>
      </c>
      <c r="E178" s="186" t="s">
        <v>2478</v>
      </c>
      <c r="F178" s="185" t="s">
        <v>30</v>
      </c>
      <c r="G178" s="186" t="s">
        <v>387</v>
      </c>
      <c r="H178" s="187" t="s">
        <v>159</v>
      </c>
      <c r="I178" s="188" t="s">
        <v>6</v>
      </c>
      <c r="J178" s="186" t="s">
        <v>1759</v>
      </c>
      <c r="K178" s="189">
        <v>50000</v>
      </c>
      <c r="L178" s="186">
        <v>35000</v>
      </c>
      <c r="M178" s="190" t="s">
        <v>1670</v>
      </c>
      <c r="N178" s="186">
        <v>35000</v>
      </c>
      <c r="O178" s="185">
        <v>20</v>
      </c>
      <c r="P178" s="186">
        <v>35000</v>
      </c>
      <c r="Q178" s="190" t="s">
        <v>1671</v>
      </c>
      <c r="R178" s="191">
        <v>20</v>
      </c>
      <c r="S178" s="192" t="s">
        <v>2479</v>
      </c>
      <c r="T178" s="192" t="s">
        <v>2480</v>
      </c>
    </row>
    <row r="179" spans="1:20" ht="94.5">
      <c r="A179" s="128">
        <v>172</v>
      </c>
      <c r="B179" s="185"/>
      <c r="C179" s="186" t="s">
        <v>2481</v>
      </c>
      <c r="D179" s="186" t="s">
        <v>2482</v>
      </c>
      <c r="E179" s="186" t="s">
        <v>2483</v>
      </c>
      <c r="F179" s="185" t="s">
        <v>30</v>
      </c>
      <c r="G179" s="186" t="s">
        <v>387</v>
      </c>
      <c r="H179" s="187" t="s">
        <v>34</v>
      </c>
      <c r="I179" s="188" t="s">
        <v>6</v>
      </c>
      <c r="J179" s="186" t="s">
        <v>1682</v>
      </c>
      <c r="K179" s="189">
        <v>50000</v>
      </c>
      <c r="L179" s="186">
        <v>35000</v>
      </c>
      <c r="M179" s="190" t="s">
        <v>1670</v>
      </c>
      <c r="N179" s="186">
        <v>35000</v>
      </c>
      <c r="O179" s="185">
        <v>20</v>
      </c>
      <c r="P179" s="186">
        <v>35000</v>
      </c>
      <c r="Q179" s="190" t="s">
        <v>1671</v>
      </c>
      <c r="R179" s="191">
        <v>20</v>
      </c>
      <c r="S179" s="192" t="s">
        <v>2484</v>
      </c>
      <c r="T179" s="192" t="s">
        <v>2485</v>
      </c>
    </row>
    <row r="180" spans="1:20" ht="47.25">
      <c r="A180" s="128">
        <v>173</v>
      </c>
      <c r="B180" s="185"/>
      <c r="C180" s="186" t="s">
        <v>2486</v>
      </c>
      <c r="D180" s="186" t="s">
        <v>2257</v>
      </c>
      <c r="E180" s="186" t="s">
        <v>2487</v>
      </c>
      <c r="F180" s="185" t="s">
        <v>30</v>
      </c>
      <c r="G180" s="186" t="s">
        <v>387</v>
      </c>
      <c r="H180" s="187" t="s">
        <v>34</v>
      </c>
      <c r="I180" s="188" t="s">
        <v>6</v>
      </c>
      <c r="J180" s="186" t="s">
        <v>1682</v>
      </c>
      <c r="K180" s="189">
        <v>50000</v>
      </c>
      <c r="L180" s="186">
        <v>35000</v>
      </c>
      <c r="M180" s="190" t="s">
        <v>1670</v>
      </c>
      <c r="N180" s="186">
        <v>35000</v>
      </c>
      <c r="O180" s="185">
        <v>20</v>
      </c>
      <c r="P180" s="186">
        <v>35000</v>
      </c>
      <c r="Q180" s="190" t="s">
        <v>1671</v>
      </c>
      <c r="R180" s="191">
        <v>20</v>
      </c>
      <c r="S180" s="192" t="s">
        <v>2488</v>
      </c>
      <c r="T180" s="192" t="s">
        <v>2489</v>
      </c>
    </row>
    <row r="181" spans="1:20" ht="63">
      <c r="A181" s="128">
        <v>174</v>
      </c>
      <c r="B181" s="185"/>
      <c r="C181" s="186" t="s">
        <v>2490</v>
      </c>
      <c r="D181" s="186" t="s">
        <v>1704</v>
      </c>
      <c r="E181" s="186" t="s">
        <v>2491</v>
      </c>
      <c r="F181" s="185" t="s">
        <v>30</v>
      </c>
      <c r="G181" s="186" t="s">
        <v>387</v>
      </c>
      <c r="H181" s="187" t="s">
        <v>34</v>
      </c>
      <c r="I181" s="188" t="s">
        <v>6</v>
      </c>
      <c r="J181" s="186" t="s">
        <v>1893</v>
      </c>
      <c r="K181" s="189">
        <v>50000</v>
      </c>
      <c r="L181" s="186">
        <v>35000</v>
      </c>
      <c r="M181" s="190" t="s">
        <v>1670</v>
      </c>
      <c r="N181" s="186">
        <v>35000</v>
      </c>
      <c r="O181" s="185">
        <v>20</v>
      </c>
      <c r="P181" s="186">
        <v>35000</v>
      </c>
      <c r="Q181" s="190" t="s">
        <v>1671</v>
      </c>
      <c r="R181" s="191">
        <v>20</v>
      </c>
      <c r="S181" s="192" t="s">
        <v>2492</v>
      </c>
      <c r="T181" s="192" t="s">
        <v>2493</v>
      </c>
    </row>
    <row r="182" spans="1:20" ht="78.75">
      <c r="A182" s="128">
        <v>175</v>
      </c>
      <c r="B182" s="185"/>
      <c r="C182" s="186" t="s">
        <v>2494</v>
      </c>
      <c r="D182" s="186" t="s">
        <v>2495</v>
      </c>
      <c r="E182" s="186" t="s">
        <v>2496</v>
      </c>
      <c r="F182" s="185" t="s">
        <v>30</v>
      </c>
      <c r="G182" s="186" t="s">
        <v>387</v>
      </c>
      <c r="H182" s="187" t="s">
        <v>159</v>
      </c>
      <c r="I182" s="188" t="s">
        <v>6</v>
      </c>
      <c r="J182" s="186" t="s">
        <v>2149</v>
      </c>
      <c r="K182" s="189">
        <v>50000</v>
      </c>
      <c r="L182" s="186">
        <v>35000</v>
      </c>
      <c r="M182" s="190" t="s">
        <v>1670</v>
      </c>
      <c r="N182" s="186">
        <v>35000</v>
      </c>
      <c r="O182" s="185">
        <v>20</v>
      </c>
      <c r="P182" s="186">
        <v>35000</v>
      </c>
      <c r="Q182" s="190" t="s">
        <v>1671</v>
      </c>
      <c r="R182" s="191">
        <v>20</v>
      </c>
      <c r="S182" s="192" t="s">
        <v>2497</v>
      </c>
      <c r="T182" s="192" t="s">
        <v>2498</v>
      </c>
    </row>
    <row r="183" spans="1:20" ht="78.75">
      <c r="A183" s="128">
        <v>176</v>
      </c>
      <c r="B183" s="185"/>
      <c r="C183" s="186" t="s">
        <v>2499</v>
      </c>
      <c r="D183" s="186" t="s">
        <v>2500</v>
      </c>
      <c r="E183" s="186" t="s">
        <v>2496</v>
      </c>
      <c r="F183" s="185" t="s">
        <v>30</v>
      </c>
      <c r="G183" s="186" t="s">
        <v>387</v>
      </c>
      <c r="H183" s="187" t="s">
        <v>34</v>
      </c>
      <c r="I183" s="188" t="s">
        <v>6</v>
      </c>
      <c r="J183" s="186" t="s">
        <v>1669</v>
      </c>
      <c r="K183" s="189">
        <v>50000</v>
      </c>
      <c r="L183" s="186">
        <v>35000</v>
      </c>
      <c r="M183" s="190" t="s">
        <v>1670</v>
      </c>
      <c r="N183" s="186">
        <v>35000</v>
      </c>
      <c r="O183" s="185">
        <v>20</v>
      </c>
      <c r="P183" s="186">
        <v>35000</v>
      </c>
      <c r="Q183" s="190" t="s">
        <v>1671</v>
      </c>
      <c r="R183" s="191">
        <v>20</v>
      </c>
      <c r="S183" s="192" t="s">
        <v>2501</v>
      </c>
      <c r="T183" s="192" t="s">
        <v>2502</v>
      </c>
    </row>
    <row r="184" spans="1:20" ht="78.75">
      <c r="A184" s="128">
        <v>177</v>
      </c>
      <c r="B184" s="185"/>
      <c r="C184" s="186" t="s">
        <v>2503</v>
      </c>
      <c r="D184" s="186" t="s">
        <v>2157</v>
      </c>
      <c r="E184" s="186" t="s">
        <v>2504</v>
      </c>
      <c r="F184" s="185" t="s">
        <v>30</v>
      </c>
      <c r="G184" s="186" t="s">
        <v>387</v>
      </c>
      <c r="H184" s="187" t="s">
        <v>159</v>
      </c>
      <c r="I184" s="188" t="s">
        <v>6</v>
      </c>
      <c r="J184" s="186" t="s">
        <v>1759</v>
      </c>
      <c r="K184" s="189">
        <v>50000</v>
      </c>
      <c r="L184" s="186">
        <v>35000</v>
      </c>
      <c r="M184" s="190" t="s">
        <v>1670</v>
      </c>
      <c r="N184" s="186">
        <v>35000</v>
      </c>
      <c r="O184" s="185">
        <v>20</v>
      </c>
      <c r="P184" s="186">
        <v>35000</v>
      </c>
      <c r="Q184" s="190" t="s">
        <v>1671</v>
      </c>
      <c r="R184" s="191">
        <v>20</v>
      </c>
      <c r="S184" s="192" t="s">
        <v>2505</v>
      </c>
      <c r="T184" s="192" t="s">
        <v>2506</v>
      </c>
    </row>
    <row r="185" spans="1:20" ht="63">
      <c r="A185" s="128">
        <v>178</v>
      </c>
      <c r="B185" s="185"/>
      <c r="C185" s="186" t="s">
        <v>2507</v>
      </c>
      <c r="D185" s="186" t="s">
        <v>2157</v>
      </c>
      <c r="E185" s="186" t="s">
        <v>2508</v>
      </c>
      <c r="F185" s="185" t="s">
        <v>30</v>
      </c>
      <c r="G185" s="186" t="s">
        <v>387</v>
      </c>
      <c r="H185" s="187" t="s">
        <v>34</v>
      </c>
      <c r="I185" s="188" t="s">
        <v>6</v>
      </c>
      <c r="J185" s="186" t="s">
        <v>1759</v>
      </c>
      <c r="K185" s="189">
        <v>100000</v>
      </c>
      <c r="L185" s="186">
        <v>70000</v>
      </c>
      <c r="M185" s="190" t="s">
        <v>1670</v>
      </c>
      <c r="N185" s="186">
        <v>70000</v>
      </c>
      <c r="O185" s="185">
        <v>20</v>
      </c>
      <c r="P185" s="186">
        <v>70000</v>
      </c>
      <c r="Q185" s="190" t="s">
        <v>1671</v>
      </c>
      <c r="R185" s="191">
        <v>20</v>
      </c>
      <c r="S185" s="192" t="s">
        <v>2509</v>
      </c>
      <c r="T185" s="192" t="s">
        <v>2510</v>
      </c>
    </row>
    <row r="186" spans="1:20" ht="47.25">
      <c r="A186" s="128">
        <v>179</v>
      </c>
      <c r="B186" s="185"/>
      <c r="C186" s="186" t="s">
        <v>2511</v>
      </c>
      <c r="D186" s="186" t="s">
        <v>2512</v>
      </c>
      <c r="E186" s="186" t="s">
        <v>2513</v>
      </c>
      <c r="F186" s="185" t="s">
        <v>30</v>
      </c>
      <c r="G186" s="186" t="s">
        <v>1818</v>
      </c>
      <c r="H186" s="187" t="s">
        <v>159</v>
      </c>
      <c r="I186" s="188" t="s">
        <v>6</v>
      </c>
      <c r="J186" s="186" t="s">
        <v>1759</v>
      </c>
      <c r="K186" s="189">
        <v>50000</v>
      </c>
      <c r="L186" s="186">
        <v>35000</v>
      </c>
      <c r="M186" s="190" t="s">
        <v>1670</v>
      </c>
      <c r="N186" s="186">
        <v>35000</v>
      </c>
      <c r="O186" s="185">
        <v>20</v>
      </c>
      <c r="P186" s="186">
        <v>35000</v>
      </c>
      <c r="Q186" s="190" t="s">
        <v>1671</v>
      </c>
      <c r="R186" s="191">
        <v>20</v>
      </c>
      <c r="S186" s="192" t="s">
        <v>2514</v>
      </c>
      <c r="T186" s="192" t="s">
        <v>2515</v>
      </c>
    </row>
    <row r="187" spans="1:20" ht="63">
      <c r="A187" s="128">
        <v>180</v>
      </c>
      <c r="B187" s="185"/>
      <c r="C187" s="186" t="s">
        <v>2516</v>
      </c>
      <c r="D187" s="186" t="s">
        <v>2517</v>
      </c>
      <c r="E187" s="186" t="s">
        <v>2518</v>
      </c>
      <c r="F187" s="185" t="s">
        <v>30</v>
      </c>
      <c r="G187" s="186" t="s">
        <v>387</v>
      </c>
      <c r="H187" s="187" t="s">
        <v>34</v>
      </c>
      <c r="I187" s="188" t="s">
        <v>6</v>
      </c>
      <c r="J187" s="186" t="s">
        <v>1759</v>
      </c>
      <c r="K187" s="189">
        <v>100000</v>
      </c>
      <c r="L187" s="186">
        <v>70000</v>
      </c>
      <c r="M187" s="190" t="s">
        <v>1670</v>
      </c>
      <c r="N187" s="186">
        <v>70000</v>
      </c>
      <c r="O187" s="185">
        <v>20</v>
      </c>
      <c r="P187" s="186">
        <v>70000</v>
      </c>
      <c r="Q187" s="190" t="s">
        <v>1671</v>
      </c>
      <c r="R187" s="191">
        <v>20</v>
      </c>
      <c r="S187" s="192" t="s">
        <v>2519</v>
      </c>
      <c r="T187" s="192" t="s">
        <v>2520</v>
      </c>
    </row>
    <row r="188" spans="1:20" ht="94.5">
      <c r="A188" s="128">
        <v>181</v>
      </c>
      <c r="B188" s="185"/>
      <c r="C188" s="186" t="s">
        <v>1919</v>
      </c>
      <c r="D188" s="186" t="s">
        <v>2157</v>
      </c>
      <c r="E188" s="186" t="s">
        <v>2521</v>
      </c>
      <c r="F188" s="185" t="s">
        <v>30</v>
      </c>
      <c r="G188" s="186" t="s">
        <v>387</v>
      </c>
      <c r="H188" s="187" t="s">
        <v>34</v>
      </c>
      <c r="I188" s="188" t="s">
        <v>6</v>
      </c>
      <c r="J188" s="186" t="s">
        <v>1682</v>
      </c>
      <c r="K188" s="189">
        <v>50000</v>
      </c>
      <c r="L188" s="186">
        <v>35000</v>
      </c>
      <c r="M188" s="190" t="s">
        <v>1670</v>
      </c>
      <c r="N188" s="186">
        <v>35000</v>
      </c>
      <c r="O188" s="185">
        <v>20</v>
      </c>
      <c r="P188" s="186">
        <v>35000</v>
      </c>
      <c r="Q188" s="190" t="s">
        <v>1671</v>
      </c>
      <c r="R188" s="191">
        <v>20</v>
      </c>
      <c r="S188" s="192" t="s">
        <v>2522</v>
      </c>
      <c r="T188" s="192" t="s">
        <v>2523</v>
      </c>
    </row>
    <row r="189" spans="1:20" ht="78.75">
      <c r="A189" s="128">
        <v>182</v>
      </c>
      <c r="B189" s="185"/>
      <c r="C189" s="186" t="s">
        <v>1740</v>
      </c>
      <c r="D189" s="186" t="s">
        <v>2219</v>
      </c>
      <c r="E189" s="186" t="s">
        <v>2524</v>
      </c>
      <c r="F189" s="185" t="s">
        <v>30</v>
      </c>
      <c r="G189" s="186" t="s">
        <v>387</v>
      </c>
      <c r="H189" s="187" t="s">
        <v>34</v>
      </c>
      <c r="I189" s="188" t="s">
        <v>6</v>
      </c>
      <c r="J189" s="186" t="s">
        <v>1669</v>
      </c>
      <c r="K189" s="189">
        <v>50000</v>
      </c>
      <c r="L189" s="186">
        <v>35000</v>
      </c>
      <c r="M189" s="190" t="s">
        <v>1670</v>
      </c>
      <c r="N189" s="186">
        <v>35000</v>
      </c>
      <c r="O189" s="185">
        <v>20</v>
      </c>
      <c r="P189" s="186">
        <v>35000</v>
      </c>
      <c r="Q189" s="190" t="s">
        <v>1671</v>
      </c>
      <c r="R189" s="191">
        <v>20</v>
      </c>
      <c r="S189" s="192" t="s">
        <v>2525</v>
      </c>
      <c r="T189" s="192" t="s">
        <v>2526</v>
      </c>
    </row>
    <row r="190" spans="1:20" ht="47.25">
      <c r="A190" s="128">
        <v>183</v>
      </c>
      <c r="B190" s="185"/>
      <c r="C190" s="186" t="s">
        <v>2114</v>
      </c>
      <c r="D190" s="186" t="s">
        <v>2527</v>
      </c>
      <c r="E190" s="186" t="s">
        <v>2528</v>
      </c>
      <c r="F190" s="185" t="s">
        <v>30</v>
      </c>
      <c r="G190" s="186" t="s">
        <v>387</v>
      </c>
      <c r="H190" s="187" t="s">
        <v>34</v>
      </c>
      <c r="I190" s="188" t="s">
        <v>5</v>
      </c>
      <c r="J190" s="186" t="s">
        <v>1682</v>
      </c>
      <c r="K190" s="189">
        <v>50000</v>
      </c>
      <c r="L190" s="186">
        <v>35000</v>
      </c>
      <c r="M190" s="190" t="s">
        <v>1670</v>
      </c>
      <c r="N190" s="186">
        <v>35000</v>
      </c>
      <c r="O190" s="185">
        <v>20</v>
      </c>
      <c r="P190" s="186">
        <v>35000</v>
      </c>
      <c r="Q190" s="190" t="s">
        <v>1671</v>
      </c>
      <c r="R190" s="191">
        <v>20</v>
      </c>
      <c r="S190" s="192" t="s">
        <v>2529</v>
      </c>
      <c r="T190" s="192" t="s">
        <v>2530</v>
      </c>
    </row>
    <row r="191" spans="1:20" ht="94.5">
      <c r="A191" s="128">
        <v>184</v>
      </c>
      <c r="B191" s="185"/>
      <c r="C191" s="186" t="s">
        <v>2374</v>
      </c>
      <c r="D191" s="186" t="s">
        <v>2531</v>
      </c>
      <c r="E191" s="186" t="s">
        <v>2532</v>
      </c>
      <c r="F191" s="185" t="s">
        <v>30</v>
      </c>
      <c r="G191" s="186" t="s">
        <v>387</v>
      </c>
      <c r="H191" s="187" t="s">
        <v>34</v>
      </c>
      <c r="I191" s="188" t="s">
        <v>6</v>
      </c>
      <c r="J191" s="186" t="s">
        <v>1759</v>
      </c>
      <c r="K191" s="189">
        <v>50000</v>
      </c>
      <c r="L191" s="186">
        <v>35000</v>
      </c>
      <c r="M191" s="190" t="s">
        <v>1670</v>
      </c>
      <c r="N191" s="186">
        <v>35000</v>
      </c>
      <c r="O191" s="185">
        <v>20</v>
      </c>
      <c r="P191" s="186">
        <v>35000</v>
      </c>
      <c r="Q191" s="190" t="s">
        <v>1671</v>
      </c>
      <c r="R191" s="191">
        <v>20</v>
      </c>
      <c r="S191" s="192" t="s">
        <v>2533</v>
      </c>
      <c r="T191" s="192" t="s">
        <v>2534</v>
      </c>
    </row>
    <row r="192" spans="1:20" ht="94.5">
      <c r="A192" s="128">
        <v>185</v>
      </c>
      <c r="B192" s="185"/>
      <c r="C192" s="186" t="s">
        <v>2535</v>
      </c>
      <c r="D192" s="186" t="s">
        <v>2536</v>
      </c>
      <c r="E192" s="186" t="s">
        <v>2537</v>
      </c>
      <c r="F192" s="185" t="s">
        <v>30</v>
      </c>
      <c r="G192" s="186" t="s">
        <v>387</v>
      </c>
      <c r="H192" s="187" t="s">
        <v>34</v>
      </c>
      <c r="I192" s="188" t="s">
        <v>6</v>
      </c>
      <c r="J192" s="186" t="s">
        <v>1748</v>
      </c>
      <c r="K192" s="189">
        <v>100000</v>
      </c>
      <c r="L192" s="186">
        <v>70000</v>
      </c>
      <c r="M192" s="190" t="s">
        <v>1670</v>
      </c>
      <c r="N192" s="186">
        <v>70000</v>
      </c>
      <c r="O192" s="185">
        <v>20</v>
      </c>
      <c r="P192" s="186">
        <v>70000</v>
      </c>
      <c r="Q192" s="190" t="s">
        <v>1671</v>
      </c>
      <c r="R192" s="191">
        <v>20</v>
      </c>
      <c r="S192" s="192" t="s">
        <v>2538</v>
      </c>
      <c r="T192" s="192" t="s">
        <v>2539</v>
      </c>
    </row>
    <row r="193" spans="1:20" ht="78.75">
      <c r="A193" s="128">
        <v>186</v>
      </c>
      <c r="B193" s="185"/>
      <c r="C193" s="186" t="s">
        <v>2540</v>
      </c>
      <c r="D193" s="186" t="s">
        <v>2541</v>
      </c>
      <c r="E193" s="186" t="s">
        <v>2542</v>
      </c>
      <c r="F193" s="185" t="s">
        <v>30</v>
      </c>
      <c r="G193" s="186" t="s">
        <v>387</v>
      </c>
      <c r="H193" s="187" t="s">
        <v>159</v>
      </c>
      <c r="I193" s="188" t="s">
        <v>6</v>
      </c>
      <c r="J193" s="186" t="s">
        <v>1682</v>
      </c>
      <c r="K193" s="189">
        <v>50000</v>
      </c>
      <c r="L193" s="186">
        <v>35000</v>
      </c>
      <c r="M193" s="190" t="s">
        <v>1670</v>
      </c>
      <c r="N193" s="186">
        <v>35000</v>
      </c>
      <c r="O193" s="185">
        <v>20</v>
      </c>
      <c r="P193" s="186">
        <v>35000</v>
      </c>
      <c r="Q193" s="190" t="s">
        <v>1671</v>
      </c>
      <c r="R193" s="191">
        <v>20</v>
      </c>
      <c r="S193" s="192" t="s">
        <v>2543</v>
      </c>
      <c r="T193" s="192" t="s">
        <v>2544</v>
      </c>
    </row>
    <row r="194" spans="1:20" ht="94.5">
      <c r="A194" s="128">
        <v>187</v>
      </c>
      <c r="B194" s="185"/>
      <c r="C194" s="186" t="s">
        <v>2545</v>
      </c>
      <c r="D194" s="186" t="s">
        <v>2258</v>
      </c>
      <c r="E194" s="186" t="s">
        <v>2546</v>
      </c>
      <c r="F194" s="185" t="s">
        <v>30</v>
      </c>
      <c r="G194" s="186" t="s">
        <v>387</v>
      </c>
      <c r="H194" s="187" t="s">
        <v>159</v>
      </c>
      <c r="I194" s="188" t="s">
        <v>6</v>
      </c>
      <c r="J194" s="186" t="s">
        <v>1874</v>
      </c>
      <c r="K194" s="189">
        <v>50000</v>
      </c>
      <c r="L194" s="186">
        <v>35000</v>
      </c>
      <c r="M194" s="190" t="s">
        <v>1670</v>
      </c>
      <c r="N194" s="186">
        <v>35000</v>
      </c>
      <c r="O194" s="185">
        <v>20</v>
      </c>
      <c r="P194" s="186">
        <v>35000</v>
      </c>
      <c r="Q194" s="190" t="s">
        <v>1671</v>
      </c>
      <c r="R194" s="191">
        <v>20</v>
      </c>
      <c r="S194" s="192" t="s">
        <v>2547</v>
      </c>
      <c r="T194" s="192" t="s">
        <v>2548</v>
      </c>
    </row>
    <row r="195" spans="1:20" ht="94.5">
      <c r="A195" s="128">
        <v>188</v>
      </c>
      <c r="B195" s="185"/>
      <c r="C195" s="186" t="s">
        <v>2549</v>
      </c>
      <c r="D195" s="186" t="s">
        <v>2550</v>
      </c>
      <c r="E195" s="186" t="s">
        <v>2551</v>
      </c>
      <c r="F195" s="185" t="s">
        <v>30</v>
      </c>
      <c r="G195" s="186" t="s">
        <v>387</v>
      </c>
      <c r="H195" s="187" t="s">
        <v>34</v>
      </c>
      <c r="I195" s="188" t="s">
        <v>6</v>
      </c>
      <c r="J195" s="186" t="s">
        <v>1669</v>
      </c>
      <c r="K195" s="189">
        <v>50000</v>
      </c>
      <c r="L195" s="186">
        <v>35000</v>
      </c>
      <c r="M195" s="190" t="s">
        <v>1670</v>
      </c>
      <c r="N195" s="186">
        <v>35000</v>
      </c>
      <c r="O195" s="185">
        <v>20</v>
      </c>
      <c r="P195" s="186">
        <v>35000</v>
      </c>
      <c r="Q195" s="190" t="s">
        <v>1671</v>
      </c>
      <c r="R195" s="191">
        <v>20</v>
      </c>
      <c r="S195" s="192" t="s">
        <v>2552</v>
      </c>
      <c r="T195" s="192" t="s">
        <v>2553</v>
      </c>
    </row>
    <row r="196" spans="1:20" ht="78.75">
      <c r="A196" s="128">
        <v>189</v>
      </c>
      <c r="B196" s="185"/>
      <c r="C196" s="186" t="s">
        <v>2554</v>
      </c>
      <c r="D196" s="186" t="s">
        <v>2555</v>
      </c>
      <c r="E196" s="186" t="s">
        <v>2556</v>
      </c>
      <c r="F196" s="185" t="s">
        <v>30</v>
      </c>
      <c r="G196" s="186" t="s">
        <v>387</v>
      </c>
      <c r="H196" s="187" t="s">
        <v>34</v>
      </c>
      <c r="I196" s="188" t="s">
        <v>6</v>
      </c>
      <c r="J196" s="186" t="s">
        <v>1682</v>
      </c>
      <c r="K196" s="189">
        <v>50000</v>
      </c>
      <c r="L196" s="186">
        <v>35000</v>
      </c>
      <c r="M196" s="190" t="s">
        <v>1670</v>
      </c>
      <c r="N196" s="186">
        <v>35000</v>
      </c>
      <c r="O196" s="185">
        <v>20</v>
      </c>
      <c r="P196" s="186">
        <v>35000</v>
      </c>
      <c r="Q196" s="190" t="s">
        <v>1671</v>
      </c>
      <c r="R196" s="191">
        <v>20</v>
      </c>
      <c r="S196" s="192" t="s">
        <v>2557</v>
      </c>
      <c r="T196" s="192" t="s">
        <v>2558</v>
      </c>
    </row>
    <row r="197" spans="1:20" ht="110.25">
      <c r="A197" s="128">
        <v>190</v>
      </c>
      <c r="B197" s="185"/>
      <c r="C197" s="186" t="s">
        <v>2219</v>
      </c>
      <c r="D197" s="186" t="s">
        <v>2224</v>
      </c>
      <c r="E197" s="186" t="s">
        <v>2559</v>
      </c>
      <c r="F197" s="185" t="s">
        <v>30</v>
      </c>
      <c r="G197" s="186" t="s">
        <v>387</v>
      </c>
      <c r="H197" s="187" t="s">
        <v>34</v>
      </c>
      <c r="I197" s="188" t="s">
        <v>6</v>
      </c>
      <c r="J197" s="186" t="s">
        <v>1874</v>
      </c>
      <c r="K197" s="189">
        <v>50000</v>
      </c>
      <c r="L197" s="186">
        <v>35000</v>
      </c>
      <c r="M197" s="190" t="s">
        <v>1670</v>
      </c>
      <c r="N197" s="186">
        <v>35000</v>
      </c>
      <c r="O197" s="185">
        <v>20</v>
      </c>
      <c r="P197" s="186">
        <v>35000</v>
      </c>
      <c r="Q197" s="190" t="s">
        <v>1671</v>
      </c>
      <c r="R197" s="191">
        <v>20</v>
      </c>
      <c r="S197" s="192" t="s">
        <v>2560</v>
      </c>
      <c r="T197" s="192" t="s">
        <v>2561</v>
      </c>
    </row>
    <row r="198" spans="1:20" ht="78.75">
      <c r="A198" s="128">
        <v>191</v>
      </c>
      <c r="B198" s="185"/>
      <c r="C198" s="186" t="s">
        <v>2562</v>
      </c>
      <c r="D198" s="186" t="s">
        <v>2563</v>
      </c>
      <c r="E198" s="186" t="s">
        <v>2345</v>
      </c>
      <c r="F198" s="185" t="s">
        <v>30</v>
      </c>
      <c r="G198" s="186" t="s">
        <v>387</v>
      </c>
      <c r="H198" s="187" t="s">
        <v>34</v>
      </c>
      <c r="I198" s="188" t="s">
        <v>6</v>
      </c>
      <c r="J198" s="186" t="s">
        <v>1669</v>
      </c>
      <c r="K198" s="189">
        <v>50000</v>
      </c>
      <c r="L198" s="186">
        <v>35000</v>
      </c>
      <c r="M198" s="190" t="s">
        <v>1670</v>
      </c>
      <c r="N198" s="186">
        <v>35000</v>
      </c>
      <c r="O198" s="185">
        <v>20</v>
      </c>
      <c r="P198" s="186">
        <v>35000</v>
      </c>
      <c r="Q198" s="190" t="s">
        <v>1671</v>
      </c>
      <c r="R198" s="191">
        <v>20</v>
      </c>
      <c r="S198" s="192" t="s">
        <v>2564</v>
      </c>
      <c r="T198" s="192" t="s">
        <v>2565</v>
      </c>
    </row>
    <row r="199" spans="1:20" ht="110.25">
      <c r="A199" s="128">
        <v>192</v>
      </c>
      <c r="B199" s="185"/>
      <c r="C199" s="186" t="s">
        <v>2566</v>
      </c>
      <c r="D199" s="186" t="s">
        <v>2567</v>
      </c>
      <c r="E199" s="186" t="s">
        <v>2568</v>
      </c>
      <c r="F199" s="185" t="s">
        <v>30</v>
      </c>
      <c r="G199" s="186" t="s">
        <v>387</v>
      </c>
      <c r="H199" s="187" t="s">
        <v>34</v>
      </c>
      <c r="I199" s="188" t="s">
        <v>6</v>
      </c>
      <c r="J199" s="186" t="s">
        <v>2569</v>
      </c>
      <c r="K199" s="189">
        <v>100000</v>
      </c>
      <c r="L199" s="186">
        <v>70000</v>
      </c>
      <c r="M199" s="190" t="s">
        <v>1670</v>
      </c>
      <c r="N199" s="186">
        <v>70000</v>
      </c>
      <c r="O199" s="185">
        <v>20</v>
      </c>
      <c r="P199" s="186">
        <v>70000</v>
      </c>
      <c r="Q199" s="190" t="s">
        <v>1671</v>
      </c>
      <c r="R199" s="191">
        <v>20</v>
      </c>
      <c r="S199" s="192" t="s">
        <v>2570</v>
      </c>
      <c r="T199" s="192" t="s">
        <v>2571</v>
      </c>
    </row>
    <row r="200" spans="1:20" ht="110.25">
      <c r="A200" s="128">
        <v>193</v>
      </c>
      <c r="B200" s="185"/>
      <c r="C200" s="186" t="s">
        <v>2364</v>
      </c>
      <c r="D200" s="186" t="s">
        <v>2572</v>
      </c>
      <c r="E200" s="186" t="s">
        <v>2573</v>
      </c>
      <c r="F200" s="185" t="s">
        <v>30</v>
      </c>
      <c r="G200" s="186" t="s">
        <v>387</v>
      </c>
      <c r="H200" s="187" t="s">
        <v>34</v>
      </c>
      <c r="I200" s="188" t="s">
        <v>6</v>
      </c>
      <c r="J200" s="186" t="s">
        <v>1669</v>
      </c>
      <c r="K200" s="189">
        <v>50000</v>
      </c>
      <c r="L200" s="186">
        <v>35000</v>
      </c>
      <c r="M200" s="190" t="s">
        <v>1670</v>
      </c>
      <c r="N200" s="186">
        <v>35000</v>
      </c>
      <c r="O200" s="185">
        <v>20</v>
      </c>
      <c r="P200" s="186">
        <v>35000</v>
      </c>
      <c r="Q200" s="190" t="s">
        <v>1671</v>
      </c>
      <c r="R200" s="191">
        <v>20</v>
      </c>
      <c r="S200" s="192" t="s">
        <v>2574</v>
      </c>
      <c r="T200" s="192" t="s">
        <v>2575</v>
      </c>
    </row>
    <row r="201" spans="1:20" ht="63">
      <c r="A201" s="128">
        <v>194</v>
      </c>
      <c r="B201" s="185"/>
      <c r="C201" s="186" t="s">
        <v>2576</v>
      </c>
      <c r="D201" s="186" t="s">
        <v>2577</v>
      </c>
      <c r="E201" s="186" t="s">
        <v>2578</v>
      </c>
      <c r="F201" s="185" t="s">
        <v>30</v>
      </c>
      <c r="G201" s="186" t="s">
        <v>1818</v>
      </c>
      <c r="H201" s="187" t="s">
        <v>34</v>
      </c>
      <c r="I201" s="188" t="s">
        <v>6</v>
      </c>
      <c r="J201" s="186" t="s">
        <v>2416</v>
      </c>
      <c r="K201" s="189">
        <v>50000</v>
      </c>
      <c r="L201" s="186">
        <v>35000</v>
      </c>
      <c r="M201" s="190" t="s">
        <v>1670</v>
      </c>
      <c r="N201" s="186">
        <v>35000</v>
      </c>
      <c r="O201" s="185">
        <v>20</v>
      </c>
      <c r="P201" s="186">
        <v>35000</v>
      </c>
      <c r="Q201" s="190" t="s">
        <v>1671</v>
      </c>
      <c r="R201" s="191">
        <v>20</v>
      </c>
      <c r="S201" s="192" t="s">
        <v>2579</v>
      </c>
      <c r="T201" s="192" t="s">
        <v>2580</v>
      </c>
    </row>
    <row r="202" spans="1:20" ht="94.5">
      <c r="A202" s="128">
        <v>195</v>
      </c>
      <c r="B202" s="185"/>
      <c r="C202" s="186" t="s">
        <v>2581</v>
      </c>
      <c r="D202" s="186" t="s">
        <v>2157</v>
      </c>
      <c r="E202" s="186" t="s">
        <v>2582</v>
      </c>
      <c r="F202" s="185" t="s">
        <v>30</v>
      </c>
      <c r="G202" s="186" t="s">
        <v>387</v>
      </c>
      <c r="H202" s="187" t="s">
        <v>34</v>
      </c>
      <c r="I202" s="188" t="s">
        <v>6</v>
      </c>
      <c r="J202" s="186" t="s">
        <v>1669</v>
      </c>
      <c r="K202" s="189">
        <v>50000</v>
      </c>
      <c r="L202" s="186">
        <v>35000</v>
      </c>
      <c r="M202" s="190" t="s">
        <v>1670</v>
      </c>
      <c r="N202" s="186">
        <v>35000</v>
      </c>
      <c r="O202" s="185">
        <v>20</v>
      </c>
      <c r="P202" s="186">
        <v>35000</v>
      </c>
      <c r="Q202" s="190" t="s">
        <v>1671</v>
      </c>
      <c r="R202" s="191">
        <v>20</v>
      </c>
      <c r="S202" s="192" t="s">
        <v>2583</v>
      </c>
      <c r="T202" s="192" t="s">
        <v>2584</v>
      </c>
    </row>
    <row r="203" spans="1:20" ht="94.5">
      <c r="A203" s="128">
        <v>196</v>
      </c>
      <c r="B203" s="185"/>
      <c r="C203" s="186" t="s">
        <v>2585</v>
      </c>
      <c r="D203" s="186" t="s">
        <v>2586</v>
      </c>
      <c r="E203" s="186" t="s">
        <v>2587</v>
      </c>
      <c r="F203" s="185" t="s">
        <v>30</v>
      </c>
      <c r="G203" s="186" t="s">
        <v>387</v>
      </c>
      <c r="H203" s="187" t="s">
        <v>34</v>
      </c>
      <c r="I203" s="188" t="s">
        <v>5</v>
      </c>
      <c r="J203" s="186" t="s">
        <v>2588</v>
      </c>
      <c r="K203" s="189">
        <v>100000</v>
      </c>
      <c r="L203" s="186">
        <v>70000</v>
      </c>
      <c r="M203" s="190" t="s">
        <v>1670</v>
      </c>
      <c r="N203" s="186">
        <v>70000</v>
      </c>
      <c r="O203" s="185">
        <v>20</v>
      </c>
      <c r="P203" s="186">
        <v>70000</v>
      </c>
      <c r="Q203" s="190" t="s">
        <v>1671</v>
      </c>
      <c r="R203" s="191">
        <v>20</v>
      </c>
      <c r="S203" s="192" t="s">
        <v>2589</v>
      </c>
      <c r="T203" s="192" t="s">
        <v>2590</v>
      </c>
    </row>
    <row r="204" spans="1:20" ht="94.5">
      <c r="A204" s="128">
        <v>197</v>
      </c>
      <c r="B204" s="185"/>
      <c r="C204" s="186" t="s">
        <v>2591</v>
      </c>
      <c r="D204" s="186" t="s">
        <v>2592</v>
      </c>
      <c r="E204" s="186" t="s">
        <v>2593</v>
      </c>
      <c r="F204" s="185" t="s">
        <v>30</v>
      </c>
      <c r="G204" s="186" t="s">
        <v>387</v>
      </c>
      <c r="H204" s="187" t="s">
        <v>159</v>
      </c>
      <c r="I204" s="188" t="s">
        <v>6</v>
      </c>
      <c r="J204" s="186" t="s">
        <v>1759</v>
      </c>
      <c r="K204" s="189">
        <v>100000</v>
      </c>
      <c r="L204" s="186">
        <v>70000</v>
      </c>
      <c r="M204" s="190" t="s">
        <v>1670</v>
      </c>
      <c r="N204" s="186">
        <v>70000</v>
      </c>
      <c r="O204" s="185">
        <v>20</v>
      </c>
      <c r="P204" s="186">
        <v>70000</v>
      </c>
      <c r="Q204" s="190" t="s">
        <v>1671</v>
      </c>
      <c r="R204" s="191">
        <v>20</v>
      </c>
      <c r="S204" s="192" t="s">
        <v>2594</v>
      </c>
      <c r="T204" s="192" t="s">
        <v>2595</v>
      </c>
    </row>
    <row r="205" spans="1:20" ht="78.75">
      <c r="A205" s="128">
        <v>198</v>
      </c>
      <c r="B205" s="185"/>
      <c r="C205" s="186" t="s">
        <v>2596</v>
      </c>
      <c r="D205" s="186" t="s">
        <v>2597</v>
      </c>
      <c r="E205" s="186" t="s">
        <v>1830</v>
      </c>
      <c r="F205" s="185" t="s">
        <v>30</v>
      </c>
      <c r="G205" s="186" t="s">
        <v>387</v>
      </c>
      <c r="H205" s="187" t="s">
        <v>159</v>
      </c>
      <c r="I205" s="188" t="s">
        <v>5</v>
      </c>
      <c r="J205" s="186" t="s">
        <v>2598</v>
      </c>
      <c r="K205" s="189">
        <v>100000</v>
      </c>
      <c r="L205" s="186">
        <v>70000</v>
      </c>
      <c r="M205" s="190" t="s">
        <v>1670</v>
      </c>
      <c r="N205" s="186">
        <v>70000</v>
      </c>
      <c r="O205" s="185">
        <v>20</v>
      </c>
      <c r="P205" s="186">
        <v>70000</v>
      </c>
      <c r="Q205" s="190" t="s">
        <v>1671</v>
      </c>
      <c r="R205" s="191">
        <v>20</v>
      </c>
      <c r="S205" s="192" t="s">
        <v>2599</v>
      </c>
      <c r="T205" s="192" t="s">
        <v>2600</v>
      </c>
    </row>
    <row r="206" spans="1:20" ht="94.5">
      <c r="A206" s="128">
        <v>199</v>
      </c>
      <c r="B206" s="185"/>
      <c r="C206" s="186" t="s">
        <v>2601</v>
      </c>
      <c r="D206" s="186" t="s">
        <v>2602</v>
      </c>
      <c r="E206" s="186" t="s">
        <v>2603</v>
      </c>
      <c r="F206" s="185" t="s">
        <v>30</v>
      </c>
      <c r="G206" s="186" t="s">
        <v>1818</v>
      </c>
      <c r="H206" s="187" t="s">
        <v>34</v>
      </c>
      <c r="I206" s="188" t="s">
        <v>6</v>
      </c>
      <c r="J206" s="186" t="s">
        <v>1759</v>
      </c>
      <c r="K206" s="189">
        <v>50000</v>
      </c>
      <c r="L206" s="186">
        <v>35000</v>
      </c>
      <c r="M206" s="190" t="s">
        <v>1670</v>
      </c>
      <c r="N206" s="186">
        <v>35000</v>
      </c>
      <c r="O206" s="185">
        <v>20</v>
      </c>
      <c r="P206" s="186">
        <v>35000</v>
      </c>
      <c r="Q206" s="190" t="s">
        <v>1671</v>
      </c>
      <c r="R206" s="191">
        <v>20</v>
      </c>
      <c r="S206" s="192" t="s">
        <v>2604</v>
      </c>
      <c r="T206" s="192" t="s">
        <v>2605</v>
      </c>
    </row>
    <row r="207" spans="1:20" ht="94.5">
      <c r="A207" s="128">
        <v>200</v>
      </c>
      <c r="B207" s="185"/>
      <c r="C207" s="186" t="s">
        <v>2606</v>
      </c>
      <c r="D207" s="186" t="s">
        <v>2086</v>
      </c>
      <c r="E207" s="186" t="s">
        <v>2607</v>
      </c>
      <c r="F207" s="185" t="s">
        <v>30</v>
      </c>
      <c r="G207" s="186" t="s">
        <v>387</v>
      </c>
      <c r="H207" s="187" t="s">
        <v>34</v>
      </c>
      <c r="I207" s="188" t="s">
        <v>6</v>
      </c>
      <c r="J207" s="186" t="s">
        <v>1669</v>
      </c>
      <c r="K207" s="189">
        <v>50000</v>
      </c>
      <c r="L207" s="186">
        <v>35000</v>
      </c>
      <c r="M207" s="190" t="s">
        <v>1670</v>
      </c>
      <c r="N207" s="186">
        <v>35000</v>
      </c>
      <c r="O207" s="185">
        <v>20</v>
      </c>
      <c r="P207" s="186">
        <v>35000</v>
      </c>
      <c r="Q207" s="190" t="s">
        <v>1671</v>
      </c>
      <c r="R207" s="191">
        <v>20</v>
      </c>
      <c r="S207" s="192" t="s">
        <v>2608</v>
      </c>
      <c r="T207" s="192" t="s">
        <v>2609</v>
      </c>
    </row>
    <row r="208" spans="1:20" ht="63">
      <c r="A208" s="128">
        <v>201</v>
      </c>
      <c r="B208" s="185"/>
      <c r="C208" s="186" t="s">
        <v>2610</v>
      </c>
      <c r="D208" s="186" t="s">
        <v>2611</v>
      </c>
      <c r="E208" s="186" t="s">
        <v>2612</v>
      </c>
      <c r="F208" s="185" t="s">
        <v>30</v>
      </c>
      <c r="G208" s="186" t="s">
        <v>387</v>
      </c>
      <c r="H208" s="187" t="s">
        <v>34</v>
      </c>
      <c r="I208" s="188" t="s">
        <v>6</v>
      </c>
      <c r="J208" s="186" t="s">
        <v>2613</v>
      </c>
      <c r="K208" s="189">
        <v>50000</v>
      </c>
      <c r="L208" s="186">
        <v>35000</v>
      </c>
      <c r="M208" s="190" t="s">
        <v>1670</v>
      </c>
      <c r="N208" s="186">
        <v>35000</v>
      </c>
      <c r="O208" s="185">
        <v>20</v>
      </c>
      <c r="P208" s="186">
        <v>35000</v>
      </c>
      <c r="Q208" s="190" t="s">
        <v>1671</v>
      </c>
      <c r="R208" s="191">
        <v>20</v>
      </c>
      <c r="S208" s="192" t="s">
        <v>2614</v>
      </c>
      <c r="T208" s="192" t="s">
        <v>2615</v>
      </c>
    </row>
    <row r="209" spans="1:20" ht="110.25">
      <c r="A209" s="128">
        <v>202</v>
      </c>
      <c r="B209" s="185"/>
      <c r="C209" s="186" t="s">
        <v>2616</v>
      </c>
      <c r="D209" s="186" t="s">
        <v>2617</v>
      </c>
      <c r="E209" s="186" t="s">
        <v>2618</v>
      </c>
      <c r="F209" s="185" t="s">
        <v>30</v>
      </c>
      <c r="G209" s="186" t="s">
        <v>387</v>
      </c>
      <c r="H209" s="187" t="s">
        <v>159</v>
      </c>
      <c r="I209" s="188" t="s">
        <v>6</v>
      </c>
      <c r="J209" s="186" t="s">
        <v>1759</v>
      </c>
      <c r="K209" s="189">
        <v>50000</v>
      </c>
      <c r="L209" s="186">
        <v>35000</v>
      </c>
      <c r="M209" s="190" t="s">
        <v>1670</v>
      </c>
      <c r="N209" s="186">
        <v>35000</v>
      </c>
      <c r="O209" s="185">
        <v>20</v>
      </c>
      <c r="P209" s="186">
        <v>35000</v>
      </c>
      <c r="Q209" s="190" t="s">
        <v>1671</v>
      </c>
      <c r="R209" s="191">
        <v>20</v>
      </c>
      <c r="S209" s="192" t="s">
        <v>2619</v>
      </c>
      <c r="T209" s="192" t="s">
        <v>2620</v>
      </c>
    </row>
    <row r="210" spans="1:20" ht="94.5">
      <c r="A210" s="128">
        <v>203</v>
      </c>
      <c r="B210" s="185"/>
      <c r="C210" s="186" t="s">
        <v>2621</v>
      </c>
      <c r="D210" s="186" t="s">
        <v>2622</v>
      </c>
      <c r="E210" s="186" t="s">
        <v>2623</v>
      </c>
      <c r="F210" s="185" t="s">
        <v>30</v>
      </c>
      <c r="G210" s="186" t="s">
        <v>387</v>
      </c>
      <c r="H210" s="187" t="s">
        <v>159</v>
      </c>
      <c r="I210" s="188" t="s">
        <v>6</v>
      </c>
      <c r="J210" s="186" t="s">
        <v>1682</v>
      </c>
      <c r="K210" s="189">
        <v>50000</v>
      </c>
      <c r="L210" s="186">
        <v>35000</v>
      </c>
      <c r="M210" s="190" t="s">
        <v>1670</v>
      </c>
      <c r="N210" s="186">
        <v>35000</v>
      </c>
      <c r="O210" s="185">
        <v>20</v>
      </c>
      <c r="P210" s="186">
        <v>35000</v>
      </c>
      <c r="Q210" s="190" t="s">
        <v>1671</v>
      </c>
      <c r="R210" s="191">
        <v>20</v>
      </c>
      <c r="S210" s="192" t="s">
        <v>2624</v>
      </c>
      <c r="T210" s="192" t="s">
        <v>2625</v>
      </c>
    </row>
    <row r="211" spans="1:20" ht="110.25">
      <c r="A211" s="128">
        <v>204</v>
      </c>
      <c r="B211" s="185"/>
      <c r="C211" s="186" t="s">
        <v>2626</v>
      </c>
      <c r="D211" s="186" t="s">
        <v>2627</v>
      </c>
      <c r="E211" s="186" t="s">
        <v>2628</v>
      </c>
      <c r="F211" s="185" t="s">
        <v>30</v>
      </c>
      <c r="G211" s="186" t="s">
        <v>387</v>
      </c>
      <c r="H211" s="187" t="s">
        <v>34</v>
      </c>
      <c r="I211" s="188" t="s">
        <v>6</v>
      </c>
      <c r="J211" s="186" t="s">
        <v>2416</v>
      </c>
      <c r="K211" s="189">
        <v>50000</v>
      </c>
      <c r="L211" s="186">
        <v>35000</v>
      </c>
      <c r="M211" s="190" t="s">
        <v>1670</v>
      </c>
      <c r="N211" s="186">
        <v>35000</v>
      </c>
      <c r="O211" s="185">
        <v>20</v>
      </c>
      <c r="P211" s="186">
        <v>35000</v>
      </c>
      <c r="Q211" s="190" t="s">
        <v>1671</v>
      </c>
      <c r="R211" s="191">
        <v>20</v>
      </c>
      <c r="S211" s="192" t="s">
        <v>2629</v>
      </c>
      <c r="T211" s="192" t="s">
        <v>2630</v>
      </c>
    </row>
    <row r="212" spans="1:20" ht="94.5">
      <c r="A212" s="128">
        <v>205</v>
      </c>
      <c r="B212" s="185"/>
      <c r="C212" s="186" t="s">
        <v>2631</v>
      </c>
      <c r="D212" s="186" t="s">
        <v>2214</v>
      </c>
      <c r="E212" s="186" t="s">
        <v>2632</v>
      </c>
      <c r="F212" s="185" t="s">
        <v>30</v>
      </c>
      <c r="G212" s="186" t="s">
        <v>387</v>
      </c>
      <c r="H212" s="187" t="s">
        <v>34</v>
      </c>
      <c r="I212" s="188" t="s">
        <v>6</v>
      </c>
      <c r="J212" s="186" t="s">
        <v>1682</v>
      </c>
      <c r="K212" s="189">
        <v>50000</v>
      </c>
      <c r="L212" s="186">
        <v>35000</v>
      </c>
      <c r="M212" s="190" t="s">
        <v>1670</v>
      </c>
      <c r="N212" s="186">
        <v>35000</v>
      </c>
      <c r="O212" s="185">
        <v>20</v>
      </c>
      <c r="P212" s="186">
        <v>35000</v>
      </c>
      <c r="Q212" s="190" t="s">
        <v>1671</v>
      </c>
      <c r="R212" s="191">
        <v>20</v>
      </c>
      <c r="S212" s="192" t="s">
        <v>2633</v>
      </c>
      <c r="T212" s="192" t="s">
        <v>2634</v>
      </c>
    </row>
    <row r="213" spans="1:20" ht="63">
      <c r="A213" s="128">
        <v>206</v>
      </c>
      <c r="B213" s="185"/>
      <c r="C213" s="186" t="s">
        <v>2635</v>
      </c>
      <c r="D213" s="186" t="s">
        <v>2636</v>
      </c>
      <c r="E213" s="186" t="s">
        <v>2637</v>
      </c>
      <c r="F213" s="185" t="s">
        <v>30</v>
      </c>
      <c r="G213" s="186" t="s">
        <v>387</v>
      </c>
      <c r="H213" s="187" t="s">
        <v>34</v>
      </c>
      <c r="I213" s="188" t="s">
        <v>6</v>
      </c>
      <c r="J213" s="186" t="s">
        <v>1682</v>
      </c>
      <c r="K213" s="189">
        <v>50000</v>
      </c>
      <c r="L213" s="186">
        <v>35000</v>
      </c>
      <c r="M213" s="190" t="s">
        <v>1670</v>
      </c>
      <c r="N213" s="186">
        <v>35000</v>
      </c>
      <c r="O213" s="185">
        <v>20</v>
      </c>
      <c r="P213" s="186">
        <v>35000</v>
      </c>
      <c r="Q213" s="190" t="s">
        <v>1671</v>
      </c>
      <c r="R213" s="191">
        <v>20</v>
      </c>
      <c r="S213" s="192" t="s">
        <v>2638</v>
      </c>
      <c r="T213" s="192" t="s">
        <v>2639</v>
      </c>
    </row>
    <row r="214" spans="1:20" ht="78.75">
      <c r="A214" s="128">
        <v>207</v>
      </c>
      <c r="B214" s="185"/>
      <c r="C214" s="186" t="s">
        <v>2640</v>
      </c>
      <c r="D214" s="186" t="s">
        <v>2641</v>
      </c>
      <c r="E214" s="186" t="s">
        <v>2642</v>
      </c>
      <c r="F214" s="185" t="s">
        <v>30</v>
      </c>
      <c r="G214" s="186" t="s">
        <v>387</v>
      </c>
      <c r="H214" s="187" t="s">
        <v>159</v>
      </c>
      <c r="I214" s="188" t="s">
        <v>5</v>
      </c>
      <c r="J214" s="186" t="s">
        <v>1682</v>
      </c>
      <c r="K214" s="189">
        <v>50000</v>
      </c>
      <c r="L214" s="186">
        <v>35000</v>
      </c>
      <c r="M214" s="190" t="s">
        <v>1670</v>
      </c>
      <c r="N214" s="186">
        <v>35000</v>
      </c>
      <c r="O214" s="185">
        <v>20</v>
      </c>
      <c r="P214" s="186">
        <v>35000</v>
      </c>
      <c r="Q214" s="190" t="s">
        <v>1671</v>
      </c>
      <c r="R214" s="191">
        <v>20</v>
      </c>
      <c r="S214" s="192" t="s">
        <v>2643</v>
      </c>
      <c r="T214" s="192" t="s">
        <v>2644</v>
      </c>
    </row>
    <row r="215" spans="1:20" ht="78.75">
      <c r="A215" s="128">
        <v>208</v>
      </c>
      <c r="B215" s="185"/>
      <c r="C215" s="186" t="s">
        <v>2645</v>
      </c>
      <c r="D215" s="186" t="s">
        <v>2646</v>
      </c>
      <c r="E215" s="186" t="s">
        <v>2642</v>
      </c>
      <c r="F215" s="185" t="s">
        <v>30</v>
      </c>
      <c r="G215" s="186" t="s">
        <v>387</v>
      </c>
      <c r="H215" s="187" t="s">
        <v>159</v>
      </c>
      <c r="I215" s="188" t="s">
        <v>5</v>
      </c>
      <c r="J215" s="186" t="s">
        <v>1682</v>
      </c>
      <c r="K215" s="189">
        <v>50000</v>
      </c>
      <c r="L215" s="186">
        <v>35000</v>
      </c>
      <c r="M215" s="190" t="s">
        <v>1670</v>
      </c>
      <c r="N215" s="186">
        <v>35000</v>
      </c>
      <c r="O215" s="185">
        <v>20</v>
      </c>
      <c r="P215" s="186">
        <v>35000</v>
      </c>
      <c r="Q215" s="190" t="s">
        <v>1671</v>
      </c>
      <c r="R215" s="191">
        <v>20</v>
      </c>
      <c r="S215" s="192" t="s">
        <v>2647</v>
      </c>
      <c r="T215" s="192" t="s">
        <v>2648</v>
      </c>
    </row>
    <row r="216" spans="1:20" ht="47.25">
      <c r="A216" s="128">
        <v>209</v>
      </c>
      <c r="B216" s="185"/>
      <c r="C216" s="186" t="s">
        <v>2649</v>
      </c>
      <c r="D216" s="186" t="s">
        <v>2650</v>
      </c>
      <c r="E216" s="186" t="s">
        <v>2487</v>
      </c>
      <c r="F216" s="185" t="s">
        <v>30</v>
      </c>
      <c r="G216" s="186" t="s">
        <v>387</v>
      </c>
      <c r="H216" s="187" t="s">
        <v>34</v>
      </c>
      <c r="I216" s="188" t="s">
        <v>6</v>
      </c>
      <c r="J216" s="186" t="s">
        <v>1682</v>
      </c>
      <c r="K216" s="189">
        <v>50000</v>
      </c>
      <c r="L216" s="186">
        <v>35000</v>
      </c>
      <c r="M216" s="190" t="s">
        <v>1670</v>
      </c>
      <c r="N216" s="186">
        <v>35000</v>
      </c>
      <c r="O216" s="185">
        <v>20</v>
      </c>
      <c r="P216" s="186">
        <v>35000</v>
      </c>
      <c r="Q216" s="190" t="s">
        <v>1671</v>
      </c>
      <c r="R216" s="191">
        <v>20</v>
      </c>
      <c r="S216" s="192" t="s">
        <v>2651</v>
      </c>
      <c r="T216" s="192" t="s">
        <v>2652</v>
      </c>
    </row>
    <row r="217" spans="1:20" ht="75">
      <c r="A217" s="128">
        <v>210</v>
      </c>
      <c r="B217" s="54"/>
      <c r="C217" s="196" t="s">
        <v>2653</v>
      </c>
      <c r="D217" s="196" t="s">
        <v>2654</v>
      </c>
      <c r="E217" s="196" t="s">
        <v>2655</v>
      </c>
      <c r="F217" s="54" t="s">
        <v>30</v>
      </c>
      <c r="G217" s="196" t="s">
        <v>387</v>
      </c>
      <c r="H217" s="196" t="s">
        <v>159</v>
      </c>
      <c r="I217" s="95" t="s">
        <v>5</v>
      </c>
      <c r="J217" s="196" t="s">
        <v>1682</v>
      </c>
      <c r="K217" s="54">
        <v>50000</v>
      </c>
      <c r="L217" s="196">
        <v>35000</v>
      </c>
      <c r="M217" s="54" t="s">
        <v>2656</v>
      </c>
      <c r="N217" s="196">
        <v>35000</v>
      </c>
      <c r="O217" s="54">
        <v>20</v>
      </c>
      <c r="P217" s="196">
        <v>35000</v>
      </c>
      <c r="Q217" s="54" t="s">
        <v>2657</v>
      </c>
      <c r="R217" s="197">
        <v>20</v>
      </c>
      <c r="S217" s="198" t="s">
        <v>2658</v>
      </c>
      <c r="T217" s="198" t="s">
        <v>2659</v>
      </c>
    </row>
    <row r="218" spans="1:20" ht="90">
      <c r="A218" s="128">
        <v>211</v>
      </c>
      <c r="B218" s="54"/>
      <c r="C218" s="196" t="s">
        <v>2660</v>
      </c>
      <c r="D218" s="196" t="s">
        <v>2661</v>
      </c>
      <c r="E218" s="196" t="s">
        <v>2662</v>
      </c>
      <c r="F218" s="54" t="s">
        <v>30</v>
      </c>
      <c r="G218" s="196" t="s">
        <v>387</v>
      </c>
      <c r="H218" s="196" t="s">
        <v>159</v>
      </c>
      <c r="I218" s="199" t="s">
        <v>6</v>
      </c>
      <c r="J218" s="196" t="s">
        <v>1682</v>
      </c>
      <c r="K218" s="54">
        <v>50000</v>
      </c>
      <c r="L218" s="196">
        <v>35000</v>
      </c>
      <c r="M218" s="54" t="s">
        <v>2656</v>
      </c>
      <c r="N218" s="196">
        <v>35000</v>
      </c>
      <c r="O218" s="54">
        <v>20</v>
      </c>
      <c r="P218" s="196">
        <v>35000</v>
      </c>
      <c r="Q218" s="54" t="s">
        <v>2657</v>
      </c>
      <c r="R218" s="197">
        <v>20</v>
      </c>
      <c r="S218" s="198" t="s">
        <v>2663</v>
      </c>
      <c r="T218" s="198" t="s">
        <v>2664</v>
      </c>
    </row>
    <row r="219" spans="1:20" ht="75">
      <c r="A219" s="128">
        <v>212</v>
      </c>
      <c r="B219" s="54"/>
      <c r="C219" s="196" t="s">
        <v>2665</v>
      </c>
      <c r="D219" s="196" t="s">
        <v>940</v>
      </c>
      <c r="E219" s="196" t="s">
        <v>2666</v>
      </c>
      <c r="F219" s="54" t="s">
        <v>30</v>
      </c>
      <c r="G219" s="196" t="s">
        <v>387</v>
      </c>
      <c r="H219" s="196" t="s">
        <v>34</v>
      </c>
      <c r="I219" s="199" t="s">
        <v>6</v>
      </c>
      <c r="J219" s="196" t="s">
        <v>2667</v>
      </c>
      <c r="K219" s="54">
        <v>50000</v>
      </c>
      <c r="L219" s="196">
        <v>35000</v>
      </c>
      <c r="M219" s="54" t="s">
        <v>2656</v>
      </c>
      <c r="N219" s="196">
        <v>35000</v>
      </c>
      <c r="O219" s="54">
        <v>20</v>
      </c>
      <c r="P219" s="196">
        <v>35000</v>
      </c>
      <c r="Q219" s="54" t="s">
        <v>2657</v>
      </c>
      <c r="R219" s="197">
        <v>20</v>
      </c>
      <c r="S219" s="198" t="s">
        <v>2668</v>
      </c>
      <c r="T219" s="198" t="s">
        <v>2669</v>
      </c>
    </row>
    <row r="220" spans="1:20" ht="75">
      <c r="A220" s="128">
        <v>213</v>
      </c>
      <c r="B220" s="54"/>
      <c r="C220" s="196" t="s">
        <v>2670</v>
      </c>
      <c r="D220" s="196" t="s">
        <v>2671</v>
      </c>
      <c r="E220" s="196" t="s">
        <v>2672</v>
      </c>
      <c r="F220" s="54" t="s">
        <v>30</v>
      </c>
      <c r="G220" s="196" t="s">
        <v>387</v>
      </c>
      <c r="H220" s="196" t="s">
        <v>34</v>
      </c>
      <c r="I220" s="199" t="s">
        <v>6</v>
      </c>
      <c r="J220" s="196" t="s">
        <v>2673</v>
      </c>
      <c r="K220" s="54">
        <v>50000</v>
      </c>
      <c r="L220" s="196">
        <v>35000</v>
      </c>
      <c r="M220" s="54" t="s">
        <v>2656</v>
      </c>
      <c r="N220" s="196">
        <v>35000</v>
      </c>
      <c r="O220" s="54">
        <v>20</v>
      </c>
      <c r="P220" s="196">
        <v>35000</v>
      </c>
      <c r="Q220" s="54" t="s">
        <v>2657</v>
      </c>
      <c r="R220" s="197">
        <v>20</v>
      </c>
      <c r="S220" s="198" t="s">
        <v>2674</v>
      </c>
      <c r="T220" s="198" t="s">
        <v>2675</v>
      </c>
    </row>
    <row r="221" spans="1:20" ht="120">
      <c r="A221" s="128">
        <v>214</v>
      </c>
      <c r="B221" s="54"/>
      <c r="C221" s="196" t="s">
        <v>2676</v>
      </c>
      <c r="D221" s="196" t="s">
        <v>2677</v>
      </c>
      <c r="E221" s="196" t="s">
        <v>2678</v>
      </c>
      <c r="F221" s="54" t="s">
        <v>30</v>
      </c>
      <c r="G221" s="196" t="s">
        <v>387</v>
      </c>
      <c r="H221" s="196" t="s">
        <v>159</v>
      </c>
      <c r="I221" s="199" t="s">
        <v>6</v>
      </c>
      <c r="J221" s="196" t="s">
        <v>1682</v>
      </c>
      <c r="K221" s="54">
        <v>50000</v>
      </c>
      <c r="L221" s="196">
        <v>35000</v>
      </c>
      <c r="M221" s="54" t="s">
        <v>2656</v>
      </c>
      <c r="N221" s="196">
        <v>35000</v>
      </c>
      <c r="O221" s="54">
        <v>20</v>
      </c>
      <c r="P221" s="196">
        <v>35000</v>
      </c>
      <c r="Q221" s="54" t="s">
        <v>2657</v>
      </c>
      <c r="R221" s="197">
        <v>20</v>
      </c>
      <c r="S221" s="198" t="s">
        <v>2679</v>
      </c>
      <c r="T221" s="198" t="s">
        <v>2680</v>
      </c>
    </row>
    <row r="222" spans="1:20" ht="75">
      <c r="A222" s="128">
        <v>215</v>
      </c>
      <c r="B222" s="54"/>
      <c r="C222" s="196" t="s">
        <v>1886</v>
      </c>
      <c r="D222" s="196" t="s">
        <v>2499</v>
      </c>
      <c r="E222" s="196" t="s">
        <v>2681</v>
      </c>
      <c r="F222" s="54" t="s">
        <v>30</v>
      </c>
      <c r="G222" s="196" t="s">
        <v>387</v>
      </c>
      <c r="H222" s="196" t="s">
        <v>34</v>
      </c>
      <c r="I222" s="199" t="s">
        <v>6</v>
      </c>
      <c r="J222" s="196" t="s">
        <v>1682</v>
      </c>
      <c r="K222" s="54">
        <v>50000</v>
      </c>
      <c r="L222" s="196">
        <v>35000</v>
      </c>
      <c r="M222" s="54" t="s">
        <v>2656</v>
      </c>
      <c r="N222" s="196">
        <v>35000</v>
      </c>
      <c r="O222" s="54">
        <v>20</v>
      </c>
      <c r="P222" s="196">
        <v>35000</v>
      </c>
      <c r="Q222" s="54" t="s">
        <v>2657</v>
      </c>
      <c r="R222" s="197">
        <v>20</v>
      </c>
      <c r="S222" s="198" t="s">
        <v>2682</v>
      </c>
      <c r="T222" s="198" t="s">
        <v>2683</v>
      </c>
    </row>
    <row r="223" spans="1:20" ht="60">
      <c r="A223" s="128">
        <v>216</v>
      </c>
      <c r="B223" s="54"/>
      <c r="C223" s="196" t="s">
        <v>2684</v>
      </c>
      <c r="D223" s="196" t="s">
        <v>2170</v>
      </c>
      <c r="E223" s="196" t="s">
        <v>2685</v>
      </c>
      <c r="F223" s="54" t="s">
        <v>30</v>
      </c>
      <c r="G223" s="196" t="s">
        <v>387</v>
      </c>
      <c r="H223" s="196" t="s">
        <v>34</v>
      </c>
      <c r="I223" s="199" t="s">
        <v>6</v>
      </c>
      <c r="J223" s="196" t="s">
        <v>2686</v>
      </c>
      <c r="K223" s="54">
        <v>50000</v>
      </c>
      <c r="L223" s="196">
        <v>35000</v>
      </c>
      <c r="M223" s="54" t="s">
        <v>2656</v>
      </c>
      <c r="N223" s="196">
        <v>35000</v>
      </c>
      <c r="O223" s="54">
        <v>20</v>
      </c>
      <c r="P223" s="196">
        <v>35000</v>
      </c>
      <c r="Q223" s="54" t="s">
        <v>2657</v>
      </c>
      <c r="R223" s="197">
        <v>20</v>
      </c>
      <c r="S223" s="198" t="s">
        <v>2687</v>
      </c>
      <c r="T223" s="198" t="s">
        <v>2688</v>
      </c>
    </row>
    <row r="224" spans="1:20" ht="75">
      <c r="A224" s="128">
        <v>217</v>
      </c>
      <c r="B224" s="54"/>
      <c r="C224" s="196" t="s">
        <v>2689</v>
      </c>
      <c r="D224" s="196" t="s">
        <v>2690</v>
      </c>
      <c r="E224" s="196" t="s">
        <v>2691</v>
      </c>
      <c r="F224" s="54" t="s">
        <v>30</v>
      </c>
      <c r="G224" s="196" t="s">
        <v>387</v>
      </c>
      <c r="H224" s="196" t="s">
        <v>34</v>
      </c>
      <c r="I224" s="95" t="s">
        <v>5</v>
      </c>
      <c r="J224" s="196" t="s">
        <v>1682</v>
      </c>
      <c r="K224" s="54">
        <v>50000</v>
      </c>
      <c r="L224" s="196">
        <v>35000</v>
      </c>
      <c r="M224" s="54" t="s">
        <v>2656</v>
      </c>
      <c r="N224" s="196">
        <v>35000</v>
      </c>
      <c r="O224" s="54">
        <v>20</v>
      </c>
      <c r="P224" s="196">
        <v>35000</v>
      </c>
      <c r="Q224" s="54" t="s">
        <v>2657</v>
      </c>
      <c r="R224" s="197">
        <v>20</v>
      </c>
      <c r="S224" s="198" t="s">
        <v>2692</v>
      </c>
      <c r="T224" s="198" t="s">
        <v>2693</v>
      </c>
    </row>
    <row r="225" spans="1:20" ht="75">
      <c r="A225" s="128">
        <v>218</v>
      </c>
      <c r="B225" s="54"/>
      <c r="C225" s="196" t="s">
        <v>2694</v>
      </c>
      <c r="D225" s="196" t="s">
        <v>2695</v>
      </c>
      <c r="E225" s="196" t="s">
        <v>2696</v>
      </c>
      <c r="F225" s="54" t="s">
        <v>30</v>
      </c>
      <c r="G225" s="196" t="s">
        <v>387</v>
      </c>
      <c r="H225" s="196" t="s">
        <v>159</v>
      </c>
      <c r="I225" s="199" t="s">
        <v>6</v>
      </c>
      <c r="J225" s="196" t="s">
        <v>2149</v>
      </c>
      <c r="K225" s="54">
        <v>50000</v>
      </c>
      <c r="L225" s="196">
        <v>35000</v>
      </c>
      <c r="M225" s="54" t="s">
        <v>2656</v>
      </c>
      <c r="N225" s="196">
        <v>35000</v>
      </c>
      <c r="O225" s="54">
        <v>20</v>
      </c>
      <c r="P225" s="196">
        <v>35000</v>
      </c>
      <c r="Q225" s="54" t="s">
        <v>2657</v>
      </c>
      <c r="R225" s="197">
        <v>20</v>
      </c>
      <c r="S225" s="198" t="s">
        <v>2697</v>
      </c>
      <c r="T225" s="198" t="s">
        <v>2698</v>
      </c>
    </row>
    <row r="226" spans="1:20" ht="120">
      <c r="A226" s="128">
        <v>219</v>
      </c>
      <c r="B226" s="54"/>
      <c r="C226" s="196" t="s">
        <v>2472</v>
      </c>
      <c r="D226" s="196" t="s">
        <v>2699</v>
      </c>
      <c r="E226" s="196" t="s">
        <v>2700</v>
      </c>
      <c r="F226" s="54" t="s">
        <v>30</v>
      </c>
      <c r="G226" s="196" t="s">
        <v>387</v>
      </c>
      <c r="H226" s="196" t="s">
        <v>34</v>
      </c>
      <c r="I226" s="199" t="s">
        <v>6</v>
      </c>
      <c r="J226" s="196" t="s">
        <v>2701</v>
      </c>
      <c r="K226" s="54">
        <v>140000</v>
      </c>
      <c r="L226" s="196">
        <v>98000</v>
      </c>
      <c r="M226" s="54" t="s">
        <v>2656</v>
      </c>
      <c r="N226" s="196">
        <v>98000</v>
      </c>
      <c r="O226" s="54">
        <v>20</v>
      </c>
      <c r="P226" s="196">
        <v>98000</v>
      </c>
      <c r="Q226" s="54" t="s">
        <v>2657</v>
      </c>
      <c r="R226" s="197">
        <v>20</v>
      </c>
      <c r="S226" s="198" t="s">
        <v>2702</v>
      </c>
      <c r="T226" s="198" t="s">
        <v>2703</v>
      </c>
    </row>
    <row r="227" spans="1:20" ht="75">
      <c r="A227" s="128">
        <v>220</v>
      </c>
      <c r="B227" s="54"/>
      <c r="C227" s="196" t="s">
        <v>2704</v>
      </c>
      <c r="D227" s="196" t="s">
        <v>2705</v>
      </c>
      <c r="E227" s="196" t="s">
        <v>2706</v>
      </c>
      <c r="F227" s="54" t="s">
        <v>30</v>
      </c>
      <c r="G227" s="196" t="s">
        <v>2707</v>
      </c>
      <c r="H227" s="196" t="s">
        <v>34</v>
      </c>
      <c r="I227" s="199" t="s">
        <v>6</v>
      </c>
      <c r="J227" s="196" t="s">
        <v>2708</v>
      </c>
      <c r="K227" s="54">
        <v>50000</v>
      </c>
      <c r="L227" s="196">
        <v>35000</v>
      </c>
      <c r="M227" s="54" t="s">
        <v>2656</v>
      </c>
      <c r="N227" s="196">
        <v>35000</v>
      </c>
      <c r="O227" s="54">
        <v>20</v>
      </c>
      <c r="P227" s="196">
        <v>35000</v>
      </c>
      <c r="Q227" s="54" t="s">
        <v>2657</v>
      </c>
      <c r="R227" s="197">
        <v>20</v>
      </c>
      <c r="S227" s="198" t="s">
        <v>2709</v>
      </c>
      <c r="T227" s="198" t="s">
        <v>2710</v>
      </c>
    </row>
    <row r="228" spans="1:20" ht="75">
      <c r="A228" s="128">
        <v>221</v>
      </c>
      <c r="B228" s="54"/>
      <c r="C228" s="196" t="s">
        <v>2711</v>
      </c>
      <c r="D228" s="196" t="s">
        <v>2712</v>
      </c>
      <c r="E228" s="196" t="s">
        <v>2713</v>
      </c>
      <c r="F228" s="54" t="s">
        <v>30</v>
      </c>
      <c r="G228" s="196" t="s">
        <v>387</v>
      </c>
      <c r="H228" s="196" t="s">
        <v>34</v>
      </c>
      <c r="I228" s="199" t="s">
        <v>6</v>
      </c>
      <c r="J228" s="196" t="s">
        <v>1759</v>
      </c>
      <c r="K228" s="54">
        <v>50000</v>
      </c>
      <c r="L228" s="196">
        <v>35000</v>
      </c>
      <c r="M228" s="54" t="s">
        <v>2656</v>
      </c>
      <c r="N228" s="196">
        <v>35000</v>
      </c>
      <c r="O228" s="54">
        <v>20</v>
      </c>
      <c r="P228" s="196">
        <v>35000</v>
      </c>
      <c r="Q228" s="54" t="s">
        <v>2657</v>
      </c>
      <c r="R228" s="197">
        <v>20</v>
      </c>
      <c r="S228" s="198" t="s">
        <v>2714</v>
      </c>
      <c r="T228" s="198" t="s">
        <v>2715</v>
      </c>
    </row>
    <row r="229" spans="1:20" ht="120">
      <c r="A229" s="128">
        <v>222</v>
      </c>
      <c r="B229" s="54"/>
      <c r="C229" s="196" t="s">
        <v>2716</v>
      </c>
      <c r="D229" s="196" t="s">
        <v>2717</v>
      </c>
      <c r="E229" s="196" t="s">
        <v>2718</v>
      </c>
      <c r="F229" s="54" t="s">
        <v>30</v>
      </c>
      <c r="G229" s="196" t="s">
        <v>387</v>
      </c>
      <c r="H229" s="196" t="s">
        <v>34</v>
      </c>
      <c r="I229" s="199" t="s">
        <v>6</v>
      </c>
      <c r="J229" s="196" t="s">
        <v>1759</v>
      </c>
      <c r="K229" s="54">
        <v>50000</v>
      </c>
      <c r="L229" s="196">
        <v>35000</v>
      </c>
      <c r="M229" s="54" t="s">
        <v>2656</v>
      </c>
      <c r="N229" s="196">
        <v>35000</v>
      </c>
      <c r="O229" s="54">
        <v>20</v>
      </c>
      <c r="P229" s="196">
        <v>35000</v>
      </c>
      <c r="Q229" s="54" t="s">
        <v>2657</v>
      </c>
      <c r="R229" s="197">
        <v>20</v>
      </c>
      <c r="S229" s="198" t="s">
        <v>2719</v>
      </c>
      <c r="T229" s="198" t="s">
        <v>2720</v>
      </c>
    </row>
    <row r="230" spans="1:20" ht="90">
      <c r="A230" s="128">
        <v>223</v>
      </c>
      <c r="B230" s="54"/>
      <c r="C230" s="196" t="s">
        <v>2721</v>
      </c>
      <c r="D230" s="196" t="s">
        <v>2195</v>
      </c>
      <c r="E230" s="196" t="s">
        <v>2722</v>
      </c>
      <c r="F230" s="54" t="s">
        <v>30</v>
      </c>
      <c r="G230" s="196" t="s">
        <v>387</v>
      </c>
      <c r="H230" s="196" t="s">
        <v>34</v>
      </c>
      <c r="I230" s="199" t="s">
        <v>6</v>
      </c>
      <c r="J230" s="196" t="s">
        <v>1759</v>
      </c>
      <c r="K230" s="54">
        <v>50000</v>
      </c>
      <c r="L230" s="196">
        <v>35000</v>
      </c>
      <c r="M230" s="54" t="s">
        <v>2656</v>
      </c>
      <c r="N230" s="196">
        <v>35000</v>
      </c>
      <c r="O230" s="54">
        <v>20</v>
      </c>
      <c r="P230" s="196">
        <v>35000</v>
      </c>
      <c r="Q230" s="54" t="s">
        <v>2657</v>
      </c>
      <c r="R230" s="197">
        <v>20</v>
      </c>
      <c r="S230" s="198" t="s">
        <v>2723</v>
      </c>
      <c r="T230" s="198" t="s">
        <v>2724</v>
      </c>
    </row>
    <row r="231" spans="1:20" ht="105">
      <c r="A231" s="128">
        <v>224</v>
      </c>
      <c r="B231" s="54"/>
      <c r="C231" s="196" t="s">
        <v>2725</v>
      </c>
      <c r="D231" s="196" t="s">
        <v>2726</v>
      </c>
      <c r="E231" s="196" t="s">
        <v>2727</v>
      </c>
      <c r="F231" s="54" t="s">
        <v>30</v>
      </c>
      <c r="G231" s="196" t="s">
        <v>387</v>
      </c>
      <c r="H231" s="196" t="s">
        <v>159</v>
      </c>
      <c r="I231" s="199" t="s">
        <v>6</v>
      </c>
      <c r="J231" s="196" t="s">
        <v>1759</v>
      </c>
      <c r="K231" s="54">
        <v>50000</v>
      </c>
      <c r="L231" s="196">
        <v>35000</v>
      </c>
      <c r="M231" s="54" t="s">
        <v>2656</v>
      </c>
      <c r="N231" s="196">
        <v>35000</v>
      </c>
      <c r="O231" s="54">
        <v>20</v>
      </c>
      <c r="P231" s="196">
        <v>35000</v>
      </c>
      <c r="Q231" s="54" t="s">
        <v>2657</v>
      </c>
      <c r="R231" s="197">
        <v>20</v>
      </c>
      <c r="S231" s="198" t="s">
        <v>2728</v>
      </c>
      <c r="T231" s="198" t="s">
        <v>2729</v>
      </c>
    </row>
    <row r="232" spans="1:20" ht="75">
      <c r="A232" s="128">
        <v>225</v>
      </c>
      <c r="B232" s="54"/>
      <c r="C232" s="196" t="s">
        <v>2730</v>
      </c>
      <c r="D232" s="196" t="s">
        <v>2731</v>
      </c>
      <c r="E232" s="196" t="s">
        <v>2732</v>
      </c>
      <c r="F232" s="54" t="s">
        <v>30</v>
      </c>
      <c r="G232" s="196" t="s">
        <v>387</v>
      </c>
      <c r="H232" s="196" t="s">
        <v>34</v>
      </c>
      <c r="I232" s="199" t="s">
        <v>6</v>
      </c>
      <c r="J232" s="196" t="s">
        <v>1682</v>
      </c>
      <c r="K232" s="54">
        <v>50000</v>
      </c>
      <c r="L232" s="196">
        <v>35000</v>
      </c>
      <c r="M232" s="54" t="s">
        <v>2656</v>
      </c>
      <c r="N232" s="196">
        <v>35000</v>
      </c>
      <c r="O232" s="54">
        <v>20</v>
      </c>
      <c r="P232" s="196">
        <v>35000</v>
      </c>
      <c r="Q232" s="54" t="s">
        <v>2657</v>
      </c>
      <c r="R232" s="197">
        <v>20</v>
      </c>
      <c r="S232" s="198" t="s">
        <v>2733</v>
      </c>
      <c r="T232" s="198" t="s">
        <v>2734</v>
      </c>
    </row>
    <row r="233" spans="1:20" ht="120">
      <c r="A233" s="128">
        <v>226</v>
      </c>
      <c r="B233" s="54"/>
      <c r="C233" s="196" t="s">
        <v>2735</v>
      </c>
      <c r="D233" s="196" t="s">
        <v>2736</v>
      </c>
      <c r="E233" s="196" t="s">
        <v>2737</v>
      </c>
      <c r="F233" s="54" t="s">
        <v>30</v>
      </c>
      <c r="G233" s="196" t="s">
        <v>387</v>
      </c>
      <c r="H233" s="196" t="s">
        <v>34</v>
      </c>
      <c r="I233" s="199" t="s">
        <v>6</v>
      </c>
      <c r="J233" s="196" t="s">
        <v>2004</v>
      </c>
      <c r="K233" s="54">
        <v>100000</v>
      </c>
      <c r="L233" s="196">
        <v>70000</v>
      </c>
      <c r="M233" s="54" t="s">
        <v>2656</v>
      </c>
      <c r="N233" s="196">
        <v>70000</v>
      </c>
      <c r="O233" s="54">
        <v>20</v>
      </c>
      <c r="P233" s="196">
        <v>70000</v>
      </c>
      <c r="Q233" s="54" t="s">
        <v>2657</v>
      </c>
      <c r="R233" s="197">
        <v>20</v>
      </c>
      <c r="S233" s="198" t="s">
        <v>2738</v>
      </c>
      <c r="T233" s="198" t="s">
        <v>2739</v>
      </c>
    </row>
    <row r="234" spans="1:20" ht="105">
      <c r="A234" s="128">
        <v>227</v>
      </c>
      <c r="B234" s="54"/>
      <c r="C234" s="196" t="s">
        <v>2248</v>
      </c>
      <c r="D234" s="196" t="s">
        <v>2740</v>
      </c>
      <c r="E234" s="196" t="s">
        <v>2741</v>
      </c>
      <c r="F234" s="54" t="s">
        <v>30</v>
      </c>
      <c r="G234" s="196" t="s">
        <v>387</v>
      </c>
      <c r="H234" s="196" t="s">
        <v>34</v>
      </c>
      <c r="I234" s="95" t="s">
        <v>5</v>
      </c>
      <c r="J234" s="196" t="s">
        <v>1682</v>
      </c>
      <c r="K234" s="54">
        <v>50000</v>
      </c>
      <c r="L234" s="196">
        <v>35000</v>
      </c>
      <c r="M234" s="54" t="s">
        <v>2656</v>
      </c>
      <c r="N234" s="196">
        <v>35000</v>
      </c>
      <c r="O234" s="54">
        <v>20</v>
      </c>
      <c r="P234" s="196">
        <v>35000</v>
      </c>
      <c r="Q234" s="54" t="s">
        <v>2657</v>
      </c>
      <c r="R234" s="197">
        <v>20</v>
      </c>
      <c r="S234" s="198" t="s">
        <v>2742</v>
      </c>
      <c r="T234" s="198" t="s">
        <v>2743</v>
      </c>
    </row>
    <row r="235" spans="1:20" ht="90">
      <c r="A235" s="128">
        <v>228</v>
      </c>
      <c r="B235" s="54"/>
      <c r="C235" s="196" t="s">
        <v>2744</v>
      </c>
      <c r="D235" s="196" t="s">
        <v>2745</v>
      </c>
      <c r="E235" s="196" t="s">
        <v>2746</v>
      </c>
      <c r="F235" s="54" t="s">
        <v>30</v>
      </c>
      <c r="G235" s="196" t="s">
        <v>387</v>
      </c>
      <c r="H235" s="196" t="s">
        <v>34</v>
      </c>
      <c r="I235" s="199" t="s">
        <v>6</v>
      </c>
      <c r="J235" s="196" t="s">
        <v>1759</v>
      </c>
      <c r="K235" s="54">
        <v>50000</v>
      </c>
      <c r="L235" s="196">
        <v>35000</v>
      </c>
      <c r="M235" s="54" t="s">
        <v>2656</v>
      </c>
      <c r="N235" s="196">
        <v>35000</v>
      </c>
      <c r="O235" s="54">
        <v>20</v>
      </c>
      <c r="P235" s="196">
        <v>35000</v>
      </c>
      <c r="Q235" s="54" t="s">
        <v>2657</v>
      </c>
      <c r="R235" s="197">
        <v>20</v>
      </c>
      <c r="S235" s="198" t="s">
        <v>2747</v>
      </c>
      <c r="T235" s="198" t="s">
        <v>2748</v>
      </c>
    </row>
    <row r="236" spans="1:20" ht="75">
      <c r="A236" s="128">
        <v>229</v>
      </c>
      <c r="B236" s="54"/>
      <c r="C236" s="196" t="s">
        <v>2749</v>
      </c>
      <c r="D236" s="196" t="s">
        <v>2750</v>
      </c>
      <c r="E236" s="196" t="s">
        <v>2751</v>
      </c>
      <c r="F236" s="54" t="s">
        <v>30</v>
      </c>
      <c r="G236" s="196" t="s">
        <v>387</v>
      </c>
      <c r="H236" s="196" t="s">
        <v>34</v>
      </c>
      <c r="I236" s="199" t="s">
        <v>6</v>
      </c>
      <c r="J236" s="196" t="s">
        <v>2752</v>
      </c>
      <c r="K236" s="54">
        <v>100000</v>
      </c>
      <c r="L236" s="196">
        <v>70000</v>
      </c>
      <c r="M236" s="54" t="s">
        <v>2656</v>
      </c>
      <c r="N236" s="196">
        <v>70000</v>
      </c>
      <c r="O236" s="54">
        <v>20</v>
      </c>
      <c r="P236" s="196">
        <v>70000</v>
      </c>
      <c r="Q236" s="54" t="s">
        <v>2657</v>
      </c>
      <c r="R236" s="197">
        <v>20</v>
      </c>
      <c r="S236" s="198" t="s">
        <v>2753</v>
      </c>
      <c r="T236" s="198" t="s">
        <v>2754</v>
      </c>
    </row>
    <row r="237" spans="1:20" ht="105">
      <c r="A237" s="128">
        <v>230</v>
      </c>
      <c r="B237" s="54"/>
      <c r="C237" s="196" t="s">
        <v>2755</v>
      </c>
      <c r="D237" s="196" t="s">
        <v>2316</v>
      </c>
      <c r="E237" s="196" t="s">
        <v>2756</v>
      </c>
      <c r="F237" s="54" t="s">
        <v>30</v>
      </c>
      <c r="G237" s="196" t="s">
        <v>387</v>
      </c>
      <c r="H237" s="196" t="s">
        <v>34</v>
      </c>
      <c r="I237" s="95" t="s">
        <v>5</v>
      </c>
      <c r="J237" s="196" t="s">
        <v>1682</v>
      </c>
      <c r="K237" s="54">
        <v>50000</v>
      </c>
      <c r="L237" s="196">
        <v>35000</v>
      </c>
      <c r="M237" s="54" t="s">
        <v>2656</v>
      </c>
      <c r="N237" s="196">
        <v>35000</v>
      </c>
      <c r="O237" s="54">
        <v>20</v>
      </c>
      <c r="P237" s="196">
        <v>35000</v>
      </c>
      <c r="Q237" s="54" t="s">
        <v>2657</v>
      </c>
      <c r="R237" s="197">
        <v>20</v>
      </c>
      <c r="S237" s="198" t="s">
        <v>2757</v>
      </c>
      <c r="T237" s="198" t="s">
        <v>2758</v>
      </c>
    </row>
    <row r="238" spans="1:20" ht="60">
      <c r="A238" s="128">
        <v>231</v>
      </c>
      <c r="B238" s="54"/>
      <c r="C238" s="196" t="s">
        <v>2759</v>
      </c>
      <c r="D238" s="196" t="s">
        <v>2760</v>
      </c>
      <c r="E238" s="196" t="s">
        <v>2345</v>
      </c>
      <c r="F238" s="54" t="s">
        <v>30</v>
      </c>
      <c r="G238" s="196" t="s">
        <v>387</v>
      </c>
      <c r="H238" s="196" t="s">
        <v>159</v>
      </c>
      <c r="I238" s="199" t="s">
        <v>6</v>
      </c>
      <c r="J238" s="196" t="s">
        <v>1759</v>
      </c>
      <c r="K238" s="54">
        <v>50000</v>
      </c>
      <c r="L238" s="196">
        <v>35000</v>
      </c>
      <c r="M238" s="54" t="s">
        <v>2656</v>
      </c>
      <c r="N238" s="196">
        <v>35000</v>
      </c>
      <c r="O238" s="54">
        <v>20</v>
      </c>
      <c r="P238" s="196">
        <v>35000</v>
      </c>
      <c r="Q238" s="54" t="s">
        <v>2657</v>
      </c>
      <c r="R238" s="197">
        <v>20</v>
      </c>
      <c r="S238" s="198" t="s">
        <v>2761</v>
      </c>
      <c r="T238" s="198" t="s">
        <v>2762</v>
      </c>
    </row>
    <row r="239" spans="1:20" ht="75">
      <c r="A239" s="128">
        <v>232</v>
      </c>
      <c r="B239" s="54"/>
      <c r="C239" s="196" t="s">
        <v>2763</v>
      </c>
      <c r="D239" s="196" t="s">
        <v>2764</v>
      </c>
      <c r="E239" s="196" t="s">
        <v>2765</v>
      </c>
      <c r="F239" s="54" t="s">
        <v>30</v>
      </c>
      <c r="G239" s="196" t="s">
        <v>387</v>
      </c>
      <c r="H239" s="196" t="s">
        <v>159</v>
      </c>
      <c r="I239" s="199" t="s">
        <v>6</v>
      </c>
      <c r="J239" s="196" t="s">
        <v>1759</v>
      </c>
      <c r="K239" s="54">
        <v>50000</v>
      </c>
      <c r="L239" s="196">
        <v>35000</v>
      </c>
      <c r="M239" s="54" t="s">
        <v>2656</v>
      </c>
      <c r="N239" s="196">
        <v>35000</v>
      </c>
      <c r="O239" s="54">
        <v>20</v>
      </c>
      <c r="P239" s="196">
        <v>35000</v>
      </c>
      <c r="Q239" s="54" t="s">
        <v>2657</v>
      </c>
      <c r="R239" s="197">
        <v>20</v>
      </c>
      <c r="S239" s="198" t="s">
        <v>2766</v>
      </c>
      <c r="T239" s="198" t="s">
        <v>2767</v>
      </c>
    </row>
    <row r="240" spans="1:20" ht="75">
      <c r="A240" s="128">
        <v>233</v>
      </c>
      <c r="B240" s="54"/>
      <c r="C240" s="196" t="s">
        <v>2768</v>
      </c>
      <c r="D240" s="196" t="s">
        <v>2769</v>
      </c>
      <c r="E240" s="196" t="s">
        <v>2770</v>
      </c>
      <c r="F240" s="54" t="s">
        <v>30</v>
      </c>
      <c r="G240" s="196" t="s">
        <v>387</v>
      </c>
      <c r="H240" s="196" t="s">
        <v>159</v>
      </c>
      <c r="I240" s="199" t="s">
        <v>6</v>
      </c>
      <c r="J240" s="196" t="s">
        <v>1759</v>
      </c>
      <c r="K240" s="54">
        <v>50000</v>
      </c>
      <c r="L240" s="196">
        <v>35000</v>
      </c>
      <c r="M240" s="54" t="s">
        <v>2656</v>
      </c>
      <c r="N240" s="196">
        <v>35000</v>
      </c>
      <c r="O240" s="54">
        <v>20</v>
      </c>
      <c r="P240" s="196">
        <v>35000</v>
      </c>
      <c r="Q240" s="54" t="s">
        <v>2657</v>
      </c>
      <c r="R240" s="197">
        <v>20</v>
      </c>
      <c r="S240" s="198" t="s">
        <v>2771</v>
      </c>
      <c r="T240" s="198" t="s">
        <v>2772</v>
      </c>
    </row>
    <row r="241" spans="1:20" ht="60">
      <c r="A241" s="128">
        <v>234</v>
      </c>
      <c r="B241" s="54"/>
      <c r="C241" s="196" t="s">
        <v>2773</v>
      </c>
      <c r="D241" s="196" t="s">
        <v>2774</v>
      </c>
      <c r="E241" s="196" t="s">
        <v>2775</v>
      </c>
      <c r="F241" s="54" t="s">
        <v>30</v>
      </c>
      <c r="G241" s="196" t="s">
        <v>387</v>
      </c>
      <c r="H241" s="196" t="s">
        <v>159</v>
      </c>
      <c r="I241" s="199" t="s">
        <v>6</v>
      </c>
      <c r="J241" s="196" t="s">
        <v>2701</v>
      </c>
      <c r="K241" s="54">
        <v>50000</v>
      </c>
      <c r="L241" s="196">
        <v>35000</v>
      </c>
      <c r="M241" s="54" t="s">
        <v>2656</v>
      </c>
      <c r="N241" s="196">
        <v>35000</v>
      </c>
      <c r="O241" s="54">
        <v>20</v>
      </c>
      <c r="P241" s="196">
        <v>35000</v>
      </c>
      <c r="Q241" s="54" t="s">
        <v>2657</v>
      </c>
      <c r="R241" s="197">
        <v>20</v>
      </c>
      <c r="S241" s="198" t="s">
        <v>2776</v>
      </c>
      <c r="T241" s="198" t="s">
        <v>2777</v>
      </c>
    </row>
    <row r="242" spans="1:20" ht="45">
      <c r="A242" s="128">
        <v>235</v>
      </c>
      <c r="B242" s="54"/>
      <c r="C242" s="196" t="s">
        <v>2778</v>
      </c>
      <c r="D242" s="196" t="s">
        <v>2063</v>
      </c>
      <c r="E242" s="196" t="s">
        <v>2779</v>
      </c>
      <c r="F242" s="54" t="s">
        <v>30</v>
      </c>
      <c r="G242" s="196" t="s">
        <v>387</v>
      </c>
      <c r="H242" s="196" t="s">
        <v>159</v>
      </c>
      <c r="I242" s="199" t="s">
        <v>6</v>
      </c>
      <c r="J242" s="196" t="s">
        <v>1682</v>
      </c>
      <c r="K242" s="54">
        <v>50000</v>
      </c>
      <c r="L242" s="196">
        <v>35000</v>
      </c>
      <c r="M242" s="54" t="s">
        <v>2656</v>
      </c>
      <c r="N242" s="196">
        <v>35000</v>
      </c>
      <c r="O242" s="54">
        <v>20</v>
      </c>
      <c r="P242" s="196">
        <v>35000</v>
      </c>
      <c r="Q242" s="54" t="s">
        <v>2657</v>
      </c>
      <c r="R242" s="197">
        <v>20</v>
      </c>
      <c r="S242" s="198" t="s">
        <v>2780</v>
      </c>
      <c r="T242" s="198" t="s">
        <v>2781</v>
      </c>
    </row>
    <row r="243" spans="1:20" ht="105">
      <c r="A243" s="128">
        <v>236</v>
      </c>
      <c r="B243" s="54"/>
      <c r="C243" s="196" t="s">
        <v>2782</v>
      </c>
      <c r="D243" s="196" t="s">
        <v>2783</v>
      </c>
      <c r="E243" s="196" t="s">
        <v>2784</v>
      </c>
      <c r="F243" s="54" t="s">
        <v>30</v>
      </c>
      <c r="G243" s="196" t="s">
        <v>387</v>
      </c>
      <c r="H243" s="196" t="s">
        <v>159</v>
      </c>
      <c r="I243" s="95" t="s">
        <v>5</v>
      </c>
      <c r="J243" s="196" t="s">
        <v>2701</v>
      </c>
      <c r="K243" s="54">
        <v>50000</v>
      </c>
      <c r="L243" s="196">
        <v>35000</v>
      </c>
      <c r="M243" s="54" t="s">
        <v>2656</v>
      </c>
      <c r="N243" s="196">
        <v>35000</v>
      </c>
      <c r="O243" s="54">
        <v>20</v>
      </c>
      <c r="P243" s="196">
        <v>35000</v>
      </c>
      <c r="Q243" s="54" t="s">
        <v>2657</v>
      </c>
      <c r="R243" s="197">
        <v>20</v>
      </c>
      <c r="S243" s="198" t="s">
        <v>2785</v>
      </c>
      <c r="T243" s="198" t="s">
        <v>2786</v>
      </c>
    </row>
    <row r="244" spans="1:20" ht="75">
      <c r="A244" s="128">
        <v>237</v>
      </c>
      <c r="B244" s="54"/>
      <c r="C244" s="196" t="s">
        <v>2787</v>
      </c>
      <c r="D244" s="196" t="s">
        <v>2788</v>
      </c>
      <c r="E244" s="196" t="s">
        <v>2789</v>
      </c>
      <c r="F244" s="54" t="s">
        <v>30</v>
      </c>
      <c r="G244" s="196" t="s">
        <v>387</v>
      </c>
      <c r="H244" s="196" t="s">
        <v>159</v>
      </c>
      <c r="I244" s="199" t="s">
        <v>6</v>
      </c>
      <c r="J244" s="196" t="s">
        <v>2790</v>
      </c>
      <c r="K244" s="54">
        <v>50000</v>
      </c>
      <c r="L244" s="196">
        <v>35000</v>
      </c>
      <c r="M244" s="54" t="s">
        <v>2656</v>
      </c>
      <c r="N244" s="196">
        <v>35000</v>
      </c>
      <c r="O244" s="54">
        <v>20</v>
      </c>
      <c r="P244" s="196">
        <v>35000</v>
      </c>
      <c r="Q244" s="54" t="s">
        <v>2657</v>
      </c>
      <c r="R244" s="197">
        <v>20</v>
      </c>
      <c r="S244" s="198" t="s">
        <v>2791</v>
      </c>
      <c r="T244" s="198" t="s">
        <v>2792</v>
      </c>
    </row>
    <row r="245" spans="1:20" ht="45">
      <c r="A245" s="128">
        <v>238</v>
      </c>
      <c r="B245" s="54"/>
      <c r="C245" s="196" t="s">
        <v>1704</v>
      </c>
      <c r="D245" s="196" t="s">
        <v>2793</v>
      </c>
      <c r="E245" s="196" t="s">
        <v>2794</v>
      </c>
      <c r="F245" s="54" t="s">
        <v>30</v>
      </c>
      <c r="G245" s="196" t="s">
        <v>387</v>
      </c>
      <c r="H245" s="196" t="s">
        <v>34</v>
      </c>
      <c r="I245" s="199" t="s">
        <v>6</v>
      </c>
      <c r="J245" s="196" t="s">
        <v>2701</v>
      </c>
      <c r="K245" s="54">
        <v>50000</v>
      </c>
      <c r="L245" s="196">
        <v>35000</v>
      </c>
      <c r="M245" s="54" t="s">
        <v>2656</v>
      </c>
      <c r="N245" s="196">
        <v>35000</v>
      </c>
      <c r="O245" s="54">
        <v>20</v>
      </c>
      <c r="P245" s="196">
        <v>35000</v>
      </c>
      <c r="Q245" s="54" t="s">
        <v>2657</v>
      </c>
      <c r="R245" s="197">
        <v>20</v>
      </c>
      <c r="S245" s="198" t="s">
        <v>2795</v>
      </c>
      <c r="T245" s="198" t="s">
        <v>2796</v>
      </c>
    </row>
    <row r="246" spans="1:20" ht="90">
      <c r="A246" s="128">
        <v>239</v>
      </c>
      <c r="B246" s="54"/>
      <c r="C246" s="196" t="s">
        <v>2797</v>
      </c>
      <c r="D246" s="196" t="s">
        <v>2636</v>
      </c>
      <c r="E246" s="196" t="s">
        <v>2798</v>
      </c>
      <c r="F246" s="54" t="s">
        <v>30</v>
      </c>
      <c r="G246" s="196" t="s">
        <v>387</v>
      </c>
      <c r="H246" s="196" t="s">
        <v>34</v>
      </c>
      <c r="I246" s="95" t="s">
        <v>5</v>
      </c>
      <c r="J246" s="196" t="s">
        <v>2701</v>
      </c>
      <c r="K246" s="54">
        <v>50000</v>
      </c>
      <c r="L246" s="196">
        <v>35000</v>
      </c>
      <c r="M246" s="54" t="s">
        <v>2656</v>
      </c>
      <c r="N246" s="196">
        <v>35000</v>
      </c>
      <c r="O246" s="54">
        <v>20</v>
      </c>
      <c r="P246" s="196">
        <v>35000</v>
      </c>
      <c r="Q246" s="54" t="s">
        <v>2657</v>
      </c>
      <c r="R246" s="197">
        <v>20</v>
      </c>
      <c r="S246" s="198" t="s">
        <v>2799</v>
      </c>
      <c r="T246" s="198" t="s">
        <v>2800</v>
      </c>
    </row>
    <row r="247" spans="1:20" ht="90">
      <c r="A247" s="128">
        <v>240</v>
      </c>
      <c r="B247" s="54"/>
      <c r="C247" s="196" t="s">
        <v>2195</v>
      </c>
      <c r="D247" s="196" t="s">
        <v>2801</v>
      </c>
      <c r="E247" s="196" t="s">
        <v>2802</v>
      </c>
      <c r="F247" s="54" t="s">
        <v>30</v>
      </c>
      <c r="G247" s="196" t="s">
        <v>387</v>
      </c>
      <c r="H247" s="196" t="s">
        <v>34</v>
      </c>
      <c r="I247" s="199" t="s">
        <v>6</v>
      </c>
      <c r="J247" s="196" t="s">
        <v>2790</v>
      </c>
      <c r="K247" s="54">
        <v>50000</v>
      </c>
      <c r="L247" s="196">
        <v>35000</v>
      </c>
      <c r="M247" s="54" t="s">
        <v>2656</v>
      </c>
      <c r="N247" s="196">
        <v>35000</v>
      </c>
      <c r="O247" s="54">
        <v>20</v>
      </c>
      <c r="P247" s="196">
        <v>35000</v>
      </c>
      <c r="Q247" s="54" t="s">
        <v>2657</v>
      </c>
      <c r="R247" s="197">
        <v>20</v>
      </c>
      <c r="S247" s="198" t="s">
        <v>2803</v>
      </c>
      <c r="T247" s="198" t="s">
        <v>2804</v>
      </c>
    </row>
    <row r="248" spans="1:20" ht="120">
      <c r="A248" s="128">
        <v>241</v>
      </c>
      <c r="B248" s="54"/>
      <c r="C248" s="196" t="s">
        <v>2805</v>
      </c>
      <c r="D248" s="196" t="s">
        <v>2806</v>
      </c>
      <c r="E248" s="196" t="s">
        <v>2807</v>
      </c>
      <c r="F248" s="54" t="s">
        <v>30</v>
      </c>
      <c r="G248" s="196" t="s">
        <v>387</v>
      </c>
      <c r="H248" s="196" t="s">
        <v>34</v>
      </c>
      <c r="I248" s="199" t="s">
        <v>6</v>
      </c>
      <c r="J248" s="196" t="s">
        <v>2701</v>
      </c>
      <c r="K248" s="54">
        <v>50000</v>
      </c>
      <c r="L248" s="196">
        <v>35000</v>
      </c>
      <c r="M248" s="54" t="s">
        <v>2656</v>
      </c>
      <c r="N248" s="196">
        <v>35000</v>
      </c>
      <c r="O248" s="54">
        <v>20</v>
      </c>
      <c r="P248" s="196">
        <v>35000</v>
      </c>
      <c r="Q248" s="54" t="s">
        <v>2657</v>
      </c>
      <c r="R248" s="197">
        <v>20</v>
      </c>
      <c r="S248" s="198" t="s">
        <v>2808</v>
      </c>
      <c r="T248" s="198" t="s">
        <v>2809</v>
      </c>
    </row>
    <row r="249" spans="1:20" ht="75">
      <c r="A249" s="128">
        <v>242</v>
      </c>
      <c r="B249" s="54"/>
      <c r="C249" s="196" t="s">
        <v>2810</v>
      </c>
      <c r="D249" s="196" t="s">
        <v>2811</v>
      </c>
      <c r="E249" s="196" t="s">
        <v>2812</v>
      </c>
      <c r="F249" s="54" t="s">
        <v>30</v>
      </c>
      <c r="G249" s="196" t="s">
        <v>387</v>
      </c>
      <c r="H249" s="196" t="s">
        <v>34</v>
      </c>
      <c r="I249" s="199" t="s">
        <v>6</v>
      </c>
      <c r="J249" s="196" t="s">
        <v>1748</v>
      </c>
      <c r="K249" s="54">
        <v>50000</v>
      </c>
      <c r="L249" s="196">
        <v>35000</v>
      </c>
      <c r="M249" s="54" t="s">
        <v>2656</v>
      </c>
      <c r="N249" s="196">
        <v>35000</v>
      </c>
      <c r="O249" s="54">
        <v>20</v>
      </c>
      <c r="P249" s="196">
        <v>35000</v>
      </c>
      <c r="Q249" s="54" t="s">
        <v>2657</v>
      </c>
      <c r="R249" s="197">
        <v>20</v>
      </c>
      <c r="S249" s="198" t="s">
        <v>2813</v>
      </c>
      <c r="T249" s="198" t="s">
        <v>2814</v>
      </c>
    </row>
    <row r="250" spans="1:20" ht="75">
      <c r="A250" s="128">
        <v>243</v>
      </c>
      <c r="B250" s="54"/>
      <c r="C250" s="196" t="s">
        <v>2815</v>
      </c>
      <c r="D250" s="196" t="s">
        <v>2816</v>
      </c>
      <c r="E250" s="196" t="s">
        <v>2817</v>
      </c>
      <c r="F250" s="54" t="s">
        <v>30</v>
      </c>
      <c r="G250" s="196" t="s">
        <v>387</v>
      </c>
      <c r="H250" s="196" t="s">
        <v>34</v>
      </c>
      <c r="I250" s="95" t="s">
        <v>5</v>
      </c>
      <c r="J250" s="196" t="s">
        <v>2004</v>
      </c>
      <c r="K250" s="54">
        <v>50000</v>
      </c>
      <c r="L250" s="196">
        <v>35000</v>
      </c>
      <c r="M250" s="54" t="s">
        <v>2656</v>
      </c>
      <c r="N250" s="196">
        <v>35000</v>
      </c>
      <c r="O250" s="54">
        <v>20</v>
      </c>
      <c r="P250" s="196">
        <v>35000</v>
      </c>
      <c r="Q250" s="54" t="s">
        <v>2657</v>
      </c>
      <c r="R250" s="197">
        <v>20</v>
      </c>
      <c r="S250" s="198" t="s">
        <v>2818</v>
      </c>
      <c r="T250" s="198" t="s">
        <v>2819</v>
      </c>
    </row>
    <row r="251" spans="1:20" ht="75">
      <c r="A251" s="128">
        <v>244</v>
      </c>
      <c r="B251" s="54"/>
      <c r="C251" s="196" t="s">
        <v>2820</v>
      </c>
      <c r="D251" s="196" t="s">
        <v>2821</v>
      </c>
      <c r="E251" s="196" t="s">
        <v>2822</v>
      </c>
      <c r="F251" s="54" t="s">
        <v>30</v>
      </c>
      <c r="G251" s="196" t="s">
        <v>2707</v>
      </c>
      <c r="H251" s="196" t="s">
        <v>34</v>
      </c>
      <c r="I251" s="199" t="s">
        <v>6</v>
      </c>
      <c r="J251" s="196" t="s">
        <v>1759</v>
      </c>
      <c r="K251" s="54">
        <v>50000</v>
      </c>
      <c r="L251" s="196">
        <v>35000</v>
      </c>
      <c r="M251" s="54" t="s">
        <v>2656</v>
      </c>
      <c r="N251" s="196">
        <v>35000</v>
      </c>
      <c r="O251" s="54">
        <v>20</v>
      </c>
      <c r="P251" s="196">
        <v>35000</v>
      </c>
      <c r="Q251" s="54" t="s">
        <v>2657</v>
      </c>
      <c r="R251" s="197">
        <v>20</v>
      </c>
      <c r="S251" s="198" t="s">
        <v>2823</v>
      </c>
      <c r="T251" s="198" t="s">
        <v>2824</v>
      </c>
    </row>
    <row r="252" spans="1:20" ht="60">
      <c r="A252" s="128">
        <v>245</v>
      </c>
      <c r="B252" s="54"/>
      <c r="C252" s="196" t="s">
        <v>2825</v>
      </c>
      <c r="D252" s="196" t="s">
        <v>2826</v>
      </c>
      <c r="E252" s="196" t="s">
        <v>2827</v>
      </c>
      <c r="F252" s="54" t="s">
        <v>30</v>
      </c>
      <c r="G252" s="196" t="s">
        <v>387</v>
      </c>
      <c r="H252" s="196" t="s">
        <v>34</v>
      </c>
      <c r="I252" s="199" t="s">
        <v>6</v>
      </c>
      <c r="J252" s="196" t="s">
        <v>2701</v>
      </c>
      <c r="K252" s="54">
        <v>50000</v>
      </c>
      <c r="L252" s="196">
        <v>35000</v>
      </c>
      <c r="M252" s="54" t="s">
        <v>2656</v>
      </c>
      <c r="N252" s="196">
        <v>35000</v>
      </c>
      <c r="O252" s="54">
        <v>20</v>
      </c>
      <c r="P252" s="196">
        <v>35000</v>
      </c>
      <c r="Q252" s="54" t="s">
        <v>2657</v>
      </c>
      <c r="R252" s="197">
        <v>20</v>
      </c>
      <c r="S252" s="198" t="s">
        <v>2828</v>
      </c>
      <c r="T252" s="198" t="s">
        <v>2829</v>
      </c>
    </row>
    <row r="253" spans="1:20" ht="75">
      <c r="A253" s="128">
        <v>246</v>
      </c>
      <c r="B253" s="54"/>
      <c r="C253" s="196" t="s">
        <v>2830</v>
      </c>
      <c r="D253" s="196" t="s">
        <v>2831</v>
      </c>
      <c r="E253" s="196" t="s">
        <v>2832</v>
      </c>
      <c r="F253" s="54" t="s">
        <v>30</v>
      </c>
      <c r="G253" s="196" t="s">
        <v>387</v>
      </c>
      <c r="H253" s="196" t="s">
        <v>34</v>
      </c>
      <c r="I253" s="199" t="s">
        <v>6</v>
      </c>
      <c r="J253" s="196" t="s">
        <v>2833</v>
      </c>
      <c r="K253" s="54">
        <v>50000</v>
      </c>
      <c r="L253" s="196">
        <v>35000</v>
      </c>
      <c r="M253" s="54" t="s">
        <v>2656</v>
      </c>
      <c r="N253" s="196">
        <v>35000</v>
      </c>
      <c r="O253" s="54">
        <v>20</v>
      </c>
      <c r="P253" s="196">
        <v>35000</v>
      </c>
      <c r="Q253" s="54" t="s">
        <v>2657</v>
      </c>
      <c r="R253" s="197">
        <v>20</v>
      </c>
      <c r="S253" s="198" t="s">
        <v>2834</v>
      </c>
      <c r="T253" s="198" t="s">
        <v>2835</v>
      </c>
    </row>
    <row r="254" spans="1:20" ht="60">
      <c r="A254" s="128">
        <v>247</v>
      </c>
      <c r="B254" s="54"/>
      <c r="C254" s="196" t="s">
        <v>2836</v>
      </c>
      <c r="D254" s="196" t="s">
        <v>2837</v>
      </c>
      <c r="E254" s="196" t="s">
        <v>2838</v>
      </c>
      <c r="F254" s="54" t="s">
        <v>30</v>
      </c>
      <c r="G254" s="196" t="s">
        <v>387</v>
      </c>
      <c r="H254" s="196" t="s">
        <v>34</v>
      </c>
      <c r="I254" s="199" t="s">
        <v>6</v>
      </c>
      <c r="J254" s="196" t="s">
        <v>1682</v>
      </c>
      <c r="K254" s="54">
        <v>50000</v>
      </c>
      <c r="L254" s="196">
        <v>35000</v>
      </c>
      <c r="M254" s="54" t="s">
        <v>2656</v>
      </c>
      <c r="N254" s="196">
        <v>35000</v>
      </c>
      <c r="O254" s="54">
        <v>20</v>
      </c>
      <c r="P254" s="196">
        <v>35000</v>
      </c>
      <c r="Q254" s="54" t="s">
        <v>2657</v>
      </c>
      <c r="R254" s="197">
        <v>20</v>
      </c>
      <c r="S254" s="198" t="s">
        <v>2839</v>
      </c>
      <c r="T254" s="198" t="s">
        <v>2840</v>
      </c>
    </row>
    <row r="255" spans="1:20" ht="60">
      <c r="A255" s="128">
        <v>248</v>
      </c>
      <c r="B255" s="54"/>
      <c r="C255" s="196" t="s">
        <v>2841</v>
      </c>
      <c r="D255" s="196" t="s">
        <v>2606</v>
      </c>
      <c r="E255" s="196" t="s">
        <v>2842</v>
      </c>
      <c r="F255" s="54" t="s">
        <v>30</v>
      </c>
      <c r="G255" s="196" t="s">
        <v>387</v>
      </c>
      <c r="H255" s="196" t="s">
        <v>34</v>
      </c>
      <c r="I255" s="199" t="s">
        <v>6</v>
      </c>
      <c r="J255" s="196" t="s">
        <v>1682</v>
      </c>
      <c r="K255" s="54">
        <v>50000</v>
      </c>
      <c r="L255" s="196">
        <v>35000</v>
      </c>
      <c r="M255" s="54" t="s">
        <v>2656</v>
      </c>
      <c r="N255" s="196">
        <v>35000</v>
      </c>
      <c r="O255" s="54">
        <v>20</v>
      </c>
      <c r="P255" s="196">
        <v>35000</v>
      </c>
      <c r="Q255" s="54" t="s">
        <v>2657</v>
      </c>
      <c r="R255" s="197">
        <v>20</v>
      </c>
      <c r="S255" s="198" t="s">
        <v>2843</v>
      </c>
      <c r="T255" s="198" t="s">
        <v>2844</v>
      </c>
    </row>
    <row r="256" spans="1:20" ht="120">
      <c r="A256" s="128">
        <v>249</v>
      </c>
      <c r="B256" s="54"/>
      <c r="C256" s="196" t="s">
        <v>1896</v>
      </c>
      <c r="D256" s="196" t="s">
        <v>2002</v>
      </c>
      <c r="E256" s="196" t="s">
        <v>2845</v>
      </c>
      <c r="F256" s="54" t="s">
        <v>30</v>
      </c>
      <c r="G256" s="196" t="s">
        <v>387</v>
      </c>
      <c r="H256" s="196" t="s">
        <v>34</v>
      </c>
      <c r="I256" s="95" t="s">
        <v>5</v>
      </c>
      <c r="J256" s="196" t="s">
        <v>2673</v>
      </c>
      <c r="K256" s="54">
        <v>50000</v>
      </c>
      <c r="L256" s="196">
        <v>35000</v>
      </c>
      <c r="M256" s="54" t="s">
        <v>2656</v>
      </c>
      <c r="N256" s="196">
        <v>35000</v>
      </c>
      <c r="O256" s="54">
        <v>20</v>
      </c>
      <c r="P256" s="196">
        <v>35000</v>
      </c>
      <c r="Q256" s="54" t="s">
        <v>2657</v>
      </c>
      <c r="R256" s="197">
        <v>20</v>
      </c>
      <c r="S256" s="198" t="s">
        <v>2846</v>
      </c>
      <c r="T256" s="198" t="s">
        <v>2847</v>
      </c>
    </row>
    <row r="257" spans="1:20" ht="90">
      <c r="A257" s="128">
        <v>250</v>
      </c>
      <c r="B257" s="54"/>
      <c r="C257" s="196" t="s">
        <v>2848</v>
      </c>
      <c r="D257" s="196" t="s">
        <v>2258</v>
      </c>
      <c r="E257" s="196" t="s">
        <v>2849</v>
      </c>
      <c r="F257" s="54" t="s">
        <v>30</v>
      </c>
      <c r="G257" s="196" t="s">
        <v>387</v>
      </c>
      <c r="H257" s="196" t="s">
        <v>34</v>
      </c>
      <c r="I257" s="199" t="s">
        <v>6</v>
      </c>
      <c r="J257" s="196" t="s">
        <v>1951</v>
      </c>
      <c r="K257" s="54">
        <v>50000</v>
      </c>
      <c r="L257" s="196">
        <v>35000</v>
      </c>
      <c r="M257" s="54" t="s">
        <v>2656</v>
      </c>
      <c r="N257" s="196">
        <v>35000</v>
      </c>
      <c r="O257" s="54">
        <v>20</v>
      </c>
      <c r="P257" s="196">
        <v>35000</v>
      </c>
      <c r="Q257" s="54" t="s">
        <v>2657</v>
      </c>
      <c r="R257" s="197">
        <v>20</v>
      </c>
      <c r="S257" s="198" t="s">
        <v>2850</v>
      </c>
      <c r="T257" s="198" t="s">
        <v>2851</v>
      </c>
    </row>
    <row r="258" spans="1:20" ht="45">
      <c r="A258" s="128">
        <v>251</v>
      </c>
      <c r="B258" s="54"/>
      <c r="C258" s="196" t="s">
        <v>2852</v>
      </c>
      <c r="D258" s="196" t="s">
        <v>2853</v>
      </c>
      <c r="E258" s="196" t="s">
        <v>2854</v>
      </c>
      <c r="F258" s="54" t="s">
        <v>30</v>
      </c>
      <c r="G258" s="196" t="s">
        <v>387</v>
      </c>
      <c r="H258" s="196" t="s">
        <v>34</v>
      </c>
      <c r="I258" s="199" t="s">
        <v>6</v>
      </c>
      <c r="J258" s="196" t="s">
        <v>1682</v>
      </c>
      <c r="K258" s="54">
        <v>50000</v>
      </c>
      <c r="L258" s="196">
        <v>35000</v>
      </c>
      <c r="M258" s="54" t="s">
        <v>2656</v>
      </c>
      <c r="N258" s="196">
        <v>35000</v>
      </c>
      <c r="O258" s="54">
        <v>20</v>
      </c>
      <c r="P258" s="196">
        <v>35000</v>
      </c>
      <c r="Q258" s="54" t="s">
        <v>2657</v>
      </c>
      <c r="R258" s="197">
        <v>20</v>
      </c>
      <c r="S258" s="198" t="s">
        <v>2855</v>
      </c>
      <c r="T258" s="198" t="s">
        <v>2856</v>
      </c>
    </row>
    <row r="259" spans="1:20" ht="105">
      <c r="A259" s="128">
        <v>252</v>
      </c>
      <c r="B259" s="54"/>
      <c r="C259" s="196" t="s">
        <v>2857</v>
      </c>
      <c r="D259" s="196" t="s">
        <v>1674</v>
      </c>
      <c r="E259" s="196" t="s">
        <v>2784</v>
      </c>
      <c r="F259" s="54" t="s">
        <v>30</v>
      </c>
      <c r="G259" s="196" t="s">
        <v>387</v>
      </c>
      <c r="H259" s="196" t="s">
        <v>34</v>
      </c>
      <c r="I259" s="95" t="s">
        <v>5</v>
      </c>
      <c r="J259" s="196" t="s">
        <v>2752</v>
      </c>
      <c r="K259" s="54">
        <v>50000</v>
      </c>
      <c r="L259" s="196">
        <v>35000</v>
      </c>
      <c r="M259" s="54" t="s">
        <v>2656</v>
      </c>
      <c r="N259" s="196">
        <v>35000</v>
      </c>
      <c r="O259" s="54">
        <v>20</v>
      </c>
      <c r="P259" s="196">
        <v>35000</v>
      </c>
      <c r="Q259" s="54" t="s">
        <v>2657</v>
      </c>
      <c r="R259" s="197">
        <v>20</v>
      </c>
      <c r="S259" s="198" t="s">
        <v>2858</v>
      </c>
      <c r="T259" s="198" t="s">
        <v>2859</v>
      </c>
    </row>
    <row r="260" spans="1:20" ht="75">
      <c r="A260" s="128">
        <v>253</v>
      </c>
      <c r="B260" s="54"/>
      <c r="C260" s="196" t="s">
        <v>2214</v>
      </c>
      <c r="D260" s="196" t="s">
        <v>2860</v>
      </c>
      <c r="E260" s="196" t="s">
        <v>2861</v>
      </c>
      <c r="F260" s="54" t="s">
        <v>30</v>
      </c>
      <c r="G260" s="196" t="s">
        <v>387</v>
      </c>
      <c r="H260" s="196" t="s">
        <v>34</v>
      </c>
      <c r="I260" s="199" t="s">
        <v>6</v>
      </c>
      <c r="J260" s="196" t="s">
        <v>2701</v>
      </c>
      <c r="K260" s="54">
        <v>50000</v>
      </c>
      <c r="L260" s="196">
        <v>35000</v>
      </c>
      <c r="M260" s="54" t="s">
        <v>2656</v>
      </c>
      <c r="N260" s="196">
        <v>35000</v>
      </c>
      <c r="O260" s="54">
        <v>20</v>
      </c>
      <c r="P260" s="196">
        <v>35000</v>
      </c>
      <c r="Q260" s="54" t="s">
        <v>2657</v>
      </c>
      <c r="R260" s="197">
        <v>20</v>
      </c>
      <c r="S260" s="198" t="s">
        <v>2862</v>
      </c>
      <c r="T260" s="198" t="s">
        <v>2863</v>
      </c>
    </row>
    <row r="261" spans="1:20" ht="60">
      <c r="A261" s="128">
        <v>254</v>
      </c>
      <c r="B261" s="54"/>
      <c r="C261" s="196" t="s">
        <v>2864</v>
      </c>
      <c r="D261" s="196" t="s">
        <v>2281</v>
      </c>
      <c r="E261" s="196" t="s">
        <v>2865</v>
      </c>
      <c r="F261" s="54" t="s">
        <v>30</v>
      </c>
      <c r="G261" s="196" t="s">
        <v>387</v>
      </c>
      <c r="H261" s="196" t="s">
        <v>34</v>
      </c>
      <c r="I261" s="199" t="s">
        <v>6</v>
      </c>
      <c r="J261" s="196" t="s">
        <v>2701</v>
      </c>
      <c r="K261" s="54">
        <v>50000</v>
      </c>
      <c r="L261" s="196">
        <v>35000</v>
      </c>
      <c r="M261" s="54" t="s">
        <v>2656</v>
      </c>
      <c r="N261" s="196">
        <v>35000</v>
      </c>
      <c r="O261" s="54">
        <v>20</v>
      </c>
      <c r="P261" s="196">
        <v>35000</v>
      </c>
      <c r="Q261" s="54" t="s">
        <v>2657</v>
      </c>
      <c r="R261" s="197">
        <v>20</v>
      </c>
      <c r="S261" s="198" t="s">
        <v>2866</v>
      </c>
      <c r="T261" s="198" t="s">
        <v>2867</v>
      </c>
    </row>
    <row r="262" spans="1:20" ht="75">
      <c r="A262" s="128">
        <v>255</v>
      </c>
      <c r="B262" s="54"/>
      <c r="C262" s="196" t="s">
        <v>2868</v>
      </c>
      <c r="D262" s="196" t="s">
        <v>2364</v>
      </c>
      <c r="E262" s="196" t="s">
        <v>2861</v>
      </c>
      <c r="F262" s="54" t="s">
        <v>30</v>
      </c>
      <c r="G262" s="196" t="s">
        <v>387</v>
      </c>
      <c r="H262" s="196" t="s">
        <v>34</v>
      </c>
      <c r="I262" s="199" t="s">
        <v>6</v>
      </c>
      <c r="J262" s="196" t="s">
        <v>2701</v>
      </c>
      <c r="K262" s="54">
        <v>50000</v>
      </c>
      <c r="L262" s="196">
        <v>35000</v>
      </c>
      <c r="M262" s="54" t="s">
        <v>2656</v>
      </c>
      <c r="N262" s="196">
        <v>35000</v>
      </c>
      <c r="O262" s="54">
        <v>20</v>
      </c>
      <c r="P262" s="196">
        <v>35000</v>
      </c>
      <c r="Q262" s="54" t="s">
        <v>2657</v>
      </c>
      <c r="R262" s="197">
        <v>20</v>
      </c>
      <c r="S262" s="198" t="s">
        <v>2869</v>
      </c>
      <c r="T262" s="198" t="s">
        <v>2870</v>
      </c>
    </row>
    <row r="263" spans="1:20" ht="60">
      <c r="A263" s="128">
        <v>256</v>
      </c>
      <c r="B263" s="54"/>
      <c r="C263" s="196" t="s">
        <v>2871</v>
      </c>
      <c r="D263" s="196" t="s">
        <v>2872</v>
      </c>
      <c r="E263" s="196" t="s">
        <v>2873</v>
      </c>
      <c r="F263" s="54" t="s">
        <v>30</v>
      </c>
      <c r="G263" s="196" t="s">
        <v>387</v>
      </c>
      <c r="H263" s="196" t="s">
        <v>34</v>
      </c>
      <c r="I263" s="199" t="s">
        <v>6</v>
      </c>
      <c r="J263" s="196" t="s">
        <v>2701</v>
      </c>
      <c r="K263" s="54">
        <v>50000</v>
      </c>
      <c r="L263" s="196">
        <v>35000</v>
      </c>
      <c r="M263" s="54" t="s">
        <v>2656</v>
      </c>
      <c r="N263" s="196">
        <v>35000</v>
      </c>
      <c r="O263" s="54">
        <v>20</v>
      </c>
      <c r="P263" s="196">
        <v>35000</v>
      </c>
      <c r="Q263" s="54" t="s">
        <v>2657</v>
      </c>
      <c r="R263" s="197">
        <v>20</v>
      </c>
      <c r="S263" s="198" t="s">
        <v>2874</v>
      </c>
      <c r="T263" s="198" t="s">
        <v>2875</v>
      </c>
    </row>
    <row r="264" spans="1:20" ht="75">
      <c r="A264" s="128">
        <v>257</v>
      </c>
      <c r="B264" s="54"/>
      <c r="C264" s="196" t="s">
        <v>2876</v>
      </c>
      <c r="D264" s="196" t="s">
        <v>2877</v>
      </c>
      <c r="E264" s="196" t="s">
        <v>2861</v>
      </c>
      <c r="F264" s="54" t="s">
        <v>30</v>
      </c>
      <c r="G264" s="196" t="s">
        <v>387</v>
      </c>
      <c r="H264" s="196" t="s">
        <v>34</v>
      </c>
      <c r="I264" s="199" t="s">
        <v>6</v>
      </c>
      <c r="J264" s="196" t="s">
        <v>2701</v>
      </c>
      <c r="K264" s="54">
        <v>50000</v>
      </c>
      <c r="L264" s="196">
        <v>35000</v>
      </c>
      <c r="M264" s="54" t="s">
        <v>2656</v>
      </c>
      <c r="N264" s="196">
        <v>35000</v>
      </c>
      <c r="O264" s="54">
        <v>20</v>
      </c>
      <c r="P264" s="196">
        <v>35000</v>
      </c>
      <c r="Q264" s="54" t="s">
        <v>2657</v>
      </c>
      <c r="R264" s="197">
        <v>20</v>
      </c>
      <c r="S264" s="198" t="s">
        <v>2878</v>
      </c>
      <c r="T264" s="198" t="s">
        <v>2879</v>
      </c>
    </row>
    <row r="265" spans="1:20" ht="75">
      <c r="A265" s="128">
        <v>258</v>
      </c>
      <c r="B265" s="54"/>
      <c r="C265" s="196" t="s">
        <v>1746</v>
      </c>
      <c r="D265" s="196" t="s">
        <v>2063</v>
      </c>
      <c r="E265" s="196" t="s">
        <v>2880</v>
      </c>
      <c r="F265" s="54" t="s">
        <v>30</v>
      </c>
      <c r="G265" s="196" t="s">
        <v>387</v>
      </c>
      <c r="H265" s="196" t="s">
        <v>34</v>
      </c>
      <c r="I265" s="199" t="s">
        <v>6</v>
      </c>
      <c r="J265" s="196" t="s">
        <v>2667</v>
      </c>
      <c r="K265" s="54">
        <v>50000</v>
      </c>
      <c r="L265" s="196">
        <v>35000</v>
      </c>
      <c r="M265" s="54" t="s">
        <v>2656</v>
      </c>
      <c r="N265" s="196">
        <v>35000</v>
      </c>
      <c r="O265" s="54">
        <v>20</v>
      </c>
      <c r="P265" s="196">
        <v>35000</v>
      </c>
      <c r="Q265" s="54" t="s">
        <v>2657</v>
      </c>
      <c r="R265" s="197">
        <v>20</v>
      </c>
      <c r="S265" s="198" t="s">
        <v>2881</v>
      </c>
      <c r="T265" s="198" t="s">
        <v>2882</v>
      </c>
    </row>
    <row r="266" spans="1:20" ht="60">
      <c r="A266" s="128">
        <v>259</v>
      </c>
      <c r="B266" s="54"/>
      <c r="C266" s="196" t="s">
        <v>2883</v>
      </c>
      <c r="D266" s="196" t="s">
        <v>2884</v>
      </c>
      <c r="E266" s="196" t="s">
        <v>2885</v>
      </c>
      <c r="F266" s="54" t="s">
        <v>30</v>
      </c>
      <c r="G266" s="196" t="s">
        <v>387</v>
      </c>
      <c r="H266" s="196" t="s">
        <v>34</v>
      </c>
      <c r="I266" s="199" t="s">
        <v>6</v>
      </c>
      <c r="J266" s="196" t="s">
        <v>2149</v>
      </c>
      <c r="K266" s="54">
        <v>50000</v>
      </c>
      <c r="L266" s="196">
        <v>35000</v>
      </c>
      <c r="M266" s="54" t="s">
        <v>2656</v>
      </c>
      <c r="N266" s="196">
        <v>35000</v>
      </c>
      <c r="O266" s="54">
        <v>20</v>
      </c>
      <c r="P266" s="196">
        <v>35000</v>
      </c>
      <c r="Q266" s="54" t="s">
        <v>2657</v>
      </c>
      <c r="R266" s="197">
        <v>20</v>
      </c>
      <c r="S266" s="198" t="s">
        <v>2886</v>
      </c>
      <c r="T266" s="198" t="s">
        <v>2887</v>
      </c>
    </row>
    <row r="267" spans="1:20" ht="90">
      <c r="A267" s="128">
        <v>260</v>
      </c>
      <c r="B267" s="54"/>
      <c r="C267" s="196" t="s">
        <v>2888</v>
      </c>
      <c r="D267" s="196" t="s">
        <v>2063</v>
      </c>
      <c r="E267" s="196" t="s">
        <v>2889</v>
      </c>
      <c r="F267" s="54" t="s">
        <v>30</v>
      </c>
      <c r="G267" s="196" t="s">
        <v>387</v>
      </c>
      <c r="H267" s="196" t="s">
        <v>34</v>
      </c>
      <c r="I267" s="199" t="s">
        <v>6</v>
      </c>
      <c r="J267" s="196" t="s">
        <v>2667</v>
      </c>
      <c r="K267" s="54">
        <v>50000</v>
      </c>
      <c r="L267" s="196">
        <v>35000</v>
      </c>
      <c r="M267" s="54" t="s">
        <v>2656</v>
      </c>
      <c r="N267" s="196">
        <v>35000</v>
      </c>
      <c r="O267" s="54">
        <v>20</v>
      </c>
      <c r="P267" s="196">
        <v>35000</v>
      </c>
      <c r="Q267" s="54" t="s">
        <v>2657</v>
      </c>
      <c r="R267" s="197">
        <v>20</v>
      </c>
      <c r="S267" s="198" t="s">
        <v>2890</v>
      </c>
      <c r="T267" s="198" t="s">
        <v>2891</v>
      </c>
    </row>
    <row r="268" spans="1:20" ht="75">
      <c r="A268" s="128">
        <v>261</v>
      </c>
      <c r="B268" s="54"/>
      <c r="C268" s="196" t="s">
        <v>2892</v>
      </c>
      <c r="D268" s="196" t="s">
        <v>2893</v>
      </c>
      <c r="E268" s="196" t="s">
        <v>2894</v>
      </c>
      <c r="F268" s="54" t="s">
        <v>30</v>
      </c>
      <c r="G268" s="196" t="s">
        <v>387</v>
      </c>
      <c r="H268" s="196" t="s">
        <v>159</v>
      </c>
      <c r="I268" s="199" t="s">
        <v>6</v>
      </c>
      <c r="J268" s="196" t="s">
        <v>2149</v>
      </c>
      <c r="K268" s="54">
        <v>50000</v>
      </c>
      <c r="L268" s="196">
        <v>35000</v>
      </c>
      <c r="M268" s="54" t="s">
        <v>2656</v>
      </c>
      <c r="N268" s="196">
        <v>35000</v>
      </c>
      <c r="O268" s="54">
        <v>20</v>
      </c>
      <c r="P268" s="196">
        <v>35000</v>
      </c>
      <c r="Q268" s="54" t="s">
        <v>2657</v>
      </c>
      <c r="R268" s="197">
        <v>20</v>
      </c>
      <c r="S268" s="198" t="s">
        <v>2895</v>
      </c>
      <c r="T268" s="198" t="s">
        <v>2896</v>
      </c>
    </row>
    <row r="269" spans="1:20" ht="75">
      <c r="A269" s="128">
        <v>262</v>
      </c>
      <c r="B269" s="54"/>
      <c r="C269" s="196" t="s">
        <v>2897</v>
      </c>
      <c r="D269" s="196" t="s">
        <v>2898</v>
      </c>
      <c r="E269" s="196" t="s">
        <v>2899</v>
      </c>
      <c r="F269" s="54" t="s">
        <v>30</v>
      </c>
      <c r="G269" s="196" t="s">
        <v>387</v>
      </c>
      <c r="H269" s="196" t="s">
        <v>159</v>
      </c>
      <c r="I269" s="199" t="s">
        <v>6</v>
      </c>
      <c r="J269" s="196" t="s">
        <v>2701</v>
      </c>
      <c r="K269" s="54">
        <v>50000</v>
      </c>
      <c r="L269" s="196">
        <v>35000</v>
      </c>
      <c r="M269" s="54" t="s">
        <v>2656</v>
      </c>
      <c r="N269" s="196">
        <v>35000</v>
      </c>
      <c r="O269" s="54">
        <v>20</v>
      </c>
      <c r="P269" s="196">
        <v>35000</v>
      </c>
      <c r="Q269" s="54" t="s">
        <v>2657</v>
      </c>
      <c r="R269" s="197">
        <v>20</v>
      </c>
      <c r="S269" s="198" t="s">
        <v>2900</v>
      </c>
      <c r="T269" s="198" t="s">
        <v>2901</v>
      </c>
    </row>
    <row r="270" spans="1:20" ht="90">
      <c r="A270" s="128">
        <v>263</v>
      </c>
      <c r="B270" s="54"/>
      <c r="C270" s="196" t="s">
        <v>2902</v>
      </c>
      <c r="D270" s="196" t="s">
        <v>2266</v>
      </c>
      <c r="E270" s="196" t="s">
        <v>2903</v>
      </c>
      <c r="F270" s="54" t="s">
        <v>30</v>
      </c>
      <c r="G270" s="196" t="s">
        <v>387</v>
      </c>
      <c r="H270" s="196" t="s">
        <v>159</v>
      </c>
      <c r="I270" s="199" t="s">
        <v>6</v>
      </c>
      <c r="J270" s="196" t="s">
        <v>2149</v>
      </c>
      <c r="K270" s="54">
        <v>50000</v>
      </c>
      <c r="L270" s="196">
        <v>35000</v>
      </c>
      <c r="M270" s="54" t="s">
        <v>2656</v>
      </c>
      <c r="N270" s="196">
        <v>35000</v>
      </c>
      <c r="O270" s="54">
        <v>20</v>
      </c>
      <c r="P270" s="196">
        <v>35000</v>
      </c>
      <c r="Q270" s="54" t="s">
        <v>2657</v>
      </c>
      <c r="R270" s="197">
        <v>20</v>
      </c>
      <c r="S270" s="198" t="s">
        <v>2904</v>
      </c>
      <c r="T270" s="198" t="s">
        <v>2905</v>
      </c>
    </row>
    <row r="271" spans="1:20" ht="60">
      <c r="A271" s="128">
        <v>264</v>
      </c>
      <c r="B271" s="54"/>
      <c r="C271" s="196" t="s">
        <v>2906</v>
      </c>
      <c r="D271" s="196" t="s">
        <v>2876</v>
      </c>
      <c r="E271" s="196" t="s">
        <v>2907</v>
      </c>
      <c r="F271" s="54" t="s">
        <v>30</v>
      </c>
      <c r="G271" s="196" t="s">
        <v>387</v>
      </c>
      <c r="H271" s="196" t="s">
        <v>34</v>
      </c>
      <c r="I271" s="199" t="s">
        <v>6</v>
      </c>
      <c r="J271" s="196" t="s">
        <v>2701</v>
      </c>
      <c r="K271" s="54">
        <v>50000</v>
      </c>
      <c r="L271" s="196">
        <v>35000</v>
      </c>
      <c r="M271" s="54" t="s">
        <v>2656</v>
      </c>
      <c r="N271" s="196">
        <v>35000</v>
      </c>
      <c r="O271" s="54">
        <v>20</v>
      </c>
      <c r="P271" s="196">
        <v>35000</v>
      </c>
      <c r="Q271" s="54" t="s">
        <v>2657</v>
      </c>
      <c r="R271" s="197">
        <v>20</v>
      </c>
      <c r="S271" s="198" t="s">
        <v>2908</v>
      </c>
      <c r="T271" s="198" t="s">
        <v>2909</v>
      </c>
    </row>
    <row r="272" spans="1:20" ht="75">
      <c r="A272" s="128">
        <v>265</v>
      </c>
      <c r="B272" s="54"/>
      <c r="C272" s="196" t="s">
        <v>2744</v>
      </c>
      <c r="D272" s="196" t="s">
        <v>2910</v>
      </c>
      <c r="E272" s="196" t="s">
        <v>2911</v>
      </c>
      <c r="F272" s="54" t="s">
        <v>30</v>
      </c>
      <c r="G272" s="196" t="s">
        <v>387</v>
      </c>
      <c r="H272" s="196" t="s">
        <v>34</v>
      </c>
      <c r="I272" s="199" t="s">
        <v>6</v>
      </c>
      <c r="J272" s="196" t="s">
        <v>1759</v>
      </c>
      <c r="K272" s="54">
        <v>100000</v>
      </c>
      <c r="L272" s="196">
        <v>70000</v>
      </c>
      <c r="M272" s="54" t="s">
        <v>2656</v>
      </c>
      <c r="N272" s="196">
        <v>70000</v>
      </c>
      <c r="O272" s="54">
        <v>20</v>
      </c>
      <c r="P272" s="196">
        <v>70000</v>
      </c>
      <c r="Q272" s="54" t="s">
        <v>2657</v>
      </c>
      <c r="R272" s="197">
        <v>20</v>
      </c>
      <c r="S272" s="198" t="s">
        <v>2912</v>
      </c>
      <c r="T272" s="198" t="s">
        <v>2913</v>
      </c>
    </row>
    <row r="273" spans="1:20" ht="75">
      <c r="A273" s="128">
        <v>266</v>
      </c>
      <c r="B273" s="54"/>
      <c r="C273" s="196" t="s">
        <v>2914</v>
      </c>
      <c r="D273" s="196" t="s">
        <v>2915</v>
      </c>
      <c r="E273" s="196" t="s">
        <v>2916</v>
      </c>
      <c r="F273" s="54" t="s">
        <v>30</v>
      </c>
      <c r="G273" s="196" t="s">
        <v>387</v>
      </c>
      <c r="H273" s="196" t="s">
        <v>34</v>
      </c>
      <c r="I273" s="199" t="s">
        <v>6</v>
      </c>
      <c r="J273" s="196" t="s">
        <v>2701</v>
      </c>
      <c r="K273" s="54">
        <v>50000</v>
      </c>
      <c r="L273" s="196">
        <v>35000</v>
      </c>
      <c r="M273" s="54" t="s">
        <v>2656</v>
      </c>
      <c r="N273" s="196">
        <v>35000</v>
      </c>
      <c r="O273" s="54">
        <v>20</v>
      </c>
      <c r="P273" s="196">
        <v>35000</v>
      </c>
      <c r="Q273" s="54" t="s">
        <v>2657</v>
      </c>
      <c r="R273" s="197">
        <v>20</v>
      </c>
      <c r="S273" s="198" t="s">
        <v>2917</v>
      </c>
      <c r="T273" s="198" t="s">
        <v>2918</v>
      </c>
    </row>
    <row r="274" spans="1:20" ht="60">
      <c r="A274" s="128">
        <v>267</v>
      </c>
      <c r="B274" s="54"/>
      <c r="C274" s="196" t="s">
        <v>2486</v>
      </c>
      <c r="D274" s="196" t="s">
        <v>2919</v>
      </c>
      <c r="E274" s="196" t="s">
        <v>2920</v>
      </c>
      <c r="F274" s="54" t="s">
        <v>30</v>
      </c>
      <c r="G274" s="196" t="s">
        <v>387</v>
      </c>
      <c r="H274" s="196" t="s">
        <v>34</v>
      </c>
      <c r="I274" s="199" t="s">
        <v>6</v>
      </c>
      <c r="J274" s="196" t="s">
        <v>2149</v>
      </c>
      <c r="K274" s="54">
        <v>50000</v>
      </c>
      <c r="L274" s="196">
        <v>35000</v>
      </c>
      <c r="M274" s="54" t="s">
        <v>2656</v>
      </c>
      <c r="N274" s="196">
        <v>35000</v>
      </c>
      <c r="O274" s="54">
        <v>20</v>
      </c>
      <c r="P274" s="196">
        <v>35000</v>
      </c>
      <c r="Q274" s="54" t="s">
        <v>2657</v>
      </c>
      <c r="R274" s="197">
        <v>20</v>
      </c>
      <c r="S274" s="198" t="s">
        <v>2921</v>
      </c>
      <c r="T274" s="198" t="s">
        <v>2922</v>
      </c>
    </row>
    <row r="275" spans="1:20" ht="45">
      <c r="A275" s="128">
        <v>268</v>
      </c>
      <c r="B275" s="54"/>
      <c r="C275" s="196" t="s">
        <v>2923</v>
      </c>
      <c r="D275" s="196" t="s">
        <v>2924</v>
      </c>
      <c r="E275" s="196" t="s">
        <v>2925</v>
      </c>
      <c r="F275" s="54" t="s">
        <v>30</v>
      </c>
      <c r="G275" s="196" t="s">
        <v>387</v>
      </c>
      <c r="H275" s="196" t="s">
        <v>34</v>
      </c>
      <c r="I275" s="199" t="s">
        <v>6</v>
      </c>
      <c r="J275" s="196" t="s">
        <v>2701</v>
      </c>
      <c r="K275" s="54">
        <v>50000</v>
      </c>
      <c r="L275" s="196">
        <v>35000</v>
      </c>
      <c r="M275" s="54" t="s">
        <v>2656</v>
      </c>
      <c r="N275" s="196">
        <v>35000</v>
      </c>
      <c r="O275" s="54">
        <v>20</v>
      </c>
      <c r="P275" s="196">
        <v>35000</v>
      </c>
      <c r="Q275" s="54" t="s">
        <v>2657</v>
      </c>
      <c r="R275" s="197">
        <v>20</v>
      </c>
      <c r="S275" s="198" t="s">
        <v>2926</v>
      </c>
      <c r="T275" s="198" t="s">
        <v>2927</v>
      </c>
    </row>
    <row r="276" spans="1:20" ht="30">
      <c r="A276" s="128">
        <v>269</v>
      </c>
      <c r="B276" s="54"/>
      <c r="C276" s="196" t="s">
        <v>2928</v>
      </c>
      <c r="D276" s="196" t="s">
        <v>2929</v>
      </c>
      <c r="E276" s="196" t="s">
        <v>2930</v>
      </c>
      <c r="F276" s="54" t="s">
        <v>30</v>
      </c>
      <c r="G276" s="196" t="s">
        <v>387</v>
      </c>
      <c r="H276" s="196" t="s">
        <v>34</v>
      </c>
      <c r="I276" s="199" t="s">
        <v>6</v>
      </c>
      <c r="J276" s="196" t="s">
        <v>2701</v>
      </c>
      <c r="K276" s="54">
        <v>50000</v>
      </c>
      <c r="L276" s="196">
        <v>35000</v>
      </c>
      <c r="M276" s="54" t="s">
        <v>2656</v>
      </c>
      <c r="N276" s="196">
        <v>35000</v>
      </c>
      <c r="O276" s="54">
        <v>20</v>
      </c>
      <c r="P276" s="196">
        <v>35000</v>
      </c>
      <c r="Q276" s="54" t="s">
        <v>2657</v>
      </c>
      <c r="R276" s="197">
        <v>20</v>
      </c>
      <c r="S276" s="198" t="s">
        <v>2931</v>
      </c>
      <c r="T276" s="198" t="s">
        <v>2932</v>
      </c>
    </row>
    <row r="277" spans="1:20" ht="120">
      <c r="A277" s="128">
        <v>270</v>
      </c>
      <c r="B277" s="54"/>
      <c r="C277" s="196" t="s">
        <v>2933</v>
      </c>
      <c r="D277" s="196" t="s">
        <v>2934</v>
      </c>
      <c r="E277" s="196" t="s">
        <v>2935</v>
      </c>
      <c r="F277" s="54" t="s">
        <v>30</v>
      </c>
      <c r="G277" s="196" t="s">
        <v>387</v>
      </c>
      <c r="H277" s="196" t="s">
        <v>34</v>
      </c>
      <c r="I277" s="199" t="s">
        <v>6</v>
      </c>
      <c r="J277" s="196" t="s">
        <v>1682</v>
      </c>
      <c r="K277" s="54">
        <v>50000</v>
      </c>
      <c r="L277" s="196">
        <v>35000</v>
      </c>
      <c r="M277" s="54" t="s">
        <v>2656</v>
      </c>
      <c r="N277" s="196">
        <v>35000</v>
      </c>
      <c r="O277" s="54">
        <v>20</v>
      </c>
      <c r="P277" s="196">
        <v>35000</v>
      </c>
      <c r="Q277" s="54" t="s">
        <v>2657</v>
      </c>
      <c r="R277" s="197">
        <v>20</v>
      </c>
      <c r="S277" s="198" t="s">
        <v>2936</v>
      </c>
      <c r="T277" s="198" t="s">
        <v>2937</v>
      </c>
    </row>
    <row r="278" spans="1:20" ht="90">
      <c r="A278" s="128">
        <v>271</v>
      </c>
      <c r="B278" s="54"/>
      <c r="C278" s="196" t="s">
        <v>2938</v>
      </c>
      <c r="D278" s="196" t="s">
        <v>2898</v>
      </c>
      <c r="E278" s="196" t="s">
        <v>2939</v>
      </c>
      <c r="F278" s="54" t="s">
        <v>30</v>
      </c>
      <c r="G278" s="196" t="s">
        <v>387</v>
      </c>
      <c r="H278" s="196" t="s">
        <v>159</v>
      </c>
      <c r="I278" s="199" t="s">
        <v>6</v>
      </c>
      <c r="J278" s="196" t="s">
        <v>2701</v>
      </c>
      <c r="K278" s="54">
        <v>50000</v>
      </c>
      <c r="L278" s="196">
        <v>35000</v>
      </c>
      <c r="M278" s="54" t="s">
        <v>2656</v>
      </c>
      <c r="N278" s="196">
        <v>35000</v>
      </c>
      <c r="O278" s="54">
        <v>20</v>
      </c>
      <c r="P278" s="196">
        <v>35000</v>
      </c>
      <c r="Q278" s="54" t="s">
        <v>2657</v>
      </c>
      <c r="R278" s="197">
        <v>20</v>
      </c>
      <c r="S278" s="198" t="s">
        <v>2940</v>
      </c>
      <c r="T278" s="198" t="s">
        <v>2941</v>
      </c>
    </row>
    <row r="279" spans="1:20" ht="45">
      <c r="A279" s="128">
        <v>272</v>
      </c>
      <c r="B279" s="54"/>
      <c r="C279" s="196" t="s">
        <v>2942</v>
      </c>
      <c r="D279" s="196" t="s">
        <v>2063</v>
      </c>
      <c r="E279" s="196" t="s">
        <v>2854</v>
      </c>
      <c r="F279" s="54" t="s">
        <v>30</v>
      </c>
      <c r="G279" s="196" t="s">
        <v>387</v>
      </c>
      <c r="H279" s="196" t="s">
        <v>159</v>
      </c>
      <c r="I279" s="199" t="s">
        <v>6</v>
      </c>
      <c r="J279" s="196" t="s">
        <v>2790</v>
      </c>
      <c r="K279" s="54">
        <v>50000</v>
      </c>
      <c r="L279" s="196">
        <v>35000</v>
      </c>
      <c r="M279" s="54" t="s">
        <v>2656</v>
      </c>
      <c r="N279" s="196">
        <v>35000</v>
      </c>
      <c r="O279" s="54">
        <v>20</v>
      </c>
      <c r="P279" s="196">
        <v>35000</v>
      </c>
      <c r="Q279" s="54" t="s">
        <v>2657</v>
      </c>
      <c r="R279" s="197">
        <v>20</v>
      </c>
      <c r="S279" s="198" t="s">
        <v>2943</v>
      </c>
      <c r="T279" s="198" t="s">
        <v>2944</v>
      </c>
    </row>
    <row r="280" spans="1:20" ht="90">
      <c r="A280" s="128">
        <v>273</v>
      </c>
      <c r="B280" s="54"/>
      <c r="C280" s="196" t="s">
        <v>2945</v>
      </c>
      <c r="D280" s="196" t="s">
        <v>2946</v>
      </c>
      <c r="E280" s="196" t="s">
        <v>2947</v>
      </c>
      <c r="F280" s="54" t="s">
        <v>30</v>
      </c>
      <c r="G280" s="196" t="s">
        <v>387</v>
      </c>
      <c r="H280" s="196" t="s">
        <v>159</v>
      </c>
      <c r="I280" s="199" t="s">
        <v>6</v>
      </c>
      <c r="J280" s="196" t="s">
        <v>2790</v>
      </c>
      <c r="K280" s="54">
        <v>50000</v>
      </c>
      <c r="L280" s="196">
        <v>35000</v>
      </c>
      <c r="M280" s="54" t="s">
        <v>2656</v>
      </c>
      <c r="N280" s="196">
        <v>35000</v>
      </c>
      <c r="O280" s="54">
        <v>20</v>
      </c>
      <c r="P280" s="196">
        <v>35000</v>
      </c>
      <c r="Q280" s="54" t="s">
        <v>2657</v>
      </c>
      <c r="R280" s="197">
        <v>20</v>
      </c>
      <c r="S280" s="198" t="s">
        <v>2948</v>
      </c>
      <c r="T280" s="198" t="s">
        <v>2949</v>
      </c>
    </row>
    <row r="281" spans="1:20" ht="45">
      <c r="A281" s="128">
        <v>274</v>
      </c>
      <c r="B281" s="54"/>
      <c r="C281" s="196" t="s">
        <v>2494</v>
      </c>
      <c r="D281" s="196" t="s">
        <v>2950</v>
      </c>
      <c r="E281" s="196" t="s">
        <v>2951</v>
      </c>
      <c r="F281" s="54" t="s">
        <v>30</v>
      </c>
      <c r="G281" s="196" t="s">
        <v>387</v>
      </c>
      <c r="H281" s="196" t="s">
        <v>159</v>
      </c>
      <c r="I281" s="199" t="s">
        <v>6</v>
      </c>
      <c r="J281" s="196" t="s">
        <v>2790</v>
      </c>
      <c r="K281" s="54">
        <v>50000</v>
      </c>
      <c r="L281" s="196">
        <v>35000</v>
      </c>
      <c r="M281" s="54" t="s">
        <v>2656</v>
      </c>
      <c r="N281" s="196">
        <v>35000</v>
      </c>
      <c r="O281" s="54">
        <v>20</v>
      </c>
      <c r="P281" s="196">
        <v>35000</v>
      </c>
      <c r="Q281" s="54" t="s">
        <v>2657</v>
      </c>
      <c r="R281" s="197">
        <v>20</v>
      </c>
      <c r="S281" s="198" t="s">
        <v>2952</v>
      </c>
      <c r="T281" s="198" t="s">
        <v>2953</v>
      </c>
    </row>
    <row r="282" spans="1:20" ht="120">
      <c r="A282" s="128">
        <v>275</v>
      </c>
      <c r="B282" s="54"/>
      <c r="C282" s="196" t="s">
        <v>2954</v>
      </c>
      <c r="D282" s="196" t="s">
        <v>2955</v>
      </c>
      <c r="E282" s="196" t="s">
        <v>2956</v>
      </c>
      <c r="F282" s="54" t="s">
        <v>30</v>
      </c>
      <c r="G282" s="196" t="s">
        <v>387</v>
      </c>
      <c r="H282" s="196" t="s">
        <v>159</v>
      </c>
      <c r="I282" s="199" t="s">
        <v>6</v>
      </c>
      <c r="J282" s="196" t="s">
        <v>1682</v>
      </c>
      <c r="K282" s="54">
        <v>50000</v>
      </c>
      <c r="L282" s="196">
        <v>35000</v>
      </c>
      <c r="M282" s="54" t="s">
        <v>2656</v>
      </c>
      <c r="N282" s="196">
        <v>35000</v>
      </c>
      <c r="O282" s="54">
        <v>20</v>
      </c>
      <c r="P282" s="196">
        <v>35000</v>
      </c>
      <c r="Q282" s="54" t="s">
        <v>2657</v>
      </c>
      <c r="R282" s="197">
        <v>20</v>
      </c>
      <c r="S282" s="198" t="s">
        <v>2957</v>
      </c>
      <c r="T282" s="198" t="s">
        <v>2958</v>
      </c>
    </row>
    <row r="283" spans="1:20" ht="120">
      <c r="A283" s="128">
        <v>276</v>
      </c>
      <c r="B283" s="54"/>
      <c r="C283" s="196" t="s">
        <v>2095</v>
      </c>
      <c r="D283" s="196" t="s">
        <v>2731</v>
      </c>
      <c r="E283" s="196" t="s">
        <v>2956</v>
      </c>
      <c r="F283" s="54" t="s">
        <v>30</v>
      </c>
      <c r="G283" s="196" t="s">
        <v>387</v>
      </c>
      <c r="H283" s="196" t="s">
        <v>159</v>
      </c>
      <c r="I283" s="199" t="s">
        <v>6</v>
      </c>
      <c r="J283" s="196" t="s">
        <v>1682</v>
      </c>
      <c r="K283" s="54">
        <v>50000</v>
      </c>
      <c r="L283" s="196">
        <v>35000</v>
      </c>
      <c r="M283" s="54" t="s">
        <v>2656</v>
      </c>
      <c r="N283" s="196">
        <v>35000</v>
      </c>
      <c r="O283" s="54">
        <v>20</v>
      </c>
      <c r="P283" s="196">
        <v>35000</v>
      </c>
      <c r="Q283" s="54" t="s">
        <v>2657</v>
      </c>
      <c r="R283" s="197">
        <v>20</v>
      </c>
      <c r="S283" s="198" t="s">
        <v>2959</v>
      </c>
      <c r="T283" s="198" t="s">
        <v>2960</v>
      </c>
    </row>
    <row r="284" spans="1:20" ht="30">
      <c r="A284" s="128">
        <v>277</v>
      </c>
      <c r="B284" s="54"/>
      <c r="C284" s="196" t="s">
        <v>2961</v>
      </c>
      <c r="D284" s="196" t="s">
        <v>2893</v>
      </c>
      <c r="E284" s="196" t="s">
        <v>2930</v>
      </c>
      <c r="F284" s="54" t="s">
        <v>30</v>
      </c>
      <c r="G284" s="196" t="s">
        <v>387</v>
      </c>
      <c r="H284" s="196" t="s">
        <v>34</v>
      </c>
      <c r="I284" s="199" t="s">
        <v>6</v>
      </c>
      <c r="J284" s="196" t="s">
        <v>2701</v>
      </c>
      <c r="K284" s="54">
        <v>50000</v>
      </c>
      <c r="L284" s="196">
        <v>35000</v>
      </c>
      <c r="M284" s="54" t="s">
        <v>2656</v>
      </c>
      <c r="N284" s="196">
        <v>35000</v>
      </c>
      <c r="O284" s="54">
        <v>20</v>
      </c>
      <c r="P284" s="196">
        <v>35000</v>
      </c>
      <c r="Q284" s="54" t="s">
        <v>2657</v>
      </c>
      <c r="R284" s="197">
        <v>20</v>
      </c>
      <c r="S284" s="198" t="s">
        <v>2962</v>
      </c>
      <c r="T284" s="198" t="s">
        <v>2963</v>
      </c>
    </row>
    <row r="285" spans="1:20" ht="75">
      <c r="A285" s="128">
        <v>278</v>
      </c>
      <c r="B285" s="54"/>
      <c r="C285" s="196" t="s">
        <v>2964</v>
      </c>
      <c r="D285" s="196" t="s">
        <v>2147</v>
      </c>
      <c r="E285" s="196" t="s">
        <v>2965</v>
      </c>
      <c r="F285" s="54" t="s">
        <v>30</v>
      </c>
      <c r="G285" s="196" t="s">
        <v>387</v>
      </c>
      <c r="H285" s="196" t="s">
        <v>34</v>
      </c>
      <c r="I285" s="199" t="s">
        <v>6</v>
      </c>
      <c r="J285" s="196" t="s">
        <v>2701</v>
      </c>
      <c r="K285" s="54">
        <v>50000</v>
      </c>
      <c r="L285" s="196">
        <v>35000</v>
      </c>
      <c r="M285" s="54" t="s">
        <v>2656</v>
      </c>
      <c r="N285" s="196">
        <v>35000</v>
      </c>
      <c r="O285" s="54">
        <v>20</v>
      </c>
      <c r="P285" s="196">
        <v>35000</v>
      </c>
      <c r="Q285" s="54" t="s">
        <v>2657</v>
      </c>
      <c r="R285" s="197">
        <v>20</v>
      </c>
      <c r="S285" s="198">
        <v>50180575548</v>
      </c>
      <c r="T285" s="198" t="s">
        <v>2966</v>
      </c>
    </row>
    <row r="286" spans="1:20" ht="75">
      <c r="A286" s="128">
        <v>279</v>
      </c>
      <c r="B286" s="54"/>
      <c r="C286" s="196" t="s">
        <v>2967</v>
      </c>
      <c r="D286" s="196" t="s">
        <v>2968</v>
      </c>
      <c r="E286" s="196" t="s">
        <v>2969</v>
      </c>
      <c r="F286" s="54" t="s">
        <v>30</v>
      </c>
      <c r="G286" s="196" t="s">
        <v>387</v>
      </c>
      <c r="H286" s="196" t="s">
        <v>34</v>
      </c>
      <c r="I286" s="199" t="s">
        <v>6</v>
      </c>
      <c r="J286" s="196" t="s">
        <v>2970</v>
      </c>
      <c r="K286" s="54">
        <v>50000</v>
      </c>
      <c r="L286" s="196">
        <v>35000</v>
      </c>
      <c r="M286" s="54" t="s">
        <v>2656</v>
      </c>
      <c r="N286" s="196">
        <v>35000</v>
      </c>
      <c r="O286" s="54">
        <v>20</v>
      </c>
      <c r="P286" s="196">
        <v>35000</v>
      </c>
      <c r="Q286" s="54" t="s">
        <v>2657</v>
      </c>
      <c r="R286" s="197">
        <v>20</v>
      </c>
      <c r="S286" s="198" t="s">
        <v>2971</v>
      </c>
      <c r="T286" s="198" t="s">
        <v>2972</v>
      </c>
    </row>
    <row r="287" spans="1:20" ht="45">
      <c r="A287" s="128">
        <v>280</v>
      </c>
      <c r="B287" s="54"/>
      <c r="C287" s="196" t="s">
        <v>2973</v>
      </c>
      <c r="D287" s="196" t="s">
        <v>2974</v>
      </c>
      <c r="E287" s="196" t="s">
        <v>2854</v>
      </c>
      <c r="F287" s="54" t="s">
        <v>30</v>
      </c>
      <c r="G287" s="196" t="s">
        <v>387</v>
      </c>
      <c r="H287" s="196" t="s">
        <v>34</v>
      </c>
      <c r="I287" s="199" t="s">
        <v>6</v>
      </c>
      <c r="J287" s="196" t="s">
        <v>1759</v>
      </c>
      <c r="K287" s="54">
        <v>50000</v>
      </c>
      <c r="L287" s="196">
        <v>35000</v>
      </c>
      <c r="M287" s="54" t="s">
        <v>2656</v>
      </c>
      <c r="N287" s="196">
        <v>35000</v>
      </c>
      <c r="O287" s="54">
        <v>20</v>
      </c>
      <c r="P287" s="196">
        <v>35000</v>
      </c>
      <c r="Q287" s="54" t="s">
        <v>2657</v>
      </c>
      <c r="R287" s="197">
        <v>20</v>
      </c>
      <c r="S287" s="198" t="s">
        <v>2975</v>
      </c>
      <c r="T287" s="198" t="s">
        <v>2976</v>
      </c>
    </row>
    <row r="288" spans="1:20" ht="60">
      <c r="A288" s="128">
        <v>281</v>
      </c>
      <c r="B288" s="54"/>
      <c r="C288" s="196" t="s">
        <v>2977</v>
      </c>
      <c r="D288" s="196" t="s">
        <v>2801</v>
      </c>
      <c r="E288" s="196" t="s">
        <v>2978</v>
      </c>
      <c r="F288" s="54" t="s">
        <v>30</v>
      </c>
      <c r="G288" s="196" t="s">
        <v>387</v>
      </c>
      <c r="H288" s="196" t="s">
        <v>34</v>
      </c>
      <c r="I288" s="199" t="s">
        <v>6</v>
      </c>
      <c r="J288" s="196" t="s">
        <v>2790</v>
      </c>
      <c r="K288" s="54">
        <v>50000</v>
      </c>
      <c r="L288" s="196">
        <v>35000</v>
      </c>
      <c r="M288" s="54" t="s">
        <v>2656</v>
      </c>
      <c r="N288" s="196">
        <v>35000</v>
      </c>
      <c r="O288" s="54">
        <v>20</v>
      </c>
      <c r="P288" s="196">
        <v>35000</v>
      </c>
      <c r="Q288" s="54" t="s">
        <v>2657</v>
      </c>
      <c r="R288" s="197">
        <v>20</v>
      </c>
      <c r="S288" s="198" t="s">
        <v>2979</v>
      </c>
      <c r="T288" s="198" t="s">
        <v>2980</v>
      </c>
    </row>
    <row r="289" spans="1:20" ht="90">
      <c r="A289" s="128">
        <v>282</v>
      </c>
      <c r="B289" s="54"/>
      <c r="C289" s="196" t="s">
        <v>2981</v>
      </c>
      <c r="D289" s="196" t="s">
        <v>2982</v>
      </c>
      <c r="E289" s="196" t="s">
        <v>2849</v>
      </c>
      <c r="F289" s="54" t="s">
        <v>30</v>
      </c>
      <c r="G289" s="196" t="s">
        <v>387</v>
      </c>
      <c r="H289" s="196" t="s">
        <v>34</v>
      </c>
      <c r="I289" s="199" t="s">
        <v>6</v>
      </c>
      <c r="J289" s="196" t="s">
        <v>1682</v>
      </c>
      <c r="K289" s="54">
        <v>50000</v>
      </c>
      <c r="L289" s="196">
        <v>35000</v>
      </c>
      <c r="M289" s="54" t="s">
        <v>2656</v>
      </c>
      <c r="N289" s="196">
        <v>35000</v>
      </c>
      <c r="O289" s="54">
        <v>20</v>
      </c>
      <c r="P289" s="196">
        <v>35000</v>
      </c>
      <c r="Q289" s="54" t="s">
        <v>2657</v>
      </c>
      <c r="R289" s="197">
        <v>20</v>
      </c>
      <c r="S289" s="198" t="s">
        <v>2983</v>
      </c>
      <c r="T289" s="198" t="s">
        <v>2984</v>
      </c>
    </row>
    <row r="290" spans="1:20" ht="90">
      <c r="A290" s="128">
        <v>283</v>
      </c>
      <c r="B290" s="54"/>
      <c r="C290" s="196" t="s">
        <v>2985</v>
      </c>
      <c r="D290" s="196" t="s">
        <v>2986</v>
      </c>
      <c r="E290" s="196" t="s">
        <v>2987</v>
      </c>
      <c r="F290" s="54" t="s">
        <v>30</v>
      </c>
      <c r="G290" s="196" t="s">
        <v>387</v>
      </c>
      <c r="H290" s="196" t="s">
        <v>34</v>
      </c>
      <c r="I290" s="199" t="s">
        <v>6</v>
      </c>
      <c r="J290" s="196" t="s">
        <v>1682</v>
      </c>
      <c r="K290" s="54">
        <v>50000</v>
      </c>
      <c r="L290" s="196">
        <v>35000</v>
      </c>
      <c r="M290" s="54" t="s">
        <v>2656</v>
      </c>
      <c r="N290" s="196">
        <v>35000</v>
      </c>
      <c r="O290" s="54">
        <v>20</v>
      </c>
      <c r="P290" s="196">
        <v>35000</v>
      </c>
      <c r="Q290" s="54" t="s">
        <v>2657</v>
      </c>
      <c r="R290" s="197">
        <v>20</v>
      </c>
      <c r="S290" s="198" t="s">
        <v>2988</v>
      </c>
      <c r="T290" s="198" t="s">
        <v>2989</v>
      </c>
    </row>
    <row r="291" spans="1:20" ht="75">
      <c r="A291" s="128">
        <v>284</v>
      </c>
      <c r="B291" s="54"/>
      <c r="C291" s="196" t="s">
        <v>2990</v>
      </c>
      <c r="D291" s="196" t="s">
        <v>2991</v>
      </c>
      <c r="E291" s="196" t="s">
        <v>2992</v>
      </c>
      <c r="F291" s="54" t="s">
        <v>30</v>
      </c>
      <c r="G291" s="196" t="s">
        <v>387</v>
      </c>
      <c r="H291" s="196" t="s">
        <v>34</v>
      </c>
      <c r="I291" s="199" t="s">
        <v>6</v>
      </c>
      <c r="J291" s="196" t="s">
        <v>2993</v>
      </c>
      <c r="K291" s="54">
        <v>50000</v>
      </c>
      <c r="L291" s="196">
        <v>35000</v>
      </c>
      <c r="M291" s="54" t="s">
        <v>2656</v>
      </c>
      <c r="N291" s="196">
        <v>35000</v>
      </c>
      <c r="O291" s="54">
        <v>20</v>
      </c>
      <c r="P291" s="196">
        <v>35000</v>
      </c>
      <c r="Q291" s="54" t="s">
        <v>2657</v>
      </c>
      <c r="R291" s="197">
        <v>20</v>
      </c>
      <c r="S291" s="198" t="s">
        <v>2994</v>
      </c>
      <c r="T291" s="198" t="s">
        <v>2995</v>
      </c>
    </row>
    <row r="292" spans="1:20" ht="60">
      <c r="A292" s="128">
        <v>285</v>
      </c>
      <c r="B292" s="54"/>
      <c r="C292" s="196" t="s">
        <v>2996</v>
      </c>
      <c r="D292" s="196" t="s">
        <v>2997</v>
      </c>
      <c r="E292" s="196" t="s">
        <v>2827</v>
      </c>
      <c r="F292" s="54" t="s">
        <v>30</v>
      </c>
      <c r="G292" s="196" t="s">
        <v>387</v>
      </c>
      <c r="H292" s="196" t="s">
        <v>34</v>
      </c>
      <c r="I292" s="199" t="s">
        <v>6</v>
      </c>
      <c r="J292" s="196" t="s">
        <v>2998</v>
      </c>
      <c r="K292" s="54">
        <v>50000</v>
      </c>
      <c r="L292" s="196">
        <v>35000</v>
      </c>
      <c r="M292" s="54" t="s">
        <v>2656</v>
      </c>
      <c r="N292" s="196">
        <v>35000</v>
      </c>
      <c r="O292" s="54">
        <v>20</v>
      </c>
      <c r="P292" s="196">
        <v>35000</v>
      </c>
      <c r="Q292" s="54" t="s">
        <v>2657</v>
      </c>
      <c r="R292" s="197">
        <v>20</v>
      </c>
      <c r="S292" s="198" t="s">
        <v>2999</v>
      </c>
      <c r="T292" s="198" t="s">
        <v>3000</v>
      </c>
    </row>
    <row r="293" spans="1:20" ht="75">
      <c r="A293" s="128">
        <v>286</v>
      </c>
      <c r="B293" s="54"/>
      <c r="C293" s="196" t="s">
        <v>3001</v>
      </c>
      <c r="D293" s="196" t="s">
        <v>1746</v>
      </c>
      <c r="E293" s="196" t="s">
        <v>3002</v>
      </c>
      <c r="F293" s="54" t="s">
        <v>30</v>
      </c>
      <c r="G293" s="196" t="s">
        <v>387</v>
      </c>
      <c r="H293" s="196" t="s">
        <v>34</v>
      </c>
      <c r="I293" s="199" t="s">
        <v>6</v>
      </c>
      <c r="J293" s="196" t="s">
        <v>2701</v>
      </c>
      <c r="K293" s="54">
        <v>50000</v>
      </c>
      <c r="L293" s="196">
        <v>35000</v>
      </c>
      <c r="M293" s="54" t="s">
        <v>2656</v>
      </c>
      <c r="N293" s="196">
        <v>35000</v>
      </c>
      <c r="O293" s="54">
        <v>20</v>
      </c>
      <c r="P293" s="196">
        <v>35000</v>
      </c>
      <c r="Q293" s="54" t="s">
        <v>2657</v>
      </c>
      <c r="R293" s="197">
        <v>20</v>
      </c>
      <c r="S293" s="198" t="s">
        <v>3003</v>
      </c>
      <c r="T293" s="198" t="s">
        <v>3004</v>
      </c>
    </row>
    <row r="294" spans="1:20" ht="45">
      <c r="A294" s="128">
        <v>287</v>
      </c>
      <c r="B294" s="54"/>
      <c r="C294" s="196" t="s">
        <v>3005</v>
      </c>
      <c r="D294" s="196" t="s">
        <v>1704</v>
      </c>
      <c r="E294" s="196" t="s">
        <v>2951</v>
      </c>
      <c r="F294" s="54" t="s">
        <v>30</v>
      </c>
      <c r="G294" s="196" t="s">
        <v>387</v>
      </c>
      <c r="H294" s="196" t="s">
        <v>34</v>
      </c>
      <c r="I294" s="199" t="s">
        <v>6</v>
      </c>
      <c r="J294" s="196" t="s">
        <v>2701</v>
      </c>
      <c r="K294" s="54">
        <v>50000</v>
      </c>
      <c r="L294" s="196">
        <v>35000</v>
      </c>
      <c r="M294" s="54" t="s">
        <v>2656</v>
      </c>
      <c r="N294" s="196">
        <v>35000</v>
      </c>
      <c r="O294" s="54">
        <v>20</v>
      </c>
      <c r="P294" s="196">
        <v>35000</v>
      </c>
      <c r="Q294" s="54" t="s">
        <v>2657</v>
      </c>
      <c r="R294" s="197">
        <v>20</v>
      </c>
      <c r="S294" s="198" t="s">
        <v>3006</v>
      </c>
      <c r="T294" s="198" t="s">
        <v>3007</v>
      </c>
    </row>
    <row r="295" spans="1:20" ht="45">
      <c r="A295" s="128">
        <v>288</v>
      </c>
      <c r="B295" s="54"/>
      <c r="C295" s="196" t="s">
        <v>2257</v>
      </c>
      <c r="D295" s="196" t="s">
        <v>3008</v>
      </c>
      <c r="E295" s="196" t="s">
        <v>2854</v>
      </c>
      <c r="F295" s="54" t="s">
        <v>30</v>
      </c>
      <c r="G295" s="196" t="s">
        <v>387</v>
      </c>
      <c r="H295" s="196" t="s">
        <v>34</v>
      </c>
      <c r="I295" s="199" t="s">
        <v>6</v>
      </c>
      <c r="J295" s="196" t="s">
        <v>1759</v>
      </c>
      <c r="K295" s="54">
        <v>50000</v>
      </c>
      <c r="L295" s="196">
        <v>35000</v>
      </c>
      <c r="M295" s="54" t="s">
        <v>2656</v>
      </c>
      <c r="N295" s="196">
        <v>35000</v>
      </c>
      <c r="O295" s="54">
        <v>20</v>
      </c>
      <c r="P295" s="196">
        <v>35000</v>
      </c>
      <c r="Q295" s="54" t="s">
        <v>2657</v>
      </c>
      <c r="R295" s="197">
        <v>20</v>
      </c>
      <c r="S295" s="198" t="s">
        <v>3009</v>
      </c>
      <c r="T295" s="198" t="s">
        <v>3010</v>
      </c>
    </row>
    <row r="296" spans="1:20" ht="90">
      <c r="A296" s="128">
        <v>289</v>
      </c>
      <c r="B296" s="54"/>
      <c r="C296" s="196" t="s">
        <v>3011</v>
      </c>
      <c r="D296" s="196" t="s">
        <v>3012</v>
      </c>
      <c r="E296" s="196" t="s">
        <v>3013</v>
      </c>
      <c r="F296" s="54" t="s">
        <v>30</v>
      </c>
      <c r="G296" s="196" t="s">
        <v>387</v>
      </c>
      <c r="H296" s="196" t="s">
        <v>34</v>
      </c>
      <c r="I296" s="95" t="s">
        <v>5</v>
      </c>
      <c r="J296" s="196" t="s">
        <v>2004</v>
      </c>
      <c r="K296" s="54">
        <v>50000</v>
      </c>
      <c r="L296" s="196">
        <v>35000</v>
      </c>
      <c r="M296" s="54" t="s">
        <v>2656</v>
      </c>
      <c r="N296" s="196">
        <v>35000</v>
      </c>
      <c r="O296" s="54">
        <v>20</v>
      </c>
      <c r="P296" s="196">
        <v>35000</v>
      </c>
      <c r="Q296" s="54" t="s">
        <v>2657</v>
      </c>
      <c r="R296" s="197">
        <v>20</v>
      </c>
      <c r="S296" s="198" t="s">
        <v>3014</v>
      </c>
      <c r="T296" s="198" t="s">
        <v>3015</v>
      </c>
    </row>
    <row r="297" spans="1:20" ht="60">
      <c r="A297" s="128">
        <v>290</v>
      </c>
      <c r="B297" s="54"/>
      <c r="C297" s="196" t="s">
        <v>3016</v>
      </c>
      <c r="D297" s="196" t="s">
        <v>3017</v>
      </c>
      <c r="E297" s="196" t="s">
        <v>3018</v>
      </c>
      <c r="F297" s="54" t="s">
        <v>30</v>
      </c>
      <c r="G297" s="196" t="s">
        <v>387</v>
      </c>
      <c r="H297" s="196" t="s">
        <v>34</v>
      </c>
      <c r="I297" s="95" t="s">
        <v>5</v>
      </c>
      <c r="J297" s="196" t="s">
        <v>1682</v>
      </c>
      <c r="K297" s="54">
        <v>50000</v>
      </c>
      <c r="L297" s="196">
        <v>35000</v>
      </c>
      <c r="M297" s="54" t="s">
        <v>2656</v>
      </c>
      <c r="N297" s="196">
        <v>35000</v>
      </c>
      <c r="O297" s="54">
        <v>20</v>
      </c>
      <c r="P297" s="196">
        <v>35000</v>
      </c>
      <c r="Q297" s="54" t="s">
        <v>2657</v>
      </c>
      <c r="R297" s="197">
        <v>20</v>
      </c>
      <c r="S297" s="198" t="s">
        <v>3019</v>
      </c>
      <c r="T297" s="198" t="s">
        <v>3020</v>
      </c>
    </row>
    <row r="298" spans="1:20" ht="45">
      <c r="A298" s="128">
        <v>291</v>
      </c>
      <c r="B298" s="54"/>
      <c r="C298" s="196" t="s">
        <v>3021</v>
      </c>
      <c r="D298" s="196" t="s">
        <v>3022</v>
      </c>
      <c r="E298" s="196" t="s">
        <v>3023</v>
      </c>
      <c r="F298" s="54" t="s">
        <v>30</v>
      </c>
      <c r="G298" s="196" t="s">
        <v>387</v>
      </c>
      <c r="H298" s="196" t="s">
        <v>34</v>
      </c>
      <c r="I298" s="199" t="s">
        <v>6</v>
      </c>
      <c r="J298" s="196" t="s">
        <v>2701</v>
      </c>
      <c r="K298" s="54">
        <v>50000</v>
      </c>
      <c r="L298" s="196">
        <v>35000</v>
      </c>
      <c r="M298" s="54" t="s">
        <v>2656</v>
      </c>
      <c r="N298" s="196">
        <v>35000</v>
      </c>
      <c r="O298" s="54">
        <v>20</v>
      </c>
      <c r="P298" s="196">
        <v>35000</v>
      </c>
      <c r="Q298" s="54" t="s">
        <v>2657</v>
      </c>
      <c r="R298" s="197">
        <v>20</v>
      </c>
      <c r="S298" s="198" t="s">
        <v>3024</v>
      </c>
      <c r="T298" s="198" t="s">
        <v>3025</v>
      </c>
    </row>
    <row r="299" spans="1:20" ht="75">
      <c r="A299" s="128">
        <v>292</v>
      </c>
      <c r="B299" s="54"/>
      <c r="C299" s="196" t="s">
        <v>1660</v>
      </c>
      <c r="D299" s="196" t="s">
        <v>3026</v>
      </c>
      <c r="E299" s="196" t="s">
        <v>3027</v>
      </c>
      <c r="F299" s="54" t="s">
        <v>30</v>
      </c>
      <c r="G299" s="196" t="s">
        <v>387</v>
      </c>
      <c r="H299" s="196" t="s">
        <v>34</v>
      </c>
      <c r="I299" s="95" t="s">
        <v>5</v>
      </c>
      <c r="J299" s="196" t="s">
        <v>2701</v>
      </c>
      <c r="K299" s="54">
        <v>50000</v>
      </c>
      <c r="L299" s="196">
        <v>35000</v>
      </c>
      <c r="M299" s="54" t="s">
        <v>2656</v>
      </c>
      <c r="N299" s="196">
        <v>35000</v>
      </c>
      <c r="O299" s="54">
        <v>20</v>
      </c>
      <c r="P299" s="196">
        <v>35000</v>
      </c>
      <c r="Q299" s="54" t="s">
        <v>2657</v>
      </c>
      <c r="R299" s="197">
        <v>20</v>
      </c>
      <c r="S299" s="198" t="s">
        <v>3028</v>
      </c>
      <c r="T299" s="198" t="s">
        <v>3029</v>
      </c>
    </row>
    <row r="300" spans="1:20" ht="45">
      <c r="A300" s="128">
        <v>293</v>
      </c>
      <c r="B300" s="54"/>
      <c r="C300" s="196" t="s">
        <v>3030</v>
      </c>
      <c r="D300" s="196" t="s">
        <v>3031</v>
      </c>
      <c r="E300" s="196" t="s">
        <v>3032</v>
      </c>
      <c r="F300" s="54" t="s">
        <v>30</v>
      </c>
      <c r="G300" s="196" t="s">
        <v>387</v>
      </c>
      <c r="H300" s="196" t="s">
        <v>34</v>
      </c>
      <c r="I300" s="199" t="s">
        <v>6</v>
      </c>
      <c r="J300" s="196" t="s">
        <v>1682</v>
      </c>
      <c r="K300" s="54">
        <v>50000</v>
      </c>
      <c r="L300" s="196">
        <v>35000</v>
      </c>
      <c r="M300" s="54" t="s">
        <v>2656</v>
      </c>
      <c r="N300" s="196">
        <v>35000</v>
      </c>
      <c r="O300" s="54">
        <v>20</v>
      </c>
      <c r="P300" s="196">
        <v>35000</v>
      </c>
      <c r="Q300" s="54" t="s">
        <v>2657</v>
      </c>
      <c r="R300" s="197">
        <v>20</v>
      </c>
      <c r="S300" s="198" t="s">
        <v>3033</v>
      </c>
      <c r="T300" s="198" t="s">
        <v>3034</v>
      </c>
    </row>
    <row r="301" spans="1:20" ht="60">
      <c r="A301" s="128">
        <v>294</v>
      </c>
      <c r="B301" s="54"/>
      <c r="C301" s="196" t="s">
        <v>2730</v>
      </c>
      <c r="D301" s="196" t="s">
        <v>3035</v>
      </c>
      <c r="E301" s="196" t="s">
        <v>3036</v>
      </c>
      <c r="F301" s="54" t="s">
        <v>30</v>
      </c>
      <c r="G301" s="196" t="s">
        <v>387</v>
      </c>
      <c r="H301" s="196" t="s">
        <v>34</v>
      </c>
      <c r="I301" s="199" t="s">
        <v>6</v>
      </c>
      <c r="J301" s="196" t="s">
        <v>2701</v>
      </c>
      <c r="K301" s="54">
        <v>50000</v>
      </c>
      <c r="L301" s="196">
        <v>35000</v>
      </c>
      <c r="M301" s="54" t="s">
        <v>2656</v>
      </c>
      <c r="N301" s="196">
        <v>35000</v>
      </c>
      <c r="O301" s="54">
        <v>20</v>
      </c>
      <c r="P301" s="196">
        <v>35000</v>
      </c>
      <c r="Q301" s="54" t="s">
        <v>2657</v>
      </c>
      <c r="R301" s="197">
        <v>20</v>
      </c>
      <c r="S301" s="198" t="s">
        <v>3037</v>
      </c>
      <c r="T301" s="198" t="s">
        <v>3038</v>
      </c>
    </row>
    <row r="302" spans="1:20" ht="60">
      <c r="A302" s="128">
        <v>295</v>
      </c>
      <c r="B302" s="54"/>
      <c r="C302" s="196" t="s">
        <v>3039</v>
      </c>
      <c r="D302" s="196" t="s">
        <v>3040</v>
      </c>
      <c r="E302" s="196" t="s">
        <v>3041</v>
      </c>
      <c r="F302" s="54" t="s">
        <v>30</v>
      </c>
      <c r="G302" s="196" t="s">
        <v>387</v>
      </c>
      <c r="H302" s="196" t="s">
        <v>34</v>
      </c>
      <c r="I302" s="199" t="s">
        <v>6</v>
      </c>
      <c r="J302" s="196" t="s">
        <v>2701</v>
      </c>
      <c r="K302" s="54">
        <v>50000</v>
      </c>
      <c r="L302" s="196">
        <v>35000</v>
      </c>
      <c r="M302" s="54" t="s">
        <v>2656</v>
      </c>
      <c r="N302" s="196">
        <v>35000</v>
      </c>
      <c r="O302" s="54">
        <v>20</v>
      </c>
      <c r="P302" s="196">
        <v>35000</v>
      </c>
      <c r="Q302" s="54" t="s">
        <v>2657</v>
      </c>
      <c r="R302" s="197">
        <v>20</v>
      </c>
      <c r="S302" s="198" t="s">
        <v>3042</v>
      </c>
      <c r="T302" s="198" t="s">
        <v>3043</v>
      </c>
    </row>
    <row r="303" spans="1:20" ht="60">
      <c r="A303" s="128">
        <v>296</v>
      </c>
      <c r="B303" s="54"/>
      <c r="C303" s="196" t="s">
        <v>3044</v>
      </c>
      <c r="D303" s="196" t="s">
        <v>2486</v>
      </c>
      <c r="E303" s="196" t="s">
        <v>3045</v>
      </c>
      <c r="F303" s="54" t="s">
        <v>30</v>
      </c>
      <c r="G303" s="196" t="s">
        <v>387</v>
      </c>
      <c r="H303" s="196" t="s">
        <v>159</v>
      </c>
      <c r="I303" s="199" t="s">
        <v>6</v>
      </c>
      <c r="J303" s="196" t="s">
        <v>2701</v>
      </c>
      <c r="K303" s="54">
        <v>50000</v>
      </c>
      <c r="L303" s="196">
        <v>35000</v>
      </c>
      <c r="M303" s="54" t="s">
        <v>2656</v>
      </c>
      <c r="N303" s="196">
        <v>35000</v>
      </c>
      <c r="O303" s="54">
        <v>20</v>
      </c>
      <c r="P303" s="196">
        <v>35000</v>
      </c>
      <c r="Q303" s="54" t="s">
        <v>2657</v>
      </c>
      <c r="R303" s="197">
        <v>20</v>
      </c>
      <c r="S303" s="198" t="s">
        <v>3046</v>
      </c>
      <c r="T303" s="198" t="s">
        <v>3047</v>
      </c>
    </row>
    <row r="304" spans="1:20" ht="45">
      <c r="A304" s="128">
        <v>297</v>
      </c>
      <c r="B304" s="54"/>
      <c r="C304" s="196" t="s">
        <v>2257</v>
      </c>
      <c r="D304" s="196" t="s">
        <v>3048</v>
      </c>
      <c r="E304" s="196" t="s">
        <v>2854</v>
      </c>
      <c r="F304" s="54" t="s">
        <v>30</v>
      </c>
      <c r="G304" s="196" t="s">
        <v>387</v>
      </c>
      <c r="H304" s="196" t="s">
        <v>34</v>
      </c>
      <c r="I304" s="199" t="s">
        <v>6</v>
      </c>
      <c r="J304" s="196" t="s">
        <v>1682</v>
      </c>
      <c r="K304" s="54">
        <v>50000</v>
      </c>
      <c r="L304" s="196">
        <v>35000</v>
      </c>
      <c r="M304" s="54" t="s">
        <v>2656</v>
      </c>
      <c r="N304" s="196">
        <v>35000</v>
      </c>
      <c r="O304" s="54">
        <v>20</v>
      </c>
      <c r="P304" s="196">
        <v>35000</v>
      </c>
      <c r="Q304" s="54" t="s">
        <v>2657</v>
      </c>
      <c r="R304" s="197">
        <v>20</v>
      </c>
      <c r="S304" s="198" t="s">
        <v>3049</v>
      </c>
      <c r="T304" s="198" t="s">
        <v>3050</v>
      </c>
    </row>
    <row r="305" spans="1:20" ht="30">
      <c r="A305" s="128">
        <v>298</v>
      </c>
      <c r="B305" s="54"/>
      <c r="C305" s="196" t="s">
        <v>1793</v>
      </c>
      <c r="D305" s="196" t="s">
        <v>2086</v>
      </c>
      <c r="E305" s="196" t="s">
        <v>3051</v>
      </c>
      <c r="F305" s="54" t="s">
        <v>30</v>
      </c>
      <c r="G305" s="196" t="s">
        <v>387</v>
      </c>
      <c r="H305" s="196" t="s">
        <v>34</v>
      </c>
      <c r="I305" s="199" t="s">
        <v>6</v>
      </c>
      <c r="J305" s="196" t="s">
        <v>2701</v>
      </c>
      <c r="K305" s="54">
        <v>50000</v>
      </c>
      <c r="L305" s="196">
        <v>35000</v>
      </c>
      <c r="M305" s="54" t="s">
        <v>2656</v>
      </c>
      <c r="N305" s="196">
        <v>35000</v>
      </c>
      <c r="O305" s="54">
        <v>20</v>
      </c>
      <c r="P305" s="196">
        <v>35000</v>
      </c>
      <c r="Q305" s="54" t="s">
        <v>2657</v>
      </c>
      <c r="R305" s="197">
        <v>20</v>
      </c>
      <c r="S305" s="198" t="s">
        <v>3052</v>
      </c>
      <c r="T305" s="198" t="s">
        <v>3053</v>
      </c>
    </row>
    <row r="306" spans="1:20" ht="45">
      <c r="A306" s="128">
        <v>299</v>
      </c>
      <c r="B306" s="54"/>
      <c r="C306" s="196" t="s">
        <v>2147</v>
      </c>
      <c r="D306" s="196" t="s">
        <v>3054</v>
      </c>
      <c r="E306" s="196" t="s">
        <v>3055</v>
      </c>
      <c r="F306" s="54" t="s">
        <v>30</v>
      </c>
      <c r="G306" s="196" t="s">
        <v>387</v>
      </c>
      <c r="H306" s="196" t="s">
        <v>34</v>
      </c>
      <c r="I306" s="199" t="s">
        <v>6</v>
      </c>
      <c r="J306" s="196" t="s">
        <v>1759</v>
      </c>
      <c r="K306" s="54">
        <v>50000</v>
      </c>
      <c r="L306" s="196">
        <v>35000</v>
      </c>
      <c r="M306" s="54" t="s">
        <v>2656</v>
      </c>
      <c r="N306" s="196">
        <v>35000</v>
      </c>
      <c r="O306" s="54">
        <v>20</v>
      </c>
      <c r="P306" s="196">
        <v>35000</v>
      </c>
      <c r="Q306" s="54" t="s">
        <v>2657</v>
      </c>
      <c r="R306" s="197">
        <v>20</v>
      </c>
      <c r="S306" s="198" t="s">
        <v>3056</v>
      </c>
      <c r="T306" s="198" t="s">
        <v>3057</v>
      </c>
    </row>
    <row r="307" spans="1:20" ht="75">
      <c r="A307" s="128">
        <v>300</v>
      </c>
      <c r="B307" s="54"/>
      <c r="C307" s="196" t="s">
        <v>3058</v>
      </c>
      <c r="D307" s="196" t="s">
        <v>3059</v>
      </c>
      <c r="E307" s="196" t="s">
        <v>3060</v>
      </c>
      <c r="F307" s="54" t="s">
        <v>30</v>
      </c>
      <c r="G307" s="196" t="s">
        <v>387</v>
      </c>
      <c r="H307" s="196" t="s">
        <v>34</v>
      </c>
      <c r="I307" s="199" t="s">
        <v>6</v>
      </c>
      <c r="J307" s="196" t="s">
        <v>1759</v>
      </c>
      <c r="K307" s="54">
        <v>50000</v>
      </c>
      <c r="L307" s="196">
        <v>35000</v>
      </c>
      <c r="M307" s="54" t="s">
        <v>2656</v>
      </c>
      <c r="N307" s="196">
        <v>35000</v>
      </c>
      <c r="O307" s="54">
        <v>20</v>
      </c>
      <c r="P307" s="196">
        <v>35000</v>
      </c>
      <c r="Q307" s="54" t="s">
        <v>2657</v>
      </c>
      <c r="R307" s="197">
        <v>20</v>
      </c>
      <c r="S307" s="198" t="s">
        <v>3061</v>
      </c>
      <c r="T307" s="198" t="s">
        <v>3062</v>
      </c>
    </row>
    <row r="308" spans="1:20" ht="45">
      <c r="A308" s="128">
        <v>301</v>
      </c>
      <c r="B308" s="54"/>
      <c r="C308" s="196" t="s">
        <v>3063</v>
      </c>
      <c r="D308" s="196" t="s">
        <v>2182</v>
      </c>
      <c r="E308" s="196" t="s">
        <v>2854</v>
      </c>
      <c r="F308" s="54" t="s">
        <v>30</v>
      </c>
      <c r="G308" s="196" t="s">
        <v>387</v>
      </c>
      <c r="H308" s="196" t="s">
        <v>34</v>
      </c>
      <c r="I308" s="199" t="s">
        <v>6</v>
      </c>
      <c r="J308" s="196" t="s">
        <v>1682</v>
      </c>
      <c r="K308" s="54">
        <v>50000</v>
      </c>
      <c r="L308" s="196">
        <v>35000</v>
      </c>
      <c r="M308" s="54" t="s">
        <v>2656</v>
      </c>
      <c r="N308" s="196">
        <v>35000</v>
      </c>
      <c r="O308" s="54">
        <v>20</v>
      </c>
      <c r="P308" s="196">
        <v>35000</v>
      </c>
      <c r="Q308" s="54" t="s">
        <v>2657</v>
      </c>
      <c r="R308" s="197">
        <v>20</v>
      </c>
      <c r="S308" s="198" t="s">
        <v>3064</v>
      </c>
      <c r="T308" s="198" t="s">
        <v>3065</v>
      </c>
    </row>
    <row r="309" spans="1:20" ht="90">
      <c r="A309" s="128">
        <v>302</v>
      </c>
      <c r="B309" s="54"/>
      <c r="C309" s="196" t="s">
        <v>3066</v>
      </c>
      <c r="D309" s="196" t="s">
        <v>3067</v>
      </c>
      <c r="E309" s="196" t="s">
        <v>3068</v>
      </c>
      <c r="F309" s="54" t="s">
        <v>30</v>
      </c>
      <c r="G309" s="196" t="s">
        <v>387</v>
      </c>
      <c r="H309" s="196" t="s">
        <v>34</v>
      </c>
      <c r="I309" s="199" t="s">
        <v>6</v>
      </c>
      <c r="J309" s="196" t="s">
        <v>1682</v>
      </c>
      <c r="K309" s="54">
        <v>50000</v>
      </c>
      <c r="L309" s="196">
        <v>35000</v>
      </c>
      <c r="M309" s="54" t="s">
        <v>2656</v>
      </c>
      <c r="N309" s="196">
        <v>35000</v>
      </c>
      <c r="O309" s="54">
        <v>20</v>
      </c>
      <c r="P309" s="196">
        <v>35000</v>
      </c>
      <c r="Q309" s="54" t="s">
        <v>2657</v>
      </c>
      <c r="R309" s="197">
        <v>20</v>
      </c>
      <c r="S309" s="198" t="s">
        <v>3069</v>
      </c>
      <c r="T309" s="198" t="s">
        <v>3070</v>
      </c>
    </row>
    <row r="310" spans="1:20" ht="45">
      <c r="A310" s="128">
        <v>303</v>
      </c>
      <c r="B310" s="54"/>
      <c r="C310" s="196" t="s">
        <v>3071</v>
      </c>
      <c r="D310" s="196" t="s">
        <v>1919</v>
      </c>
      <c r="E310" s="196" t="s">
        <v>2854</v>
      </c>
      <c r="F310" s="54" t="s">
        <v>30</v>
      </c>
      <c r="G310" s="196" t="s">
        <v>387</v>
      </c>
      <c r="H310" s="196" t="s">
        <v>34</v>
      </c>
      <c r="I310" s="199" t="s">
        <v>6</v>
      </c>
      <c r="J310" s="196" t="s">
        <v>3072</v>
      </c>
      <c r="K310" s="54">
        <v>50000</v>
      </c>
      <c r="L310" s="196">
        <v>35000</v>
      </c>
      <c r="M310" s="54" t="s">
        <v>2656</v>
      </c>
      <c r="N310" s="196">
        <v>35000</v>
      </c>
      <c r="O310" s="54">
        <v>20</v>
      </c>
      <c r="P310" s="196">
        <v>35000</v>
      </c>
      <c r="Q310" s="54" t="s">
        <v>2657</v>
      </c>
      <c r="R310" s="197">
        <v>20</v>
      </c>
      <c r="S310" s="198" t="s">
        <v>3073</v>
      </c>
      <c r="T310" s="198" t="s">
        <v>3074</v>
      </c>
    </row>
    <row r="311" spans="1:20" ht="30">
      <c r="A311" s="128">
        <v>304</v>
      </c>
      <c r="B311" s="54"/>
      <c r="C311" s="196" t="s">
        <v>2157</v>
      </c>
      <c r="D311" s="196" t="s">
        <v>2077</v>
      </c>
      <c r="E311" s="196" t="s">
        <v>3075</v>
      </c>
      <c r="F311" s="54" t="s">
        <v>30</v>
      </c>
      <c r="G311" s="196" t="s">
        <v>387</v>
      </c>
      <c r="H311" s="196" t="s">
        <v>34</v>
      </c>
      <c r="I311" s="199" t="s">
        <v>6</v>
      </c>
      <c r="J311" s="196" t="s">
        <v>1759</v>
      </c>
      <c r="K311" s="54">
        <v>50000</v>
      </c>
      <c r="L311" s="196">
        <v>35000</v>
      </c>
      <c r="M311" s="54" t="s">
        <v>2656</v>
      </c>
      <c r="N311" s="196">
        <v>35000</v>
      </c>
      <c r="O311" s="54">
        <v>20</v>
      </c>
      <c r="P311" s="196">
        <v>35000</v>
      </c>
      <c r="Q311" s="54" t="s">
        <v>2657</v>
      </c>
      <c r="R311" s="197">
        <v>20</v>
      </c>
      <c r="S311" s="198" t="s">
        <v>3076</v>
      </c>
      <c r="T311" s="198" t="s">
        <v>3077</v>
      </c>
    </row>
    <row r="312" spans="1:20" ht="30">
      <c r="A312" s="128">
        <v>305</v>
      </c>
      <c r="B312" s="54"/>
      <c r="C312" s="196" t="s">
        <v>3078</v>
      </c>
      <c r="D312" s="196" t="s">
        <v>3079</v>
      </c>
      <c r="E312" s="196" t="s">
        <v>3080</v>
      </c>
      <c r="F312" s="54" t="s">
        <v>30</v>
      </c>
      <c r="G312" s="196" t="s">
        <v>387</v>
      </c>
      <c r="H312" s="196" t="s">
        <v>34</v>
      </c>
      <c r="I312" s="199" t="s">
        <v>6</v>
      </c>
      <c r="J312" s="196" t="s">
        <v>2701</v>
      </c>
      <c r="K312" s="54">
        <v>50000</v>
      </c>
      <c r="L312" s="196">
        <v>35000</v>
      </c>
      <c r="M312" s="54" t="s">
        <v>2656</v>
      </c>
      <c r="N312" s="196">
        <v>35000</v>
      </c>
      <c r="O312" s="54">
        <v>20</v>
      </c>
      <c r="P312" s="196">
        <v>35000</v>
      </c>
      <c r="Q312" s="54" t="s">
        <v>2657</v>
      </c>
      <c r="R312" s="197">
        <v>20</v>
      </c>
      <c r="S312" s="198" t="s">
        <v>3081</v>
      </c>
      <c r="T312" s="198" t="s">
        <v>3082</v>
      </c>
    </row>
    <row r="313" spans="1:20" ht="45">
      <c r="A313" s="128">
        <v>306</v>
      </c>
      <c r="B313" s="54"/>
      <c r="C313" s="196" t="s">
        <v>3083</v>
      </c>
      <c r="D313" s="196" t="s">
        <v>2877</v>
      </c>
      <c r="E313" s="196" t="s">
        <v>2854</v>
      </c>
      <c r="F313" s="54" t="s">
        <v>30</v>
      </c>
      <c r="G313" s="196" t="s">
        <v>387</v>
      </c>
      <c r="H313" s="196" t="s">
        <v>34</v>
      </c>
      <c r="I313" s="199" t="s">
        <v>6</v>
      </c>
      <c r="J313" s="196" t="s">
        <v>1682</v>
      </c>
      <c r="K313" s="54">
        <v>50000</v>
      </c>
      <c r="L313" s="196">
        <v>35000</v>
      </c>
      <c r="M313" s="54" t="s">
        <v>2656</v>
      </c>
      <c r="N313" s="196">
        <v>35000</v>
      </c>
      <c r="O313" s="54">
        <v>20</v>
      </c>
      <c r="P313" s="196">
        <v>35000</v>
      </c>
      <c r="Q313" s="54" t="s">
        <v>2657</v>
      </c>
      <c r="R313" s="197">
        <v>20</v>
      </c>
      <c r="S313" s="198" t="s">
        <v>3084</v>
      </c>
      <c r="T313" s="198" t="s">
        <v>3085</v>
      </c>
    </row>
    <row r="314" spans="1:20" ht="45">
      <c r="A314" s="128">
        <v>307</v>
      </c>
      <c r="B314" s="54"/>
      <c r="C314" s="196" t="s">
        <v>3086</v>
      </c>
      <c r="D314" s="196" t="s">
        <v>3087</v>
      </c>
      <c r="E314" s="196" t="s">
        <v>3088</v>
      </c>
      <c r="F314" s="54" t="s">
        <v>30</v>
      </c>
      <c r="G314" s="196" t="s">
        <v>387</v>
      </c>
      <c r="H314" s="196" t="s">
        <v>34</v>
      </c>
      <c r="I314" s="199" t="s">
        <v>6</v>
      </c>
      <c r="J314" s="196" t="s">
        <v>2701</v>
      </c>
      <c r="K314" s="54">
        <v>50000</v>
      </c>
      <c r="L314" s="196">
        <v>35000</v>
      </c>
      <c r="M314" s="54" t="s">
        <v>2656</v>
      </c>
      <c r="N314" s="196">
        <v>35000</v>
      </c>
      <c r="O314" s="54">
        <v>20</v>
      </c>
      <c r="P314" s="196">
        <v>35000</v>
      </c>
      <c r="Q314" s="54" t="s">
        <v>2657</v>
      </c>
      <c r="R314" s="197">
        <v>20</v>
      </c>
      <c r="S314" s="198" t="s">
        <v>3089</v>
      </c>
      <c r="T314" s="198" t="s">
        <v>3090</v>
      </c>
    </row>
    <row r="315" spans="1:20" ht="45">
      <c r="A315" s="128">
        <v>308</v>
      </c>
      <c r="B315" s="54"/>
      <c r="C315" s="196" t="s">
        <v>2836</v>
      </c>
      <c r="D315" s="196" t="s">
        <v>3091</v>
      </c>
      <c r="E315" s="196" t="s">
        <v>2854</v>
      </c>
      <c r="F315" s="54" t="s">
        <v>30</v>
      </c>
      <c r="G315" s="196" t="s">
        <v>387</v>
      </c>
      <c r="H315" s="196" t="s">
        <v>34</v>
      </c>
      <c r="I315" s="199" t="s">
        <v>6</v>
      </c>
      <c r="J315" s="196" t="s">
        <v>1682</v>
      </c>
      <c r="K315" s="54">
        <v>50000</v>
      </c>
      <c r="L315" s="196">
        <v>35000</v>
      </c>
      <c r="M315" s="54" t="s">
        <v>2656</v>
      </c>
      <c r="N315" s="196">
        <v>35000</v>
      </c>
      <c r="O315" s="54">
        <v>20</v>
      </c>
      <c r="P315" s="196">
        <v>35000</v>
      </c>
      <c r="Q315" s="54" t="s">
        <v>2657</v>
      </c>
      <c r="R315" s="197">
        <v>20</v>
      </c>
      <c r="S315" s="198" t="s">
        <v>3092</v>
      </c>
      <c r="T315" s="198" t="s">
        <v>3093</v>
      </c>
    </row>
    <row r="316" spans="1:20" ht="45">
      <c r="A316" s="128">
        <v>309</v>
      </c>
      <c r="B316" s="54"/>
      <c r="C316" s="196" t="s">
        <v>3094</v>
      </c>
      <c r="D316" s="196" t="s">
        <v>3095</v>
      </c>
      <c r="E316" s="196" t="s">
        <v>3096</v>
      </c>
      <c r="F316" s="54" t="s">
        <v>30</v>
      </c>
      <c r="G316" s="196" t="s">
        <v>2707</v>
      </c>
      <c r="H316" s="196" t="s">
        <v>34</v>
      </c>
      <c r="I316" s="199" t="s">
        <v>6</v>
      </c>
      <c r="J316" s="196" t="s">
        <v>2970</v>
      </c>
      <c r="K316" s="54">
        <v>100000</v>
      </c>
      <c r="L316" s="196">
        <v>70000</v>
      </c>
      <c r="M316" s="54" t="s">
        <v>2656</v>
      </c>
      <c r="N316" s="196">
        <v>70000</v>
      </c>
      <c r="O316" s="54">
        <v>20</v>
      </c>
      <c r="P316" s="196">
        <v>70000</v>
      </c>
      <c r="Q316" s="54" t="s">
        <v>2657</v>
      </c>
      <c r="R316" s="197">
        <v>20</v>
      </c>
      <c r="S316" s="198" t="s">
        <v>3097</v>
      </c>
      <c r="T316" s="198" t="s">
        <v>3098</v>
      </c>
    </row>
    <row r="317" spans="1:20" ht="30">
      <c r="A317" s="128">
        <v>310</v>
      </c>
      <c r="B317" s="54"/>
      <c r="C317" s="196" t="s">
        <v>3099</v>
      </c>
      <c r="D317" s="196" t="s">
        <v>3100</v>
      </c>
      <c r="E317" s="196" t="s">
        <v>3075</v>
      </c>
      <c r="F317" s="54" t="s">
        <v>30</v>
      </c>
      <c r="G317" s="196" t="s">
        <v>387</v>
      </c>
      <c r="H317" s="196" t="s">
        <v>34</v>
      </c>
      <c r="I317" s="199" t="s">
        <v>6</v>
      </c>
      <c r="J317" s="196" t="s">
        <v>1801</v>
      </c>
      <c r="K317" s="54">
        <v>50000</v>
      </c>
      <c r="L317" s="196">
        <v>35000</v>
      </c>
      <c r="M317" s="54" t="s">
        <v>2656</v>
      </c>
      <c r="N317" s="196">
        <v>35000</v>
      </c>
      <c r="O317" s="54">
        <v>20</v>
      </c>
      <c r="P317" s="196">
        <v>35000</v>
      </c>
      <c r="Q317" s="54" t="s">
        <v>2657</v>
      </c>
      <c r="R317" s="197">
        <v>20</v>
      </c>
      <c r="S317" s="198" t="s">
        <v>3101</v>
      </c>
      <c r="T317" s="198" t="s">
        <v>3102</v>
      </c>
    </row>
    <row r="318" spans="1:20" ht="75">
      <c r="A318" s="128">
        <v>311</v>
      </c>
      <c r="B318" s="54"/>
      <c r="C318" s="196" t="s">
        <v>3103</v>
      </c>
      <c r="D318" s="196" t="s">
        <v>3104</v>
      </c>
      <c r="E318" s="196" t="s">
        <v>3105</v>
      </c>
      <c r="F318" s="54" t="s">
        <v>30</v>
      </c>
      <c r="G318" s="196" t="s">
        <v>387</v>
      </c>
      <c r="H318" s="196" t="s">
        <v>34</v>
      </c>
      <c r="I318" s="199" t="s">
        <v>6</v>
      </c>
      <c r="J318" s="196" t="s">
        <v>2701</v>
      </c>
      <c r="K318" s="54">
        <v>50000</v>
      </c>
      <c r="L318" s="196">
        <v>35000</v>
      </c>
      <c r="M318" s="54" t="s">
        <v>2656</v>
      </c>
      <c r="N318" s="196">
        <v>35000</v>
      </c>
      <c r="O318" s="54">
        <v>20</v>
      </c>
      <c r="P318" s="196">
        <v>35000</v>
      </c>
      <c r="Q318" s="54" t="s">
        <v>2657</v>
      </c>
      <c r="R318" s="197">
        <v>20</v>
      </c>
      <c r="S318" s="198" t="s">
        <v>3106</v>
      </c>
      <c r="T318" s="198" t="s">
        <v>3107</v>
      </c>
    </row>
    <row r="319" spans="1:20" ht="90">
      <c r="A319" s="128">
        <v>312</v>
      </c>
      <c r="B319" s="54"/>
      <c r="C319" s="196" t="s">
        <v>3108</v>
      </c>
      <c r="D319" s="196" t="s">
        <v>3109</v>
      </c>
      <c r="E319" s="196" t="s">
        <v>3110</v>
      </c>
      <c r="F319" s="54" t="s">
        <v>30</v>
      </c>
      <c r="G319" s="196" t="s">
        <v>387</v>
      </c>
      <c r="H319" s="196" t="s">
        <v>34</v>
      </c>
      <c r="I319" s="199" t="s">
        <v>6</v>
      </c>
      <c r="J319" s="196" t="s">
        <v>2701</v>
      </c>
      <c r="K319" s="54">
        <v>50000</v>
      </c>
      <c r="L319" s="196">
        <v>35000</v>
      </c>
      <c r="M319" s="54" t="s">
        <v>2656</v>
      </c>
      <c r="N319" s="196">
        <v>35000</v>
      </c>
      <c r="O319" s="54">
        <v>20</v>
      </c>
      <c r="P319" s="196">
        <v>35000</v>
      </c>
      <c r="Q319" s="54" t="s">
        <v>2657</v>
      </c>
      <c r="R319" s="197">
        <v>20</v>
      </c>
      <c r="S319" s="198" t="s">
        <v>3111</v>
      </c>
      <c r="T319" s="198" t="s">
        <v>3112</v>
      </c>
    </row>
    <row r="320" spans="1:20" ht="45">
      <c r="A320" s="128">
        <v>313</v>
      </c>
      <c r="B320" s="54"/>
      <c r="C320" s="196" t="s">
        <v>3113</v>
      </c>
      <c r="D320" s="196" t="s">
        <v>3114</v>
      </c>
      <c r="E320" s="196" t="s">
        <v>2487</v>
      </c>
      <c r="F320" s="54" t="s">
        <v>30</v>
      </c>
      <c r="G320" s="196" t="s">
        <v>33</v>
      </c>
      <c r="H320" s="196" t="s">
        <v>159</v>
      </c>
      <c r="I320" s="199" t="s">
        <v>6</v>
      </c>
      <c r="J320" s="196" t="s">
        <v>1682</v>
      </c>
      <c r="K320" s="54">
        <v>50000</v>
      </c>
      <c r="L320" s="196">
        <v>35000</v>
      </c>
      <c r="M320" s="54" t="s">
        <v>2656</v>
      </c>
      <c r="N320" s="196">
        <v>35000</v>
      </c>
      <c r="O320" s="54">
        <v>20</v>
      </c>
      <c r="P320" s="196">
        <v>35000</v>
      </c>
      <c r="Q320" s="54" t="s">
        <v>2657</v>
      </c>
      <c r="R320" s="197">
        <v>20</v>
      </c>
      <c r="S320" s="198" t="s">
        <v>3115</v>
      </c>
      <c r="T320" s="198" t="s">
        <v>3116</v>
      </c>
    </row>
    <row r="321" spans="1:20" ht="45">
      <c r="A321" s="128">
        <v>314</v>
      </c>
      <c r="B321" s="54"/>
      <c r="C321" s="196" t="s">
        <v>3117</v>
      </c>
      <c r="D321" s="196" t="s">
        <v>3118</v>
      </c>
      <c r="E321" s="196" t="s">
        <v>2487</v>
      </c>
      <c r="F321" s="54" t="s">
        <v>30</v>
      </c>
      <c r="G321" s="196" t="s">
        <v>33</v>
      </c>
      <c r="H321" s="196" t="s">
        <v>34</v>
      </c>
      <c r="I321" s="199" t="s">
        <v>6</v>
      </c>
      <c r="J321" s="196" t="s">
        <v>1682</v>
      </c>
      <c r="K321" s="54">
        <v>50000</v>
      </c>
      <c r="L321" s="196">
        <v>35000</v>
      </c>
      <c r="M321" s="54" t="s">
        <v>2656</v>
      </c>
      <c r="N321" s="196">
        <v>35000</v>
      </c>
      <c r="O321" s="54">
        <v>20</v>
      </c>
      <c r="P321" s="196">
        <v>35000</v>
      </c>
      <c r="Q321" s="54" t="s">
        <v>2657</v>
      </c>
      <c r="R321" s="197">
        <v>20</v>
      </c>
      <c r="S321" s="198" t="s">
        <v>3119</v>
      </c>
      <c r="T321" s="198" t="s">
        <v>3120</v>
      </c>
    </row>
    <row r="322" spans="1:20" ht="45">
      <c r="A322" s="128">
        <v>315</v>
      </c>
      <c r="B322" s="54"/>
      <c r="C322" s="196" t="s">
        <v>3121</v>
      </c>
      <c r="D322" s="196" t="s">
        <v>3122</v>
      </c>
      <c r="E322" s="196" t="s">
        <v>3080</v>
      </c>
      <c r="F322" s="54" t="s">
        <v>30</v>
      </c>
      <c r="G322" s="196" t="s">
        <v>33</v>
      </c>
      <c r="H322" s="196" t="s">
        <v>34</v>
      </c>
      <c r="I322" s="199" t="s">
        <v>6</v>
      </c>
      <c r="J322" s="196" t="s">
        <v>2701</v>
      </c>
      <c r="K322" s="54">
        <v>50000</v>
      </c>
      <c r="L322" s="196">
        <v>35000</v>
      </c>
      <c r="M322" s="54" t="s">
        <v>2656</v>
      </c>
      <c r="N322" s="196">
        <v>35000</v>
      </c>
      <c r="O322" s="54">
        <v>20</v>
      </c>
      <c r="P322" s="196">
        <v>35000</v>
      </c>
      <c r="Q322" s="54" t="s">
        <v>2657</v>
      </c>
      <c r="R322" s="197">
        <v>20</v>
      </c>
      <c r="S322" s="198" t="s">
        <v>3123</v>
      </c>
      <c r="T322" s="198" t="s">
        <v>3124</v>
      </c>
    </row>
    <row r="323" spans="1:20" ht="120">
      <c r="A323" s="128">
        <v>316</v>
      </c>
      <c r="B323" s="54"/>
      <c r="C323" s="196" t="s">
        <v>3125</v>
      </c>
      <c r="D323" s="196" t="s">
        <v>3126</v>
      </c>
      <c r="E323" s="196" t="s">
        <v>3127</v>
      </c>
      <c r="F323" s="54" t="s">
        <v>30</v>
      </c>
      <c r="G323" s="196" t="s">
        <v>33</v>
      </c>
      <c r="H323" s="196" t="s">
        <v>34</v>
      </c>
      <c r="I323" s="199" t="s">
        <v>6</v>
      </c>
      <c r="J323" s="196" t="s">
        <v>2701</v>
      </c>
      <c r="K323" s="54">
        <v>50000</v>
      </c>
      <c r="L323" s="196">
        <v>35000</v>
      </c>
      <c r="M323" s="54" t="s">
        <v>2656</v>
      </c>
      <c r="N323" s="196">
        <v>35000</v>
      </c>
      <c r="O323" s="54">
        <v>20</v>
      </c>
      <c r="P323" s="196">
        <v>35000</v>
      </c>
      <c r="Q323" s="54" t="s">
        <v>2657</v>
      </c>
      <c r="R323" s="197">
        <v>20</v>
      </c>
      <c r="S323" s="198" t="s">
        <v>3128</v>
      </c>
      <c r="T323" s="198" t="s">
        <v>3129</v>
      </c>
    </row>
    <row r="324" spans="1:20" ht="45">
      <c r="A324" s="128">
        <v>317</v>
      </c>
      <c r="B324" s="54"/>
      <c r="C324" s="196" t="s">
        <v>3130</v>
      </c>
      <c r="D324" s="196" t="s">
        <v>3131</v>
      </c>
      <c r="E324" s="196" t="s">
        <v>3132</v>
      </c>
      <c r="F324" s="54" t="s">
        <v>30</v>
      </c>
      <c r="G324" s="196" t="s">
        <v>33</v>
      </c>
      <c r="H324" s="196" t="s">
        <v>34</v>
      </c>
      <c r="I324" s="199" t="s">
        <v>6</v>
      </c>
      <c r="J324" s="196" t="s">
        <v>3133</v>
      </c>
      <c r="K324" s="54">
        <v>50000</v>
      </c>
      <c r="L324" s="196">
        <v>35000</v>
      </c>
      <c r="M324" s="54" t="s">
        <v>2656</v>
      </c>
      <c r="N324" s="196">
        <v>35000</v>
      </c>
      <c r="O324" s="54">
        <v>20</v>
      </c>
      <c r="P324" s="196">
        <v>35000</v>
      </c>
      <c r="Q324" s="54" t="s">
        <v>2657</v>
      </c>
      <c r="R324" s="197">
        <v>20</v>
      </c>
      <c r="S324" s="198" t="s">
        <v>3134</v>
      </c>
      <c r="T324" s="198" t="s">
        <v>3135</v>
      </c>
    </row>
    <row r="325" spans="1:20" ht="75">
      <c r="A325" s="128">
        <v>318</v>
      </c>
      <c r="B325" s="54"/>
      <c r="C325" s="196" t="s">
        <v>3136</v>
      </c>
      <c r="D325" s="196" t="s">
        <v>2147</v>
      </c>
      <c r="E325" s="196" t="s">
        <v>3137</v>
      </c>
      <c r="F325" s="54" t="s">
        <v>30</v>
      </c>
      <c r="G325" s="196" t="s">
        <v>33</v>
      </c>
      <c r="H325" s="196" t="s">
        <v>34</v>
      </c>
      <c r="I325" s="199" t="s">
        <v>6</v>
      </c>
      <c r="J325" s="196" t="s">
        <v>1759</v>
      </c>
      <c r="K325" s="54">
        <v>50000</v>
      </c>
      <c r="L325" s="196">
        <v>35000</v>
      </c>
      <c r="M325" s="54" t="s">
        <v>2656</v>
      </c>
      <c r="N325" s="196">
        <v>35000</v>
      </c>
      <c r="O325" s="54">
        <v>20</v>
      </c>
      <c r="P325" s="196">
        <v>35000</v>
      </c>
      <c r="Q325" s="54" t="s">
        <v>2657</v>
      </c>
      <c r="R325" s="197">
        <v>20</v>
      </c>
      <c r="S325" s="198" t="s">
        <v>3138</v>
      </c>
      <c r="T325" s="198" t="s">
        <v>3139</v>
      </c>
    </row>
    <row r="326" spans="1:20" ht="75">
      <c r="A326" s="128">
        <v>319</v>
      </c>
      <c r="B326" s="54"/>
      <c r="C326" s="196" t="s">
        <v>3140</v>
      </c>
      <c r="D326" s="196" t="s">
        <v>2077</v>
      </c>
      <c r="E326" s="196" t="s">
        <v>3141</v>
      </c>
      <c r="F326" s="54" t="s">
        <v>30</v>
      </c>
      <c r="G326" s="196" t="s">
        <v>33</v>
      </c>
      <c r="H326" s="196" t="s">
        <v>159</v>
      </c>
      <c r="I326" s="199" t="s">
        <v>6</v>
      </c>
      <c r="J326" s="196" t="s">
        <v>2701</v>
      </c>
      <c r="K326" s="54">
        <v>50000</v>
      </c>
      <c r="L326" s="196">
        <v>35000</v>
      </c>
      <c r="M326" s="54" t="s">
        <v>2656</v>
      </c>
      <c r="N326" s="196">
        <v>35000</v>
      </c>
      <c r="O326" s="54">
        <v>20</v>
      </c>
      <c r="P326" s="196">
        <v>35000</v>
      </c>
      <c r="Q326" s="54" t="s">
        <v>2657</v>
      </c>
      <c r="R326" s="197">
        <v>20</v>
      </c>
      <c r="S326" s="198" t="s">
        <v>3142</v>
      </c>
      <c r="T326" s="198" t="s">
        <v>3143</v>
      </c>
    </row>
    <row r="327" spans="1:20" ht="60">
      <c r="A327" s="128">
        <v>320</v>
      </c>
      <c r="B327" s="54"/>
      <c r="C327" s="196" t="s">
        <v>3144</v>
      </c>
      <c r="D327" s="196" t="s">
        <v>3145</v>
      </c>
      <c r="E327" s="196" t="s">
        <v>3146</v>
      </c>
      <c r="F327" s="54" t="s">
        <v>30</v>
      </c>
      <c r="G327" s="196" t="s">
        <v>33</v>
      </c>
      <c r="H327" s="196" t="s">
        <v>34</v>
      </c>
      <c r="I327" s="199" t="s">
        <v>6</v>
      </c>
      <c r="J327" s="196" t="s">
        <v>1759</v>
      </c>
      <c r="K327" s="54">
        <v>50000</v>
      </c>
      <c r="L327" s="196">
        <v>35000</v>
      </c>
      <c r="M327" s="54" t="s">
        <v>2656</v>
      </c>
      <c r="N327" s="196">
        <v>35000</v>
      </c>
      <c r="O327" s="54">
        <v>20</v>
      </c>
      <c r="P327" s="196">
        <v>35000</v>
      </c>
      <c r="Q327" s="54" t="s">
        <v>2657</v>
      </c>
      <c r="R327" s="197">
        <v>20</v>
      </c>
      <c r="S327" s="198" t="s">
        <v>3147</v>
      </c>
      <c r="T327" s="198" t="s">
        <v>3148</v>
      </c>
    </row>
    <row r="328" spans="1:20" ht="60">
      <c r="A328" s="128">
        <v>321</v>
      </c>
      <c r="B328" s="54"/>
      <c r="C328" s="196" t="s">
        <v>3149</v>
      </c>
      <c r="D328" s="196" t="s">
        <v>2755</v>
      </c>
      <c r="E328" s="196" t="s">
        <v>3146</v>
      </c>
      <c r="F328" s="54" t="s">
        <v>30</v>
      </c>
      <c r="G328" s="196" t="s">
        <v>33</v>
      </c>
      <c r="H328" s="196" t="s">
        <v>34</v>
      </c>
      <c r="I328" s="199" t="s">
        <v>6</v>
      </c>
      <c r="J328" s="196" t="s">
        <v>1682</v>
      </c>
      <c r="K328" s="54">
        <v>50000</v>
      </c>
      <c r="L328" s="196">
        <v>35000</v>
      </c>
      <c r="M328" s="54" t="s">
        <v>2656</v>
      </c>
      <c r="N328" s="196">
        <v>35000</v>
      </c>
      <c r="O328" s="54">
        <v>20</v>
      </c>
      <c r="P328" s="196">
        <v>35000</v>
      </c>
      <c r="Q328" s="54" t="s">
        <v>2657</v>
      </c>
      <c r="R328" s="197">
        <v>20</v>
      </c>
      <c r="S328" s="198" t="s">
        <v>3150</v>
      </c>
      <c r="T328" s="198" t="s">
        <v>3151</v>
      </c>
    </row>
    <row r="329" spans="1:20" ht="75">
      <c r="A329" s="128">
        <v>322</v>
      </c>
      <c r="B329" s="54"/>
      <c r="C329" s="196" t="s">
        <v>2650</v>
      </c>
      <c r="D329" s="196" t="s">
        <v>1686</v>
      </c>
      <c r="E329" s="196" t="s">
        <v>3152</v>
      </c>
      <c r="F329" s="54" t="s">
        <v>30</v>
      </c>
      <c r="G329" s="196" t="s">
        <v>33</v>
      </c>
      <c r="H329" s="196" t="s">
        <v>34</v>
      </c>
      <c r="I329" s="199" t="s">
        <v>6</v>
      </c>
      <c r="J329" s="196" t="s">
        <v>1759</v>
      </c>
      <c r="K329" s="54">
        <v>50000</v>
      </c>
      <c r="L329" s="196">
        <v>35000</v>
      </c>
      <c r="M329" s="54" t="s">
        <v>2656</v>
      </c>
      <c r="N329" s="196">
        <v>35000</v>
      </c>
      <c r="O329" s="54">
        <v>20</v>
      </c>
      <c r="P329" s="196">
        <v>35000</v>
      </c>
      <c r="Q329" s="54" t="s">
        <v>2657</v>
      </c>
      <c r="R329" s="197">
        <v>20</v>
      </c>
      <c r="S329" s="198" t="s">
        <v>3153</v>
      </c>
      <c r="T329" s="198" t="s">
        <v>3154</v>
      </c>
    </row>
    <row r="330" spans="1:20" ht="120">
      <c r="A330" s="128">
        <v>323</v>
      </c>
      <c r="B330" s="54"/>
      <c r="C330" s="196" t="s">
        <v>3155</v>
      </c>
      <c r="D330" s="196" t="s">
        <v>3156</v>
      </c>
      <c r="E330" s="196" t="s">
        <v>3157</v>
      </c>
      <c r="F330" s="54" t="s">
        <v>30</v>
      </c>
      <c r="G330" s="196" t="s">
        <v>1818</v>
      </c>
      <c r="H330" s="196" t="s">
        <v>34</v>
      </c>
      <c r="I330" s="199" t="s">
        <v>6</v>
      </c>
      <c r="J330" s="196" t="s">
        <v>3158</v>
      </c>
      <c r="K330" s="54">
        <v>50000</v>
      </c>
      <c r="L330" s="196">
        <v>35000</v>
      </c>
      <c r="M330" s="54" t="s">
        <v>2656</v>
      </c>
      <c r="N330" s="196">
        <v>35000</v>
      </c>
      <c r="O330" s="54">
        <v>20</v>
      </c>
      <c r="P330" s="196">
        <v>35000</v>
      </c>
      <c r="Q330" s="54" t="s">
        <v>2657</v>
      </c>
      <c r="R330" s="197">
        <v>20</v>
      </c>
      <c r="S330" s="198" t="s">
        <v>3159</v>
      </c>
      <c r="T330" s="198" t="s">
        <v>3160</v>
      </c>
    </row>
    <row r="331" spans="1:20" ht="75">
      <c r="A331" s="128">
        <v>324</v>
      </c>
      <c r="B331" s="54"/>
      <c r="C331" s="196" t="s">
        <v>3161</v>
      </c>
      <c r="D331" s="196" t="s">
        <v>2783</v>
      </c>
      <c r="E331" s="196" t="s">
        <v>3162</v>
      </c>
      <c r="F331" s="54" t="s">
        <v>30</v>
      </c>
      <c r="G331" s="196" t="s">
        <v>33</v>
      </c>
      <c r="H331" s="196" t="s">
        <v>34</v>
      </c>
      <c r="I331" s="199" t="s">
        <v>6</v>
      </c>
      <c r="J331" s="196" t="s">
        <v>2701</v>
      </c>
      <c r="K331" s="54">
        <v>50000</v>
      </c>
      <c r="L331" s="196">
        <v>35000</v>
      </c>
      <c r="M331" s="54" t="s">
        <v>2656</v>
      </c>
      <c r="N331" s="196">
        <v>35000</v>
      </c>
      <c r="O331" s="54">
        <v>20</v>
      </c>
      <c r="P331" s="196">
        <v>35000</v>
      </c>
      <c r="Q331" s="54" t="s">
        <v>2657</v>
      </c>
      <c r="R331" s="197">
        <v>20</v>
      </c>
      <c r="S331" s="198" t="s">
        <v>3163</v>
      </c>
      <c r="T331" s="198" t="s">
        <v>3164</v>
      </c>
    </row>
    <row r="332" spans="1:20" ht="90">
      <c r="A332" s="128">
        <v>325</v>
      </c>
      <c r="B332" s="54"/>
      <c r="C332" s="196" t="s">
        <v>3165</v>
      </c>
      <c r="D332" s="196" t="s">
        <v>3166</v>
      </c>
      <c r="E332" s="196" t="s">
        <v>3167</v>
      </c>
      <c r="F332" s="54" t="s">
        <v>30</v>
      </c>
      <c r="G332" s="196" t="s">
        <v>33</v>
      </c>
      <c r="H332" s="196" t="s">
        <v>34</v>
      </c>
      <c r="I332" s="199" t="s">
        <v>6</v>
      </c>
      <c r="J332" s="196" t="s">
        <v>2701</v>
      </c>
      <c r="K332" s="54">
        <v>50000</v>
      </c>
      <c r="L332" s="196">
        <v>35000</v>
      </c>
      <c r="M332" s="54" t="s">
        <v>2656</v>
      </c>
      <c r="N332" s="196">
        <v>35000</v>
      </c>
      <c r="O332" s="54">
        <v>20</v>
      </c>
      <c r="P332" s="196">
        <v>35000</v>
      </c>
      <c r="Q332" s="54" t="s">
        <v>2657</v>
      </c>
      <c r="R332" s="197">
        <v>20</v>
      </c>
      <c r="S332" s="198" t="s">
        <v>3168</v>
      </c>
      <c r="T332" s="198" t="s">
        <v>3169</v>
      </c>
    </row>
    <row r="333" spans="1:20" ht="105">
      <c r="A333" s="128">
        <v>326</v>
      </c>
      <c r="B333" s="54"/>
      <c r="C333" s="196" t="s">
        <v>3170</v>
      </c>
      <c r="D333" s="196" t="s">
        <v>3171</v>
      </c>
      <c r="E333" s="196" t="s">
        <v>3172</v>
      </c>
      <c r="F333" s="54" t="s">
        <v>30</v>
      </c>
      <c r="G333" s="196" t="s">
        <v>33</v>
      </c>
      <c r="H333" s="196" t="s">
        <v>34</v>
      </c>
      <c r="I333" s="199" t="s">
        <v>6</v>
      </c>
      <c r="J333" s="196" t="s">
        <v>1682</v>
      </c>
      <c r="K333" s="54">
        <v>50000</v>
      </c>
      <c r="L333" s="196">
        <v>35000</v>
      </c>
      <c r="M333" s="54" t="s">
        <v>2656</v>
      </c>
      <c r="N333" s="196">
        <v>35000</v>
      </c>
      <c r="O333" s="54">
        <v>20</v>
      </c>
      <c r="P333" s="196">
        <v>35000</v>
      </c>
      <c r="Q333" s="54" t="s">
        <v>2657</v>
      </c>
      <c r="R333" s="197">
        <v>20</v>
      </c>
      <c r="S333" s="198" t="s">
        <v>3173</v>
      </c>
      <c r="T333" s="198" t="s">
        <v>3174</v>
      </c>
    </row>
    <row r="334" spans="1:20" ht="90">
      <c r="A334" s="128">
        <v>327</v>
      </c>
      <c r="B334" s="54"/>
      <c r="C334" s="196" t="s">
        <v>3175</v>
      </c>
      <c r="D334" s="196" t="s">
        <v>2195</v>
      </c>
      <c r="E334" s="196" t="s">
        <v>3176</v>
      </c>
      <c r="F334" s="54" t="s">
        <v>30</v>
      </c>
      <c r="G334" s="196" t="s">
        <v>33</v>
      </c>
      <c r="H334" s="196" t="s">
        <v>34</v>
      </c>
      <c r="I334" s="199" t="s">
        <v>6</v>
      </c>
      <c r="J334" s="196" t="s">
        <v>2752</v>
      </c>
      <c r="K334" s="54">
        <v>50000</v>
      </c>
      <c r="L334" s="196">
        <v>35000</v>
      </c>
      <c r="M334" s="54" t="s">
        <v>2656</v>
      </c>
      <c r="N334" s="196">
        <v>35000</v>
      </c>
      <c r="O334" s="54">
        <v>20</v>
      </c>
      <c r="P334" s="196">
        <v>35000</v>
      </c>
      <c r="Q334" s="54" t="s">
        <v>2657</v>
      </c>
      <c r="R334" s="197">
        <v>20</v>
      </c>
      <c r="S334" s="198" t="s">
        <v>3177</v>
      </c>
      <c r="T334" s="198" t="s">
        <v>3178</v>
      </c>
    </row>
    <row r="335" spans="1:20" ht="45">
      <c r="A335" s="128">
        <v>328</v>
      </c>
      <c r="B335" s="54"/>
      <c r="C335" s="196" t="s">
        <v>3179</v>
      </c>
      <c r="D335" s="196" t="s">
        <v>3180</v>
      </c>
      <c r="E335" s="196" t="s">
        <v>3181</v>
      </c>
      <c r="F335" s="54" t="s">
        <v>30</v>
      </c>
      <c r="G335" s="196" t="s">
        <v>33</v>
      </c>
      <c r="H335" s="196" t="s">
        <v>34</v>
      </c>
      <c r="I335" s="199" t="s">
        <v>6</v>
      </c>
      <c r="J335" s="196" t="s">
        <v>1759</v>
      </c>
      <c r="K335" s="54">
        <v>50000</v>
      </c>
      <c r="L335" s="196">
        <v>35000</v>
      </c>
      <c r="M335" s="54" t="s">
        <v>2656</v>
      </c>
      <c r="N335" s="196">
        <v>35000</v>
      </c>
      <c r="O335" s="54">
        <v>20</v>
      </c>
      <c r="P335" s="196">
        <v>35000</v>
      </c>
      <c r="Q335" s="54" t="s">
        <v>2657</v>
      </c>
      <c r="R335" s="197">
        <v>20</v>
      </c>
      <c r="S335" s="198" t="s">
        <v>3182</v>
      </c>
      <c r="T335" s="198" t="s">
        <v>3183</v>
      </c>
    </row>
    <row r="336" spans="1:20" ht="60">
      <c r="A336" s="128">
        <v>329</v>
      </c>
      <c r="B336" s="54"/>
      <c r="C336" s="196" t="s">
        <v>3184</v>
      </c>
      <c r="D336" s="196" t="s">
        <v>2258</v>
      </c>
      <c r="E336" s="196" t="s">
        <v>3185</v>
      </c>
      <c r="F336" s="54" t="s">
        <v>30</v>
      </c>
      <c r="G336" s="196" t="s">
        <v>33</v>
      </c>
      <c r="H336" s="196" t="s">
        <v>34</v>
      </c>
      <c r="I336" s="199" t="s">
        <v>6</v>
      </c>
      <c r="J336" s="196" t="s">
        <v>3186</v>
      </c>
      <c r="K336" s="54">
        <v>50000</v>
      </c>
      <c r="L336" s="196">
        <v>35000</v>
      </c>
      <c r="M336" s="54" t="s">
        <v>2656</v>
      </c>
      <c r="N336" s="196">
        <v>35000</v>
      </c>
      <c r="O336" s="54">
        <v>20</v>
      </c>
      <c r="P336" s="196">
        <v>35000</v>
      </c>
      <c r="Q336" s="54" t="s">
        <v>2657</v>
      </c>
      <c r="R336" s="197">
        <v>20</v>
      </c>
      <c r="S336" s="198" t="s">
        <v>3187</v>
      </c>
      <c r="T336" s="198" t="s">
        <v>3188</v>
      </c>
    </row>
    <row r="337" spans="1:20" ht="45">
      <c r="A337" s="128">
        <v>330</v>
      </c>
      <c r="B337" s="54"/>
      <c r="C337" s="196" t="s">
        <v>3189</v>
      </c>
      <c r="D337" s="196" t="s">
        <v>3190</v>
      </c>
      <c r="E337" s="196" t="s">
        <v>2487</v>
      </c>
      <c r="F337" s="54" t="s">
        <v>30</v>
      </c>
      <c r="G337" s="196" t="s">
        <v>33</v>
      </c>
      <c r="H337" s="196" t="s">
        <v>34</v>
      </c>
      <c r="I337" s="199" t="s">
        <v>6</v>
      </c>
      <c r="J337" s="196" t="s">
        <v>1682</v>
      </c>
      <c r="K337" s="54">
        <v>50000</v>
      </c>
      <c r="L337" s="196">
        <v>35000</v>
      </c>
      <c r="M337" s="54" t="s">
        <v>2656</v>
      </c>
      <c r="N337" s="196">
        <v>35000</v>
      </c>
      <c r="O337" s="54">
        <v>20</v>
      </c>
      <c r="P337" s="196">
        <v>35000</v>
      </c>
      <c r="Q337" s="54" t="s">
        <v>2657</v>
      </c>
      <c r="R337" s="197">
        <v>20</v>
      </c>
      <c r="S337" s="198" t="s">
        <v>3191</v>
      </c>
      <c r="T337" s="198" t="s">
        <v>3192</v>
      </c>
    </row>
    <row r="338" spans="1:20" ht="60">
      <c r="A338" s="128">
        <v>331</v>
      </c>
      <c r="B338" s="54"/>
      <c r="C338" s="196" t="s">
        <v>3193</v>
      </c>
      <c r="D338" s="196" t="s">
        <v>2258</v>
      </c>
      <c r="E338" s="196" t="s">
        <v>3194</v>
      </c>
      <c r="F338" s="54" t="s">
        <v>30</v>
      </c>
      <c r="G338" s="196" t="s">
        <v>33</v>
      </c>
      <c r="H338" s="196" t="s">
        <v>34</v>
      </c>
      <c r="I338" s="199" t="s">
        <v>6</v>
      </c>
      <c r="J338" s="196" t="s">
        <v>3186</v>
      </c>
      <c r="K338" s="54">
        <v>50000</v>
      </c>
      <c r="L338" s="196">
        <v>35000</v>
      </c>
      <c r="M338" s="54" t="s">
        <v>2656</v>
      </c>
      <c r="N338" s="196">
        <v>35000</v>
      </c>
      <c r="O338" s="54">
        <v>20</v>
      </c>
      <c r="P338" s="196">
        <v>35000</v>
      </c>
      <c r="Q338" s="54" t="s">
        <v>2657</v>
      </c>
      <c r="R338" s="197">
        <v>20</v>
      </c>
      <c r="S338" s="198" t="s">
        <v>3195</v>
      </c>
      <c r="T338" s="198" t="s">
        <v>3196</v>
      </c>
    </row>
    <row r="339" spans="1:20" ht="75">
      <c r="A339" s="128">
        <v>332</v>
      </c>
      <c r="B339" s="54"/>
      <c r="C339" s="196" t="s">
        <v>2243</v>
      </c>
      <c r="D339" s="196" t="s">
        <v>3197</v>
      </c>
      <c r="E339" s="196" t="s">
        <v>3198</v>
      </c>
      <c r="F339" s="54" t="s">
        <v>30</v>
      </c>
      <c r="G339" s="196" t="s">
        <v>33</v>
      </c>
      <c r="H339" s="196" t="s">
        <v>34</v>
      </c>
      <c r="I339" s="199" t="s">
        <v>6</v>
      </c>
      <c r="J339" s="196" t="s">
        <v>1682</v>
      </c>
      <c r="K339" s="54">
        <v>50000</v>
      </c>
      <c r="L339" s="196">
        <v>35000</v>
      </c>
      <c r="M339" s="54" t="s">
        <v>2656</v>
      </c>
      <c r="N339" s="196">
        <v>35000</v>
      </c>
      <c r="O339" s="54">
        <v>20</v>
      </c>
      <c r="P339" s="196">
        <v>35000</v>
      </c>
      <c r="Q339" s="54" t="s">
        <v>2657</v>
      </c>
      <c r="R339" s="197">
        <v>20</v>
      </c>
      <c r="S339" s="198" t="s">
        <v>3199</v>
      </c>
      <c r="T339" s="198" t="s">
        <v>3200</v>
      </c>
    </row>
    <row r="340" spans="1:20" ht="90">
      <c r="A340" s="128">
        <v>333</v>
      </c>
      <c r="B340" s="54"/>
      <c r="C340" s="196" t="s">
        <v>3201</v>
      </c>
      <c r="D340" s="196" t="s">
        <v>1959</v>
      </c>
      <c r="E340" s="196" t="s">
        <v>3202</v>
      </c>
      <c r="F340" s="54" t="s">
        <v>30</v>
      </c>
      <c r="G340" s="196" t="s">
        <v>33</v>
      </c>
      <c r="H340" s="196" t="s">
        <v>34</v>
      </c>
      <c r="I340" s="199" t="s">
        <v>6</v>
      </c>
      <c r="J340" s="196" t="s">
        <v>2970</v>
      </c>
      <c r="K340" s="54">
        <v>50000</v>
      </c>
      <c r="L340" s="196">
        <v>35000</v>
      </c>
      <c r="M340" s="54" t="s">
        <v>2656</v>
      </c>
      <c r="N340" s="196">
        <v>35000</v>
      </c>
      <c r="O340" s="54">
        <v>20</v>
      </c>
      <c r="P340" s="196">
        <v>35000</v>
      </c>
      <c r="Q340" s="54" t="s">
        <v>2657</v>
      </c>
      <c r="R340" s="197">
        <v>20</v>
      </c>
      <c r="S340" s="198" t="s">
        <v>3203</v>
      </c>
      <c r="T340" s="198" t="s">
        <v>3204</v>
      </c>
    </row>
    <row r="341" spans="1:20" ht="75">
      <c r="A341" s="128">
        <v>334</v>
      </c>
      <c r="B341" s="54"/>
      <c r="C341" s="196" t="s">
        <v>3205</v>
      </c>
      <c r="D341" s="196" t="s">
        <v>3206</v>
      </c>
      <c r="E341" s="196" t="s">
        <v>2410</v>
      </c>
      <c r="F341" s="54" t="s">
        <v>30</v>
      </c>
      <c r="G341" s="196" t="s">
        <v>33</v>
      </c>
      <c r="H341" s="196" t="s">
        <v>34</v>
      </c>
      <c r="I341" s="199" t="s">
        <v>6</v>
      </c>
      <c r="J341" s="196" t="s">
        <v>2970</v>
      </c>
      <c r="K341" s="54">
        <v>50000</v>
      </c>
      <c r="L341" s="196">
        <v>35000</v>
      </c>
      <c r="M341" s="54" t="s">
        <v>2656</v>
      </c>
      <c r="N341" s="196">
        <v>35000</v>
      </c>
      <c r="O341" s="54">
        <v>20</v>
      </c>
      <c r="P341" s="196">
        <v>35000</v>
      </c>
      <c r="Q341" s="54" t="s">
        <v>2657</v>
      </c>
      <c r="R341" s="197">
        <v>20</v>
      </c>
      <c r="S341" s="198" t="s">
        <v>3207</v>
      </c>
      <c r="T341" s="198" t="s">
        <v>3208</v>
      </c>
    </row>
    <row r="342" spans="1:20" ht="30">
      <c r="A342" s="128">
        <v>335</v>
      </c>
      <c r="B342" s="54"/>
      <c r="C342" s="196" t="s">
        <v>3209</v>
      </c>
      <c r="D342" s="196" t="s">
        <v>3210</v>
      </c>
      <c r="E342" s="196" t="s">
        <v>30</v>
      </c>
      <c r="F342" s="54" t="s">
        <v>30</v>
      </c>
      <c r="G342" s="196" t="s">
        <v>33</v>
      </c>
      <c r="H342" s="196" t="s">
        <v>34</v>
      </c>
      <c r="I342" s="199" t="s">
        <v>6</v>
      </c>
      <c r="J342" s="196" t="s">
        <v>2970</v>
      </c>
      <c r="K342" s="54">
        <v>50000</v>
      </c>
      <c r="L342" s="196">
        <v>35000</v>
      </c>
      <c r="M342" s="54" t="s">
        <v>2656</v>
      </c>
      <c r="N342" s="196">
        <v>35000</v>
      </c>
      <c r="O342" s="54">
        <v>20</v>
      </c>
      <c r="P342" s="196">
        <v>35000</v>
      </c>
      <c r="Q342" s="54" t="s">
        <v>2657</v>
      </c>
      <c r="R342" s="197">
        <v>20</v>
      </c>
      <c r="S342" s="198" t="s">
        <v>3211</v>
      </c>
      <c r="T342" s="198" t="s">
        <v>3212</v>
      </c>
    </row>
    <row r="343" spans="1:20" ht="60">
      <c r="A343" s="128">
        <v>336</v>
      </c>
      <c r="B343" s="54"/>
      <c r="C343" s="196" t="s">
        <v>3213</v>
      </c>
      <c r="D343" s="196" t="s">
        <v>3214</v>
      </c>
      <c r="E343" s="196" t="s">
        <v>3215</v>
      </c>
      <c r="F343" s="54" t="s">
        <v>30</v>
      </c>
      <c r="G343" s="196" t="s">
        <v>33</v>
      </c>
      <c r="H343" s="196" t="s">
        <v>34</v>
      </c>
      <c r="I343" s="199" t="s">
        <v>6</v>
      </c>
      <c r="J343" s="196" t="s">
        <v>1759</v>
      </c>
      <c r="K343" s="54">
        <v>50000</v>
      </c>
      <c r="L343" s="196">
        <v>35000</v>
      </c>
      <c r="M343" s="54" t="s">
        <v>2656</v>
      </c>
      <c r="N343" s="196">
        <v>35000</v>
      </c>
      <c r="O343" s="54">
        <v>20</v>
      </c>
      <c r="P343" s="196">
        <v>35000</v>
      </c>
      <c r="Q343" s="54" t="s">
        <v>2657</v>
      </c>
      <c r="R343" s="197">
        <v>20</v>
      </c>
      <c r="S343" s="198" t="s">
        <v>3216</v>
      </c>
      <c r="T343" s="198" t="s">
        <v>3217</v>
      </c>
    </row>
    <row r="344" spans="1:20" ht="60">
      <c r="A344" s="128">
        <v>337</v>
      </c>
      <c r="B344" s="54"/>
      <c r="C344" s="196" t="s">
        <v>3218</v>
      </c>
      <c r="D344" s="196" t="s">
        <v>3219</v>
      </c>
      <c r="E344" s="196" t="s">
        <v>3220</v>
      </c>
      <c r="F344" s="54" t="s">
        <v>30</v>
      </c>
      <c r="G344" s="196" t="s">
        <v>387</v>
      </c>
      <c r="H344" s="196" t="s">
        <v>34</v>
      </c>
      <c r="I344" s="95" t="s">
        <v>5</v>
      </c>
      <c r="J344" s="196" t="s">
        <v>1748</v>
      </c>
      <c r="K344" s="54">
        <v>50000</v>
      </c>
      <c r="L344" s="196">
        <v>35000</v>
      </c>
      <c r="M344" s="54" t="s">
        <v>2656</v>
      </c>
      <c r="N344" s="196">
        <v>35000</v>
      </c>
      <c r="O344" s="54">
        <v>20</v>
      </c>
      <c r="P344" s="196">
        <v>35000</v>
      </c>
      <c r="Q344" s="54" t="s">
        <v>2657</v>
      </c>
      <c r="R344" s="197">
        <v>20</v>
      </c>
      <c r="S344" s="198" t="s">
        <v>3221</v>
      </c>
      <c r="T344" s="198" t="s">
        <v>3222</v>
      </c>
    </row>
    <row r="345" spans="1:20" ht="30">
      <c r="A345" s="128">
        <v>338</v>
      </c>
      <c r="B345" s="54"/>
      <c r="C345" s="196" t="s">
        <v>3223</v>
      </c>
      <c r="D345" s="196" t="s">
        <v>3224</v>
      </c>
      <c r="E345" s="196" t="s">
        <v>3225</v>
      </c>
      <c r="F345" s="54" t="s">
        <v>30</v>
      </c>
      <c r="G345" s="196" t="s">
        <v>387</v>
      </c>
      <c r="H345" s="196" t="s">
        <v>34</v>
      </c>
      <c r="I345" s="199" t="s">
        <v>6</v>
      </c>
      <c r="J345" s="196" t="s">
        <v>2701</v>
      </c>
      <c r="K345" s="54">
        <v>50000</v>
      </c>
      <c r="L345" s="196">
        <v>35000</v>
      </c>
      <c r="M345" s="54" t="s">
        <v>2656</v>
      </c>
      <c r="N345" s="196">
        <v>35000</v>
      </c>
      <c r="O345" s="54">
        <v>20</v>
      </c>
      <c r="P345" s="196">
        <v>35000</v>
      </c>
      <c r="Q345" s="54" t="s">
        <v>2657</v>
      </c>
      <c r="R345" s="197">
        <v>20</v>
      </c>
      <c r="S345" s="198" t="s">
        <v>3226</v>
      </c>
      <c r="T345" s="198" t="s">
        <v>3227</v>
      </c>
    </row>
    <row r="346" spans="1:20" ht="45">
      <c r="A346" s="128">
        <v>339</v>
      </c>
      <c r="B346" s="54"/>
      <c r="C346" s="196" t="s">
        <v>2423</v>
      </c>
      <c r="D346" s="196" t="s">
        <v>3228</v>
      </c>
      <c r="E346" s="196" t="s">
        <v>2951</v>
      </c>
      <c r="F346" s="54" t="s">
        <v>30</v>
      </c>
      <c r="G346" s="196" t="s">
        <v>387</v>
      </c>
      <c r="H346" s="196" t="s">
        <v>34</v>
      </c>
      <c r="I346" s="199" t="s">
        <v>6</v>
      </c>
      <c r="J346" s="196" t="s">
        <v>1759</v>
      </c>
      <c r="K346" s="54">
        <v>50000</v>
      </c>
      <c r="L346" s="196">
        <v>35000</v>
      </c>
      <c r="M346" s="54" t="s">
        <v>2656</v>
      </c>
      <c r="N346" s="196">
        <v>35000</v>
      </c>
      <c r="O346" s="54">
        <v>20</v>
      </c>
      <c r="P346" s="196">
        <v>35000</v>
      </c>
      <c r="Q346" s="54" t="s">
        <v>2657</v>
      </c>
      <c r="R346" s="197">
        <v>20</v>
      </c>
      <c r="S346" s="198" t="s">
        <v>3229</v>
      </c>
      <c r="T346" s="198" t="s">
        <v>3230</v>
      </c>
    </row>
    <row r="347" spans="1:20" ht="60">
      <c r="A347" s="128">
        <v>340</v>
      </c>
      <c r="B347" s="54"/>
      <c r="C347" s="196" t="s">
        <v>3231</v>
      </c>
      <c r="D347" s="196" t="s">
        <v>3232</v>
      </c>
      <c r="E347" s="196" t="s">
        <v>2685</v>
      </c>
      <c r="F347" s="54" t="s">
        <v>30</v>
      </c>
      <c r="G347" s="196" t="s">
        <v>387</v>
      </c>
      <c r="H347" s="196" t="s">
        <v>34</v>
      </c>
      <c r="I347" s="199" t="s">
        <v>6</v>
      </c>
      <c r="J347" s="196" t="s">
        <v>1682</v>
      </c>
      <c r="K347" s="54">
        <v>50000</v>
      </c>
      <c r="L347" s="196">
        <v>35000</v>
      </c>
      <c r="M347" s="54" t="s">
        <v>2656</v>
      </c>
      <c r="N347" s="196">
        <v>35000</v>
      </c>
      <c r="O347" s="54">
        <v>20</v>
      </c>
      <c r="P347" s="196">
        <v>35000</v>
      </c>
      <c r="Q347" s="54" t="s">
        <v>2657</v>
      </c>
      <c r="R347" s="197">
        <v>20</v>
      </c>
      <c r="S347" s="198" t="s">
        <v>3233</v>
      </c>
      <c r="T347" s="198" t="s">
        <v>3234</v>
      </c>
    </row>
    <row r="348" spans="1:20">
      <c r="L348">
        <f>SUM(L8:L347)</f>
        <v>12990000</v>
      </c>
      <c r="N348">
        <f>SUM(N8:N347)</f>
        <v>13038000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3"/>
  <sheetViews>
    <sheetView topLeftCell="A30" workbookViewId="0">
      <selection activeCell="P8" sqref="P8:P32"/>
    </sheetView>
  </sheetViews>
  <sheetFormatPr defaultRowHeight="15"/>
  <sheetData>
    <row r="1" spans="1:22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169"/>
      <c r="T1" s="169"/>
      <c r="U1" s="169"/>
    </row>
    <row r="2" spans="1:22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169"/>
      <c r="T2" s="169"/>
      <c r="U2" s="169"/>
    </row>
    <row r="3" spans="1:22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169"/>
      <c r="T3" s="169"/>
      <c r="U3" s="169"/>
    </row>
    <row r="4" spans="1:22" ht="18.75">
      <c r="A4" s="798" t="s">
        <v>1654</v>
      </c>
      <c r="B4" s="798"/>
      <c r="C4" s="798"/>
      <c r="D4" s="798"/>
      <c r="E4" s="798"/>
      <c r="F4" s="798"/>
      <c r="G4" s="798"/>
      <c r="H4" s="7"/>
      <c r="I4" s="7"/>
      <c r="J4" s="7"/>
      <c r="K4" s="7"/>
      <c r="L4" s="6"/>
      <c r="M4" s="7"/>
      <c r="N4" s="142"/>
      <c r="O4" s="7"/>
      <c r="P4" s="143"/>
      <c r="Q4" s="144"/>
      <c r="R4" s="145" t="s">
        <v>1100</v>
      </c>
      <c r="S4" s="169"/>
      <c r="T4" s="169"/>
      <c r="U4" s="215"/>
    </row>
    <row r="5" spans="1:22">
      <c r="A5" s="146"/>
      <c r="B5" s="174"/>
      <c r="C5" s="147"/>
      <c r="D5" s="146"/>
      <c r="E5" s="146"/>
      <c r="F5" s="148"/>
      <c r="G5" s="148"/>
      <c r="H5" s="148"/>
      <c r="I5" s="148"/>
      <c r="J5" s="146"/>
      <c r="K5" s="146"/>
      <c r="L5" s="146"/>
      <c r="M5" s="146"/>
      <c r="N5" s="152"/>
      <c r="O5" s="148"/>
      <c r="P5" s="152"/>
      <c r="Q5" s="801" t="s">
        <v>1101</v>
      </c>
      <c r="R5" s="801"/>
      <c r="S5" s="169"/>
      <c r="T5" s="169"/>
      <c r="U5" s="216"/>
    </row>
    <row r="6" spans="1:22">
      <c r="A6" s="799" t="s">
        <v>1102</v>
      </c>
      <c r="B6" s="799"/>
      <c r="C6" s="147"/>
      <c r="D6" s="146"/>
      <c r="E6" s="146"/>
      <c r="F6" s="148"/>
      <c r="G6" s="148"/>
      <c r="H6" s="148"/>
      <c r="I6" s="148"/>
      <c r="J6" s="146"/>
      <c r="K6" s="146"/>
      <c r="L6" s="146"/>
      <c r="M6" s="146"/>
      <c r="N6" s="152"/>
      <c r="O6" s="148"/>
      <c r="P6" s="152"/>
      <c r="Q6" s="148"/>
      <c r="R6" s="146"/>
      <c r="S6" s="169"/>
      <c r="T6" s="169"/>
      <c r="U6" s="216"/>
    </row>
    <row r="7" spans="1:22" ht="63">
      <c r="A7" s="128" t="s">
        <v>708</v>
      </c>
      <c r="B7" s="128" t="s">
        <v>709</v>
      </c>
      <c r="C7" s="206" t="s">
        <v>710</v>
      </c>
      <c r="D7" s="128" t="s">
        <v>711</v>
      </c>
      <c r="E7" s="128" t="s">
        <v>712</v>
      </c>
      <c r="F7" s="128" t="s">
        <v>9</v>
      </c>
      <c r="G7" s="128" t="s">
        <v>713</v>
      </c>
      <c r="H7" s="128" t="s">
        <v>714</v>
      </c>
      <c r="I7" s="128" t="s">
        <v>715</v>
      </c>
      <c r="J7" s="132" t="s">
        <v>933</v>
      </c>
      <c r="K7" s="132" t="s">
        <v>934</v>
      </c>
      <c r="L7" s="132" t="s">
        <v>935</v>
      </c>
      <c r="M7" s="132" t="s">
        <v>936</v>
      </c>
      <c r="N7" s="217" t="s">
        <v>937</v>
      </c>
      <c r="O7" s="132" t="s">
        <v>938</v>
      </c>
      <c r="P7" s="217" t="s">
        <v>720</v>
      </c>
      <c r="Q7" s="132" t="s">
        <v>719</v>
      </c>
      <c r="R7" s="132" t="s">
        <v>721</v>
      </c>
      <c r="S7" s="154" t="s">
        <v>1658</v>
      </c>
      <c r="T7" s="200" t="s">
        <v>1659</v>
      </c>
      <c r="U7" s="218" t="s">
        <v>717</v>
      </c>
    </row>
    <row r="8" spans="1:22" ht="110.25">
      <c r="A8" s="128">
        <v>1</v>
      </c>
      <c r="B8" s="185"/>
      <c r="C8" s="182" t="s">
        <v>890</v>
      </c>
      <c r="D8" s="182" t="s">
        <v>1293</v>
      </c>
      <c r="E8" s="182" t="s">
        <v>3235</v>
      </c>
      <c r="F8" s="182" t="s">
        <v>163</v>
      </c>
      <c r="G8" s="182" t="s">
        <v>387</v>
      </c>
      <c r="H8" s="182" t="s">
        <v>388</v>
      </c>
      <c r="I8" s="182" t="s">
        <v>444</v>
      </c>
      <c r="J8" s="182" t="s">
        <v>3236</v>
      </c>
      <c r="K8" s="182" t="s">
        <v>743</v>
      </c>
      <c r="L8" s="182" t="s">
        <v>374</v>
      </c>
      <c r="M8" s="182" t="s">
        <v>726</v>
      </c>
      <c r="N8" s="182">
        <v>200000</v>
      </c>
      <c r="O8" s="182" t="s">
        <v>3237</v>
      </c>
      <c r="P8" s="182">
        <v>50000</v>
      </c>
      <c r="Q8" s="182" t="s">
        <v>3238</v>
      </c>
      <c r="R8" s="182" t="s">
        <v>773</v>
      </c>
      <c r="S8" s="124"/>
      <c r="T8" s="200"/>
      <c r="U8" s="201">
        <v>50000</v>
      </c>
      <c r="V8">
        <f>P8*0.9</f>
        <v>45000</v>
      </c>
    </row>
    <row r="9" spans="1:22" ht="94.5">
      <c r="A9" s="128">
        <v>2</v>
      </c>
      <c r="B9" s="185"/>
      <c r="C9" s="182" t="s">
        <v>3239</v>
      </c>
      <c r="D9" s="182" t="s">
        <v>844</v>
      </c>
      <c r="E9" s="182" t="s">
        <v>3235</v>
      </c>
      <c r="F9" s="182" t="s">
        <v>163</v>
      </c>
      <c r="G9" s="182" t="s">
        <v>387</v>
      </c>
      <c r="H9" s="182" t="s">
        <v>388</v>
      </c>
      <c r="I9" s="182" t="s">
        <v>444</v>
      </c>
      <c r="J9" s="182" t="s">
        <v>846</v>
      </c>
      <c r="K9" s="182" t="s">
        <v>852</v>
      </c>
      <c r="L9" s="182" t="s">
        <v>374</v>
      </c>
      <c r="M9" s="182" t="s">
        <v>726</v>
      </c>
      <c r="N9" s="182">
        <v>200000</v>
      </c>
      <c r="O9" s="182" t="s">
        <v>3240</v>
      </c>
      <c r="P9" s="182">
        <v>50000</v>
      </c>
      <c r="Q9" s="182" t="s">
        <v>3238</v>
      </c>
      <c r="R9" s="182" t="s">
        <v>728</v>
      </c>
      <c r="S9" s="124"/>
      <c r="T9" s="200"/>
      <c r="U9" s="201">
        <v>50000</v>
      </c>
      <c r="V9">
        <f t="shared" ref="V9:V32" si="0">P9*0.9</f>
        <v>45000</v>
      </c>
    </row>
    <row r="10" spans="1:22" ht="141.75">
      <c r="A10" s="128">
        <v>3</v>
      </c>
      <c r="B10" s="185"/>
      <c r="C10" s="182" t="s">
        <v>734</v>
      </c>
      <c r="D10" s="182" t="s">
        <v>1231</v>
      </c>
      <c r="E10" s="182" t="s">
        <v>3241</v>
      </c>
      <c r="F10" s="182" t="s">
        <v>163</v>
      </c>
      <c r="G10" s="182" t="s">
        <v>387</v>
      </c>
      <c r="H10" s="182" t="s">
        <v>388</v>
      </c>
      <c r="I10" s="182" t="s">
        <v>444</v>
      </c>
      <c r="J10" s="182" t="s">
        <v>3242</v>
      </c>
      <c r="K10" s="182" t="s">
        <v>852</v>
      </c>
      <c r="L10" s="182" t="s">
        <v>374</v>
      </c>
      <c r="M10" s="182" t="s">
        <v>726</v>
      </c>
      <c r="N10" s="182">
        <v>150000</v>
      </c>
      <c r="O10" s="182" t="s">
        <v>3237</v>
      </c>
      <c r="P10" s="182">
        <v>50000</v>
      </c>
      <c r="Q10" s="182" t="s">
        <v>3243</v>
      </c>
      <c r="R10" s="182" t="s">
        <v>773</v>
      </c>
      <c r="S10" s="124"/>
      <c r="T10" s="200"/>
      <c r="U10" s="201">
        <v>50000</v>
      </c>
      <c r="V10">
        <f t="shared" si="0"/>
        <v>45000</v>
      </c>
    </row>
    <row r="11" spans="1:22" ht="99">
      <c r="A11" s="128">
        <v>4</v>
      </c>
      <c r="B11" s="54"/>
      <c r="C11" s="202" t="s">
        <v>3244</v>
      </c>
      <c r="D11" s="202" t="s">
        <v>3245</v>
      </c>
      <c r="E11" s="203" t="s">
        <v>3246</v>
      </c>
      <c r="F11" s="54" t="s">
        <v>30</v>
      </c>
      <c r="G11" s="54" t="s">
        <v>33</v>
      </c>
      <c r="H11" s="54" t="s">
        <v>34</v>
      </c>
      <c r="I11" s="54" t="s">
        <v>5</v>
      </c>
      <c r="J11" s="54" t="s">
        <v>3247</v>
      </c>
      <c r="K11" s="54"/>
      <c r="L11" s="54" t="s">
        <v>3248</v>
      </c>
      <c r="M11" s="54" t="s">
        <v>1008</v>
      </c>
      <c r="N11" s="54">
        <v>50000</v>
      </c>
      <c r="O11" s="54"/>
      <c r="P11" s="54">
        <v>47500</v>
      </c>
      <c r="Q11" s="54"/>
      <c r="R11" s="54" t="s">
        <v>3249</v>
      </c>
      <c r="S11" s="124"/>
      <c r="T11" s="200"/>
      <c r="U11" s="116">
        <v>50000</v>
      </c>
      <c r="V11">
        <f t="shared" si="0"/>
        <v>42750</v>
      </c>
    </row>
    <row r="12" spans="1:22" ht="120">
      <c r="A12" s="128">
        <v>5</v>
      </c>
      <c r="B12" s="54"/>
      <c r="C12" s="202" t="s">
        <v>3250</v>
      </c>
      <c r="D12" s="202" t="s">
        <v>3251</v>
      </c>
      <c r="E12" s="203" t="s">
        <v>3252</v>
      </c>
      <c r="F12" s="54" t="s">
        <v>30</v>
      </c>
      <c r="G12" s="54" t="s">
        <v>33</v>
      </c>
      <c r="H12" s="54" t="s">
        <v>34</v>
      </c>
      <c r="I12" s="54" t="s">
        <v>6</v>
      </c>
      <c r="J12" s="54" t="s">
        <v>3253</v>
      </c>
      <c r="K12" s="54"/>
      <c r="L12" s="54"/>
      <c r="M12" s="54" t="s">
        <v>1008</v>
      </c>
      <c r="N12" s="54">
        <v>50000</v>
      </c>
      <c r="O12" s="54"/>
      <c r="P12" s="54">
        <v>47500</v>
      </c>
      <c r="Q12" s="54"/>
      <c r="R12" s="54" t="s">
        <v>3249</v>
      </c>
      <c r="S12" s="124"/>
      <c r="T12" s="200"/>
      <c r="U12" s="116">
        <v>50000</v>
      </c>
      <c r="V12">
        <f t="shared" si="0"/>
        <v>42750</v>
      </c>
    </row>
    <row r="13" spans="1:22" ht="75">
      <c r="A13" s="128">
        <v>6</v>
      </c>
      <c r="B13" s="54"/>
      <c r="C13" s="202" t="s">
        <v>3254</v>
      </c>
      <c r="D13" s="202" t="s">
        <v>3255</v>
      </c>
      <c r="E13" s="203" t="s">
        <v>3256</v>
      </c>
      <c r="F13" s="54" t="s">
        <v>30</v>
      </c>
      <c r="G13" s="54" t="s">
        <v>33</v>
      </c>
      <c r="H13" s="54" t="s">
        <v>34</v>
      </c>
      <c r="I13" s="54" t="s">
        <v>6</v>
      </c>
      <c r="J13" s="54" t="s">
        <v>3257</v>
      </c>
      <c r="K13" s="54"/>
      <c r="L13" s="54" t="s">
        <v>3258</v>
      </c>
      <c r="M13" s="54" t="s">
        <v>1008</v>
      </c>
      <c r="N13" s="54">
        <v>50000</v>
      </c>
      <c r="O13" s="54"/>
      <c r="P13" s="54">
        <v>47500</v>
      </c>
      <c r="Q13" s="54"/>
      <c r="R13" s="54" t="s">
        <v>3249</v>
      </c>
      <c r="S13" s="124"/>
      <c r="T13" s="200"/>
      <c r="U13" s="116">
        <v>50000</v>
      </c>
      <c r="V13">
        <f t="shared" si="0"/>
        <v>42750</v>
      </c>
    </row>
    <row r="14" spans="1:22" ht="105">
      <c r="A14" s="128">
        <v>7</v>
      </c>
      <c r="B14" s="54"/>
      <c r="C14" s="202" t="s">
        <v>3259</v>
      </c>
      <c r="D14" s="202" t="s">
        <v>3260</v>
      </c>
      <c r="E14" s="203" t="s">
        <v>3261</v>
      </c>
      <c r="F14" s="54" t="s">
        <v>30</v>
      </c>
      <c r="G14" s="54" t="s">
        <v>33</v>
      </c>
      <c r="H14" s="54" t="s">
        <v>159</v>
      </c>
      <c r="I14" s="54" t="s">
        <v>6</v>
      </c>
      <c r="J14" s="54" t="s">
        <v>3262</v>
      </c>
      <c r="K14" s="54"/>
      <c r="L14" s="54"/>
      <c r="M14" s="54" t="s">
        <v>1008</v>
      </c>
      <c r="N14" s="54">
        <v>50000</v>
      </c>
      <c r="O14" s="54"/>
      <c r="P14" s="54">
        <v>47500</v>
      </c>
      <c r="Q14" s="54"/>
      <c r="R14" s="54" t="s">
        <v>3249</v>
      </c>
      <c r="S14" s="124"/>
      <c r="T14" s="200"/>
      <c r="U14" s="116">
        <v>50000</v>
      </c>
      <c r="V14">
        <f t="shared" si="0"/>
        <v>42750</v>
      </c>
    </row>
    <row r="15" spans="1:22" ht="105">
      <c r="A15" s="128">
        <v>8</v>
      </c>
      <c r="B15" s="54"/>
      <c r="C15" s="202" t="s">
        <v>3263</v>
      </c>
      <c r="D15" s="202" t="s">
        <v>3264</v>
      </c>
      <c r="E15" s="203" t="s">
        <v>3265</v>
      </c>
      <c r="F15" s="54" t="s">
        <v>30</v>
      </c>
      <c r="G15" s="54" t="s">
        <v>33</v>
      </c>
      <c r="H15" s="54" t="s">
        <v>34</v>
      </c>
      <c r="I15" s="54" t="s">
        <v>6</v>
      </c>
      <c r="J15" s="54" t="s">
        <v>3266</v>
      </c>
      <c r="K15" s="54"/>
      <c r="L15" s="54" t="s">
        <v>943</v>
      </c>
      <c r="M15" s="54" t="s">
        <v>1008</v>
      </c>
      <c r="N15" s="54">
        <v>38000</v>
      </c>
      <c r="O15" s="54"/>
      <c r="P15" s="54">
        <v>36100</v>
      </c>
      <c r="Q15" s="54"/>
      <c r="R15" s="54" t="s">
        <v>3249</v>
      </c>
      <c r="S15" s="124"/>
      <c r="T15" s="200"/>
      <c r="U15" s="116">
        <v>38000</v>
      </c>
      <c r="V15">
        <f t="shared" si="0"/>
        <v>32490</v>
      </c>
    </row>
    <row r="16" spans="1:22" ht="99">
      <c r="A16" s="128">
        <v>9</v>
      </c>
      <c r="B16" s="54"/>
      <c r="C16" s="202" t="s">
        <v>3267</v>
      </c>
      <c r="D16" s="202" t="s">
        <v>3268</v>
      </c>
      <c r="E16" s="203" t="s">
        <v>3269</v>
      </c>
      <c r="F16" s="54" t="s">
        <v>30</v>
      </c>
      <c r="G16" s="54" t="s">
        <v>33</v>
      </c>
      <c r="H16" s="54" t="s">
        <v>34</v>
      </c>
      <c r="I16" s="54" t="s">
        <v>6</v>
      </c>
      <c r="J16" s="54" t="s">
        <v>3270</v>
      </c>
      <c r="K16" s="54"/>
      <c r="L16" s="54" t="s">
        <v>3258</v>
      </c>
      <c r="M16" s="54" t="s">
        <v>1008</v>
      </c>
      <c r="N16" s="54">
        <v>50000</v>
      </c>
      <c r="O16" s="54"/>
      <c r="P16" s="54">
        <v>47500</v>
      </c>
      <c r="Q16" s="54"/>
      <c r="R16" s="54" t="s">
        <v>3249</v>
      </c>
      <c r="S16" s="124"/>
      <c r="T16" s="200"/>
      <c r="U16" s="116">
        <v>50000</v>
      </c>
      <c r="V16">
        <f t="shared" si="0"/>
        <v>42750</v>
      </c>
    </row>
    <row r="17" spans="1:22" ht="94.5">
      <c r="A17" s="128">
        <v>10</v>
      </c>
      <c r="B17" s="124"/>
      <c r="C17" s="204" t="s">
        <v>1886</v>
      </c>
      <c r="D17" s="204" t="s">
        <v>3271</v>
      </c>
      <c r="E17" s="182" t="s">
        <v>3272</v>
      </c>
      <c r="F17" s="182" t="s">
        <v>30</v>
      </c>
      <c r="G17" s="182" t="s">
        <v>33</v>
      </c>
      <c r="H17" s="182" t="s">
        <v>34</v>
      </c>
      <c r="I17" s="182" t="s">
        <v>5</v>
      </c>
      <c r="J17" s="136" t="s">
        <v>1041</v>
      </c>
      <c r="K17" s="123" t="s">
        <v>1019</v>
      </c>
      <c r="L17" s="182" t="s">
        <v>3273</v>
      </c>
      <c r="M17" s="182" t="s">
        <v>3274</v>
      </c>
      <c r="N17" s="182">
        <v>100000</v>
      </c>
      <c r="O17" s="182" t="s">
        <v>3275</v>
      </c>
      <c r="P17" s="182">
        <v>50000</v>
      </c>
      <c r="Q17" s="182" t="s">
        <v>3276</v>
      </c>
      <c r="R17" s="182" t="s">
        <v>1008</v>
      </c>
      <c r="S17" s="124"/>
      <c r="T17" s="200"/>
      <c r="U17" s="201">
        <v>50000</v>
      </c>
      <c r="V17">
        <f t="shared" si="0"/>
        <v>45000</v>
      </c>
    </row>
    <row r="18" spans="1:22" ht="110.25">
      <c r="A18" s="128">
        <v>11</v>
      </c>
      <c r="B18" s="124"/>
      <c r="C18" s="205" t="s">
        <v>2689</v>
      </c>
      <c r="D18" s="205" t="s">
        <v>3277</v>
      </c>
      <c r="E18" s="182" t="s">
        <v>3278</v>
      </c>
      <c r="F18" s="182" t="s">
        <v>30</v>
      </c>
      <c r="G18" s="182" t="s">
        <v>33</v>
      </c>
      <c r="H18" s="182" t="s">
        <v>34</v>
      </c>
      <c r="I18" s="182" t="s">
        <v>5</v>
      </c>
      <c r="J18" s="128" t="s">
        <v>1092</v>
      </c>
      <c r="K18" s="95" t="s">
        <v>852</v>
      </c>
      <c r="L18" s="182" t="s">
        <v>3258</v>
      </c>
      <c r="M18" s="182" t="s">
        <v>3274</v>
      </c>
      <c r="N18" s="182">
        <v>200000</v>
      </c>
      <c r="O18" s="182" t="s">
        <v>3275</v>
      </c>
      <c r="P18" s="182">
        <v>50000</v>
      </c>
      <c r="Q18" s="182" t="s">
        <v>3276</v>
      </c>
      <c r="R18" s="182" t="s">
        <v>947</v>
      </c>
      <c r="S18" s="124"/>
      <c r="T18" s="200"/>
      <c r="U18" s="201">
        <v>50000</v>
      </c>
      <c r="V18">
        <f t="shared" si="0"/>
        <v>45000</v>
      </c>
    </row>
    <row r="19" spans="1:22" ht="141.75">
      <c r="A19" s="128">
        <v>12</v>
      </c>
      <c r="B19" s="124"/>
      <c r="C19" s="205" t="s">
        <v>3279</v>
      </c>
      <c r="D19" s="205" t="s">
        <v>3280</v>
      </c>
      <c r="E19" s="182" t="s">
        <v>3281</v>
      </c>
      <c r="F19" s="182" t="s">
        <v>30</v>
      </c>
      <c r="G19" s="182" t="s">
        <v>33</v>
      </c>
      <c r="H19" s="182" t="s">
        <v>34</v>
      </c>
      <c r="I19" s="182" t="s">
        <v>5</v>
      </c>
      <c r="J19" s="125" t="s">
        <v>989</v>
      </c>
      <c r="K19" s="125" t="s">
        <v>760</v>
      </c>
      <c r="L19" s="182" t="s">
        <v>3282</v>
      </c>
      <c r="M19" s="182" t="s">
        <v>3274</v>
      </c>
      <c r="N19" s="182">
        <v>200000</v>
      </c>
      <c r="O19" s="182" t="s">
        <v>991</v>
      </c>
      <c r="P19" s="182">
        <v>50000</v>
      </c>
      <c r="Q19" s="182" t="s">
        <v>3276</v>
      </c>
      <c r="R19" s="182" t="s">
        <v>947</v>
      </c>
      <c r="S19" s="124"/>
      <c r="T19" s="200"/>
      <c r="U19" s="201">
        <v>50000</v>
      </c>
      <c r="V19">
        <f t="shared" si="0"/>
        <v>45000</v>
      </c>
    </row>
    <row r="20" spans="1:22" ht="96">
      <c r="A20" s="128">
        <v>13</v>
      </c>
      <c r="B20" s="124"/>
      <c r="C20" s="205" t="s">
        <v>3283</v>
      </c>
      <c r="D20" s="205" t="s">
        <v>1959</v>
      </c>
      <c r="E20" s="182" t="s">
        <v>3284</v>
      </c>
      <c r="F20" s="182" t="s">
        <v>30</v>
      </c>
      <c r="G20" s="182" t="s">
        <v>33</v>
      </c>
      <c r="H20" s="182" t="s">
        <v>34</v>
      </c>
      <c r="I20" s="182" t="s">
        <v>5</v>
      </c>
      <c r="J20" s="125" t="s">
        <v>996</v>
      </c>
      <c r="K20" s="125" t="s">
        <v>997</v>
      </c>
      <c r="L20" s="182" t="s">
        <v>3282</v>
      </c>
      <c r="M20" s="182" t="s">
        <v>3274</v>
      </c>
      <c r="N20" s="182">
        <v>150000</v>
      </c>
      <c r="O20" s="182" t="s">
        <v>991</v>
      </c>
      <c r="P20" s="182">
        <v>50000</v>
      </c>
      <c r="Q20" s="182" t="s">
        <v>3276</v>
      </c>
      <c r="R20" s="182" t="s">
        <v>773</v>
      </c>
      <c r="S20" s="124"/>
      <c r="T20" s="200"/>
      <c r="U20" s="201">
        <v>50000</v>
      </c>
      <c r="V20">
        <f t="shared" si="0"/>
        <v>45000</v>
      </c>
    </row>
    <row r="21" spans="1:22" ht="141.75">
      <c r="A21" s="128">
        <v>14</v>
      </c>
      <c r="B21" s="124"/>
      <c r="C21" s="205" t="s">
        <v>3285</v>
      </c>
      <c r="D21" s="205" t="s">
        <v>3286</v>
      </c>
      <c r="E21" s="182" t="s">
        <v>3287</v>
      </c>
      <c r="F21" s="182" t="s">
        <v>30</v>
      </c>
      <c r="G21" s="182" t="s">
        <v>33</v>
      </c>
      <c r="H21" s="182" t="s">
        <v>34</v>
      </c>
      <c r="I21" s="182" t="s">
        <v>5</v>
      </c>
      <c r="J21" s="128" t="s">
        <v>1041</v>
      </c>
      <c r="K21" s="123" t="s">
        <v>1019</v>
      </c>
      <c r="L21" s="182" t="s">
        <v>3282</v>
      </c>
      <c r="M21" s="182" t="s">
        <v>3274</v>
      </c>
      <c r="N21" s="182">
        <v>150000</v>
      </c>
      <c r="O21" s="182" t="s">
        <v>3275</v>
      </c>
      <c r="P21" s="182">
        <v>50000</v>
      </c>
      <c r="Q21" s="182" t="s">
        <v>3276</v>
      </c>
      <c r="R21" s="182" t="s">
        <v>728</v>
      </c>
      <c r="S21" s="124"/>
      <c r="T21" s="200"/>
      <c r="U21" s="201">
        <v>50000</v>
      </c>
      <c r="V21">
        <f t="shared" si="0"/>
        <v>45000</v>
      </c>
    </row>
    <row r="22" spans="1:22" ht="126">
      <c r="A22" s="128">
        <v>15</v>
      </c>
      <c r="B22" s="124"/>
      <c r="C22" s="206" t="s">
        <v>3288</v>
      </c>
      <c r="D22" s="206" t="s">
        <v>3289</v>
      </c>
      <c r="E22" s="182" t="s">
        <v>3290</v>
      </c>
      <c r="F22" s="182" t="s">
        <v>30</v>
      </c>
      <c r="G22" s="182" t="s">
        <v>33</v>
      </c>
      <c r="H22" s="182" t="s">
        <v>34</v>
      </c>
      <c r="I22" s="182" t="s">
        <v>6</v>
      </c>
      <c r="J22" s="128" t="s">
        <v>1016</v>
      </c>
      <c r="K22" s="95" t="s">
        <v>852</v>
      </c>
      <c r="L22" s="182" t="s">
        <v>3291</v>
      </c>
      <c r="M22" s="182"/>
      <c r="N22" s="182">
        <v>148500</v>
      </c>
      <c r="O22" s="182" t="s">
        <v>945</v>
      </c>
      <c r="P22" s="182">
        <v>49500</v>
      </c>
      <c r="Q22" s="182" t="s">
        <v>3276</v>
      </c>
      <c r="R22" s="182" t="s">
        <v>1008</v>
      </c>
      <c r="S22" s="124"/>
      <c r="T22" s="200"/>
      <c r="U22" s="201">
        <v>49500</v>
      </c>
      <c r="V22">
        <f t="shared" si="0"/>
        <v>44550</v>
      </c>
    </row>
    <row r="23" spans="1:22" ht="110.25">
      <c r="A23" s="128">
        <v>16</v>
      </c>
      <c r="B23" s="124"/>
      <c r="C23" s="205" t="s">
        <v>3292</v>
      </c>
      <c r="D23" s="205" t="s">
        <v>3293</v>
      </c>
      <c r="E23" s="182" t="s">
        <v>3294</v>
      </c>
      <c r="F23" s="182" t="s">
        <v>30</v>
      </c>
      <c r="G23" s="182" t="s">
        <v>33</v>
      </c>
      <c r="H23" s="182" t="s">
        <v>34</v>
      </c>
      <c r="I23" s="182" t="s">
        <v>5</v>
      </c>
      <c r="J23" s="132" t="s">
        <v>864</v>
      </c>
      <c r="K23" s="138" t="s">
        <v>1049</v>
      </c>
      <c r="L23" s="182" t="s">
        <v>3295</v>
      </c>
      <c r="M23" s="182" t="s">
        <v>3296</v>
      </c>
      <c r="N23" s="182">
        <v>150000</v>
      </c>
      <c r="O23" s="182" t="s">
        <v>3297</v>
      </c>
      <c r="P23" s="182">
        <v>50000</v>
      </c>
      <c r="Q23" s="182" t="s">
        <v>3276</v>
      </c>
      <c r="R23" s="182" t="s">
        <v>985</v>
      </c>
      <c r="S23" s="124"/>
      <c r="T23" s="200"/>
      <c r="U23" s="201">
        <v>50000</v>
      </c>
      <c r="V23">
        <f t="shared" si="0"/>
        <v>45000</v>
      </c>
    </row>
    <row r="24" spans="1:22" ht="141.75">
      <c r="A24" s="128">
        <v>17</v>
      </c>
      <c r="B24" s="124"/>
      <c r="C24" s="205" t="s">
        <v>3298</v>
      </c>
      <c r="D24" s="205" t="s">
        <v>2736</v>
      </c>
      <c r="E24" s="182" t="s">
        <v>3299</v>
      </c>
      <c r="F24" s="182" t="s">
        <v>30</v>
      </c>
      <c r="G24" s="182" t="s">
        <v>33</v>
      </c>
      <c r="H24" s="182" t="s">
        <v>34</v>
      </c>
      <c r="I24" s="182" t="s">
        <v>5</v>
      </c>
      <c r="J24" s="95" t="s">
        <v>830</v>
      </c>
      <c r="K24" s="95" t="s">
        <v>743</v>
      </c>
      <c r="L24" s="182" t="s">
        <v>3258</v>
      </c>
      <c r="M24" s="182" t="s">
        <v>3274</v>
      </c>
      <c r="N24" s="182">
        <v>200000</v>
      </c>
      <c r="O24" s="182" t="s">
        <v>3297</v>
      </c>
      <c r="P24" s="182">
        <v>50000</v>
      </c>
      <c r="Q24" s="182" t="s">
        <v>3276</v>
      </c>
      <c r="R24" s="182" t="s">
        <v>985</v>
      </c>
      <c r="S24" s="124"/>
      <c r="T24" s="200"/>
      <c r="U24" s="201">
        <v>50000</v>
      </c>
      <c r="V24">
        <f t="shared" si="0"/>
        <v>45000</v>
      </c>
    </row>
    <row r="25" spans="1:22" ht="173.25">
      <c r="A25" s="128">
        <v>18</v>
      </c>
      <c r="B25" s="185"/>
      <c r="C25" s="128" t="s">
        <v>3300</v>
      </c>
      <c r="D25" s="128" t="s">
        <v>3301</v>
      </c>
      <c r="E25" s="128" t="s">
        <v>3302</v>
      </c>
      <c r="F25" s="132" t="s">
        <v>30</v>
      </c>
      <c r="G25" s="128" t="s">
        <v>33</v>
      </c>
      <c r="H25" s="128" t="s">
        <v>34</v>
      </c>
      <c r="I25" s="128" t="s">
        <v>5</v>
      </c>
      <c r="J25" s="128" t="s">
        <v>3303</v>
      </c>
      <c r="K25" s="132" t="s">
        <v>3304</v>
      </c>
      <c r="L25" s="132" t="s">
        <v>3305</v>
      </c>
      <c r="M25" s="132" t="s">
        <v>3274</v>
      </c>
      <c r="N25" s="185">
        <v>196000</v>
      </c>
      <c r="O25" s="132" t="s">
        <v>3297</v>
      </c>
      <c r="P25" s="185">
        <v>49000</v>
      </c>
      <c r="Q25" s="132" t="s">
        <v>3306</v>
      </c>
      <c r="R25" s="185" t="s">
        <v>947</v>
      </c>
      <c r="S25" s="124"/>
      <c r="T25" s="200"/>
      <c r="U25" s="207">
        <v>49000</v>
      </c>
      <c r="V25">
        <f t="shared" si="0"/>
        <v>44100</v>
      </c>
    </row>
    <row r="26" spans="1:22" ht="78.75">
      <c r="A26" s="128">
        <v>19</v>
      </c>
      <c r="B26" s="185"/>
      <c r="C26" s="128" t="s">
        <v>3307</v>
      </c>
      <c r="D26" s="128" t="s">
        <v>3308</v>
      </c>
      <c r="E26" s="128" t="s">
        <v>3309</v>
      </c>
      <c r="F26" s="132" t="s">
        <v>30</v>
      </c>
      <c r="G26" s="128" t="s">
        <v>33</v>
      </c>
      <c r="H26" s="128" t="s">
        <v>34</v>
      </c>
      <c r="I26" s="128" t="s">
        <v>6</v>
      </c>
      <c r="J26" s="128" t="s">
        <v>3310</v>
      </c>
      <c r="K26" s="132" t="s">
        <v>3311</v>
      </c>
      <c r="L26" s="132" t="s">
        <v>3312</v>
      </c>
      <c r="M26" s="132" t="s">
        <v>3296</v>
      </c>
      <c r="N26" s="185">
        <v>150000</v>
      </c>
      <c r="O26" s="132" t="s">
        <v>3275</v>
      </c>
      <c r="P26" s="185">
        <v>50000</v>
      </c>
      <c r="Q26" s="132" t="s">
        <v>3306</v>
      </c>
      <c r="R26" s="185" t="s">
        <v>947</v>
      </c>
      <c r="S26" s="124"/>
      <c r="T26" s="200"/>
      <c r="U26" s="207">
        <v>50000</v>
      </c>
      <c r="V26">
        <f t="shared" si="0"/>
        <v>45000</v>
      </c>
    </row>
    <row r="27" spans="1:22" ht="110.25">
      <c r="A27" s="128">
        <v>20</v>
      </c>
      <c r="B27" s="182"/>
      <c r="C27" s="188" t="s">
        <v>3313</v>
      </c>
      <c r="D27" s="188" t="s">
        <v>3314</v>
      </c>
      <c r="E27" s="186" t="s">
        <v>3315</v>
      </c>
      <c r="F27" s="191" t="s">
        <v>30</v>
      </c>
      <c r="G27" s="208" t="s">
        <v>33</v>
      </c>
      <c r="H27" s="209" t="s">
        <v>34</v>
      </c>
      <c r="I27" s="208" t="s">
        <v>5</v>
      </c>
      <c r="J27" s="128" t="s">
        <v>900</v>
      </c>
      <c r="K27" s="128" t="s">
        <v>3316</v>
      </c>
      <c r="L27" s="128" t="s">
        <v>789</v>
      </c>
      <c r="M27" s="162" t="s">
        <v>726</v>
      </c>
      <c r="N27" s="128">
        <v>200000</v>
      </c>
      <c r="O27" s="164">
        <v>40970</v>
      </c>
      <c r="P27" s="128">
        <v>50000</v>
      </c>
      <c r="Q27" s="164" t="s">
        <v>2657</v>
      </c>
      <c r="R27" s="182" t="s">
        <v>1008</v>
      </c>
      <c r="S27" s="210" t="s">
        <v>3317</v>
      </c>
      <c r="T27" s="211" t="s">
        <v>3318</v>
      </c>
      <c r="U27" s="212">
        <v>50000</v>
      </c>
      <c r="V27">
        <f t="shared" si="0"/>
        <v>45000</v>
      </c>
    </row>
    <row r="28" spans="1:22" ht="110.25">
      <c r="A28" s="128">
        <v>21</v>
      </c>
      <c r="B28" s="182"/>
      <c r="C28" s="182" t="s">
        <v>3319</v>
      </c>
      <c r="D28" s="182" t="s">
        <v>3320</v>
      </c>
      <c r="E28" s="206" t="s">
        <v>3321</v>
      </c>
      <c r="F28" s="191" t="s">
        <v>30</v>
      </c>
      <c r="G28" s="208" t="s">
        <v>33</v>
      </c>
      <c r="H28" s="209" t="s">
        <v>34</v>
      </c>
      <c r="I28" s="128" t="s">
        <v>6</v>
      </c>
      <c r="J28" s="182" t="s">
        <v>1001</v>
      </c>
      <c r="K28" s="182" t="s">
        <v>942</v>
      </c>
      <c r="L28" s="182" t="s">
        <v>990</v>
      </c>
      <c r="M28" s="213" t="s">
        <v>726</v>
      </c>
      <c r="N28" s="182">
        <v>150000</v>
      </c>
      <c r="O28" s="213" t="s">
        <v>991</v>
      </c>
      <c r="P28" s="128">
        <v>50000</v>
      </c>
      <c r="Q28" s="164" t="s">
        <v>2657</v>
      </c>
      <c r="R28" s="182" t="s">
        <v>947</v>
      </c>
      <c r="S28" s="210" t="s">
        <v>3322</v>
      </c>
      <c r="T28" s="211" t="s">
        <v>3323</v>
      </c>
      <c r="U28" s="212">
        <v>50000</v>
      </c>
      <c r="V28">
        <f t="shared" si="0"/>
        <v>45000</v>
      </c>
    </row>
    <row r="29" spans="1:22" ht="173.25">
      <c r="A29" s="128">
        <v>22</v>
      </c>
      <c r="B29" s="182"/>
      <c r="C29" s="182" t="s">
        <v>2871</v>
      </c>
      <c r="D29" s="182" t="s">
        <v>3324</v>
      </c>
      <c r="E29" s="206" t="s">
        <v>3325</v>
      </c>
      <c r="F29" s="191" t="s">
        <v>30</v>
      </c>
      <c r="G29" s="208" t="s">
        <v>33</v>
      </c>
      <c r="H29" s="209" t="s">
        <v>34</v>
      </c>
      <c r="I29" s="208" t="s">
        <v>5</v>
      </c>
      <c r="J29" s="132" t="s">
        <v>1060</v>
      </c>
      <c r="K29" s="132" t="s">
        <v>852</v>
      </c>
      <c r="L29" s="132" t="s">
        <v>374</v>
      </c>
      <c r="M29" s="214" t="s">
        <v>1061</v>
      </c>
      <c r="N29" s="132">
        <v>200000</v>
      </c>
      <c r="O29" s="214" t="s">
        <v>3275</v>
      </c>
      <c r="P29" s="128">
        <v>50000</v>
      </c>
      <c r="Q29" s="164" t="s">
        <v>2657</v>
      </c>
      <c r="R29" s="182" t="s">
        <v>947</v>
      </c>
      <c r="S29" s="210" t="s">
        <v>3326</v>
      </c>
      <c r="T29" s="211" t="s">
        <v>3327</v>
      </c>
      <c r="U29" s="212">
        <v>50000</v>
      </c>
      <c r="V29">
        <f t="shared" si="0"/>
        <v>45000</v>
      </c>
    </row>
    <row r="30" spans="1:22" ht="94.5">
      <c r="A30" s="128">
        <v>23</v>
      </c>
      <c r="B30" s="182"/>
      <c r="C30" s="182" t="s">
        <v>3328</v>
      </c>
      <c r="D30" s="182" t="s">
        <v>3329</v>
      </c>
      <c r="E30" s="206" t="s">
        <v>3330</v>
      </c>
      <c r="F30" s="191" t="s">
        <v>30</v>
      </c>
      <c r="G30" s="208" t="s">
        <v>33</v>
      </c>
      <c r="H30" s="209" t="s">
        <v>34</v>
      </c>
      <c r="I30" s="128" t="s">
        <v>6</v>
      </c>
      <c r="J30" s="132" t="s">
        <v>1037</v>
      </c>
      <c r="K30" s="132" t="s">
        <v>852</v>
      </c>
      <c r="L30" s="132" t="s">
        <v>374</v>
      </c>
      <c r="M30" s="214" t="s">
        <v>848</v>
      </c>
      <c r="N30" s="132">
        <v>150000</v>
      </c>
      <c r="O30" s="214" t="s">
        <v>1038</v>
      </c>
      <c r="P30" s="128">
        <v>50000</v>
      </c>
      <c r="Q30" s="164" t="s">
        <v>2657</v>
      </c>
      <c r="R30" s="182" t="s">
        <v>947</v>
      </c>
      <c r="S30" s="210" t="s">
        <v>3331</v>
      </c>
      <c r="T30" s="211" t="s">
        <v>3332</v>
      </c>
      <c r="U30" s="212">
        <v>50000</v>
      </c>
      <c r="V30">
        <f t="shared" si="0"/>
        <v>45000</v>
      </c>
    </row>
    <row r="31" spans="1:22" ht="47.25">
      <c r="A31" s="128">
        <v>24</v>
      </c>
      <c r="B31" s="182"/>
      <c r="C31" s="182" t="s">
        <v>3333</v>
      </c>
      <c r="D31" s="182" t="s">
        <v>3334</v>
      </c>
      <c r="E31" s="206" t="s">
        <v>3335</v>
      </c>
      <c r="F31" s="191" t="s">
        <v>30</v>
      </c>
      <c r="G31" s="208" t="s">
        <v>33</v>
      </c>
      <c r="H31" s="209" t="s">
        <v>34</v>
      </c>
      <c r="I31" s="128" t="s">
        <v>6</v>
      </c>
      <c r="J31" s="182"/>
      <c r="K31" s="182"/>
      <c r="L31" s="132" t="s">
        <v>789</v>
      </c>
      <c r="M31" s="213" t="s">
        <v>3296</v>
      </c>
      <c r="N31" s="182">
        <v>150000</v>
      </c>
      <c r="O31" s="213" t="s">
        <v>945</v>
      </c>
      <c r="P31" s="128">
        <v>50000</v>
      </c>
      <c r="Q31" s="164" t="s">
        <v>2657</v>
      </c>
      <c r="R31" s="182" t="s">
        <v>985</v>
      </c>
      <c r="S31" s="210" t="s">
        <v>3336</v>
      </c>
      <c r="T31" s="211" t="s">
        <v>3337</v>
      </c>
      <c r="U31" s="212">
        <v>50000</v>
      </c>
      <c r="V31">
        <f t="shared" si="0"/>
        <v>45000</v>
      </c>
    </row>
    <row r="32" spans="1:22" ht="110.25">
      <c r="A32" s="128">
        <v>25</v>
      </c>
      <c r="B32" s="182"/>
      <c r="C32" s="182" t="s">
        <v>3338</v>
      </c>
      <c r="D32" s="182" t="s">
        <v>3339</v>
      </c>
      <c r="E32" s="206" t="s">
        <v>3340</v>
      </c>
      <c r="F32" s="191" t="s">
        <v>30</v>
      </c>
      <c r="G32" s="208" t="s">
        <v>33</v>
      </c>
      <c r="H32" s="209" t="s">
        <v>34</v>
      </c>
      <c r="I32" s="208" t="s">
        <v>5</v>
      </c>
      <c r="J32" s="128" t="s">
        <v>756</v>
      </c>
      <c r="K32" s="128" t="s">
        <v>743</v>
      </c>
      <c r="L32" s="128" t="s">
        <v>374</v>
      </c>
      <c r="M32" s="162" t="s">
        <v>726</v>
      </c>
      <c r="N32" s="128">
        <v>150000</v>
      </c>
      <c r="O32" s="164" t="s">
        <v>749</v>
      </c>
      <c r="P32" s="128">
        <v>50000</v>
      </c>
      <c r="Q32" s="164" t="s">
        <v>2657</v>
      </c>
      <c r="R32" s="182" t="s">
        <v>985</v>
      </c>
      <c r="S32" s="210" t="s">
        <v>3341</v>
      </c>
      <c r="T32" s="211" t="s">
        <v>3342</v>
      </c>
      <c r="U32" s="212">
        <v>50000</v>
      </c>
      <c r="V32">
        <f t="shared" si="0"/>
        <v>45000</v>
      </c>
    </row>
    <row r="33" spans="16:16">
      <c r="P33">
        <f>SUM(P8:P32)</f>
        <v>1222100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58"/>
  <sheetViews>
    <sheetView topLeftCell="A13" workbookViewId="0">
      <selection activeCell="P8" sqref="P8:P17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</row>
    <row r="2" spans="1:21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</row>
    <row r="3" spans="1:21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</row>
    <row r="4" spans="1:21" ht="18.75">
      <c r="A4" s="798" t="s">
        <v>1657</v>
      </c>
      <c r="B4" s="798"/>
      <c r="C4" s="798"/>
      <c r="D4" s="798"/>
      <c r="E4" s="798"/>
      <c r="F4" s="798"/>
      <c r="G4" s="798"/>
      <c r="H4" s="178"/>
      <c r="I4" s="178"/>
      <c r="J4" s="220"/>
      <c r="K4" s="142"/>
      <c r="L4" s="166"/>
      <c r="M4" s="221"/>
      <c r="N4" s="142"/>
      <c r="O4" s="6"/>
      <c r="P4" s="179"/>
      <c r="Q4" s="222"/>
      <c r="R4" s="145" t="s">
        <v>1100</v>
      </c>
      <c r="S4" s="219"/>
      <c r="T4" s="219"/>
    </row>
    <row r="5" spans="1:21" ht="15.75">
      <c r="A5" s="152"/>
      <c r="B5" s="169"/>
      <c r="C5" s="169"/>
      <c r="D5" s="169"/>
      <c r="E5" s="44"/>
      <c r="F5" s="180"/>
      <c r="G5" s="180"/>
      <c r="H5" s="180"/>
      <c r="I5" s="180"/>
      <c r="J5" s="44"/>
      <c r="K5" s="152"/>
      <c r="L5" s="152"/>
      <c r="M5" s="223"/>
      <c r="N5" s="152"/>
      <c r="O5" s="169"/>
      <c r="P5" s="169"/>
      <c r="Q5" s="803" t="s">
        <v>1655</v>
      </c>
      <c r="R5" s="803"/>
      <c r="S5" s="219"/>
      <c r="T5" s="219"/>
    </row>
    <row r="6" spans="1:21" ht="15.75">
      <c r="A6" s="799" t="s">
        <v>1102</v>
      </c>
      <c r="B6" s="799"/>
      <c r="C6" s="799"/>
      <c r="D6" s="169"/>
      <c r="E6" s="44"/>
      <c r="F6" s="180"/>
      <c r="G6" s="180"/>
      <c r="H6" s="180"/>
      <c r="I6" s="180"/>
      <c r="J6" s="44"/>
      <c r="K6" s="152"/>
      <c r="L6" s="152"/>
      <c r="M6" s="223"/>
      <c r="N6" s="152"/>
      <c r="O6" s="169"/>
      <c r="P6" s="802" t="s">
        <v>1656</v>
      </c>
      <c r="Q6" s="802"/>
      <c r="R6" s="802"/>
      <c r="S6" s="219"/>
      <c r="T6" s="219"/>
    </row>
    <row r="7" spans="1:21" ht="63">
      <c r="A7" s="224" t="s">
        <v>708</v>
      </c>
      <c r="B7" s="225" t="s">
        <v>709</v>
      </c>
      <c r="C7" s="225" t="s">
        <v>710</v>
      </c>
      <c r="D7" s="225" t="s">
        <v>711</v>
      </c>
      <c r="E7" s="225" t="s">
        <v>712</v>
      </c>
      <c r="F7" s="225" t="s">
        <v>9</v>
      </c>
      <c r="G7" s="225" t="s">
        <v>713</v>
      </c>
      <c r="H7" s="225" t="s">
        <v>714</v>
      </c>
      <c r="I7" s="225" t="s">
        <v>715</v>
      </c>
      <c r="J7" s="225" t="s">
        <v>716</v>
      </c>
      <c r="K7" s="225" t="s">
        <v>717</v>
      </c>
      <c r="L7" s="218" t="s">
        <v>3343</v>
      </c>
      <c r="M7" s="225" t="s">
        <v>719</v>
      </c>
      <c r="N7" s="225" t="s">
        <v>720</v>
      </c>
      <c r="O7" s="225" t="s">
        <v>721</v>
      </c>
      <c r="P7" s="225" t="s">
        <v>720</v>
      </c>
      <c r="Q7" s="225" t="s">
        <v>719</v>
      </c>
      <c r="R7" s="225" t="s">
        <v>721</v>
      </c>
      <c r="S7" s="226" t="s">
        <v>1658</v>
      </c>
      <c r="T7" s="226" t="s">
        <v>1659</v>
      </c>
      <c r="U7" s="227" t="s">
        <v>3344</v>
      </c>
    </row>
    <row r="8" spans="1:21" ht="63">
      <c r="A8" s="206">
        <v>1</v>
      </c>
      <c r="B8" s="206"/>
      <c r="C8" s="186" t="s">
        <v>3345</v>
      </c>
      <c r="D8" s="186" t="s">
        <v>3346</v>
      </c>
      <c r="E8" s="186" t="s">
        <v>3347</v>
      </c>
      <c r="F8" s="206" t="s">
        <v>30</v>
      </c>
      <c r="G8" s="186" t="s">
        <v>33</v>
      </c>
      <c r="H8" s="186" t="s">
        <v>159</v>
      </c>
      <c r="I8" s="206" t="s">
        <v>5</v>
      </c>
      <c r="J8" s="186" t="s">
        <v>3348</v>
      </c>
      <c r="K8" s="206">
        <v>350000</v>
      </c>
      <c r="L8" s="186">
        <v>220500</v>
      </c>
      <c r="M8" s="228" t="s">
        <v>3349</v>
      </c>
      <c r="N8" s="186">
        <v>245000</v>
      </c>
      <c r="O8" s="206">
        <v>20</v>
      </c>
      <c r="P8" s="186">
        <v>245000</v>
      </c>
      <c r="Q8" s="109" t="s">
        <v>3350</v>
      </c>
      <c r="R8" s="186">
        <v>20</v>
      </c>
      <c r="S8" s="192" t="s">
        <v>3351</v>
      </c>
      <c r="T8" s="192" t="s">
        <v>3352</v>
      </c>
      <c r="U8" s="184"/>
    </row>
    <row r="9" spans="1:21" ht="38.25">
      <c r="A9" s="237">
        <v>2</v>
      </c>
      <c r="B9" s="237"/>
      <c r="C9" s="140" t="s">
        <v>4554</v>
      </c>
      <c r="D9" s="140" t="s">
        <v>4555</v>
      </c>
      <c r="E9" s="175" t="s">
        <v>4556</v>
      </c>
      <c r="F9" s="237" t="s">
        <v>30</v>
      </c>
      <c r="G9" s="160" t="s">
        <v>33</v>
      </c>
      <c r="H9" s="160" t="s">
        <v>34</v>
      </c>
      <c r="I9" s="160" t="s">
        <v>6</v>
      </c>
      <c r="J9" s="140" t="s">
        <v>4557</v>
      </c>
      <c r="K9" s="237">
        <v>100000</v>
      </c>
      <c r="L9" s="237">
        <f t="shared" ref="L9:L17" si="0">N9*0.9</f>
        <v>63000</v>
      </c>
      <c r="M9" s="237" t="s">
        <v>4558</v>
      </c>
      <c r="N9" s="160">
        <v>70000</v>
      </c>
      <c r="O9" s="237">
        <v>20</v>
      </c>
      <c r="P9" s="160">
        <v>70000</v>
      </c>
      <c r="Q9" s="237" t="s">
        <v>4559</v>
      </c>
      <c r="R9" s="585">
        <v>20</v>
      </c>
      <c r="S9" s="236" t="s">
        <v>4560</v>
      </c>
      <c r="T9" s="236" t="s">
        <v>4561</v>
      </c>
      <c r="U9" s="236" t="s">
        <v>4562</v>
      </c>
    </row>
    <row r="10" spans="1:21" ht="51">
      <c r="A10" s="206">
        <v>3</v>
      </c>
      <c r="B10" s="237"/>
      <c r="C10" s="140" t="s">
        <v>4563</v>
      </c>
      <c r="D10" s="140" t="s">
        <v>2654</v>
      </c>
      <c r="E10" s="175" t="s">
        <v>4564</v>
      </c>
      <c r="F10" s="237" t="s">
        <v>30</v>
      </c>
      <c r="G10" s="160" t="s">
        <v>33</v>
      </c>
      <c r="H10" s="160" t="s">
        <v>34</v>
      </c>
      <c r="I10" s="160" t="s">
        <v>6</v>
      </c>
      <c r="J10" s="140" t="s">
        <v>4565</v>
      </c>
      <c r="K10" s="237">
        <v>50000</v>
      </c>
      <c r="L10" s="237">
        <f t="shared" si="0"/>
        <v>31500</v>
      </c>
      <c r="M10" s="237" t="s">
        <v>4558</v>
      </c>
      <c r="N10" s="160">
        <v>35000</v>
      </c>
      <c r="O10" s="237">
        <v>20</v>
      </c>
      <c r="P10" s="160">
        <v>35000</v>
      </c>
      <c r="Q10" s="237" t="s">
        <v>4559</v>
      </c>
      <c r="R10" s="585">
        <v>20</v>
      </c>
      <c r="S10" s="236" t="s">
        <v>4566</v>
      </c>
      <c r="T10" s="236" t="s">
        <v>4567</v>
      </c>
      <c r="U10" s="236" t="s">
        <v>4568</v>
      </c>
    </row>
    <row r="11" spans="1:21" ht="38.25">
      <c r="A11" s="237">
        <v>4</v>
      </c>
      <c r="B11" s="237"/>
      <c r="C11" s="140" t="s">
        <v>4569</v>
      </c>
      <c r="D11" s="140" t="s">
        <v>4570</v>
      </c>
      <c r="E11" s="175" t="s">
        <v>4571</v>
      </c>
      <c r="F11" s="237" t="s">
        <v>30</v>
      </c>
      <c r="G11" s="160" t="s">
        <v>1818</v>
      </c>
      <c r="H11" s="160" t="s">
        <v>159</v>
      </c>
      <c r="I11" s="160" t="s">
        <v>6</v>
      </c>
      <c r="J11" s="140" t="s">
        <v>4557</v>
      </c>
      <c r="K11" s="237">
        <v>50000</v>
      </c>
      <c r="L11" s="237">
        <f t="shared" si="0"/>
        <v>31500</v>
      </c>
      <c r="M11" s="237" t="s">
        <v>4558</v>
      </c>
      <c r="N11" s="160">
        <v>35000</v>
      </c>
      <c r="O11" s="237">
        <v>20</v>
      </c>
      <c r="P11" s="160">
        <v>35000</v>
      </c>
      <c r="Q11" s="237" t="s">
        <v>4559</v>
      </c>
      <c r="R11" s="585">
        <v>20</v>
      </c>
      <c r="S11" s="236" t="s">
        <v>4572</v>
      </c>
      <c r="T11" s="236" t="s">
        <v>4573</v>
      </c>
      <c r="U11" s="236" t="s">
        <v>4574</v>
      </c>
    </row>
    <row r="12" spans="1:21" ht="63.75">
      <c r="A12" s="206">
        <v>5</v>
      </c>
      <c r="B12" s="237"/>
      <c r="C12" s="140" t="s">
        <v>1914</v>
      </c>
      <c r="D12" s="140" t="s">
        <v>3403</v>
      </c>
      <c r="E12" s="175" t="s">
        <v>4575</v>
      </c>
      <c r="F12" s="237" t="s">
        <v>30</v>
      </c>
      <c r="G12" s="160" t="s">
        <v>33</v>
      </c>
      <c r="H12" s="160" t="s">
        <v>34</v>
      </c>
      <c r="I12" s="160" t="s">
        <v>6</v>
      </c>
      <c r="J12" s="140" t="s">
        <v>4565</v>
      </c>
      <c r="K12" s="237">
        <v>50000</v>
      </c>
      <c r="L12" s="237">
        <f t="shared" si="0"/>
        <v>31500</v>
      </c>
      <c r="M12" s="237" t="s">
        <v>4558</v>
      </c>
      <c r="N12" s="160">
        <v>35000</v>
      </c>
      <c r="O12" s="237">
        <v>20</v>
      </c>
      <c r="P12" s="160">
        <v>35000</v>
      </c>
      <c r="Q12" s="237" t="s">
        <v>4559</v>
      </c>
      <c r="R12" s="585">
        <v>20</v>
      </c>
      <c r="S12" s="236" t="s">
        <v>4576</v>
      </c>
      <c r="T12" s="236" t="s">
        <v>4577</v>
      </c>
      <c r="U12" s="236" t="s">
        <v>4578</v>
      </c>
    </row>
    <row r="13" spans="1:21" ht="51">
      <c r="A13" s="237">
        <v>6</v>
      </c>
      <c r="B13" s="237"/>
      <c r="C13" s="140" t="s">
        <v>4579</v>
      </c>
      <c r="D13" s="140" t="s">
        <v>4580</v>
      </c>
      <c r="E13" s="175" t="s">
        <v>4581</v>
      </c>
      <c r="F13" s="237" t="s">
        <v>30</v>
      </c>
      <c r="G13" s="160" t="s">
        <v>33</v>
      </c>
      <c r="H13" s="160" t="s">
        <v>34</v>
      </c>
      <c r="I13" s="160" t="s">
        <v>6</v>
      </c>
      <c r="J13" s="140" t="s">
        <v>4565</v>
      </c>
      <c r="K13" s="237">
        <v>50000</v>
      </c>
      <c r="L13" s="237">
        <f t="shared" si="0"/>
        <v>31500</v>
      </c>
      <c r="M13" s="237" t="s">
        <v>4558</v>
      </c>
      <c r="N13" s="160">
        <v>35000</v>
      </c>
      <c r="O13" s="237">
        <v>20</v>
      </c>
      <c r="P13" s="160">
        <v>35000</v>
      </c>
      <c r="Q13" s="237" t="s">
        <v>4559</v>
      </c>
      <c r="R13" s="585">
        <v>20</v>
      </c>
      <c r="S13" s="236" t="s">
        <v>4582</v>
      </c>
      <c r="T13" s="236" t="s">
        <v>4583</v>
      </c>
      <c r="U13" s="236" t="s">
        <v>4584</v>
      </c>
    </row>
    <row r="14" spans="1:21" ht="38.25">
      <c r="A14" s="206">
        <v>7</v>
      </c>
      <c r="B14" s="237"/>
      <c r="C14" s="140" t="s">
        <v>4585</v>
      </c>
      <c r="D14" s="140" t="s">
        <v>4586</v>
      </c>
      <c r="E14" s="175" t="s">
        <v>4587</v>
      </c>
      <c r="F14" s="237" t="s">
        <v>30</v>
      </c>
      <c r="G14" s="160" t="s">
        <v>33</v>
      </c>
      <c r="H14" s="160" t="s">
        <v>34</v>
      </c>
      <c r="I14" s="160" t="s">
        <v>6</v>
      </c>
      <c r="J14" s="140" t="s">
        <v>4565</v>
      </c>
      <c r="K14" s="237">
        <v>50000</v>
      </c>
      <c r="L14" s="237">
        <f t="shared" si="0"/>
        <v>31500</v>
      </c>
      <c r="M14" s="237" t="s">
        <v>4558</v>
      </c>
      <c r="N14" s="160">
        <v>35000</v>
      </c>
      <c r="O14" s="237">
        <v>20</v>
      </c>
      <c r="P14" s="160">
        <v>35000</v>
      </c>
      <c r="Q14" s="237" t="s">
        <v>4559</v>
      </c>
      <c r="R14" s="585">
        <v>20</v>
      </c>
      <c r="S14" s="236" t="s">
        <v>4588</v>
      </c>
      <c r="T14" s="236" t="s">
        <v>4589</v>
      </c>
      <c r="U14" s="236" t="s">
        <v>4590</v>
      </c>
    </row>
    <row r="15" spans="1:21" ht="25.5">
      <c r="A15" s="237">
        <v>8</v>
      </c>
      <c r="B15" s="237"/>
      <c r="C15" s="140" t="s">
        <v>4591</v>
      </c>
      <c r="D15" s="140" t="s">
        <v>2783</v>
      </c>
      <c r="E15" s="175" t="s">
        <v>4592</v>
      </c>
      <c r="F15" s="237" t="s">
        <v>30</v>
      </c>
      <c r="G15" s="160" t="s">
        <v>33</v>
      </c>
      <c r="H15" s="160" t="s">
        <v>34</v>
      </c>
      <c r="I15" s="160" t="s">
        <v>6</v>
      </c>
      <c r="J15" s="140" t="s">
        <v>4593</v>
      </c>
      <c r="K15" s="237">
        <v>50000</v>
      </c>
      <c r="L15" s="237">
        <f t="shared" si="0"/>
        <v>31500</v>
      </c>
      <c r="M15" s="237" t="s">
        <v>4558</v>
      </c>
      <c r="N15" s="160">
        <v>35000</v>
      </c>
      <c r="O15" s="237">
        <v>20</v>
      </c>
      <c r="P15" s="160">
        <v>35000</v>
      </c>
      <c r="Q15" s="237" t="s">
        <v>4559</v>
      </c>
      <c r="R15" s="585">
        <v>20</v>
      </c>
      <c r="S15" s="236" t="s">
        <v>4594</v>
      </c>
      <c r="T15" s="236" t="s">
        <v>4595</v>
      </c>
      <c r="U15" s="236" t="s">
        <v>4596</v>
      </c>
    </row>
    <row r="16" spans="1:21" ht="38.25">
      <c r="A16" s="206">
        <v>9</v>
      </c>
      <c r="B16" s="237"/>
      <c r="C16" s="140" t="s">
        <v>4597</v>
      </c>
      <c r="D16" s="140" t="s">
        <v>4598</v>
      </c>
      <c r="E16" s="175" t="s">
        <v>4599</v>
      </c>
      <c r="F16" s="237" t="s">
        <v>30</v>
      </c>
      <c r="G16" s="160" t="s">
        <v>33</v>
      </c>
      <c r="H16" s="160" t="s">
        <v>34</v>
      </c>
      <c r="I16" s="160" t="s">
        <v>6</v>
      </c>
      <c r="J16" s="140" t="s">
        <v>4600</v>
      </c>
      <c r="K16" s="237">
        <v>50000</v>
      </c>
      <c r="L16" s="237">
        <f t="shared" si="0"/>
        <v>31500</v>
      </c>
      <c r="M16" s="237" t="s">
        <v>4558</v>
      </c>
      <c r="N16" s="160">
        <v>35000</v>
      </c>
      <c r="O16" s="237">
        <v>20</v>
      </c>
      <c r="P16" s="160">
        <v>35000</v>
      </c>
      <c r="Q16" s="237" t="s">
        <v>4559</v>
      </c>
      <c r="R16" s="585">
        <v>20</v>
      </c>
      <c r="S16" s="236" t="s">
        <v>4601</v>
      </c>
      <c r="T16" s="236" t="s">
        <v>4602</v>
      </c>
      <c r="U16" s="236" t="s">
        <v>4603</v>
      </c>
    </row>
    <row r="17" spans="1:21" ht="51">
      <c r="A17" s="237">
        <v>10</v>
      </c>
      <c r="B17" s="237"/>
      <c r="C17" s="140" t="s">
        <v>4604</v>
      </c>
      <c r="D17" s="140" t="s">
        <v>4605</v>
      </c>
      <c r="E17" s="175" t="s">
        <v>4606</v>
      </c>
      <c r="F17" s="237" t="s">
        <v>30</v>
      </c>
      <c r="G17" s="160" t="s">
        <v>33</v>
      </c>
      <c r="H17" s="160" t="s">
        <v>34</v>
      </c>
      <c r="I17" s="160" t="s">
        <v>6</v>
      </c>
      <c r="J17" s="140" t="s">
        <v>4565</v>
      </c>
      <c r="K17" s="237">
        <v>50000</v>
      </c>
      <c r="L17" s="237">
        <f t="shared" si="0"/>
        <v>31500</v>
      </c>
      <c r="M17" s="237" t="s">
        <v>4558</v>
      </c>
      <c r="N17" s="160">
        <v>35000</v>
      </c>
      <c r="O17" s="237">
        <v>20</v>
      </c>
      <c r="P17" s="160">
        <v>35000</v>
      </c>
      <c r="Q17" s="237" t="s">
        <v>4559</v>
      </c>
      <c r="R17" s="585">
        <v>20</v>
      </c>
      <c r="S17" s="236" t="s">
        <v>4607</v>
      </c>
      <c r="T17" s="236" t="s">
        <v>4608</v>
      </c>
      <c r="U17" s="236" t="s">
        <v>4609</v>
      </c>
    </row>
    <row r="18" spans="1:21" ht="89.25">
      <c r="A18" s="206">
        <v>11</v>
      </c>
      <c r="B18" s="57"/>
      <c r="C18" s="119" t="s">
        <v>4645</v>
      </c>
      <c r="D18" s="119" t="s">
        <v>4646</v>
      </c>
      <c r="E18" s="590" t="s">
        <v>4647</v>
      </c>
      <c r="F18" s="119" t="s">
        <v>30</v>
      </c>
      <c r="G18" s="119" t="s">
        <v>33</v>
      </c>
      <c r="H18" s="119" t="s">
        <v>34</v>
      </c>
      <c r="I18" s="119" t="s">
        <v>6</v>
      </c>
      <c r="J18" s="119" t="s">
        <v>4648</v>
      </c>
      <c r="K18" s="591">
        <v>50000</v>
      </c>
      <c r="L18" s="57">
        <v>31500</v>
      </c>
      <c r="M18" s="119" t="s">
        <v>4649</v>
      </c>
      <c r="N18" s="119">
        <v>35000</v>
      </c>
      <c r="O18" s="57">
        <v>20</v>
      </c>
      <c r="P18" s="119">
        <v>35000</v>
      </c>
      <c r="Q18" s="57" t="s">
        <v>4650</v>
      </c>
      <c r="R18" s="57">
        <v>20</v>
      </c>
      <c r="S18" s="592" t="s">
        <v>4651</v>
      </c>
      <c r="T18" s="592" t="s">
        <v>4652</v>
      </c>
      <c r="U18" s="592">
        <v>504369506</v>
      </c>
    </row>
    <row r="19" spans="1:21" ht="63.75">
      <c r="A19" s="237">
        <v>12</v>
      </c>
      <c r="B19" s="57"/>
      <c r="C19" s="119" t="s">
        <v>4653</v>
      </c>
      <c r="D19" s="119" t="s">
        <v>4654</v>
      </c>
      <c r="E19" s="590" t="s">
        <v>4655</v>
      </c>
      <c r="F19" s="119" t="s">
        <v>30</v>
      </c>
      <c r="G19" s="119" t="s">
        <v>33</v>
      </c>
      <c r="H19" s="119" t="s">
        <v>34</v>
      </c>
      <c r="I19" s="119" t="s">
        <v>6</v>
      </c>
      <c r="J19" s="119" t="s">
        <v>4648</v>
      </c>
      <c r="K19" s="591">
        <v>50000</v>
      </c>
      <c r="L19" s="57">
        <v>31500</v>
      </c>
      <c r="M19" s="119" t="s">
        <v>4649</v>
      </c>
      <c r="N19" s="119">
        <v>35000</v>
      </c>
      <c r="O19" s="57">
        <v>20</v>
      </c>
      <c r="P19" s="119">
        <v>35000</v>
      </c>
      <c r="Q19" s="57" t="s">
        <v>4650</v>
      </c>
      <c r="R19" s="57">
        <v>20</v>
      </c>
      <c r="S19" s="592" t="s">
        <v>4656</v>
      </c>
      <c r="T19" s="592" t="s">
        <v>4657</v>
      </c>
      <c r="U19" s="592">
        <v>503771742</v>
      </c>
    </row>
    <row r="20" spans="1:21" ht="38.25">
      <c r="A20" s="206">
        <v>13</v>
      </c>
      <c r="B20" s="57"/>
      <c r="C20" s="119" t="s">
        <v>4658</v>
      </c>
      <c r="D20" s="119" t="s">
        <v>4659</v>
      </c>
      <c r="E20" s="590" t="s">
        <v>4660</v>
      </c>
      <c r="F20" s="119" t="s">
        <v>30</v>
      </c>
      <c r="G20" s="119" t="s">
        <v>33</v>
      </c>
      <c r="H20" s="119" t="s">
        <v>34</v>
      </c>
      <c r="I20" s="115" t="s">
        <v>5</v>
      </c>
      <c r="J20" s="119" t="s">
        <v>4661</v>
      </c>
      <c r="K20" s="591">
        <v>50000</v>
      </c>
      <c r="L20" s="57">
        <v>31500</v>
      </c>
      <c r="M20" s="119" t="s">
        <v>4649</v>
      </c>
      <c r="N20" s="119">
        <v>35000</v>
      </c>
      <c r="O20" s="57">
        <v>20</v>
      </c>
      <c r="P20" s="119">
        <v>35000</v>
      </c>
      <c r="Q20" s="57" t="s">
        <v>4650</v>
      </c>
      <c r="R20" s="57">
        <v>20</v>
      </c>
      <c r="S20" s="592" t="s">
        <v>4662</v>
      </c>
      <c r="T20" s="592" t="s">
        <v>4663</v>
      </c>
      <c r="U20" s="592">
        <v>504372484</v>
      </c>
    </row>
    <row r="21" spans="1:21" ht="63.75">
      <c r="A21" s="237">
        <v>14</v>
      </c>
      <c r="B21" s="57"/>
      <c r="C21" s="119" t="s">
        <v>4664</v>
      </c>
      <c r="D21" s="119" t="s">
        <v>4665</v>
      </c>
      <c r="E21" s="590" t="s">
        <v>4666</v>
      </c>
      <c r="F21" s="119" t="s">
        <v>30</v>
      </c>
      <c r="G21" s="119" t="s">
        <v>33</v>
      </c>
      <c r="H21" s="119" t="s">
        <v>34</v>
      </c>
      <c r="I21" s="115" t="s">
        <v>5</v>
      </c>
      <c r="J21" s="119" t="s">
        <v>4667</v>
      </c>
      <c r="K21" s="591">
        <v>100000</v>
      </c>
      <c r="L21" s="57">
        <v>63000</v>
      </c>
      <c r="M21" s="119" t="s">
        <v>4649</v>
      </c>
      <c r="N21" s="119">
        <v>70000</v>
      </c>
      <c r="O21" s="57">
        <v>20</v>
      </c>
      <c r="P21" s="119">
        <v>70000</v>
      </c>
      <c r="Q21" s="57" t="s">
        <v>4650</v>
      </c>
      <c r="R21" s="57">
        <v>20</v>
      </c>
      <c r="S21" s="592" t="s">
        <v>4668</v>
      </c>
      <c r="T21" s="592" t="s">
        <v>4669</v>
      </c>
      <c r="U21" s="592">
        <v>504410343</v>
      </c>
    </row>
    <row r="22" spans="1:21" ht="63.75">
      <c r="A22" s="206">
        <v>15</v>
      </c>
      <c r="B22" s="57"/>
      <c r="C22" s="119" t="s">
        <v>4670</v>
      </c>
      <c r="D22" s="119" t="s">
        <v>4671</v>
      </c>
      <c r="E22" s="590" t="s">
        <v>4666</v>
      </c>
      <c r="F22" s="119" t="s">
        <v>30</v>
      </c>
      <c r="G22" s="119" t="s">
        <v>33</v>
      </c>
      <c r="H22" s="119" t="s">
        <v>34</v>
      </c>
      <c r="I22" s="115" t="s">
        <v>5</v>
      </c>
      <c r="J22" s="119" t="s">
        <v>4672</v>
      </c>
      <c r="K22" s="591">
        <v>50000</v>
      </c>
      <c r="L22" s="57">
        <v>31500</v>
      </c>
      <c r="M22" s="119" t="s">
        <v>4649</v>
      </c>
      <c r="N22" s="119">
        <v>35000</v>
      </c>
      <c r="O22" s="57">
        <v>20</v>
      </c>
      <c r="P22" s="119">
        <v>35000</v>
      </c>
      <c r="Q22" s="57" t="s">
        <v>4650</v>
      </c>
      <c r="R22" s="57">
        <v>20</v>
      </c>
      <c r="S22" s="592" t="s">
        <v>4673</v>
      </c>
      <c r="T22" s="592" t="s">
        <v>4674</v>
      </c>
      <c r="U22" s="592">
        <v>504410485</v>
      </c>
    </row>
    <row r="23" spans="1:21" ht="51">
      <c r="A23" s="237">
        <v>16</v>
      </c>
      <c r="B23" s="57"/>
      <c r="C23" s="119" t="s">
        <v>4675</v>
      </c>
      <c r="D23" s="119" t="s">
        <v>4676</v>
      </c>
      <c r="E23" s="590" t="s">
        <v>4677</v>
      </c>
      <c r="F23" s="119" t="s">
        <v>30</v>
      </c>
      <c r="G23" s="119" t="s">
        <v>33</v>
      </c>
      <c r="H23" s="119" t="s">
        <v>34</v>
      </c>
      <c r="I23" s="119" t="s">
        <v>6</v>
      </c>
      <c r="J23" s="119" t="s">
        <v>4678</v>
      </c>
      <c r="K23" s="591">
        <v>50000</v>
      </c>
      <c r="L23" s="57">
        <v>31500</v>
      </c>
      <c r="M23" s="119" t="s">
        <v>4649</v>
      </c>
      <c r="N23" s="119">
        <v>35000</v>
      </c>
      <c r="O23" s="57">
        <v>20</v>
      </c>
      <c r="P23" s="119">
        <v>35000</v>
      </c>
      <c r="Q23" s="57" t="s">
        <v>4650</v>
      </c>
      <c r="R23" s="57">
        <v>20</v>
      </c>
      <c r="S23" s="592" t="s">
        <v>4679</v>
      </c>
      <c r="T23" s="592" t="s">
        <v>4680</v>
      </c>
      <c r="U23" s="592">
        <v>504402017</v>
      </c>
    </row>
    <row r="24" spans="1:21" ht="38.25">
      <c r="A24" s="206">
        <v>17</v>
      </c>
      <c r="B24" s="57"/>
      <c r="C24" s="116" t="s">
        <v>2650</v>
      </c>
      <c r="D24" s="116" t="s">
        <v>4681</v>
      </c>
      <c r="E24" s="590" t="s">
        <v>4682</v>
      </c>
      <c r="F24" s="119" t="s">
        <v>30</v>
      </c>
      <c r="G24" s="119" t="s">
        <v>33</v>
      </c>
      <c r="H24" s="119" t="s">
        <v>34</v>
      </c>
      <c r="I24" s="119" t="s">
        <v>6</v>
      </c>
      <c r="J24" s="119" t="s">
        <v>1759</v>
      </c>
      <c r="K24" s="591">
        <v>50000</v>
      </c>
      <c r="L24" s="57">
        <v>31500</v>
      </c>
      <c r="M24" s="119" t="s">
        <v>4649</v>
      </c>
      <c r="N24" s="119">
        <v>35000</v>
      </c>
      <c r="O24" s="57">
        <v>20</v>
      </c>
      <c r="P24" s="119">
        <v>35000</v>
      </c>
      <c r="Q24" s="57" t="s">
        <v>4650</v>
      </c>
      <c r="R24" s="57">
        <v>20</v>
      </c>
      <c r="S24" s="592" t="s">
        <v>4683</v>
      </c>
      <c r="T24" s="592" t="s">
        <v>4684</v>
      </c>
      <c r="U24" s="592">
        <v>504137467</v>
      </c>
    </row>
    <row r="25" spans="1:21" ht="38.25">
      <c r="A25" s="237">
        <v>18</v>
      </c>
      <c r="B25" s="57"/>
      <c r="C25" s="116" t="s">
        <v>4685</v>
      </c>
      <c r="D25" s="116" t="s">
        <v>4686</v>
      </c>
      <c r="E25" s="590" t="s">
        <v>4687</v>
      </c>
      <c r="F25" s="119" t="s">
        <v>30</v>
      </c>
      <c r="G25" s="119" t="s">
        <v>33</v>
      </c>
      <c r="H25" s="119" t="s">
        <v>34</v>
      </c>
      <c r="I25" s="119" t="s">
        <v>6</v>
      </c>
      <c r="J25" s="119" t="s">
        <v>4688</v>
      </c>
      <c r="K25" s="591">
        <v>100000</v>
      </c>
      <c r="L25" s="57">
        <v>63000</v>
      </c>
      <c r="M25" s="119" t="s">
        <v>4649</v>
      </c>
      <c r="N25" s="119">
        <v>70000</v>
      </c>
      <c r="O25" s="57">
        <v>20</v>
      </c>
      <c r="P25" s="119">
        <v>70000</v>
      </c>
      <c r="Q25" s="57" t="s">
        <v>4650</v>
      </c>
      <c r="R25" s="57">
        <v>20</v>
      </c>
      <c r="S25" s="592" t="s">
        <v>4689</v>
      </c>
      <c r="T25" s="592" t="s">
        <v>4690</v>
      </c>
      <c r="U25" s="592">
        <v>504372152</v>
      </c>
    </row>
    <row r="26" spans="1:21" ht="63.75">
      <c r="A26" s="206">
        <v>19</v>
      </c>
      <c r="B26" s="57"/>
      <c r="C26" s="116" t="s">
        <v>4691</v>
      </c>
      <c r="D26" s="116" t="s">
        <v>4692</v>
      </c>
      <c r="E26" s="590" t="s">
        <v>4666</v>
      </c>
      <c r="F26" s="119" t="s">
        <v>30</v>
      </c>
      <c r="G26" s="119" t="s">
        <v>33</v>
      </c>
      <c r="H26" s="119" t="s">
        <v>34</v>
      </c>
      <c r="I26" s="115" t="s">
        <v>5</v>
      </c>
      <c r="J26" s="119" t="s">
        <v>4667</v>
      </c>
      <c r="K26" s="591">
        <v>100000</v>
      </c>
      <c r="L26" s="57">
        <v>63000</v>
      </c>
      <c r="M26" s="119" t="s">
        <v>4649</v>
      </c>
      <c r="N26" s="119">
        <v>70000</v>
      </c>
      <c r="O26" s="57">
        <v>20</v>
      </c>
      <c r="P26" s="119">
        <v>70000</v>
      </c>
      <c r="Q26" s="57" t="s">
        <v>4650</v>
      </c>
      <c r="R26" s="57">
        <v>20</v>
      </c>
      <c r="S26" s="593" t="s">
        <v>4693</v>
      </c>
      <c r="T26" s="592" t="s">
        <v>4694</v>
      </c>
      <c r="U26" s="592">
        <v>504410495</v>
      </c>
    </row>
    <row r="27" spans="1:21" ht="51">
      <c r="A27" s="237">
        <v>20</v>
      </c>
      <c r="B27" s="57"/>
      <c r="C27" s="116" t="s">
        <v>4695</v>
      </c>
      <c r="D27" s="116" t="s">
        <v>4696</v>
      </c>
      <c r="E27" s="590" t="s">
        <v>4697</v>
      </c>
      <c r="F27" s="119" t="s">
        <v>30</v>
      </c>
      <c r="G27" s="119" t="s">
        <v>33</v>
      </c>
      <c r="H27" s="119" t="s">
        <v>34</v>
      </c>
      <c r="I27" s="119" t="s">
        <v>6</v>
      </c>
      <c r="J27" s="119" t="s">
        <v>4698</v>
      </c>
      <c r="K27" s="591">
        <v>50000</v>
      </c>
      <c r="L27" s="57">
        <v>31500</v>
      </c>
      <c r="M27" s="119" t="s">
        <v>4649</v>
      </c>
      <c r="N27" s="119">
        <v>35000</v>
      </c>
      <c r="O27" s="57">
        <v>20</v>
      </c>
      <c r="P27" s="119">
        <v>35000</v>
      </c>
      <c r="Q27" s="57" t="s">
        <v>4650</v>
      </c>
      <c r="R27" s="57">
        <v>20</v>
      </c>
      <c r="S27" s="592" t="s">
        <v>4699</v>
      </c>
      <c r="T27" s="592" t="s">
        <v>4700</v>
      </c>
      <c r="U27" s="592">
        <v>504372589</v>
      </c>
    </row>
    <row r="28" spans="1:21" ht="63.75">
      <c r="A28" s="206">
        <v>21</v>
      </c>
      <c r="B28" s="27"/>
      <c r="C28" s="54" t="s">
        <v>4701</v>
      </c>
      <c r="D28" s="54" t="s">
        <v>4702</v>
      </c>
      <c r="E28" s="140" t="s">
        <v>4703</v>
      </c>
      <c r="F28" s="123" t="s">
        <v>30</v>
      </c>
      <c r="G28" s="95" t="s">
        <v>33</v>
      </c>
      <c r="H28" s="95" t="s">
        <v>34</v>
      </c>
      <c r="I28" s="95" t="s">
        <v>6</v>
      </c>
      <c r="J28" s="95" t="s">
        <v>4648</v>
      </c>
      <c r="K28" s="594">
        <v>50000</v>
      </c>
      <c r="L28" s="27">
        <v>31500</v>
      </c>
      <c r="M28" s="123" t="s">
        <v>4649</v>
      </c>
      <c r="N28" s="119">
        <v>35000</v>
      </c>
      <c r="O28" s="57">
        <v>20</v>
      </c>
      <c r="P28" s="119">
        <v>35000</v>
      </c>
      <c r="Q28" s="57" t="s">
        <v>4650</v>
      </c>
      <c r="R28" s="27">
        <v>20</v>
      </c>
      <c r="S28" s="242" t="s">
        <v>4704</v>
      </c>
      <c r="T28" s="242" t="s">
        <v>4705</v>
      </c>
      <c r="U28" s="592">
        <v>504372205</v>
      </c>
    </row>
    <row r="29" spans="1:21" ht="45">
      <c r="A29" s="237">
        <v>22</v>
      </c>
      <c r="B29" s="27"/>
      <c r="C29" s="54" t="s">
        <v>4706</v>
      </c>
      <c r="D29" s="54" t="s">
        <v>4707</v>
      </c>
      <c r="E29" s="140" t="s">
        <v>3080</v>
      </c>
      <c r="F29" s="123" t="s">
        <v>30</v>
      </c>
      <c r="G29" s="95" t="s">
        <v>33</v>
      </c>
      <c r="H29" s="95" t="s">
        <v>34</v>
      </c>
      <c r="I29" s="95" t="s">
        <v>6</v>
      </c>
      <c r="J29" s="95" t="s">
        <v>4698</v>
      </c>
      <c r="K29" s="594">
        <v>50000</v>
      </c>
      <c r="L29" s="27">
        <v>31500</v>
      </c>
      <c r="M29" s="123" t="s">
        <v>4649</v>
      </c>
      <c r="N29" s="119">
        <v>35000</v>
      </c>
      <c r="O29" s="57">
        <v>20</v>
      </c>
      <c r="P29" s="119">
        <v>35000</v>
      </c>
      <c r="Q29" s="57" t="s">
        <v>4650</v>
      </c>
      <c r="R29" s="27">
        <v>20</v>
      </c>
      <c r="S29" s="242" t="s">
        <v>4708</v>
      </c>
      <c r="T29" s="242" t="s">
        <v>4709</v>
      </c>
      <c r="U29" s="592">
        <v>504372642</v>
      </c>
    </row>
    <row r="30" spans="1:21" ht="63.75">
      <c r="A30" s="206">
        <v>23</v>
      </c>
      <c r="B30" s="27"/>
      <c r="C30" s="95" t="s">
        <v>4710</v>
      </c>
      <c r="D30" s="54" t="s">
        <v>4711</v>
      </c>
      <c r="E30" s="140" t="s">
        <v>4712</v>
      </c>
      <c r="F30" s="123" t="s">
        <v>30</v>
      </c>
      <c r="G30" s="95" t="s">
        <v>33</v>
      </c>
      <c r="H30" s="95" t="s">
        <v>34</v>
      </c>
      <c r="I30" s="95" t="s">
        <v>6</v>
      </c>
      <c r="J30" s="95" t="s">
        <v>4713</v>
      </c>
      <c r="K30" s="594">
        <v>50000</v>
      </c>
      <c r="L30" s="27">
        <v>31500</v>
      </c>
      <c r="M30" s="123" t="s">
        <v>4649</v>
      </c>
      <c r="N30" s="595">
        <v>35000</v>
      </c>
      <c r="O30" s="57">
        <v>20</v>
      </c>
      <c r="P30" s="595">
        <v>35000</v>
      </c>
      <c r="Q30" s="57" t="s">
        <v>4650</v>
      </c>
      <c r="R30" s="27">
        <v>20</v>
      </c>
      <c r="S30" s="242" t="s">
        <v>4714</v>
      </c>
      <c r="T30" s="242" t="s">
        <v>4715</v>
      </c>
      <c r="U30" s="592">
        <v>504411529</v>
      </c>
    </row>
    <row r="31" spans="1:21" ht="63.75">
      <c r="A31" s="237">
        <v>24</v>
      </c>
      <c r="B31" s="27"/>
      <c r="C31" s="54" t="s">
        <v>4716</v>
      </c>
      <c r="D31" s="54" t="s">
        <v>4717</v>
      </c>
      <c r="E31" s="140" t="s">
        <v>4718</v>
      </c>
      <c r="F31" s="123" t="s">
        <v>30</v>
      </c>
      <c r="G31" s="95" t="s">
        <v>33</v>
      </c>
      <c r="H31" s="95" t="s">
        <v>34</v>
      </c>
      <c r="I31" s="95" t="s">
        <v>6</v>
      </c>
      <c r="J31" s="95" t="s">
        <v>4719</v>
      </c>
      <c r="K31" s="594">
        <v>50000</v>
      </c>
      <c r="L31" s="27">
        <v>31500</v>
      </c>
      <c r="M31" s="123" t="s">
        <v>4649</v>
      </c>
      <c r="N31" s="596">
        <v>35000</v>
      </c>
      <c r="O31" s="57">
        <v>20</v>
      </c>
      <c r="P31" s="596">
        <v>35000</v>
      </c>
      <c r="Q31" s="57" t="s">
        <v>4650</v>
      </c>
      <c r="R31" s="27">
        <v>20</v>
      </c>
      <c r="S31" s="242" t="s">
        <v>4720</v>
      </c>
      <c r="T31" s="242" t="s">
        <v>4721</v>
      </c>
      <c r="U31" s="592">
        <v>504411563</v>
      </c>
    </row>
    <row r="32" spans="1:21" ht="76.5">
      <c r="A32" s="206">
        <v>25</v>
      </c>
      <c r="B32" s="27"/>
      <c r="C32" s="54" t="s">
        <v>4722</v>
      </c>
      <c r="D32" s="54" t="s">
        <v>4723</v>
      </c>
      <c r="E32" s="140" t="s">
        <v>4724</v>
      </c>
      <c r="F32" s="123" t="s">
        <v>30</v>
      </c>
      <c r="G32" s="95" t="s">
        <v>33</v>
      </c>
      <c r="H32" s="95" t="s">
        <v>159</v>
      </c>
      <c r="I32" s="95" t="s">
        <v>6</v>
      </c>
      <c r="J32" s="95" t="s">
        <v>4661</v>
      </c>
      <c r="K32" s="594">
        <v>50000</v>
      </c>
      <c r="L32" s="27">
        <v>31500</v>
      </c>
      <c r="M32" s="123" t="s">
        <v>4649</v>
      </c>
      <c r="N32" s="119">
        <v>35000</v>
      </c>
      <c r="O32" s="57">
        <v>20</v>
      </c>
      <c r="P32" s="119">
        <v>35000</v>
      </c>
      <c r="Q32" s="57" t="s">
        <v>4650</v>
      </c>
      <c r="R32" s="27">
        <v>20</v>
      </c>
      <c r="S32" s="242" t="s">
        <v>4725</v>
      </c>
      <c r="T32" s="242" t="s">
        <v>4726</v>
      </c>
      <c r="U32" s="592">
        <v>504411484</v>
      </c>
    </row>
    <row r="33" spans="1:21" ht="51">
      <c r="A33" s="237">
        <v>26</v>
      </c>
      <c r="B33" s="27"/>
      <c r="C33" s="54" t="s">
        <v>4727</v>
      </c>
      <c r="D33" s="54" t="s">
        <v>4728</v>
      </c>
      <c r="E33" s="140" t="s">
        <v>4729</v>
      </c>
      <c r="F33" s="123" t="s">
        <v>30</v>
      </c>
      <c r="G33" s="95" t="s">
        <v>33</v>
      </c>
      <c r="H33" s="95" t="s">
        <v>34</v>
      </c>
      <c r="I33" s="109" t="s">
        <v>5</v>
      </c>
      <c r="J33" s="95" t="s">
        <v>4730</v>
      </c>
      <c r="K33" s="594">
        <v>50000</v>
      </c>
      <c r="L33" s="27">
        <v>31500</v>
      </c>
      <c r="M33" s="123" t="s">
        <v>4649</v>
      </c>
      <c r="N33" s="119">
        <v>35000</v>
      </c>
      <c r="O33" s="57">
        <v>20</v>
      </c>
      <c r="P33" s="119">
        <v>35000</v>
      </c>
      <c r="Q33" s="57" t="s">
        <v>4650</v>
      </c>
      <c r="R33" s="27">
        <v>20</v>
      </c>
      <c r="S33" s="242" t="s">
        <v>4731</v>
      </c>
      <c r="T33" s="242" t="s">
        <v>4732</v>
      </c>
      <c r="U33" s="592">
        <v>504372701</v>
      </c>
    </row>
    <row r="34" spans="1:21" ht="51">
      <c r="A34" s="206">
        <v>27</v>
      </c>
      <c r="B34" s="27"/>
      <c r="C34" s="54" t="s">
        <v>2063</v>
      </c>
      <c r="D34" s="54" t="s">
        <v>4686</v>
      </c>
      <c r="E34" s="140" t="s">
        <v>4733</v>
      </c>
      <c r="F34" s="123" t="s">
        <v>30</v>
      </c>
      <c r="G34" s="95" t="s">
        <v>33</v>
      </c>
      <c r="H34" s="95" t="s">
        <v>34</v>
      </c>
      <c r="I34" s="109" t="s">
        <v>5</v>
      </c>
      <c r="J34" s="95" t="s">
        <v>4661</v>
      </c>
      <c r="K34" s="594">
        <v>50000</v>
      </c>
      <c r="L34" s="27">
        <v>31500</v>
      </c>
      <c r="M34" s="123" t="s">
        <v>4649</v>
      </c>
      <c r="N34" s="119">
        <v>35000</v>
      </c>
      <c r="O34" s="57">
        <v>20</v>
      </c>
      <c r="P34" s="119">
        <v>35000</v>
      </c>
      <c r="Q34" s="57" t="s">
        <v>4650</v>
      </c>
      <c r="R34" s="27">
        <v>20</v>
      </c>
      <c r="S34" s="242" t="s">
        <v>4734</v>
      </c>
      <c r="T34" s="242" t="s">
        <v>4735</v>
      </c>
      <c r="U34" s="592">
        <v>504372700</v>
      </c>
    </row>
    <row r="35" spans="1:21" ht="38.25">
      <c r="A35" s="237">
        <v>28</v>
      </c>
      <c r="B35" s="27"/>
      <c r="C35" s="54" t="s">
        <v>2736</v>
      </c>
      <c r="D35" s="54" t="s">
        <v>4736</v>
      </c>
      <c r="E35" s="140" t="s">
        <v>4737</v>
      </c>
      <c r="F35" s="123" t="s">
        <v>30</v>
      </c>
      <c r="G35" s="95" t="s">
        <v>33</v>
      </c>
      <c r="H35" s="95" t="s">
        <v>34</v>
      </c>
      <c r="I35" s="109" t="s">
        <v>5</v>
      </c>
      <c r="J35" s="95" t="s">
        <v>4738</v>
      </c>
      <c r="K35" s="594">
        <v>100000</v>
      </c>
      <c r="L35" s="27">
        <v>63000</v>
      </c>
      <c r="M35" s="123" t="s">
        <v>4649</v>
      </c>
      <c r="N35" s="119">
        <v>70000</v>
      </c>
      <c r="O35" s="57">
        <v>20</v>
      </c>
      <c r="P35" s="119">
        <v>70000</v>
      </c>
      <c r="Q35" s="57" t="s">
        <v>4650</v>
      </c>
      <c r="R35" s="27">
        <v>20</v>
      </c>
      <c r="S35" s="242" t="s">
        <v>4739</v>
      </c>
      <c r="T35" s="242" t="s">
        <v>4740</v>
      </c>
      <c r="U35" s="592">
        <v>504399455</v>
      </c>
    </row>
    <row r="36" spans="1:21" ht="38.25">
      <c r="A36" s="206">
        <v>29</v>
      </c>
      <c r="B36" s="27"/>
      <c r="C36" s="54" t="s">
        <v>2316</v>
      </c>
      <c r="D36" s="54" t="s">
        <v>4741</v>
      </c>
      <c r="E36" s="140" t="s">
        <v>4737</v>
      </c>
      <c r="F36" s="123" t="s">
        <v>30</v>
      </c>
      <c r="G36" s="95" t="s">
        <v>33</v>
      </c>
      <c r="H36" s="95" t="s">
        <v>34</v>
      </c>
      <c r="I36" s="109" t="s">
        <v>5</v>
      </c>
      <c r="J36" s="95" t="s">
        <v>4742</v>
      </c>
      <c r="K36" s="594">
        <v>50000</v>
      </c>
      <c r="L36" s="27">
        <v>31500</v>
      </c>
      <c r="M36" s="123" t="s">
        <v>4649</v>
      </c>
      <c r="N36" s="119">
        <v>35000</v>
      </c>
      <c r="O36" s="57">
        <v>20</v>
      </c>
      <c r="P36" s="119">
        <v>35000</v>
      </c>
      <c r="Q36" s="57" t="s">
        <v>4650</v>
      </c>
      <c r="R36" s="27">
        <v>20</v>
      </c>
      <c r="S36" s="242" t="s">
        <v>4743</v>
      </c>
      <c r="T36" s="242" t="s">
        <v>4744</v>
      </c>
      <c r="U36" s="592">
        <v>504399456</v>
      </c>
    </row>
    <row r="37" spans="1:21" ht="63.75">
      <c r="A37" s="237">
        <v>30</v>
      </c>
      <c r="B37" s="27"/>
      <c r="C37" s="54" t="s">
        <v>4745</v>
      </c>
      <c r="D37" s="54" t="s">
        <v>2531</v>
      </c>
      <c r="E37" s="140" t="s">
        <v>4746</v>
      </c>
      <c r="F37" s="123" t="s">
        <v>30</v>
      </c>
      <c r="G37" s="95" t="s">
        <v>33</v>
      </c>
      <c r="H37" s="95" t="s">
        <v>34</v>
      </c>
      <c r="I37" s="95" t="s">
        <v>6</v>
      </c>
      <c r="J37" s="95"/>
      <c r="K37" s="594">
        <v>50000</v>
      </c>
      <c r="L37" s="27">
        <v>31500</v>
      </c>
      <c r="M37" s="123" t="s">
        <v>4649</v>
      </c>
      <c r="N37" s="119">
        <v>35000</v>
      </c>
      <c r="O37" s="57">
        <v>20</v>
      </c>
      <c r="P37" s="119">
        <v>35000</v>
      </c>
      <c r="Q37" s="57" t="s">
        <v>4650</v>
      </c>
      <c r="R37" s="27">
        <v>20</v>
      </c>
      <c r="S37" s="242" t="s">
        <v>4747</v>
      </c>
      <c r="T37" s="242" t="s">
        <v>4748</v>
      </c>
      <c r="U37" s="592">
        <v>504411520</v>
      </c>
    </row>
    <row r="38" spans="1:21" ht="38.25">
      <c r="A38" s="206">
        <v>31</v>
      </c>
      <c r="B38" s="27"/>
      <c r="C38" s="54" t="s">
        <v>1771</v>
      </c>
      <c r="D38" s="54" t="s">
        <v>4749</v>
      </c>
      <c r="E38" s="140" t="s">
        <v>4750</v>
      </c>
      <c r="F38" s="123" t="s">
        <v>30</v>
      </c>
      <c r="G38" s="95" t="s">
        <v>33</v>
      </c>
      <c r="H38" s="95" t="s">
        <v>34</v>
      </c>
      <c r="I38" s="95" t="s">
        <v>6</v>
      </c>
      <c r="J38" s="95" t="s">
        <v>4751</v>
      </c>
      <c r="K38" s="594">
        <v>50000</v>
      </c>
      <c r="L38" s="27">
        <v>31500</v>
      </c>
      <c r="M38" s="123" t="s">
        <v>4649</v>
      </c>
      <c r="N38" s="119">
        <v>35000</v>
      </c>
      <c r="O38" s="57">
        <v>20</v>
      </c>
      <c r="P38" s="119">
        <v>35000</v>
      </c>
      <c r="Q38" s="57" t="s">
        <v>4650</v>
      </c>
      <c r="R38" s="27">
        <v>20</v>
      </c>
      <c r="S38" s="242" t="s">
        <v>4752</v>
      </c>
      <c r="T38" s="242" t="s">
        <v>4753</v>
      </c>
      <c r="U38" s="592">
        <v>504411532</v>
      </c>
    </row>
    <row r="39" spans="1:21" ht="51">
      <c r="A39" s="237">
        <v>32</v>
      </c>
      <c r="B39" s="27"/>
      <c r="C39" s="54" t="s">
        <v>4754</v>
      </c>
      <c r="D39" s="54" t="s">
        <v>3109</v>
      </c>
      <c r="E39" s="140" t="s">
        <v>4755</v>
      </c>
      <c r="F39" s="123" t="s">
        <v>30</v>
      </c>
      <c r="G39" s="95" t="s">
        <v>33</v>
      </c>
      <c r="H39" s="95" t="s">
        <v>34</v>
      </c>
      <c r="I39" s="95" t="s">
        <v>6</v>
      </c>
      <c r="J39" s="95" t="s">
        <v>4751</v>
      </c>
      <c r="K39" s="594">
        <v>50000</v>
      </c>
      <c r="L39" s="27">
        <v>31500</v>
      </c>
      <c r="M39" s="123" t="s">
        <v>4649</v>
      </c>
      <c r="N39" s="119">
        <v>35000</v>
      </c>
      <c r="O39" s="57">
        <v>20</v>
      </c>
      <c r="P39" s="119">
        <v>35000</v>
      </c>
      <c r="Q39" s="57" t="s">
        <v>4650</v>
      </c>
      <c r="R39" s="27">
        <v>20</v>
      </c>
      <c r="S39" s="242" t="s">
        <v>4756</v>
      </c>
      <c r="T39" s="242" t="s">
        <v>4757</v>
      </c>
      <c r="U39" s="592">
        <v>504411531</v>
      </c>
    </row>
    <row r="40" spans="1:21" ht="30">
      <c r="A40" s="206">
        <v>33</v>
      </c>
      <c r="B40" s="27"/>
      <c r="C40" s="95" t="s">
        <v>4758</v>
      </c>
      <c r="D40" s="54" t="s">
        <v>4759</v>
      </c>
      <c r="E40" s="140" t="s">
        <v>4760</v>
      </c>
      <c r="F40" s="123" t="s">
        <v>30</v>
      </c>
      <c r="G40" s="95" t="s">
        <v>33</v>
      </c>
      <c r="H40" s="95" t="s">
        <v>34</v>
      </c>
      <c r="I40" s="95" t="s">
        <v>6</v>
      </c>
      <c r="J40" s="95" t="s">
        <v>4730</v>
      </c>
      <c r="K40" s="594">
        <v>50000</v>
      </c>
      <c r="L40" s="27">
        <v>31500</v>
      </c>
      <c r="M40" s="123" t="s">
        <v>4649</v>
      </c>
      <c r="N40" s="119">
        <v>35000</v>
      </c>
      <c r="O40" s="57">
        <v>20</v>
      </c>
      <c r="P40" s="119">
        <v>35000</v>
      </c>
      <c r="Q40" s="57" t="s">
        <v>4650</v>
      </c>
      <c r="R40" s="27">
        <v>20</v>
      </c>
      <c r="S40" s="242" t="s">
        <v>4761</v>
      </c>
      <c r="T40" s="242" t="s">
        <v>4762</v>
      </c>
      <c r="U40" s="592">
        <v>504372595</v>
      </c>
    </row>
    <row r="41" spans="1:21" ht="30">
      <c r="A41" s="237">
        <v>34</v>
      </c>
      <c r="B41" s="27"/>
      <c r="C41" s="54" t="s">
        <v>1992</v>
      </c>
      <c r="D41" s="54" t="s">
        <v>4763</v>
      </c>
      <c r="E41" s="140" t="s">
        <v>4764</v>
      </c>
      <c r="F41" s="123" t="s">
        <v>30</v>
      </c>
      <c r="G41" s="95" t="s">
        <v>33</v>
      </c>
      <c r="H41" s="95" t="s">
        <v>34</v>
      </c>
      <c r="I41" s="95" t="s">
        <v>6</v>
      </c>
      <c r="J41" s="95" t="s">
        <v>4672</v>
      </c>
      <c r="K41" s="594">
        <v>50000</v>
      </c>
      <c r="L41" s="27">
        <v>31500</v>
      </c>
      <c r="M41" s="123" t="s">
        <v>4649</v>
      </c>
      <c r="N41" s="119">
        <v>35000</v>
      </c>
      <c r="O41" s="57">
        <v>20</v>
      </c>
      <c r="P41" s="119">
        <v>35000</v>
      </c>
      <c r="Q41" s="57" t="s">
        <v>4650</v>
      </c>
      <c r="R41" s="27">
        <v>20</v>
      </c>
      <c r="S41" s="242" t="s">
        <v>4765</v>
      </c>
      <c r="T41" s="242" t="s">
        <v>4766</v>
      </c>
      <c r="U41" s="592">
        <v>504372668</v>
      </c>
    </row>
    <row r="42" spans="1:21" ht="63.75">
      <c r="A42" s="206">
        <v>35</v>
      </c>
      <c r="B42" s="27"/>
      <c r="C42" s="54" t="s">
        <v>4767</v>
      </c>
      <c r="D42" s="54" t="s">
        <v>4768</v>
      </c>
      <c r="E42" s="140" t="s">
        <v>4769</v>
      </c>
      <c r="F42" s="123" t="s">
        <v>30</v>
      </c>
      <c r="G42" s="95" t="s">
        <v>33</v>
      </c>
      <c r="H42" s="95" t="s">
        <v>34</v>
      </c>
      <c r="I42" s="95" t="s">
        <v>6</v>
      </c>
      <c r="J42" s="95" t="s">
        <v>4672</v>
      </c>
      <c r="K42" s="594">
        <v>50000</v>
      </c>
      <c r="L42" s="27">
        <v>31500</v>
      </c>
      <c r="M42" s="123" t="s">
        <v>4649</v>
      </c>
      <c r="N42" s="119">
        <v>35000</v>
      </c>
      <c r="O42" s="57">
        <v>20</v>
      </c>
      <c r="P42" s="119">
        <v>35000</v>
      </c>
      <c r="Q42" s="57" t="s">
        <v>4650</v>
      </c>
      <c r="R42" s="27">
        <v>20</v>
      </c>
      <c r="S42" s="242" t="s">
        <v>4770</v>
      </c>
      <c r="T42" s="242" t="s">
        <v>4771</v>
      </c>
      <c r="U42" s="592">
        <v>504411530</v>
      </c>
    </row>
    <row r="43" spans="1:21" ht="51">
      <c r="A43" s="237">
        <v>36</v>
      </c>
      <c r="B43" s="27"/>
      <c r="C43" s="54" t="s">
        <v>4702</v>
      </c>
      <c r="D43" s="54" t="s">
        <v>4772</v>
      </c>
      <c r="E43" s="140" t="s">
        <v>4773</v>
      </c>
      <c r="F43" s="123" t="s">
        <v>30</v>
      </c>
      <c r="G43" s="95" t="s">
        <v>33</v>
      </c>
      <c r="H43" s="95" t="s">
        <v>34</v>
      </c>
      <c r="I43" s="109" t="s">
        <v>5</v>
      </c>
      <c r="J43" s="95" t="s">
        <v>4672</v>
      </c>
      <c r="K43" s="594">
        <v>50000</v>
      </c>
      <c r="L43" s="27">
        <v>31500</v>
      </c>
      <c r="M43" s="123" t="s">
        <v>4649</v>
      </c>
      <c r="N43" s="119">
        <v>35000</v>
      </c>
      <c r="O43" s="57">
        <v>20</v>
      </c>
      <c r="P43" s="119">
        <v>35000</v>
      </c>
      <c r="Q43" s="57" t="s">
        <v>4650</v>
      </c>
      <c r="R43" s="27">
        <v>20</v>
      </c>
      <c r="S43" s="242" t="s">
        <v>4774</v>
      </c>
      <c r="T43" s="242" t="s">
        <v>4775</v>
      </c>
      <c r="U43" s="592">
        <v>504372207</v>
      </c>
    </row>
    <row r="44" spans="1:21" ht="38.25">
      <c r="A44" s="206">
        <v>37</v>
      </c>
      <c r="B44" s="27"/>
      <c r="C44" s="54" t="s">
        <v>3011</v>
      </c>
      <c r="D44" s="54" t="s">
        <v>4776</v>
      </c>
      <c r="E44" s="140" t="s">
        <v>4777</v>
      </c>
      <c r="F44" s="123" t="s">
        <v>30</v>
      </c>
      <c r="G44" s="95" t="s">
        <v>33</v>
      </c>
      <c r="H44" s="95" t="s">
        <v>34</v>
      </c>
      <c r="I44" s="109" t="s">
        <v>5</v>
      </c>
      <c r="J44" s="95" t="s">
        <v>4672</v>
      </c>
      <c r="K44" s="594">
        <v>50000</v>
      </c>
      <c r="L44" s="27">
        <v>31500</v>
      </c>
      <c r="M44" s="123" t="s">
        <v>4649</v>
      </c>
      <c r="N44" s="119">
        <v>35000</v>
      </c>
      <c r="O44" s="57">
        <v>20</v>
      </c>
      <c r="P44" s="119">
        <v>35000</v>
      </c>
      <c r="Q44" s="57" t="s">
        <v>4650</v>
      </c>
      <c r="R44" s="27">
        <v>20</v>
      </c>
      <c r="S44" s="242" t="s">
        <v>4778</v>
      </c>
      <c r="T44" s="242" t="s">
        <v>4779</v>
      </c>
      <c r="U44" s="592">
        <v>504370139</v>
      </c>
    </row>
    <row r="45" spans="1:21" ht="38.25">
      <c r="A45" s="237">
        <v>38</v>
      </c>
      <c r="B45" s="27"/>
      <c r="C45" s="54" t="s">
        <v>4780</v>
      </c>
      <c r="D45" s="54" t="s">
        <v>4781</v>
      </c>
      <c r="E45" s="140" t="s">
        <v>4782</v>
      </c>
      <c r="F45" s="123" t="s">
        <v>30</v>
      </c>
      <c r="G45" s="95" t="s">
        <v>33</v>
      </c>
      <c r="H45" s="95" t="s">
        <v>34</v>
      </c>
      <c r="I45" s="95" t="s">
        <v>6</v>
      </c>
      <c r="J45" s="95" t="s">
        <v>4783</v>
      </c>
      <c r="K45" s="594">
        <v>50000</v>
      </c>
      <c r="L45" s="27">
        <v>31500</v>
      </c>
      <c r="M45" s="123" t="s">
        <v>4649</v>
      </c>
      <c r="N45" s="119">
        <v>35000</v>
      </c>
      <c r="O45" s="57">
        <v>20</v>
      </c>
      <c r="P45" s="119">
        <v>35000</v>
      </c>
      <c r="Q45" s="57" t="s">
        <v>4650</v>
      </c>
      <c r="R45" s="27">
        <v>20</v>
      </c>
      <c r="S45" s="242" t="s">
        <v>4784</v>
      </c>
      <c r="T45" s="242" t="s">
        <v>4785</v>
      </c>
      <c r="U45" s="592">
        <v>504411609</v>
      </c>
    </row>
    <row r="46" spans="1:21" ht="63.75">
      <c r="A46" s="206">
        <v>39</v>
      </c>
      <c r="B46" s="27"/>
      <c r="C46" s="54" t="s">
        <v>4786</v>
      </c>
      <c r="D46" s="54" t="s">
        <v>4787</v>
      </c>
      <c r="E46" s="140" t="s">
        <v>4788</v>
      </c>
      <c r="F46" s="123" t="s">
        <v>30</v>
      </c>
      <c r="G46" s="95" t="s">
        <v>33</v>
      </c>
      <c r="H46" s="95" t="s">
        <v>34</v>
      </c>
      <c r="I46" s="95" t="s">
        <v>6</v>
      </c>
      <c r="J46" s="95" t="s">
        <v>4783</v>
      </c>
      <c r="K46" s="594">
        <v>50000</v>
      </c>
      <c r="L46" s="27">
        <v>31500</v>
      </c>
      <c r="M46" s="123" t="s">
        <v>4649</v>
      </c>
      <c r="N46" s="119">
        <v>35000</v>
      </c>
      <c r="O46" s="57">
        <v>20</v>
      </c>
      <c r="P46" s="119">
        <v>35000</v>
      </c>
      <c r="Q46" s="57" t="s">
        <v>4650</v>
      </c>
      <c r="R46" s="27">
        <v>20</v>
      </c>
      <c r="S46" s="242" t="s">
        <v>4789</v>
      </c>
      <c r="T46" s="242" t="s">
        <v>4790</v>
      </c>
      <c r="U46" s="592">
        <v>504411608</v>
      </c>
    </row>
    <row r="47" spans="1:21" ht="45">
      <c r="A47" s="237">
        <v>40</v>
      </c>
      <c r="B47" s="27"/>
      <c r="C47" s="54" t="s">
        <v>4791</v>
      </c>
      <c r="D47" s="54" t="s">
        <v>4792</v>
      </c>
      <c r="E47" s="140" t="s">
        <v>4793</v>
      </c>
      <c r="F47" s="123" t="s">
        <v>30</v>
      </c>
      <c r="G47" s="95" t="s">
        <v>33</v>
      </c>
      <c r="H47" s="95" t="s">
        <v>34</v>
      </c>
      <c r="I47" s="95" t="s">
        <v>6</v>
      </c>
      <c r="J47" s="95" t="s">
        <v>4794</v>
      </c>
      <c r="K47" s="594">
        <v>50000</v>
      </c>
      <c r="L47" s="27">
        <v>31500</v>
      </c>
      <c r="M47" s="123" t="s">
        <v>4649</v>
      </c>
      <c r="N47" s="119">
        <v>35000</v>
      </c>
      <c r="O47" s="57">
        <v>20</v>
      </c>
      <c r="P47" s="119">
        <v>35000</v>
      </c>
      <c r="Q47" s="57" t="s">
        <v>4650</v>
      </c>
      <c r="R47" s="27">
        <v>20</v>
      </c>
      <c r="S47" s="242" t="s">
        <v>4795</v>
      </c>
      <c r="T47" s="242" t="s">
        <v>4796</v>
      </c>
      <c r="U47" s="592">
        <v>504403087</v>
      </c>
    </row>
    <row r="48" spans="1:21" ht="30">
      <c r="A48" s="206">
        <v>41</v>
      </c>
      <c r="B48" s="27"/>
      <c r="C48" s="54" t="s">
        <v>4797</v>
      </c>
      <c r="D48" s="54" t="s">
        <v>4798</v>
      </c>
      <c r="E48" s="140" t="s">
        <v>4799</v>
      </c>
      <c r="F48" s="123" t="s">
        <v>30</v>
      </c>
      <c r="G48" s="95" t="s">
        <v>33</v>
      </c>
      <c r="H48" s="95" t="s">
        <v>34</v>
      </c>
      <c r="I48" s="109" t="s">
        <v>5</v>
      </c>
      <c r="J48" s="95" t="s">
        <v>4738</v>
      </c>
      <c r="K48" s="594">
        <v>50000</v>
      </c>
      <c r="L48" s="27">
        <v>31500</v>
      </c>
      <c r="M48" s="123" t="s">
        <v>4649</v>
      </c>
      <c r="N48" s="119">
        <v>35000</v>
      </c>
      <c r="O48" s="57">
        <v>20</v>
      </c>
      <c r="P48" s="119">
        <v>35000</v>
      </c>
      <c r="Q48" s="57" t="s">
        <v>4650</v>
      </c>
      <c r="R48" s="27">
        <v>20</v>
      </c>
      <c r="S48" s="242" t="s">
        <v>4800</v>
      </c>
      <c r="T48" s="242" t="s">
        <v>4801</v>
      </c>
      <c r="U48" s="592">
        <v>504403132</v>
      </c>
    </row>
    <row r="49" spans="1:21" ht="38.25">
      <c r="A49" s="237">
        <v>42</v>
      </c>
      <c r="B49" s="27"/>
      <c r="C49" s="95" t="s">
        <v>4802</v>
      </c>
      <c r="D49" s="95" t="s">
        <v>4803</v>
      </c>
      <c r="E49" s="140" t="s">
        <v>4682</v>
      </c>
      <c r="F49" s="123" t="s">
        <v>30</v>
      </c>
      <c r="G49" s="95" t="s">
        <v>33</v>
      </c>
      <c r="H49" s="95" t="s">
        <v>34</v>
      </c>
      <c r="I49" s="109" t="s">
        <v>5</v>
      </c>
      <c r="J49" s="95" t="s">
        <v>4698</v>
      </c>
      <c r="K49" s="594">
        <v>100000</v>
      </c>
      <c r="L49" s="27">
        <v>63000</v>
      </c>
      <c r="M49" s="123" t="s">
        <v>4649</v>
      </c>
      <c r="N49" s="119">
        <v>70000</v>
      </c>
      <c r="O49" s="57">
        <v>20</v>
      </c>
      <c r="P49" s="119">
        <v>70000</v>
      </c>
      <c r="Q49" s="57" t="s">
        <v>4650</v>
      </c>
      <c r="R49" s="27">
        <v>20</v>
      </c>
      <c r="S49" s="242" t="s">
        <v>4804</v>
      </c>
      <c r="T49" s="242" t="s">
        <v>4805</v>
      </c>
      <c r="U49" s="592">
        <v>504372699</v>
      </c>
    </row>
    <row r="50" spans="1:21" ht="45">
      <c r="A50" s="206">
        <v>43</v>
      </c>
      <c r="B50" s="27"/>
      <c r="C50" s="95" t="s">
        <v>4806</v>
      </c>
      <c r="D50" s="95" t="s">
        <v>2329</v>
      </c>
      <c r="E50" s="140" t="s">
        <v>4807</v>
      </c>
      <c r="F50" s="123" t="s">
        <v>30</v>
      </c>
      <c r="G50" s="95" t="s">
        <v>33</v>
      </c>
      <c r="H50" s="95" t="s">
        <v>34</v>
      </c>
      <c r="I50" s="95" t="s">
        <v>6</v>
      </c>
      <c r="J50" s="95" t="s">
        <v>3503</v>
      </c>
      <c r="K50" s="594">
        <v>50000</v>
      </c>
      <c r="L50" s="27">
        <v>31500</v>
      </c>
      <c r="M50" s="123" t="s">
        <v>4649</v>
      </c>
      <c r="N50" s="119">
        <v>35000</v>
      </c>
      <c r="O50" s="57">
        <v>20</v>
      </c>
      <c r="P50" s="119">
        <v>35000</v>
      </c>
      <c r="Q50" s="57" t="s">
        <v>4650</v>
      </c>
      <c r="R50" s="27">
        <v>20</v>
      </c>
      <c r="S50" s="242" t="s">
        <v>4808</v>
      </c>
      <c r="T50" s="242" t="s">
        <v>4809</v>
      </c>
      <c r="U50" s="592">
        <v>504411560</v>
      </c>
    </row>
    <row r="51" spans="1:21" ht="30">
      <c r="A51" s="237">
        <v>44</v>
      </c>
      <c r="B51" s="27"/>
      <c r="C51" s="95" t="s">
        <v>4810</v>
      </c>
      <c r="D51" s="95" t="s">
        <v>2690</v>
      </c>
      <c r="E51" s="140" t="s">
        <v>4811</v>
      </c>
      <c r="F51" s="123" t="s">
        <v>30</v>
      </c>
      <c r="G51" s="95" t="s">
        <v>33</v>
      </c>
      <c r="H51" s="95" t="s">
        <v>34</v>
      </c>
      <c r="I51" s="109" t="s">
        <v>5</v>
      </c>
      <c r="J51" s="95" t="s">
        <v>4812</v>
      </c>
      <c r="K51" s="594">
        <v>50000</v>
      </c>
      <c r="L51" s="27">
        <v>31500</v>
      </c>
      <c r="M51" s="123" t="s">
        <v>4649</v>
      </c>
      <c r="N51" s="119">
        <v>35000</v>
      </c>
      <c r="O51" s="57">
        <v>20</v>
      </c>
      <c r="P51" s="119">
        <v>35000</v>
      </c>
      <c r="Q51" s="57" t="s">
        <v>4650</v>
      </c>
      <c r="R51" s="27">
        <v>20</v>
      </c>
      <c r="S51" s="242" t="s">
        <v>4813</v>
      </c>
      <c r="T51" s="242" t="s">
        <v>4814</v>
      </c>
      <c r="U51" s="592">
        <v>504372763</v>
      </c>
    </row>
    <row r="52" spans="1:21" ht="30">
      <c r="A52" s="206">
        <v>45</v>
      </c>
      <c r="B52" s="27"/>
      <c r="C52" s="95" t="s">
        <v>4815</v>
      </c>
      <c r="D52" s="95" t="s">
        <v>4816</v>
      </c>
      <c r="E52" s="140" t="s">
        <v>4817</v>
      </c>
      <c r="F52" s="123" t="s">
        <v>30</v>
      </c>
      <c r="G52" s="95" t="s">
        <v>33</v>
      </c>
      <c r="H52" s="95" t="s">
        <v>34</v>
      </c>
      <c r="I52" s="109" t="s">
        <v>5</v>
      </c>
      <c r="J52" s="95" t="s">
        <v>4818</v>
      </c>
      <c r="K52" s="594">
        <v>50000</v>
      </c>
      <c r="L52" s="27">
        <v>31500</v>
      </c>
      <c r="M52" s="123" t="s">
        <v>4649</v>
      </c>
      <c r="N52" s="119">
        <v>35000</v>
      </c>
      <c r="O52" s="57">
        <v>20</v>
      </c>
      <c r="P52" s="119">
        <v>35000</v>
      </c>
      <c r="Q52" s="57" t="s">
        <v>4650</v>
      </c>
      <c r="R52" s="27">
        <v>20</v>
      </c>
      <c r="S52" s="242" t="s">
        <v>4819</v>
      </c>
      <c r="T52" s="242" t="s">
        <v>4820</v>
      </c>
      <c r="U52" s="592">
        <v>504372730</v>
      </c>
    </row>
    <row r="53" spans="1:21" ht="45">
      <c r="A53" s="237">
        <v>46</v>
      </c>
      <c r="B53" s="27"/>
      <c r="C53" s="95" t="s">
        <v>4821</v>
      </c>
      <c r="D53" s="95" t="s">
        <v>4822</v>
      </c>
      <c r="E53" s="140" t="s">
        <v>4760</v>
      </c>
      <c r="F53" s="123" t="s">
        <v>30</v>
      </c>
      <c r="G53" s="95" t="s">
        <v>33</v>
      </c>
      <c r="H53" s="95" t="s">
        <v>34</v>
      </c>
      <c r="I53" s="95" t="s">
        <v>6</v>
      </c>
      <c r="J53" s="95" t="s">
        <v>4823</v>
      </c>
      <c r="K53" s="594">
        <v>100000</v>
      </c>
      <c r="L53" s="27">
        <v>63000</v>
      </c>
      <c r="M53" s="123" t="s">
        <v>4649</v>
      </c>
      <c r="N53" s="119">
        <v>70000</v>
      </c>
      <c r="O53" s="57">
        <v>20</v>
      </c>
      <c r="P53" s="119">
        <v>70000</v>
      </c>
      <c r="Q53" s="57" t="s">
        <v>4650</v>
      </c>
      <c r="R53" s="27">
        <v>20</v>
      </c>
      <c r="S53" s="242" t="s">
        <v>4824</v>
      </c>
      <c r="T53" s="242" t="s">
        <v>4825</v>
      </c>
      <c r="U53" s="592">
        <v>504372599</v>
      </c>
    </row>
    <row r="54" spans="1:21" ht="30">
      <c r="A54" s="206">
        <v>47</v>
      </c>
      <c r="B54" s="27"/>
      <c r="C54" s="95" t="s">
        <v>4826</v>
      </c>
      <c r="D54" s="95" t="s">
        <v>4827</v>
      </c>
      <c r="E54" s="140" t="s">
        <v>4817</v>
      </c>
      <c r="F54" s="123" t="s">
        <v>30</v>
      </c>
      <c r="G54" s="95" t="s">
        <v>33</v>
      </c>
      <c r="H54" s="95" t="s">
        <v>34</v>
      </c>
      <c r="I54" s="109" t="s">
        <v>5</v>
      </c>
      <c r="J54" s="95" t="s">
        <v>4751</v>
      </c>
      <c r="K54" s="594">
        <v>50000</v>
      </c>
      <c r="L54" s="27">
        <v>31500</v>
      </c>
      <c r="M54" s="123" t="s">
        <v>4649</v>
      </c>
      <c r="N54" s="119">
        <v>35000</v>
      </c>
      <c r="O54" s="57">
        <v>20</v>
      </c>
      <c r="P54" s="119">
        <v>35000</v>
      </c>
      <c r="Q54" s="57" t="s">
        <v>4650</v>
      </c>
      <c r="R54" s="27">
        <v>20</v>
      </c>
      <c r="S54" s="242" t="s">
        <v>4828</v>
      </c>
      <c r="T54" s="242" t="s">
        <v>4829</v>
      </c>
      <c r="U54" s="592">
        <v>503868930</v>
      </c>
    </row>
    <row r="55" spans="1:21" ht="30">
      <c r="A55" s="237">
        <v>48</v>
      </c>
      <c r="B55" s="27"/>
      <c r="C55" s="95" t="s">
        <v>2898</v>
      </c>
      <c r="D55" s="95" t="s">
        <v>4830</v>
      </c>
      <c r="E55" s="140" t="s">
        <v>4817</v>
      </c>
      <c r="F55" s="123" t="s">
        <v>30</v>
      </c>
      <c r="G55" s="95" t="s">
        <v>33</v>
      </c>
      <c r="H55" s="95" t="s">
        <v>34</v>
      </c>
      <c r="I55" s="109" t="s">
        <v>5</v>
      </c>
      <c r="J55" s="95" t="s">
        <v>4672</v>
      </c>
      <c r="K55" s="594">
        <v>50000</v>
      </c>
      <c r="L55" s="27">
        <v>31500</v>
      </c>
      <c r="M55" s="123" t="s">
        <v>4649</v>
      </c>
      <c r="N55" s="119">
        <v>35000</v>
      </c>
      <c r="O55" s="57">
        <v>20</v>
      </c>
      <c r="P55" s="119">
        <v>35000</v>
      </c>
      <c r="Q55" s="57" t="s">
        <v>4650</v>
      </c>
      <c r="R55" s="27">
        <v>20</v>
      </c>
      <c r="S55" s="242" t="s">
        <v>4831</v>
      </c>
      <c r="T55" s="242" t="s">
        <v>4832</v>
      </c>
      <c r="U55" s="592">
        <v>504372727</v>
      </c>
    </row>
    <row r="56" spans="1:21" ht="30">
      <c r="A56" s="206">
        <v>49</v>
      </c>
      <c r="B56" s="27"/>
      <c r="C56" s="95" t="s">
        <v>4563</v>
      </c>
      <c r="D56" s="95" t="s">
        <v>4833</v>
      </c>
      <c r="E56" s="140" t="s">
        <v>4817</v>
      </c>
      <c r="F56" s="123" t="s">
        <v>30</v>
      </c>
      <c r="G56" s="95" t="s">
        <v>33</v>
      </c>
      <c r="H56" s="95" t="s">
        <v>34</v>
      </c>
      <c r="I56" s="109" t="s">
        <v>5</v>
      </c>
      <c r="J56" s="95" t="s">
        <v>4834</v>
      </c>
      <c r="K56" s="594">
        <v>50000</v>
      </c>
      <c r="L56" s="27">
        <v>31500</v>
      </c>
      <c r="M56" s="123" t="s">
        <v>4649</v>
      </c>
      <c r="N56" s="119">
        <v>35000</v>
      </c>
      <c r="O56" s="57">
        <v>20</v>
      </c>
      <c r="P56" s="119">
        <v>35000</v>
      </c>
      <c r="Q56" s="57" t="s">
        <v>4650</v>
      </c>
      <c r="R56" s="27">
        <v>20</v>
      </c>
      <c r="S56" s="242" t="s">
        <v>4835</v>
      </c>
      <c r="T56" s="242" t="s">
        <v>4836</v>
      </c>
      <c r="U56" s="592">
        <v>504372729</v>
      </c>
    </row>
    <row r="57" spans="1:21" ht="30">
      <c r="A57" s="237">
        <v>50</v>
      </c>
      <c r="B57" s="27"/>
      <c r="C57" s="95" t="s">
        <v>4837</v>
      </c>
      <c r="D57" s="95" t="s">
        <v>4838</v>
      </c>
      <c r="E57" s="140" t="s">
        <v>4817</v>
      </c>
      <c r="F57" s="123" t="s">
        <v>30</v>
      </c>
      <c r="G57" s="95" t="s">
        <v>33</v>
      </c>
      <c r="H57" s="95" t="s">
        <v>34</v>
      </c>
      <c r="I57" s="109" t="s">
        <v>5</v>
      </c>
      <c r="J57" s="95" t="s">
        <v>4672</v>
      </c>
      <c r="K57" s="594">
        <v>50000</v>
      </c>
      <c r="L57" s="27">
        <v>31500</v>
      </c>
      <c r="M57" s="123" t="s">
        <v>4649</v>
      </c>
      <c r="N57" s="119">
        <v>35000</v>
      </c>
      <c r="O57" s="57">
        <v>20</v>
      </c>
      <c r="P57" s="119">
        <v>35000</v>
      </c>
      <c r="Q57" s="57" t="s">
        <v>4650</v>
      </c>
      <c r="R57" s="27">
        <v>20</v>
      </c>
      <c r="S57" s="242" t="s">
        <v>4839</v>
      </c>
      <c r="T57" s="242" t="s">
        <v>4840</v>
      </c>
      <c r="U57" s="592">
        <v>504372651</v>
      </c>
    </row>
    <row r="58" spans="1:21" ht="30">
      <c r="A58" s="206">
        <v>51</v>
      </c>
      <c r="B58" s="27"/>
      <c r="C58" s="95" t="s">
        <v>4841</v>
      </c>
      <c r="D58" s="95" t="s">
        <v>1862</v>
      </c>
      <c r="E58" s="140" t="s">
        <v>4817</v>
      </c>
      <c r="F58" s="123" t="s">
        <v>30</v>
      </c>
      <c r="G58" s="95" t="s">
        <v>33</v>
      </c>
      <c r="H58" s="95" t="s">
        <v>34</v>
      </c>
      <c r="I58" s="109" t="s">
        <v>5</v>
      </c>
      <c r="J58" s="95" t="s">
        <v>4672</v>
      </c>
      <c r="K58" s="594">
        <v>50000</v>
      </c>
      <c r="L58" s="27">
        <v>31500</v>
      </c>
      <c r="M58" s="123" t="s">
        <v>4649</v>
      </c>
      <c r="N58" s="119">
        <v>35000</v>
      </c>
      <c r="O58" s="57">
        <v>20</v>
      </c>
      <c r="P58" s="119">
        <v>35000</v>
      </c>
      <c r="Q58" s="57" t="s">
        <v>4650</v>
      </c>
      <c r="R58" s="27">
        <v>20</v>
      </c>
      <c r="S58" s="242" t="s">
        <v>4842</v>
      </c>
      <c r="T58" s="242" t="s">
        <v>4843</v>
      </c>
      <c r="U58" s="592">
        <v>504280548</v>
      </c>
    </row>
    <row r="59" spans="1:21" ht="60">
      <c r="A59" s="237">
        <v>52</v>
      </c>
      <c r="B59" s="27"/>
      <c r="C59" s="95" t="s">
        <v>4844</v>
      </c>
      <c r="D59" s="95" t="s">
        <v>4845</v>
      </c>
      <c r="E59" s="140" t="s">
        <v>4777</v>
      </c>
      <c r="F59" s="123" t="s">
        <v>30</v>
      </c>
      <c r="G59" s="95" t="s">
        <v>33</v>
      </c>
      <c r="H59" s="95" t="s">
        <v>34</v>
      </c>
      <c r="I59" s="109" t="s">
        <v>5</v>
      </c>
      <c r="J59" s="95" t="s">
        <v>4846</v>
      </c>
      <c r="K59" s="594">
        <v>100000</v>
      </c>
      <c r="L59" s="27">
        <v>63000</v>
      </c>
      <c r="M59" s="123" t="s">
        <v>4649</v>
      </c>
      <c r="N59" s="119">
        <v>70000</v>
      </c>
      <c r="O59" s="57">
        <v>20</v>
      </c>
      <c r="P59" s="119">
        <v>70000</v>
      </c>
      <c r="Q59" s="57" t="s">
        <v>4650</v>
      </c>
      <c r="R59" s="27">
        <v>20</v>
      </c>
      <c r="S59" s="242" t="s">
        <v>4847</v>
      </c>
      <c r="T59" s="242" t="s">
        <v>4848</v>
      </c>
      <c r="U59" s="592">
        <v>504372625</v>
      </c>
    </row>
    <row r="60" spans="1:21" ht="30">
      <c r="A60" s="206">
        <v>53</v>
      </c>
      <c r="B60" s="27"/>
      <c r="C60" s="95" t="s">
        <v>4849</v>
      </c>
      <c r="D60" s="95" t="s">
        <v>4850</v>
      </c>
      <c r="E60" s="140" t="s">
        <v>4851</v>
      </c>
      <c r="F60" s="123" t="s">
        <v>30</v>
      </c>
      <c r="G60" s="95" t="s">
        <v>33</v>
      </c>
      <c r="H60" s="95" t="s">
        <v>34</v>
      </c>
      <c r="I60" s="109" t="s">
        <v>5</v>
      </c>
      <c r="J60" s="95" t="s">
        <v>4846</v>
      </c>
      <c r="K60" s="594">
        <v>50000</v>
      </c>
      <c r="L60" s="27">
        <v>31500</v>
      </c>
      <c r="M60" s="123" t="s">
        <v>4649</v>
      </c>
      <c r="N60" s="119">
        <v>35000</v>
      </c>
      <c r="O60" s="57">
        <v>20</v>
      </c>
      <c r="P60" s="119">
        <v>35000</v>
      </c>
      <c r="Q60" s="57" t="s">
        <v>4650</v>
      </c>
      <c r="R60" s="27">
        <v>20</v>
      </c>
      <c r="S60" s="242" t="s">
        <v>4852</v>
      </c>
      <c r="T60" s="242" t="s">
        <v>4853</v>
      </c>
      <c r="U60" s="592">
        <v>504368728</v>
      </c>
    </row>
    <row r="61" spans="1:21" ht="51">
      <c r="A61" s="237">
        <v>54</v>
      </c>
      <c r="B61" s="27"/>
      <c r="C61" s="95" t="s">
        <v>4854</v>
      </c>
      <c r="D61" s="95" t="s">
        <v>4855</v>
      </c>
      <c r="E61" s="140" t="s">
        <v>4856</v>
      </c>
      <c r="F61" s="123" t="s">
        <v>30</v>
      </c>
      <c r="G61" s="95" t="s">
        <v>33</v>
      </c>
      <c r="H61" s="95" t="s">
        <v>34</v>
      </c>
      <c r="I61" s="95" t="s">
        <v>6</v>
      </c>
      <c r="J61" s="95" t="s">
        <v>4818</v>
      </c>
      <c r="K61" s="594">
        <v>50000</v>
      </c>
      <c r="L61" s="27">
        <v>31500</v>
      </c>
      <c r="M61" s="123" t="s">
        <v>4649</v>
      </c>
      <c r="N61" s="119">
        <v>35000</v>
      </c>
      <c r="O61" s="57">
        <v>20</v>
      </c>
      <c r="P61" s="119">
        <v>35000</v>
      </c>
      <c r="Q61" s="57" t="s">
        <v>4650</v>
      </c>
      <c r="R61" s="27">
        <v>20</v>
      </c>
      <c r="S61" s="242" t="s">
        <v>4857</v>
      </c>
      <c r="T61" s="242" t="s">
        <v>4858</v>
      </c>
      <c r="U61" s="592">
        <v>504411541</v>
      </c>
    </row>
    <row r="62" spans="1:21" ht="38.25">
      <c r="A62" s="206">
        <v>55</v>
      </c>
      <c r="B62" s="27"/>
      <c r="C62" s="95" t="s">
        <v>4859</v>
      </c>
      <c r="D62" s="95" t="s">
        <v>4860</v>
      </c>
      <c r="E62" s="136" t="s">
        <v>4861</v>
      </c>
      <c r="F62" s="123" t="s">
        <v>30</v>
      </c>
      <c r="G62" s="95" t="s">
        <v>33</v>
      </c>
      <c r="H62" s="95" t="s">
        <v>34</v>
      </c>
      <c r="I62" s="95" t="s">
        <v>6</v>
      </c>
      <c r="J62" s="95" t="s">
        <v>4751</v>
      </c>
      <c r="K62" s="594">
        <v>50000</v>
      </c>
      <c r="L62" s="27">
        <v>31500</v>
      </c>
      <c r="M62" s="123" t="s">
        <v>4649</v>
      </c>
      <c r="N62" s="119">
        <v>35000</v>
      </c>
      <c r="O62" s="57">
        <v>20</v>
      </c>
      <c r="P62" s="119">
        <v>35000</v>
      </c>
      <c r="Q62" s="57" t="s">
        <v>4650</v>
      </c>
      <c r="R62" s="27">
        <v>20</v>
      </c>
      <c r="S62" s="242" t="s">
        <v>4862</v>
      </c>
      <c r="T62" s="242" t="s">
        <v>4863</v>
      </c>
      <c r="U62" s="592">
        <v>504411549</v>
      </c>
    </row>
    <row r="63" spans="1:21" ht="38.25">
      <c r="A63" s="237">
        <v>56</v>
      </c>
      <c r="B63" s="27"/>
      <c r="C63" s="95" t="s">
        <v>1793</v>
      </c>
      <c r="D63" s="95" t="s">
        <v>4864</v>
      </c>
      <c r="E63" s="140" t="s">
        <v>4865</v>
      </c>
      <c r="F63" s="123" t="s">
        <v>30</v>
      </c>
      <c r="G63" s="95" t="s">
        <v>33</v>
      </c>
      <c r="H63" s="95" t="s">
        <v>34</v>
      </c>
      <c r="I63" s="95" t="s">
        <v>6</v>
      </c>
      <c r="J63" s="95" t="s">
        <v>4866</v>
      </c>
      <c r="K63" s="594">
        <v>50000</v>
      </c>
      <c r="L63" s="27">
        <v>31500</v>
      </c>
      <c r="M63" s="123" t="s">
        <v>4649</v>
      </c>
      <c r="N63" s="119">
        <v>35000</v>
      </c>
      <c r="O63" s="57">
        <v>20</v>
      </c>
      <c r="P63" s="119">
        <v>35000</v>
      </c>
      <c r="Q63" s="57" t="s">
        <v>4650</v>
      </c>
      <c r="R63" s="27">
        <v>20</v>
      </c>
      <c r="S63" s="242" t="s">
        <v>4867</v>
      </c>
      <c r="T63" s="242" t="s">
        <v>4868</v>
      </c>
      <c r="U63" s="592">
        <v>504411547</v>
      </c>
    </row>
    <row r="64" spans="1:21" ht="38.25">
      <c r="A64" s="206">
        <v>57</v>
      </c>
      <c r="B64" s="27"/>
      <c r="C64" s="95" t="s">
        <v>3001</v>
      </c>
      <c r="D64" s="95" t="s">
        <v>2453</v>
      </c>
      <c r="E64" s="140" t="s">
        <v>4869</v>
      </c>
      <c r="F64" s="123" t="s">
        <v>30</v>
      </c>
      <c r="G64" s="95" t="s">
        <v>33</v>
      </c>
      <c r="H64" s="95" t="s">
        <v>34</v>
      </c>
      <c r="I64" s="95" t="s">
        <v>6</v>
      </c>
      <c r="J64" s="95" t="s">
        <v>4818</v>
      </c>
      <c r="K64" s="594">
        <v>50000</v>
      </c>
      <c r="L64" s="27">
        <v>31500</v>
      </c>
      <c r="M64" s="123" t="s">
        <v>4649</v>
      </c>
      <c r="N64" s="119">
        <v>35000</v>
      </c>
      <c r="O64" s="57">
        <v>20</v>
      </c>
      <c r="P64" s="119">
        <v>35000</v>
      </c>
      <c r="Q64" s="57" t="s">
        <v>4650</v>
      </c>
      <c r="R64" s="27">
        <v>20</v>
      </c>
      <c r="S64" s="242" t="s">
        <v>4870</v>
      </c>
      <c r="T64" s="242" t="s">
        <v>4871</v>
      </c>
      <c r="U64" s="592">
        <v>504411540</v>
      </c>
    </row>
    <row r="65" spans="1:21" ht="51">
      <c r="A65" s="237">
        <v>58</v>
      </c>
      <c r="B65" s="27"/>
      <c r="C65" s="95" t="s">
        <v>4854</v>
      </c>
      <c r="D65" s="95" t="s">
        <v>2531</v>
      </c>
      <c r="E65" s="140" t="s">
        <v>4872</v>
      </c>
      <c r="F65" s="123" t="s">
        <v>30</v>
      </c>
      <c r="G65" s="95" t="s">
        <v>33</v>
      </c>
      <c r="H65" s="95" t="s">
        <v>34</v>
      </c>
      <c r="I65" s="95" t="s">
        <v>6</v>
      </c>
      <c r="J65" s="95" t="s">
        <v>4873</v>
      </c>
      <c r="K65" s="594">
        <v>50000</v>
      </c>
      <c r="L65" s="27">
        <v>31500</v>
      </c>
      <c r="M65" s="123" t="s">
        <v>4649</v>
      </c>
      <c r="N65" s="119">
        <v>35000</v>
      </c>
      <c r="O65" s="57">
        <v>20</v>
      </c>
      <c r="P65" s="119">
        <v>35000</v>
      </c>
      <c r="Q65" s="57" t="s">
        <v>4650</v>
      </c>
      <c r="R65" s="27">
        <v>20</v>
      </c>
      <c r="S65" s="242" t="s">
        <v>4874</v>
      </c>
      <c r="T65" s="242" t="s">
        <v>4875</v>
      </c>
      <c r="U65" s="592">
        <v>504411575</v>
      </c>
    </row>
    <row r="66" spans="1:21" ht="45">
      <c r="A66" s="206">
        <v>59</v>
      </c>
      <c r="B66" s="27"/>
      <c r="C66" s="95" t="s">
        <v>4876</v>
      </c>
      <c r="D66" s="95" t="s">
        <v>2434</v>
      </c>
      <c r="E66" s="140" t="s">
        <v>4877</v>
      </c>
      <c r="F66" s="123" t="s">
        <v>30</v>
      </c>
      <c r="G66" s="95" t="s">
        <v>33</v>
      </c>
      <c r="H66" s="95" t="s">
        <v>34</v>
      </c>
      <c r="I66" s="95" t="s">
        <v>6</v>
      </c>
      <c r="J66" s="95" t="s">
        <v>4738</v>
      </c>
      <c r="K66" s="594">
        <v>50000</v>
      </c>
      <c r="L66" s="27">
        <v>31500</v>
      </c>
      <c r="M66" s="123" t="s">
        <v>4649</v>
      </c>
      <c r="N66" s="119">
        <v>35000</v>
      </c>
      <c r="O66" s="57">
        <v>20</v>
      </c>
      <c r="P66" s="119">
        <v>35000</v>
      </c>
      <c r="Q66" s="57" t="s">
        <v>4650</v>
      </c>
      <c r="R66" s="27">
        <v>20</v>
      </c>
      <c r="S66" s="242" t="s">
        <v>4878</v>
      </c>
      <c r="T66" s="242" t="s">
        <v>4879</v>
      </c>
      <c r="U66" s="592">
        <v>504411537</v>
      </c>
    </row>
    <row r="67" spans="1:21" ht="45">
      <c r="A67" s="237">
        <v>60</v>
      </c>
      <c r="B67" s="27"/>
      <c r="C67" s="95" t="s">
        <v>2906</v>
      </c>
      <c r="D67" s="95" t="s">
        <v>4880</v>
      </c>
      <c r="E67" s="140" t="s">
        <v>4881</v>
      </c>
      <c r="F67" s="123" t="s">
        <v>30</v>
      </c>
      <c r="G67" s="95" t="s">
        <v>33</v>
      </c>
      <c r="H67" s="95" t="s">
        <v>34</v>
      </c>
      <c r="I67" s="95" t="s">
        <v>6</v>
      </c>
      <c r="J67" s="123" t="s">
        <v>4672</v>
      </c>
      <c r="K67" s="594">
        <v>50000</v>
      </c>
      <c r="L67" s="27">
        <v>31500</v>
      </c>
      <c r="M67" s="123" t="s">
        <v>4649</v>
      </c>
      <c r="N67" s="119">
        <v>35000</v>
      </c>
      <c r="O67" s="57">
        <v>20</v>
      </c>
      <c r="P67" s="119">
        <v>35000</v>
      </c>
      <c r="Q67" s="57" t="s">
        <v>4650</v>
      </c>
      <c r="R67" s="27">
        <v>20</v>
      </c>
      <c r="S67" s="242" t="s">
        <v>4882</v>
      </c>
      <c r="T67" s="242" t="s">
        <v>4883</v>
      </c>
      <c r="U67" s="592">
        <v>504411544</v>
      </c>
    </row>
    <row r="68" spans="1:21" ht="30">
      <c r="A68" s="206">
        <v>61</v>
      </c>
      <c r="B68" s="27"/>
      <c r="C68" s="95" t="s">
        <v>4884</v>
      </c>
      <c r="D68" s="95" t="s">
        <v>4885</v>
      </c>
      <c r="E68" s="140" t="s">
        <v>4877</v>
      </c>
      <c r="F68" s="123" t="s">
        <v>30</v>
      </c>
      <c r="G68" s="95" t="s">
        <v>33</v>
      </c>
      <c r="H68" s="95" t="s">
        <v>34</v>
      </c>
      <c r="I68" s="95" t="s">
        <v>6</v>
      </c>
      <c r="J68" s="95" t="s">
        <v>4738</v>
      </c>
      <c r="K68" s="594">
        <v>50000</v>
      </c>
      <c r="L68" s="27">
        <v>31500</v>
      </c>
      <c r="M68" s="123" t="s">
        <v>4649</v>
      </c>
      <c r="N68" s="119">
        <v>35000</v>
      </c>
      <c r="O68" s="57">
        <v>20</v>
      </c>
      <c r="P68" s="119">
        <v>35000</v>
      </c>
      <c r="Q68" s="57" t="s">
        <v>4650</v>
      </c>
      <c r="R68" s="27">
        <v>20</v>
      </c>
      <c r="S68" s="242" t="s">
        <v>4886</v>
      </c>
      <c r="T68" s="242" t="s">
        <v>4887</v>
      </c>
      <c r="U68" s="592">
        <v>504411546</v>
      </c>
    </row>
    <row r="69" spans="1:21" ht="45">
      <c r="A69" s="237">
        <v>62</v>
      </c>
      <c r="B69" s="27"/>
      <c r="C69" s="95" t="s">
        <v>4888</v>
      </c>
      <c r="D69" s="95" t="s">
        <v>4889</v>
      </c>
      <c r="E69" s="140" t="s">
        <v>4890</v>
      </c>
      <c r="F69" s="123" t="s">
        <v>30</v>
      </c>
      <c r="G69" s="95" t="s">
        <v>33</v>
      </c>
      <c r="H69" s="95" t="s">
        <v>34</v>
      </c>
      <c r="I69" s="95" t="s">
        <v>6</v>
      </c>
      <c r="J69" s="95" t="s">
        <v>4891</v>
      </c>
      <c r="K69" s="594">
        <v>50000</v>
      </c>
      <c r="L69" s="27">
        <v>31500</v>
      </c>
      <c r="M69" s="123" t="s">
        <v>4649</v>
      </c>
      <c r="N69" s="119">
        <v>35000</v>
      </c>
      <c r="O69" s="57">
        <v>20</v>
      </c>
      <c r="P69" s="119">
        <v>35000</v>
      </c>
      <c r="Q69" s="57" t="s">
        <v>4650</v>
      </c>
      <c r="R69" s="27">
        <v>20</v>
      </c>
      <c r="S69" s="242" t="s">
        <v>4892</v>
      </c>
      <c r="T69" s="242" t="s">
        <v>4893</v>
      </c>
      <c r="U69" s="592">
        <v>504411536</v>
      </c>
    </row>
    <row r="70" spans="1:21" ht="38.25">
      <c r="A70" s="206">
        <v>63</v>
      </c>
      <c r="B70" s="27"/>
      <c r="C70" s="95" t="s">
        <v>4894</v>
      </c>
      <c r="D70" s="95" t="s">
        <v>2195</v>
      </c>
      <c r="E70" s="140" t="s">
        <v>4869</v>
      </c>
      <c r="F70" s="123" t="s">
        <v>30</v>
      </c>
      <c r="G70" s="95" t="s">
        <v>33</v>
      </c>
      <c r="H70" s="95" t="s">
        <v>34</v>
      </c>
      <c r="I70" s="95" t="s">
        <v>6</v>
      </c>
      <c r="J70" s="95" t="s">
        <v>4895</v>
      </c>
      <c r="K70" s="594">
        <v>50000</v>
      </c>
      <c r="L70" s="27">
        <v>31500</v>
      </c>
      <c r="M70" s="123" t="s">
        <v>4649</v>
      </c>
      <c r="N70" s="119">
        <v>35000</v>
      </c>
      <c r="O70" s="57">
        <v>20</v>
      </c>
      <c r="P70" s="119">
        <v>35000</v>
      </c>
      <c r="Q70" s="57" t="s">
        <v>4650</v>
      </c>
      <c r="R70" s="27">
        <v>20</v>
      </c>
      <c r="S70" s="242" t="s">
        <v>4896</v>
      </c>
      <c r="T70" s="242" t="s">
        <v>4897</v>
      </c>
      <c r="U70" s="592">
        <v>504411539</v>
      </c>
    </row>
    <row r="71" spans="1:21" ht="30">
      <c r="A71" s="237">
        <v>64</v>
      </c>
      <c r="B71" s="27"/>
      <c r="C71" s="95" t="s">
        <v>4898</v>
      </c>
      <c r="D71" s="95" t="s">
        <v>4899</v>
      </c>
      <c r="E71" s="140" t="s">
        <v>4900</v>
      </c>
      <c r="F71" s="123" t="s">
        <v>30</v>
      </c>
      <c r="G71" s="95" t="s">
        <v>33</v>
      </c>
      <c r="H71" s="95" t="s">
        <v>34</v>
      </c>
      <c r="I71" s="109" t="s">
        <v>5</v>
      </c>
      <c r="J71" s="95" t="s">
        <v>4672</v>
      </c>
      <c r="K71" s="594">
        <v>50000</v>
      </c>
      <c r="L71" s="27">
        <v>31500</v>
      </c>
      <c r="M71" s="123" t="s">
        <v>4649</v>
      </c>
      <c r="N71" s="119">
        <v>35000</v>
      </c>
      <c r="O71" s="57">
        <v>20</v>
      </c>
      <c r="P71" s="119">
        <v>35000</v>
      </c>
      <c r="Q71" s="57" t="s">
        <v>4650</v>
      </c>
      <c r="R71" s="27">
        <v>20</v>
      </c>
      <c r="S71" s="242" t="s">
        <v>4901</v>
      </c>
      <c r="T71" s="242" t="s">
        <v>4902</v>
      </c>
      <c r="U71" s="592">
        <v>504370013</v>
      </c>
    </row>
    <row r="72" spans="1:21" ht="45">
      <c r="A72" s="206">
        <v>65</v>
      </c>
      <c r="B72" s="27"/>
      <c r="C72" s="95" t="s">
        <v>4903</v>
      </c>
      <c r="D72" s="95" t="s">
        <v>4904</v>
      </c>
      <c r="E72" s="140" t="s">
        <v>4905</v>
      </c>
      <c r="F72" s="123" t="s">
        <v>30</v>
      </c>
      <c r="G72" s="95" t="s">
        <v>33</v>
      </c>
      <c r="H72" s="95" t="s">
        <v>34</v>
      </c>
      <c r="I72" s="95" t="s">
        <v>6</v>
      </c>
      <c r="J72" s="95" t="s">
        <v>2752</v>
      </c>
      <c r="K72" s="594">
        <v>50000</v>
      </c>
      <c r="L72" s="27">
        <v>31500</v>
      </c>
      <c r="M72" s="123" t="s">
        <v>4649</v>
      </c>
      <c r="N72" s="119">
        <v>35000</v>
      </c>
      <c r="O72" s="57">
        <v>20</v>
      </c>
      <c r="P72" s="119">
        <v>35000</v>
      </c>
      <c r="Q72" s="57" t="s">
        <v>4650</v>
      </c>
      <c r="R72" s="27">
        <v>20</v>
      </c>
      <c r="S72" s="242" t="s">
        <v>4906</v>
      </c>
      <c r="T72" s="242" t="s">
        <v>4907</v>
      </c>
      <c r="U72" s="592">
        <v>504411483</v>
      </c>
    </row>
    <row r="73" spans="1:21" ht="30">
      <c r="A73" s="237">
        <v>66</v>
      </c>
      <c r="B73" s="27"/>
      <c r="C73" s="95" t="s">
        <v>1991</v>
      </c>
      <c r="D73" s="95" t="s">
        <v>4908</v>
      </c>
      <c r="E73" s="140" t="s">
        <v>4909</v>
      </c>
      <c r="F73" s="123" t="s">
        <v>30</v>
      </c>
      <c r="G73" s="95" t="s">
        <v>33</v>
      </c>
      <c r="H73" s="95" t="s">
        <v>34</v>
      </c>
      <c r="I73" s="109" t="s">
        <v>5</v>
      </c>
      <c r="J73" s="95" t="s">
        <v>4738</v>
      </c>
      <c r="K73" s="594">
        <v>100000</v>
      </c>
      <c r="L73" s="27">
        <v>63000</v>
      </c>
      <c r="M73" s="123" t="s">
        <v>4649</v>
      </c>
      <c r="N73" s="119">
        <v>70000</v>
      </c>
      <c r="O73" s="57">
        <v>20</v>
      </c>
      <c r="P73" s="119">
        <v>70000</v>
      </c>
      <c r="Q73" s="57" t="s">
        <v>4650</v>
      </c>
      <c r="R73" s="27">
        <v>20</v>
      </c>
      <c r="S73" s="242" t="s">
        <v>4910</v>
      </c>
      <c r="T73" s="242" t="s">
        <v>4911</v>
      </c>
      <c r="U73" s="592">
        <v>504399458</v>
      </c>
    </row>
    <row r="74" spans="1:21" ht="45">
      <c r="A74" s="206">
        <v>67</v>
      </c>
      <c r="B74" s="27"/>
      <c r="C74" s="95" t="s">
        <v>2063</v>
      </c>
      <c r="D74" s="95" t="s">
        <v>4912</v>
      </c>
      <c r="E74" s="140" t="s">
        <v>4913</v>
      </c>
      <c r="F74" s="123" t="s">
        <v>30</v>
      </c>
      <c r="G74" s="95" t="s">
        <v>33</v>
      </c>
      <c r="H74" s="95" t="s">
        <v>34</v>
      </c>
      <c r="I74" s="109" t="s">
        <v>5</v>
      </c>
      <c r="J74" s="95" t="s">
        <v>4738</v>
      </c>
      <c r="K74" s="594">
        <v>50000</v>
      </c>
      <c r="L74" s="27">
        <v>31500</v>
      </c>
      <c r="M74" s="123" t="s">
        <v>4649</v>
      </c>
      <c r="N74" s="119">
        <v>35000</v>
      </c>
      <c r="O74" s="57">
        <v>20</v>
      </c>
      <c r="P74" s="119">
        <v>35000</v>
      </c>
      <c r="Q74" s="57" t="s">
        <v>4650</v>
      </c>
      <c r="R74" s="27">
        <v>20</v>
      </c>
      <c r="S74" s="242" t="s">
        <v>4914</v>
      </c>
      <c r="T74" s="242" t="s">
        <v>4915</v>
      </c>
      <c r="U74" s="592">
        <v>504372645</v>
      </c>
    </row>
    <row r="75" spans="1:21" ht="45">
      <c r="A75" s="237">
        <v>68</v>
      </c>
      <c r="B75" s="27"/>
      <c r="C75" s="95" t="s">
        <v>4916</v>
      </c>
      <c r="D75" s="95" t="s">
        <v>4917</v>
      </c>
      <c r="E75" s="140" t="s">
        <v>3051</v>
      </c>
      <c r="F75" s="123" t="s">
        <v>30</v>
      </c>
      <c r="G75" s="95" t="s">
        <v>33</v>
      </c>
      <c r="H75" s="95" t="s">
        <v>34</v>
      </c>
      <c r="I75" s="95" t="s">
        <v>6</v>
      </c>
      <c r="J75" s="95" t="s">
        <v>4918</v>
      </c>
      <c r="K75" s="594">
        <v>50000</v>
      </c>
      <c r="L75" s="27">
        <v>31500</v>
      </c>
      <c r="M75" s="123" t="s">
        <v>4649</v>
      </c>
      <c r="N75" s="119">
        <v>35000</v>
      </c>
      <c r="O75" s="57">
        <v>20</v>
      </c>
      <c r="P75" s="119">
        <v>35000</v>
      </c>
      <c r="Q75" s="57" t="s">
        <v>4650</v>
      </c>
      <c r="R75" s="27">
        <v>20</v>
      </c>
      <c r="S75" s="242" t="s">
        <v>4919</v>
      </c>
      <c r="T75" s="242" t="s">
        <v>4920</v>
      </c>
      <c r="U75" s="592">
        <v>504372637</v>
      </c>
    </row>
    <row r="76" spans="1:21" ht="30">
      <c r="A76" s="206">
        <v>69</v>
      </c>
      <c r="B76" s="27"/>
      <c r="C76" s="95" t="s">
        <v>4921</v>
      </c>
      <c r="D76" s="95" t="s">
        <v>4922</v>
      </c>
      <c r="E76" s="140" t="s">
        <v>4900</v>
      </c>
      <c r="F76" s="123" t="s">
        <v>30</v>
      </c>
      <c r="G76" s="95" t="s">
        <v>33</v>
      </c>
      <c r="H76" s="95" t="s">
        <v>34</v>
      </c>
      <c r="I76" s="95" t="s">
        <v>6</v>
      </c>
      <c r="J76" s="95" t="s">
        <v>4672</v>
      </c>
      <c r="K76" s="594">
        <v>50000</v>
      </c>
      <c r="L76" s="27">
        <v>31500</v>
      </c>
      <c r="M76" s="123" t="s">
        <v>4649</v>
      </c>
      <c r="N76" s="119">
        <v>35000</v>
      </c>
      <c r="O76" s="57">
        <v>20</v>
      </c>
      <c r="P76" s="119">
        <v>35000</v>
      </c>
      <c r="Q76" s="57" t="s">
        <v>4650</v>
      </c>
      <c r="R76" s="27">
        <v>20</v>
      </c>
      <c r="S76" s="242" t="s">
        <v>4923</v>
      </c>
      <c r="T76" s="242" t="s">
        <v>4924</v>
      </c>
      <c r="U76" s="592">
        <v>503875941</v>
      </c>
    </row>
    <row r="77" spans="1:21" ht="45">
      <c r="A77" s="237">
        <v>70</v>
      </c>
      <c r="B77" s="27"/>
      <c r="C77" s="95" t="s">
        <v>4925</v>
      </c>
      <c r="D77" s="95" t="s">
        <v>4926</v>
      </c>
      <c r="E77" s="140" t="s">
        <v>4927</v>
      </c>
      <c r="F77" s="123" t="s">
        <v>30</v>
      </c>
      <c r="G77" s="95" t="s">
        <v>33</v>
      </c>
      <c r="H77" s="95" t="s">
        <v>34</v>
      </c>
      <c r="I77" s="95" t="s">
        <v>6</v>
      </c>
      <c r="J77" s="95" t="s">
        <v>4918</v>
      </c>
      <c r="K77" s="594">
        <v>50000</v>
      </c>
      <c r="L77" s="27">
        <v>31500</v>
      </c>
      <c r="M77" s="123" t="s">
        <v>4649</v>
      </c>
      <c r="N77" s="119">
        <v>35000</v>
      </c>
      <c r="O77" s="57">
        <v>20</v>
      </c>
      <c r="P77" s="119">
        <v>35000</v>
      </c>
      <c r="Q77" s="57" t="s">
        <v>4650</v>
      </c>
      <c r="R77" s="27">
        <v>20</v>
      </c>
      <c r="S77" s="242" t="s">
        <v>4928</v>
      </c>
      <c r="T77" s="242" t="s">
        <v>4929</v>
      </c>
      <c r="U77" s="592">
        <v>504372638</v>
      </c>
    </row>
    <row r="78" spans="1:21" ht="45">
      <c r="A78" s="206">
        <v>71</v>
      </c>
      <c r="B78" s="27"/>
      <c r="C78" s="95" t="s">
        <v>4930</v>
      </c>
      <c r="D78" s="95" t="s">
        <v>3144</v>
      </c>
      <c r="E78" s="140" t="s">
        <v>4913</v>
      </c>
      <c r="F78" s="123" t="s">
        <v>30</v>
      </c>
      <c r="G78" s="95" t="s">
        <v>33</v>
      </c>
      <c r="H78" s="95" t="s">
        <v>34</v>
      </c>
      <c r="I78" s="109" t="s">
        <v>5</v>
      </c>
      <c r="J78" s="95" t="s">
        <v>4918</v>
      </c>
      <c r="K78" s="594">
        <v>50000</v>
      </c>
      <c r="L78" s="27">
        <v>31500</v>
      </c>
      <c r="M78" s="123" t="s">
        <v>4649</v>
      </c>
      <c r="N78" s="119">
        <v>35000</v>
      </c>
      <c r="O78" s="57">
        <v>20</v>
      </c>
      <c r="P78" s="119">
        <v>35000</v>
      </c>
      <c r="Q78" s="57" t="s">
        <v>4650</v>
      </c>
      <c r="R78" s="27">
        <v>20</v>
      </c>
      <c r="S78" s="242" t="s">
        <v>4931</v>
      </c>
      <c r="T78" s="242" t="s">
        <v>4932</v>
      </c>
      <c r="U78" s="592">
        <v>504372635</v>
      </c>
    </row>
    <row r="79" spans="1:21" ht="38.25">
      <c r="A79" s="237">
        <v>72</v>
      </c>
      <c r="B79" s="27"/>
      <c r="C79" s="95" t="s">
        <v>4933</v>
      </c>
      <c r="D79" s="95" t="s">
        <v>4934</v>
      </c>
      <c r="E79" s="140" t="s">
        <v>2854</v>
      </c>
      <c r="F79" s="123" t="s">
        <v>30</v>
      </c>
      <c r="G79" s="95" t="s">
        <v>33</v>
      </c>
      <c r="H79" s="95" t="s">
        <v>159</v>
      </c>
      <c r="I79" s="95" t="s">
        <v>6</v>
      </c>
      <c r="J79" s="95" t="s">
        <v>1759</v>
      </c>
      <c r="K79" s="594">
        <v>100000</v>
      </c>
      <c r="L79" s="27">
        <v>63000</v>
      </c>
      <c r="M79" s="123" t="s">
        <v>4649</v>
      </c>
      <c r="N79" s="119">
        <v>70000</v>
      </c>
      <c r="O79" s="57">
        <v>20</v>
      </c>
      <c r="P79" s="119">
        <v>70000</v>
      </c>
      <c r="Q79" s="57" t="s">
        <v>4650</v>
      </c>
      <c r="R79" s="27">
        <v>20</v>
      </c>
      <c r="S79" s="242" t="s">
        <v>4935</v>
      </c>
      <c r="T79" s="242" t="s">
        <v>4936</v>
      </c>
      <c r="U79" s="592">
        <v>504367526</v>
      </c>
    </row>
    <row r="80" spans="1:21" ht="30">
      <c r="A80" s="206">
        <v>73</v>
      </c>
      <c r="B80" s="27"/>
      <c r="C80" s="95" t="s">
        <v>2653</v>
      </c>
      <c r="D80" s="95" t="s">
        <v>4937</v>
      </c>
      <c r="E80" s="140" t="s">
        <v>4938</v>
      </c>
      <c r="F80" s="123" t="s">
        <v>30</v>
      </c>
      <c r="G80" s="95" t="s">
        <v>33</v>
      </c>
      <c r="H80" s="95" t="s">
        <v>34</v>
      </c>
      <c r="I80" s="95" t="s">
        <v>6</v>
      </c>
      <c r="J80" s="95" t="s">
        <v>4672</v>
      </c>
      <c r="K80" s="594">
        <v>50000</v>
      </c>
      <c r="L80" s="27">
        <v>31500</v>
      </c>
      <c r="M80" s="123" t="s">
        <v>4649</v>
      </c>
      <c r="N80" s="119">
        <v>35000</v>
      </c>
      <c r="O80" s="57">
        <v>20</v>
      </c>
      <c r="P80" s="119">
        <v>35000</v>
      </c>
      <c r="Q80" s="57" t="s">
        <v>4650</v>
      </c>
      <c r="R80" s="27">
        <v>20</v>
      </c>
      <c r="S80" s="242" t="s">
        <v>4939</v>
      </c>
      <c r="T80" s="242" t="s">
        <v>4940</v>
      </c>
      <c r="U80" s="592">
        <v>503102083</v>
      </c>
    </row>
    <row r="81" spans="1:21" ht="51">
      <c r="A81" s="237">
        <v>74</v>
      </c>
      <c r="B81" s="27"/>
      <c r="C81" s="95" t="s">
        <v>4691</v>
      </c>
      <c r="D81" s="95" t="s">
        <v>4941</v>
      </c>
      <c r="E81" s="140" t="s">
        <v>4942</v>
      </c>
      <c r="F81" s="123" t="s">
        <v>30</v>
      </c>
      <c r="G81" s="95" t="s">
        <v>33</v>
      </c>
      <c r="H81" s="95" t="s">
        <v>34</v>
      </c>
      <c r="I81" s="95" t="s">
        <v>6</v>
      </c>
      <c r="J81" s="95" t="s">
        <v>1759</v>
      </c>
      <c r="K81" s="594">
        <v>50000</v>
      </c>
      <c r="L81" s="27">
        <v>31500</v>
      </c>
      <c r="M81" s="123" t="s">
        <v>4649</v>
      </c>
      <c r="N81" s="119">
        <v>35000</v>
      </c>
      <c r="O81" s="57">
        <v>20</v>
      </c>
      <c r="P81" s="119">
        <v>35000</v>
      </c>
      <c r="Q81" s="57" t="s">
        <v>4650</v>
      </c>
      <c r="R81" s="27">
        <v>20</v>
      </c>
      <c r="S81" s="242" t="s">
        <v>4943</v>
      </c>
      <c r="T81" s="242" t="s">
        <v>4944</v>
      </c>
      <c r="U81" s="592">
        <v>504372633</v>
      </c>
    </row>
    <row r="82" spans="1:21" ht="30">
      <c r="A82" s="206">
        <v>75</v>
      </c>
      <c r="B82" s="27"/>
      <c r="C82" s="95" t="s">
        <v>4945</v>
      </c>
      <c r="D82" s="95" t="s">
        <v>2200</v>
      </c>
      <c r="E82" s="140" t="s">
        <v>4946</v>
      </c>
      <c r="F82" s="123" t="s">
        <v>30</v>
      </c>
      <c r="G82" s="95" t="s">
        <v>33</v>
      </c>
      <c r="H82" s="95" t="s">
        <v>34</v>
      </c>
      <c r="I82" s="109" t="s">
        <v>5</v>
      </c>
      <c r="J82" s="95" t="s">
        <v>4698</v>
      </c>
      <c r="K82" s="594">
        <v>50000</v>
      </c>
      <c r="L82" s="27">
        <v>31500</v>
      </c>
      <c r="M82" s="123" t="s">
        <v>4649</v>
      </c>
      <c r="N82" s="119">
        <v>35000</v>
      </c>
      <c r="O82" s="57">
        <v>20</v>
      </c>
      <c r="P82" s="119">
        <v>35000</v>
      </c>
      <c r="Q82" s="57" t="s">
        <v>4650</v>
      </c>
      <c r="R82" s="27">
        <v>20</v>
      </c>
      <c r="S82" s="242" t="s">
        <v>4947</v>
      </c>
      <c r="T82" s="242" t="s">
        <v>4948</v>
      </c>
      <c r="U82" s="592">
        <v>504399457</v>
      </c>
    </row>
    <row r="83" spans="1:21" ht="30">
      <c r="A83" s="237">
        <v>76</v>
      </c>
      <c r="B83" s="27"/>
      <c r="C83" s="95" t="s">
        <v>4949</v>
      </c>
      <c r="D83" s="95" t="s">
        <v>4950</v>
      </c>
      <c r="E83" s="140" t="s">
        <v>4900</v>
      </c>
      <c r="F83" s="123" t="s">
        <v>30</v>
      </c>
      <c r="G83" s="95" t="s">
        <v>33</v>
      </c>
      <c r="H83" s="95" t="s">
        <v>34</v>
      </c>
      <c r="I83" s="109" t="s">
        <v>5</v>
      </c>
      <c r="J83" s="95" t="s">
        <v>4951</v>
      </c>
      <c r="K83" s="594">
        <v>50000</v>
      </c>
      <c r="L83" s="27">
        <v>31500</v>
      </c>
      <c r="M83" s="123" t="s">
        <v>4649</v>
      </c>
      <c r="N83" s="119">
        <v>35000</v>
      </c>
      <c r="O83" s="57">
        <v>20</v>
      </c>
      <c r="P83" s="119">
        <v>35000</v>
      </c>
      <c r="Q83" s="57" t="s">
        <v>4650</v>
      </c>
      <c r="R83" s="27">
        <v>20</v>
      </c>
      <c r="S83" s="242" t="s">
        <v>4952</v>
      </c>
      <c r="T83" s="242" t="s">
        <v>4953</v>
      </c>
      <c r="U83" s="592">
        <v>504372764</v>
      </c>
    </row>
    <row r="84" spans="1:21" ht="45">
      <c r="A84" s="206">
        <v>77</v>
      </c>
      <c r="B84" s="27"/>
      <c r="C84" s="95" t="s">
        <v>4954</v>
      </c>
      <c r="D84" s="95" t="s">
        <v>3171</v>
      </c>
      <c r="E84" s="140" t="s">
        <v>4955</v>
      </c>
      <c r="F84" s="123" t="s">
        <v>30</v>
      </c>
      <c r="G84" s="95" t="s">
        <v>33</v>
      </c>
      <c r="H84" s="95" t="s">
        <v>34</v>
      </c>
      <c r="I84" s="109" t="s">
        <v>5</v>
      </c>
      <c r="J84" s="95" t="s">
        <v>4956</v>
      </c>
      <c r="K84" s="594">
        <v>200000</v>
      </c>
      <c r="L84" s="27">
        <v>126000</v>
      </c>
      <c r="M84" s="123" t="s">
        <v>4649</v>
      </c>
      <c r="N84" s="119">
        <v>140000</v>
      </c>
      <c r="O84" s="57">
        <v>20</v>
      </c>
      <c r="P84" s="119">
        <v>140000</v>
      </c>
      <c r="Q84" s="57" t="s">
        <v>4650</v>
      </c>
      <c r="R84" s="27">
        <v>20</v>
      </c>
      <c r="S84" s="242" t="s">
        <v>4957</v>
      </c>
      <c r="T84" s="242" t="s">
        <v>4958</v>
      </c>
      <c r="U84" s="592">
        <v>504372474</v>
      </c>
    </row>
    <row r="85" spans="1:21" ht="30">
      <c r="A85" s="237">
        <v>78</v>
      </c>
      <c r="B85" s="27"/>
      <c r="C85" s="95" t="s">
        <v>4959</v>
      </c>
      <c r="D85" s="95" t="s">
        <v>2653</v>
      </c>
      <c r="E85" s="140" t="s">
        <v>4960</v>
      </c>
      <c r="F85" s="123" t="s">
        <v>30</v>
      </c>
      <c r="G85" s="95" t="s">
        <v>33</v>
      </c>
      <c r="H85" s="95" t="s">
        <v>34</v>
      </c>
      <c r="I85" s="109" t="s">
        <v>5</v>
      </c>
      <c r="J85" s="95" t="s">
        <v>4961</v>
      </c>
      <c r="K85" s="594">
        <v>100000</v>
      </c>
      <c r="L85" s="27">
        <v>63000</v>
      </c>
      <c r="M85" s="123" t="s">
        <v>4649</v>
      </c>
      <c r="N85" s="119">
        <v>70000</v>
      </c>
      <c r="O85" s="57">
        <v>20</v>
      </c>
      <c r="P85" s="119">
        <v>70000</v>
      </c>
      <c r="Q85" s="57" t="s">
        <v>4650</v>
      </c>
      <c r="R85" s="27">
        <v>20</v>
      </c>
      <c r="S85" s="242" t="s">
        <v>4962</v>
      </c>
      <c r="T85" s="242" t="s">
        <v>4963</v>
      </c>
      <c r="U85" s="592">
        <v>504372626</v>
      </c>
    </row>
    <row r="86" spans="1:21" ht="38.25">
      <c r="A86" s="206">
        <v>79</v>
      </c>
      <c r="B86" s="27"/>
      <c r="C86" s="95" t="s">
        <v>4964</v>
      </c>
      <c r="D86" s="95" t="s">
        <v>2329</v>
      </c>
      <c r="E86" s="140" t="s">
        <v>4965</v>
      </c>
      <c r="F86" s="123" t="s">
        <v>30</v>
      </c>
      <c r="G86" s="95" t="s">
        <v>33</v>
      </c>
      <c r="H86" s="95" t="s">
        <v>34</v>
      </c>
      <c r="I86" s="109" t="s">
        <v>5</v>
      </c>
      <c r="J86" s="95" t="s">
        <v>4672</v>
      </c>
      <c r="K86" s="594">
        <v>60000</v>
      </c>
      <c r="L86" s="27">
        <v>37800</v>
      </c>
      <c r="M86" s="123" t="s">
        <v>4649</v>
      </c>
      <c r="N86" s="119">
        <v>42000</v>
      </c>
      <c r="O86" s="57">
        <v>20</v>
      </c>
      <c r="P86" s="119">
        <v>42000</v>
      </c>
      <c r="Q86" s="57" t="s">
        <v>4650</v>
      </c>
      <c r="R86" s="27">
        <v>20</v>
      </c>
      <c r="S86" s="242" t="s">
        <v>4966</v>
      </c>
      <c r="T86" s="242" t="s">
        <v>4967</v>
      </c>
      <c r="U86" s="592">
        <v>502972780</v>
      </c>
    </row>
    <row r="87" spans="1:21" ht="51">
      <c r="A87" s="237">
        <v>80</v>
      </c>
      <c r="B87" s="27"/>
      <c r="C87" s="95" t="s">
        <v>4968</v>
      </c>
      <c r="D87" s="95" t="s">
        <v>4969</v>
      </c>
      <c r="E87" s="140" t="s">
        <v>4970</v>
      </c>
      <c r="F87" s="123" t="s">
        <v>30</v>
      </c>
      <c r="G87" s="95" t="s">
        <v>33</v>
      </c>
      <c r="H87" s="95" t="s">
        <v>159</v>
      </c>
      <c r="I87" s="95" t="s">
        <v>6</v>
      </c>
      <c r="J87" s="95" t="s">
        <v>4698</v>
      </c>
      <c r="K87" s="594">
        <v>50000</v>
      </c>
      <c r="L87" s="27">
        <v>31500</v>
      </c>
      <c r="M87" s="123" t="s">
        <v>4649</v>
      </c>
      <c r="N87" s="119">
        <v>35000</v>
      </c>
      <c r="O87" s="57">
        <v>20</v>
      </c>
      <c r="P87" s="119">
        <v>35000</v>
      </c>
      <c r="Q87" s="57" t="s">
        <v>4650</v>
      </c>
      <c r="R87" s="27">
        <v>20</v>
      </c>
      <c r="S87" s="242" t="s">
        <v>4971</v>
      </c>
      <c r="T87" s="242" t="s">
        <v>4972</v>
      </c>
      <c r="U87" s="592">
        <v>504372732</v>
      </c>
    </row>
    <row r="88" spans="1:21" ht="51">
      <c r="A88" s="206">
        <v>81</v>
      </c>
      <c r="B88" s="27"/>
      <c r="C88" s="95" t="s">
        <v>3367</v>
      </c>
      <c r="D88" s="95" t="s">
        <v>4686</v>
      </c>
      <c r="E88" s="140" t="s">
        <v>4973</v>
      </c>
      <c r="F88" s="123" t="s">
        <v>30</v>
      </c>
      <c r="G88" s="95" t="s">
        <v>33</v>
      </c>
      <c r="H88" s="95" t="s">
        <v>34</v>
      </c>
      <c r="I88" s="95" t="s">
        <v>6</v>
      </c>
      <c r="J88" s="95" t="s">
        <v>4818</v>
      </c>
      <c r="K88" s="594">
        <v>50000</v>
      </c>
      <c r="L88" s="27">
        <v>31500</v>
      </c>
      <c r="M88" s="123" t="s">
        <v>4649</v>
      </c>
      <c r="N88" s="119">
        <v>35000</v>
      </c>
      <c r="O88" s="57">
        <v>20</v>
      </c>
      <c r="P88" s="119">
        <v>35000</v>
      </c>
      <c r="Q88" s="57" t="s">
        <v>4650</v>
      </c>
      <c r="R88" s="27">
        <v>20</v>
      </c>
      <c r="S88" s="242" t="s">
        <v>4974</v>
      </c>
      <c r="T88" s="242" t="s">
        <v>4975</v>
      </c>
      <c r="U88" s="592">
        <v>504372781</v>
      </c>
    </row>
    <row r="89" spans="1:21" ht="45">
      <c r="A89" s="237">
        <v>82</v>
      </c>
      <c r="B89" s="27"/>
      <c r="C89" s="95" t="s">
        <v>2286</v>
      </c>
      <c r="D89" s="95" t="s">
        <v>2316</v>
      </c>
      <c r="E89" s="140" t="s">
        <v>4976</v>
      </c>
      <c r="F89" s="123" t="s">
        <v>30</v>
      </c>
      <c r="G89" s="95" t="s">
        <v>33</v>
      </c>
      <c r="H89" s="95" t="s">
        <v>34</v>
      </c>
      <c r="I89" s="109" t="s">
        <v>5</v>
      </c>
      <c r="J89" s="95" t="s">
        <v>4672</v>
      </c>
      <c r="K89" s="594">
        <v>50000</v>
      </c>
      <c r="L89" s="27">
        <v>31500</v>
      </c>
      <c r="M89" s="123" t="s">
        <v>4649</v>
      </c>
      <c r="N89" s="119">
        <v>35000</v>
      </c>
      <c r="O89" s="57">
        <v>20</v>
      </c>
      <c r="P89" s="119">
        <v>35000</v>
      </c>
      <c r="Q89" s="57" t="s">
        <v>4650</v>
      </c>
      <c r="R89" s="27">
        <v>20</v>
      </c>
      <c r="S89" s="242" t="s">
        <v>4977</v>
      </c>
      <c r="T89" s="242" t="s">
        <v>4978</v>
      </c>
      <c r="U89" s="592">
        <v>504372209</v>
      </c>
    </row>
    <row r="90" spans="1:21" ht="38.25">
      <c r="A90" s="206">
        <v>83</v>
      </c>
      <c r="B90" s="27"/>
      <c r="C90" s="95" t="s">
        <v>4979</v>
      </c>
      <c r="D90" s="95" t="s">
        <v>4980</v>
      </c>
      <c r="E90" s="140" t="s">
        <v>4981</v>
      </c>
      <c r="F90" s="123" t="s">
        <v>30</v>
      </c>
      <c r="G90" s="95" t="s">
        <v>33</v>
      </c>
      <c r="H90" s="95" t="s">
        <v>159</v>
      </c>
      <c r="I90" s="109" t="s">
        <v>5</v>
      </c>
      <c r="J90" s="95" t="s">
        <v>4672</v>
      </c>
      <c r="K90" s="594">
        <v>50000</v>
      </c>
      <c r="L90" s="27">
        <v>31500</v>
      </c>
      <c r="M90" s="123" t="s">
        <v>4649</v>
      </c>
      <c r="N90" s="119">
        <v>35000</v>
      </c>
      <c r="O90" s="57">
        <v>20</v>
      </c>
      <c r="P90" s="119">
        <v>35000</v>
      </c>
      <c r="Q90" s="57" t="s">
        <v>4650</v>
      </c>
      <c r="R90" s="27">
        <v>20</v>
      </c>
      <c r="S90" s="242" t="s">
        <v>4982</v>
      </c>
      <c r="T90" s="242" t="s">
        <v>4983</v>
      </c>
      <c r="U90" s="592">
        <v>504372247</v>
      </c>
    </row>
    <row r="91" spans="1:21" ht="30">
      <c r="A91" s="237">
        <v>84</v>
      </c>
      <c r="B91" s="27"/>
      <c r="C91" s="95" t="s">
        <v>4984</v>
      </c>
      <c r="D91" s="95" t="s">
        <v>4985</v>
      </c>
      <c r="E91" s="140" t="s">
        <v>4938</v>
      </c>
      <c r="F91" s="123" t="s">
        <v>30</v>
      </c>
      <c r="G91" s="95" t="s">
        <v>33</v>
      </c>
      <c r="H91" s="95" t="s">
        <v>34</v>
      </c>
      <c r="I91" s="95" t="s">
        <v>6</v>
      </c>
      <c r="J91" s="95" t="s">
        <v>4672</v>
      </c>
      <c r="K91" s="594">
        <v>50000</v>
      </c>
      <c r="L91" s="27">
        <v>31500</v>
      </c>
      <c r="M91" s="123" t="s">
        <v>4649</v>
      </c>
      <c r="N91" s="119">
        <v>35000</v>
      </c>
      <c r="O91" s="57">
        <v>20</v>
      </c>
      <c r="P91" s="119">
        <v>35000</v>
      </c>
      <c r="Q91" s="57" t="s">
        <v>4650</v>
      </c>
      <c r="R91" s="27">
        <v>20</v>
      </c>
      <c r="S91" s="242" t="s">
        <v>4986</v>
      </c>
      <c r="T91" s="242" t="s">
        <v>4987</v>
      </c>
      <c r="U91" s="592">
        <v>504372250</v>
      </c>
    </row>
    <row r="92" spans="1:21" ht="45">
      <c r="A92" s="206">
        <v>85</v>
      </c>
      <c r="B92" s="27"/>
      <c r="C92" s="95" t="s">
        <v>4988</v>
      </c>
      <c r="D92" s="95" t="s">
        <v>4806</v>
      </c>
      <c r="E92" s="140" t="s">
        <v>4989</v>
      </c>
      <c r="F92" s="123" t="s">
        <v>30</v>
      </c>
      <c r="G92" s="95" t="s">
        <v>33</v>
      </c>
      <c r="H92" s="95" t="s">
        <v>159</v>
      </c>
      <c r="I92" s="95" t="s">
        <v>6</v>
      </c>
      <c r="J92" s="95" t="s">
        <v>4990</v>
      </c>
      <c r="K92" s="594">
        <v>50000</v>
      </c>
      <c r="L92" s="27">
        <v>31500</v>
      </c>
      <c r="M92" s="123" t="s">
        <v>4649</v>
      </c>
      <c r="N92" s="119">
        <v>35000</v>
      </c>
      <c r="O92" s="57">
        <v>20</v>
      </c>
      <c r="P92" s="119">
        <v>35000</v>
      </c>
      <c r="Q92" s="57" t="s">
        <v>4650</v>
      </c>
      <c r="R92" s="27">
        <v>20</v>
      </c>
      <c r="S92" s="242" t="s">
        <v>4991</v>
      </c>
      <c r="T92" s="242" t="s">
        <v>4992</v>
      </c>
      <c r="U92" s="592">
        <v>504411495</v>
      </c>
    </row>
    <row r="93" spans="1:21" ht="45">
      <c r="A93" s="237">
        <v>86</v>
      </c>
      <c r="B93" s="27"/>
      <c r="C93" s="95" t="s">
        <v>4993</v>
      </c>
      <c r="D93" s="95" t="s">
        <v>2806</v>
      </c>
      <c r="E93" s="140" t="s">
        <v>4994</v>
      </c>
      <c r="F93" s="123" t="s">
        <v>30</v>
      </c>
      <c r="G93" s="95" t="s">
        <v>33</v>
      </c>
      <c r="H93" s="95" t="s">
        <v>159</v>
      </c>
      <c r="I93" s="95" t="s">
        <v>6</v>
      </c>
      <c r="J93" s="95" t="s">
        <v>4990</v>
      </c>
      <c r="K93" s="594">
        <v>50000</v>
      </c>
      <c r="L93" s="27">
        <v>31500</v>
      </c>
      <c r="M93" s="123" t="s">
        <v>4649</v>
      </c>
      <c r="N93" s="119">
        <v>35000</v>
      </c>
      <c r="O93" s="57">
        <v>20</v>
      </c>
      <c r="P93" s="119">
        <v>35000</v>
      </c>
      <c r="Q93" s="57" t="s">
        <v>4650</v>
      </c>
      <c r="R93" s="27">
        <v>20</v>
      </c>
      <c r="S93" s="242" t="s">
        <v>4995</v>
      </c>
      <c r="T93" s="242" t="s">
        <v>4996</v>
      </c>
      <c r="U93" s="592">
        <v>504411492</v>
      </c>
    </row>
    <row r="94" spans="1:21" ht="30">
      <c r="A94" s="206">
        <v>87</v>
      </c>
      <c r="B94" s="27"/>
      <c r="C94" s="95" t="s">
        <v>4997</v>
      </c>
      <c r="D94" s="95" t="s">
        <v>4998</v>
      </c>
      <c r="E94" s="140" t="s">
        <v>4994</v>
      </c>
      <c r="F94" s="123" t="s">
        <v>30</v>
      </c>
      <c r="G94" s="95" t="s">
        <v>33</v>
      </c>
      <c r="H94" s="95" t="s">
        <v>159</v>
      </c>
      <c r="I94" s="95" t="s">
        <v>6</v>
      </c>
      <c r="J94" s="95" t="s">
        <v>4990</v>
      </c>
      <c r="K94" s="594">
        <v>50000</v>
      </c>
      <c r="L94" s="27">
        <v>31500</v>
      </c>
      <c r="M94" s="123" t="s">
        <v>4649</v>
      </c>
      <c r="N94" s="119">
        <v>35000</v>
      </c>
      <c r="O94" s="57">
        <v>20</v>
      </c>
      <c r="P94" s="119">
        <v>35000</v>
      </c>
      <c r="Q94" s="57" t="s">
        <v>4650</v>
      </c>
      <c r="R94" s="27">
        <v>20</v>
      </c>
      <c r="S94" s="242" t="s">
        <v>4999</v>
      </c>
      <c r="T94" s="242" t="s">
        <v>5000</v>
      </c>
      <c r="U94" s="592">
        <v>504411493</v>
      </c>
    </row>
    <row r="95" spans="1:21" ht="38.25">
      <c r="A95" s="237">
        <v>88</v>
      </c>
      <c r="B95" s="27"/>
      <c r="C95" s="95" t="s">
        <v>5001</v>
      </c>
      <c r="D95" s="95" t="s">
        <v>1775</v>
      </c>
      <c r="E95" s="140" t="s">
        <v>5002</v>
      </c>
      <c r="F95" s="123" t="s">
        <v>30</v>
      </c>
      <c r="G95" s="95" t="s">
        <v>33</v>
      </c>
      <c r="H95" s="95" t="s">
        <v>34</v>
      </c>
      <c r="I95" s="95" t="s">
        <v>6</v>
      </c>
      <c r="J95" s="95" t="s">
        <v>4672</v>
      </c>
      <c r="K95" s="594">
        <v>50000</v>
      </c>
      <c r="L95" s="27">
        <v>31500</v>
      </c>
      <c r="M95" s="123" t="s">
        <v>4649</v>
      </c>
      <c r="N95" s="119">
        <v>35000</v>
      </c>
      <c r="O95" s="57">
        <v>20</v>
      </c>
      <c r="P95" s="119">
        <v>35000</v>
      </c>
      <c r="Q95" s="57" t="s">
        <v>4650</v>
      </c>
      <c r="R95" s="27">
        <v>20</v>
      </c>
      <c r="S95" s="242" t="s">
        <v>5003</v>
      </c>
      <c r="T95" s="242" t="s">
        <v>5004</v>
      </c>
      <c r="U95" s="592">
        <v>504411494</v>
      </c>
    </row>
    <row r="96" spans="1:21" ht="45">
      <c r="A96" s="206">
        <v>89</v>
      </c>
      <c r="B96" s="27"/>
      <c r="C96" s="95" t="s">
        <v>1886</v>
      </c>
      <c r="D96" s="95" t="s">
        <v>2806</v>
      </c>
      <c r="E96" s="140" t="s">
        <v>5005</v>
      </c>
      <c r="F96" s="123" t="s">
        <v>30</v>
      </c>
      <c r="G96" s="95" t="s">
        <v>33</v>
      </c>
      <c r="H96" s="95" t="s">
        <v>34</v>
      </c>
      <c r="I96" s="95" t="s">
        <v>6</v>
      </c>
      <c r="J96" s="95" t="s">
        <v>4751</v>
      </c>
      <c r="K96" s="594">
        <v>50000</v>
      </c>
      <c r="L96" s="27">
        <v>31500</v>
      </c>
      <c r="M96" s="123" t="s">
        <v>4649</v>
      </c>
      <c r="N96" s="119">
        <v>35000</v>
      </c>
      <c r="O96" s="57">
        <v>20</v>
      </c>
      <c r="P96" s="119">
        <v>35000</v>
      </c>
      <c r="Q96" s="57" t="s">
        <v>4650</v>
      </c>
      <c r="R96" s="27">
        <v>20</v>
      </c>
      <c r="S96" s="242" t="s">
        <v>5006</v>
      </c>
      <c r="T96" s="242" t="s">
        <v>5007</v>
      </c>
      <c r="U96" s="592">
        <v>504411522</v>
      </c>
    </row>
    <row r="97" spans="1:21" ht="38.25">
      <c r="A97" s="237">
        <v>90</v>
      </c>
      <c r="B97" s="27"/>
      <c r="C97" s="95" t="s">
        <v>5008</v>
      </c>
      <c r="D97" s="95" t="s">
        <v>5009</v>
      </c>
      <c r="E97" s="140" t="s">
        <v>5010</v>
      </c>
      <c r="F97" s="123" t="s">
        <v>30</v>
      </c>
      <c r="G97" s="95" t="s">
        <v>33</v>
      </c>
      <c r="H97" s="95" t="s">
        <v>34</v>
      </c>
      <c r="I97" s="95" t="s">
        <v>6</v>
      </c>
      <c r="J97" s="95" t="s">
        <v>3503</v>
      </c>
      <c r="K97" s="594">
        <v>50000</v>
      </c>
      <c r="L97" s="27">
        <v>31500</v>
      </c>
      <c r="M97" s="123" t="s">
        <v>4649</v>
      </c>
      <c r="N97" s="119">
        <v>35000</v>
      </c>
      <c r="O97" s="57">
        <v>20</v>
      </c>
      <c r="P97" s="119">
        <v>35000</v>
      </c>
      <c r="Q97" s="57" t="s">
        <v>4650</v>
      </c>
      <c r="R97" s="27">
        <v>20</v>
      </c>
      <c r="S97" s="242" t="s">
        <v>5011</v>
      </c>
      <c r="T97" s="242" t="s">
        <v>5012</v>
      </c>
      <c r="U97" s="592">
        <v>504411558</v>
      </c>
    </row>
    <row r="98" spans="1:21" ht="45">
      <c r="A98" s="206">
        <v>91</v>
      </c>
      <c r="B98" s="27"/>
      <c r="C98" s="597" t="s">
        <v>5013</v>
      </c>
      <c r="D98" s="597" t="s">
        <v>2401</v>
      </c>
      <c r="E98" s="598" t="s">
        <v>5014</v>
      </c>
      <c r="F98" s="123" t="s">
        <v>30</v>
      </c>
      <c r="G98" s="597" t="s">
        <v>33</v>
      </c>
      <c r="H98" s="95" t="s">
        <v>34</v>
      </c>
      <c r="I98" s="95" t="s">
        <v>6</v>
      </c>
      <c r="J98" s="597" t="s">
        <v>4719</v>
      </c>
      <c r="K98" s="594">
        <v>50000</v>
      </c>
      <c r="L98" s="27">
        <v>31500</v>
      </c>
      <c r="M98" s="123" t="s">
        <v>4649</v>
      </c>
      <c r="N98" s="595">
        <v>35000</v>
      </c>
      <c r="O98" s="57">
        <v>20</v>
      </c>
      <c r="P98" s="595">
        <v>35000</v>
      </c>
      <c r="Q98" s="57" t="s">
        <v>4650</v>
      </c>
      <c r="R98" s="27">
        <v>20</v>
      </c>
      <c r="S98" s="599" t="s">
        <v>5015</v>
      </c>
      <c r="T98" s="599" t="s">
        <v>5016</v>
      </c>
      <c r="U98" s="592">
        <v>504411535</v>
      </c>
    </row>
    <row r="99" spans="1:21" ht="30">
      <c r="A99" s="237">
        <v>92</v>
      </c>
      <c r="B99" s="27"/>
      <c r="C99" s="95" t="s">
        <v>3398</v>
      </c>
      <c r="D99" s="95" t="s">
        <v>5017</v>
      </c>
      <c r="E99" s="140" t="s">
        <v>4976</v>
      </c>
      <c r="F99" s="123" t="s">
        <v>30</v>
      </c>
      <c r="G99" s="95" t="s">
        <v>33</v>
      </c>
      <c r="H99" s="95" t="s">
        <v>34</v>
      </c>
      <c r="I99" s="109" t="s">
        <v>5</v>
      </c>
      <c r="J99" s="95" t="s">
        <v>4672</v>
      </c>
      <c r="K99" s="594">
        <v>50000</v>
      </c>
      <c r="L99" s="27">
        <v>31500</v>
      </c>
      <c r="M99" s="123" t="s">
        <v>4649</v>
      </c>
      <c r="N99" s="119">
        <v>35000</v>
      </c>
      <c r="O99" s="57">
        <v>20</v>
      </c>
      <c r="P99" s="119">
        <v>35000</v>
      </c>
      <c r="Q99" s="57" t="s">
        <v>4650</v>
      </c>
      <c r="R99" s="27">
        <v>20</v>
      </c>
      <c r="S99" s="242" t="s">
        <v>5018</v>
      </c>
      <c r="T99" s="242" t="s">
        <v>5019</v>
      </c>
      <c r="U99" s="592">
        <v>504372208</v>
      </c>
    </row>
    <row r="100" spans="1:21" ht="60">
      <c r="A100" s="206">
        <v>93</v>
      </c>
      <c r="B100" s="27"/>
      <c r="C100" s="95" t="s">
        <v>5020</v>
      </c>
      <c r="D100" s="95" t="s">
        <v>5021</v>
      </c>
      <c r="E100" s="140" t="s">
        <v>5022</v>
      </c>
      <c r="F100" s="123" t="s">
        <v>30</v>
      </c>
      <c r="G100" s="95" t="s">
        <v>33</v>
      </c>
      <c r="H100" s="95" t="s">
        <v>34</v>
      </c>
      <c r="I100" s="95" t="s">
        <v>6</v>
      </c>
      <c r="J100" s="95" t="s">
        <v>4672</v>
      </c>
      <c r="K100" s="594">
        <v>50000</v>
      </c>
      <c r="L100" s="27">
        <v>31500</v>
      </c>
      <c r="M100" s="123" t="s">
        <v>4649</v>
      </c>
      <c r="N100" s="119">
        <v>35000</v>
      </c>
      <c r="O100" s="57">
        <v>20</v>
      </c>
      <c r="P100" s="119">
        <v>35000</v>
      </c>
      <c r="Q100" s="57" t="s">
        <v>4650</v>
      </c>
      <c r="R100" s="27">
        <v>20</v>
      </c>
      <c r="S100" s="242" t="s">
        <v>5023</v>
      </c>
      <c r="T100" s="242" t="s">
        <v>5024</v>
      </c>
      <c r="U100" s="592">
        <v>504411491</v>
      </c>
    </row>
    <row r="101" spans="1:21" ht="51">
      <c r="A101" s="237">
        <v>94</v>
      </c>
      <c r="B101" s="27"/>
      <c r="C101" s="95" t="s">
        <v>5025</v>
      </c>
      <c r="D101" s="95" t="s">
        <v>2401</v>
      </c>
      <c r="E101" s="140" t="s">
        <v>5026</v>
      </c>
      <c r="F101" s="123" t="s">
        <v>30</v>
      </c>
      <c r="G101" s="95" t="s">
        <v>33</v>
      </c>
      <c r="H101" s="95" t="s">
        <v>34</v>
      </c>
      <c r="I101" s="95" t="s">
        <v>6</v>
      </c>
      <c r="J101" s="95" t="s">
        <v>4719</v>
      </c>
      <c r="K101" s="594">
        <v>50000</v>
      </c>
      <c r="L101" s="27">
        <v>31500</v>
      </c>
      <c r="M101" s="123" t="s">
        <v>4649</v>
      </c>
      <c r="N101" s="119">
        <v>35000</v>
      </c>
      <c r="O101" s="57">
        <v>20</v>
      </c>
      <c r="P101" s="119">
        <v>35000</v>
      </c>
      <c r="Q101" s="57" t="s">
        <v>4650</v>
      </c>
      <c r="R101" s="27">
        <v>20</v>
      </c>
      <c r="S101" s="242" t="s">
        <v>5027</v>
      </c>
      <c r="T101" s="242" t="s">
        <v>5028</v>
      </c>
      <c r="U101" s="592">
        <v>504290661</v>
      </c>
    </row>
    <row r="102" spans="1:21" ht="51">
      <c r="A102" s="206">
        <v>95</v>
      </c>
      <c r="B102" s="27"/>
      <c r="C102" s="95" t="s">
        <v>5029</v>
      </c>
      <c r="D102" s="95" t="s">
        <v>5030</v>
      </c>
      <c r="E102" s="140" t="s">
        <v>5031</v>
      </c>
      <c r="F102" s="123" t="s">
        <v>30</v>
      </c>
      <c r="G102" s="95" t="s">
        <v>33</v>
      </c>
      <c r="H102" s="95" t="s">
        <v>34</v>
      </c>
      <c r="I102" s="95" t="s">
        <v>6</v>
      </c>
      <c r="J102" s="95" t="s">
        <v>1759</v>
      </c>
      <c r="K102" s="594">
        <v>50000</v>
      </c>
      <c r="L102" s="27">
        <v>31500</v>
      </c>
      <c r="M102" s="123" t="s">
        <v>4649</v>
      </c>
      <c r="N102" s="119">
        <v>35000</v>
      </c>
      <c r="O102" s="57">
        <v>20</v>
      </c>
      <c r="P102" s="119">
        <v>35000</v>
      </c>
      <c r="Q102" s="57" t="s">
        <v>4650</v>
      </c>
      <c r="R102" s="27">
        <v>20</v>
      </c>
      <c r="S102" s="242" t="s">
        <v>5032</v>
      </c>
      <c r="T102" s="242" t="s">
        <v>5033</v>
      </c>
      <c r="U102" s="592">
        <v>503106333</v>
      </c>
    </row>
    <row r="103" spans="1:21" ht="38.25">
      <c r="A103" s="237">
        <v>96</v>
      </c>
      <c r="B103" s="27"/>
      <c r="C103" s="95" t="s">
        <v>3058</v>
      </c>
      <c r="D103" s="95" t="s">
        <v>5034</v>
      </c>
      <c r="E103" s="140" t="s">
        <v>5005</v>
      </c>
      <c r="F103" s="123" t="s">
        <v>30</v>
      </c>
      <c r="G103" s="95" t="s">
        <v>33</v>
      </c>
      <c r="H103" s="95" t="s">
        <v>34</v>
      </c>
      <c r="I103" s="95" t="s">
        <v>6</v>
      </c>
      <c r="J103" s="95" t="s">
        <v>4719</v>
      </c>
      <c r="K103" s="594">
        <v>50000</v>
      </c>
      <c r="L103" s="27">
        <v>31500</v>
      </c>
      <c r="M103" s="123" t="s">
        <v>4649</v>
      </c>
      <c r="N103" s="119">
        <v>35000</v>
      </c>
      <c r="O103" s="57">
        <v>20</v>
      </c>
      <c r="P103" s="119">
        <v>35000</v>
      </c>
      <c r="Q103" s="57" t="s">
        <v>4650</v>
      </c>
      <c r="R103" s="27">
        <v>20</v>
      </c>
      <c r="S103" s="242" t="s">
        <v>5035</v>
      </c>
      <c r="T103" s="242" t="s">
        <v>5036</v>
      </c>
      <c r="U103" s="592">
        <v>504411514</v>
      </c>
    </row>
    <row r="104" spans="1:21" ht="38.25">
      <c r="A104" s="206">
        <v>97</v>
      </c>
      <c r="B104" s="27"/>
      <c r="C104" s="95" t="s">
        <v>5037</v>
      </c>
      <c r="D104" s="95" t="s">
        <v>5038</v>
      </c>
      <c r="E104" s="140" t="s">
        <v>5039</v>
      </c>
      <c r="F104" s="123" t="s">
        <v>30</v>
      </c>
      <c r="G104" s="95" t="s">
        <v>33</v>
      </c>
      <c r="H104" s="95" t="s">
        <v>34</v>
      </c>
      <c r="I104" s="95" t="s">
        <v>6</v>
      </c>
      <c r="J104" s="95" t="s">
        <v>5040</v>
      </c>
      <c r="K104" s="594">
        <v>100000</v>
      </c>
      <c r="L104" s="27">
        <v>63000</v>
      </c>
      <c r="M104" s="123" t="s">
        <v>4649</v>
      </c>
      <c r="N104" s="119">
        <v>70000</v>
      </c>
      <c r="O104" s="57">
        <v>20</v>
      </c>
      <c r="P104" s="119">
        <v>70000</v>
      </c>
      <c r="Q104" s="57" t="s">
        <v>4650</v>
      </c>
      <c r="R104" s="27">
        <v>20</v>
      </c>
      <c r="S104" s="242" t="s">
        <v>5041</v>
      </c>
      <c r="T104" s="242" t="s">
        <v>5042</v>
      </c>
      <c r="U104" s="592">
        <v>504408246</v>
      </c>
    </row>
    <row r="105" spans="1:21" ht="63.75">
      <c r="A105" s="237">
        <v>98</v>
      </c>
      <c r="B105" s="27"/>
      <c r="C105" s="95" t="s">
        <v>5043</v>
      </c>
      <c r="D105" s="95" t="s">
        <v>4917</v>
      </c>
      <c r="E105" s="140" t="s">
        <v>4746</v>
      </c>
      <c r="F105" s="123" t="s">
        <v>30</v>
      </c>
      <c r="G105" s="95" t="s">
        <v>33</v>
      </c>
      <c r="H105" s="95" t="s">
        <v>34</v>
      </c>
      <c r="I105" s="95" t="s">
        <v>6</v>
      </c>
      <c r="J105" s="95" t="s">
        <v>4751</v>
      </c>
      <c r="K105" s="594">
        <v>50000</v>
      </c>
      <c r="L105" s="27">
        <v>31500</v>
      </c>
      <c r="M105" s="123" t="s">
        <v>4649</v>
      </c>
      <c r="N105" s="119">
        <v>35000</v>
      </c>
      <c r="O105" s="57">
        <v>20</v>
      </c>
      <c r="P105" s="119">
        <v>35000</v>
      </c>
      <c r="Q105" s="57" t="s">
        <v>4650</v>
      </c>
      <c r="R105" s="27">
        <v>20</v>
      </c>
      <c r="S105" s="242" t="s">
        <v>5044</v>
      </c>
      <c r="T105" s="242" t="s">
        <v>5045</v>
      </c>
      <c r="U105" s="592">
        <v>504411521</v>
      </c>
    </row>
    <row r="106" spans="1:21" ht="63.75">
      <c r="A106" s="206">
        <v>99</v>
      </c>
      <c r="B106" s="27"/>
      <c r="C106" s="95" t="s">
        <v>4798</v>
      </c>
      <c r="D106" s="95" t="s">
        <v>2329</v>
      </c>
      <c r="E106" s="140" t="s">
        <v>4746</v>
      </c>
      <c r="F106" s="123" t="s">
        <v>30</v>
      </c>
      <c r="G106" s="95" t="s">
        <v>33</v>
      </c>
      <c r="H106" s="95" t="s">
        <v>34</v>
      </c>
      <c r="I106" s="95" t="s">
        <v>6</v>
      </c>
      <c r="J106" s="95" t="s">
        <v>3503</v>
      </c>
      <c r="K106" s="594">
        <v>50000</v>
      </c>
      <c r="L106" s="27">
        <v>31500</v>
      </c>
      <c r="M106" s="123" t="s">
        <v>4649</v>
      </c>
      <c r="N106" s="119">
        <v>35000</v>
      </c>
      <c r="O106" s="57">
        <v>20</v>
      </c>
      <c r="P106" s="119">
        <v>35000</v>
      </c>
      <c r="Q106" s="57" t="s">
        <v>4650</v>
      </c>
      <c r="R106" s="27">
        <v>20</v>
      </c>
      <c r="S106" s="242" t="s">
        <v>5046</v>
      </c>
      <c r="T106" s="242" t="s">
        <v>5047</v>
      </c>
      <c r="U106" s="592">
        <v>504411519</v>
      </c>
    </row>
    <row r="107" spans="1:21" ht="45">
      <c r="A107" s="237">
        <v>100</v>
      </c>
      <c r="B107" s="27"/>
      <c r="C107" s="95" t="s">
        <v>5048</v>
      </c>
      <c r="D107" s="95" t="s">
        <v>5049</v>
      </c>
      <c r="E107" s="140" t="s">
        <v>5050</v>
      </c>
      <c r="F107" s="123" t="s">
        <v>30</v>
      </c>
      <c r="G107" s="95" t="s">
        <v>33</v>
      </c>
      <c r="H107" s="95" t="s">
        <v>34</v>
      </c>
      <c r="I107" s="109" t="s">
        <v>5</v>
      </c>
      <c r="J107" s="95" t="s">
        <v>4738</v>
      </c>
      <c r="K107" s="594">
        <v>100000</v>
      </c>
      <c r="L107" s="27">
        <v>63000</v>
      </c>
      <c r="M107" s="123" t="s">
        <v>4649</v>
      </c>
      <c r="N107" s="119">
        <v>70000</v>
      </c>
      <c r="O107" s="57">
        <v>20</v>
      </c>
      <c r="P107" s="119">
        <v>70000</v>
      </c>
      <c r="Q107" s="57" t="s">
        <v>4650</v>
      </c>
      <c r="R107" s="27">
        <v>20</v>
      </c>
      <c r="S107" s="242" t="s">
        <v>5051</v>
      </c>
      <c r="T107" s="242" t="s">
        <v>5052</v>
      </c>
      <c r="U107" s="592">
        <v>504372612</v>
      </c>
    </row>
    <row r="108" spans="1:21" ht="30">
      <c r="A108" s="206">
        <v>101</v>
      </c>
      <c r="B108" s="27"/>
      <c r="C108" s="95" t="s">
        <v>5053</v>
      </c>
      <c r="D108" s="95" t="s">
        <v>5054</v>
      </c>
      <c r="E108" s="140" t="s">
        <v>5055</v>
      </c>
      <c r="F108" s="123" t="s">
        <v>30</v>
      </c>
      <c r="G108" s="95" t="s">
        <v>33</v>
      </c>
      <c r="H108" s="95" t="s">
        <v>34</v>
      </c>
      <c r="I108" s="109" t="s">
        <v>5</v>
      </c>
      <c r="J108" s="95" t="s">
        <v>4698</v>
      </c>
      <c r="K108" s="594">
        <v>50000</v>
      </c>
      <c r="L108" s="27">
        <v>31500</v>
      </c>
      <c r="M108" s="123" t="s">
        <v>4649</v>
      </c>
      <c r="N108" s="119">
        <v>35000</v>
      </c>
      <c r="O108" s="57">
        <v>20</v>
      </c>
      <c r="P108" s="119">
        <v>35000</v>
      </c>
      <c r="Q108" s="57" t="s">
        <v>4650</v>
      </c>
      <c r="R108" s="27">
        <v>20</v>
      </c>
      <c r="S108" s="242" t="s">
        <v>5056</v>
      </c>
      <c r="T108" s="242" t="s">
        <v>5057</v>
      </c>
      <c r="U108" s="592">
        <v>504372888</v>
      </c>
    </row>
    <row r="109" spans="1:21" ht="60">
      <c r="A109" s="237">
        <v>102</v>
      </c>
      <c r="B109" s="27"/>
      <c r="C109" s="95" t="s">
        <v>5058</v>
      </c>
      <c r="D109" s="95" t="s">
        <v>5059</v>
      </c>
      <c r="E109" s="140" t="s">
        <v>5060</v>
      </c>
      <c r="F109" s="123" t="s">
        <v>30</v>
      </c>
      <c r="G109" s="95" t="s">
        <v>33</v>
      </c>
      <c r="H109" s="95" t="s">
        <v>34</v>
      </c>
      <c r="I109" s="95" t="s">
        <v>6</v>
      </c>
      <c r="J109" s="95" t="s">
        <v>4672</v>
      </c>
      <c r="K109" s="594">
        <v>100000</v>
      </c>
      <c r="L109" s="27">
        <v>63000</v>
      </c>
      <c r="M109" s="123" t="s">
        <v>4649</v>
      </c>
      <c r="N109" s="119">
        <v>70000</v>
      </c>
      <c r="O109" s="57">
        <v>20</v>
      </c>
      <c r="P109" s="119">
        <v>70000</v>
      </c>
      <c r="Q109" s="57" t="s">
        <v>4650</v>
      </c>
      <c r="R109" s="27">
        <v>20</v>
      </c>
      <c r="S109" s="242" t="s">
        <v>5061</v>
      </c>
      <c r="T109" s="242" t="s">
        <v>5062</v>
      </c>
      <c r="U109" s="592" t="s">
        <v>5063</v>
      </c>
    </row>
    <row r="110" spans="1:21" ht="30">
      <c r="A110" s="206">
        <v>103</v>
      </c>
      <c r="B110" s="27"/>
      <c r="C110" s="95" t="s">
        <v>5064</v>
      </c>
      <c r="D110" s="95" t="s">
        <v>5065</v>
      </c>
      <c r="E110" s="140" t="s">
        <v>5066</v>
      </c>
      <c r="F110" s="123" t="s">
        <v>30</v>
      </c>
      <c r="G110" s="95" t="s">
        <v>33</v>
      </c>
      <c r="H110" s="95" t="s">
        <v>34</v>
      </c>
      <c r="I110" s="95" t="s">
        <v>6</v>
      </c>
      <c r="J110" s="95" t="s">
        <v>5067</v>
      </c>
      <c r="K110" s="594">
        <v>50000</v>
      </c>
      <c r="L110" s="27">
        <v>31500</v>
      </c>
      <c r="M110" s="123" t="s">
        <v>4649</v>
      </c>
      <c r="N110" s="119">
        <v>35000</v>
      </c>
      <c r="O110" s="57">
        <v>20</v>
      </c>
      <c r="P110" s="119">
        <v>35000</v>
      </c>
      <c r="Q110" s="57" t="s">
        <v>4650</v>
      </c>
      <c r="R110" s="27">
        <v>20</v>
      </c>
      <c r="S110" s="242" t="s">
        <v>5068</v>
      </c>
      <c r="T110" s="242" t="s">
        <v>5069</v>
      </c>
      <c r="U110" s="592">
        <v>504372694</v>
      </c>
    </row>
    <row r="111" spans="1:21" ht="30">
      <c r="A111" s="237">
        <v>104</v>
      </c>
      <c r="B111" s="27"/>
      <c r="C111" s="95" t="s">
        <v>5070</v>
      </c>
      <c r="D111" s="95" t="s">
        <v>5071</v>
      </c>
      <c r="E111" s="140" t="s">
        <v>5072</v>
      </c>
      <c r="F111" s="123" t="s">
        <v>30</v>
      </c>
      <c r="G111" s="95" t="s">
        <v>33</v>
      </c>
      <c r="H111" s="95" t="s">
        <v>34</v>
      </c>
      <c r="I111" s="109" t="s">
        <v>5</v>
      </c>
      <c r="J111" s="95" t="s">
        <v>4672</v>
      </c>
      <c r="K111" s="594">
        <v>50000</v>
      </c>
      <c r="L111" s="27">
        <v>31500</v>
      </c>
      <c r="M111" s="123" t="s">
        <v>4649</v>
      </c>
      <c r="N111" s="119">
        <v>35000</v>
      </c>
      <c r="O111" s="57">
        <v>20</v>
      </c>
      <c r="P111" s="119">
        <v>35000</v>
      </c>
      <c r="Q111" s="57" t="s">
        <v>4650</v>
      </c>
      <c r="R111" s="27">
        <v>20</v>
      </c>
      <c r="S111" s="242" t="s">
        <v>5073</v>
      </c>
      <c r="T111" s="242" t="s">
        <v>5074</v>
      </c>
      <c r="U111" s="592">
        <v>504372641</v>
      </c>
    </row>
    <row r="112" spans="1:21" ht="51">
      <c r="A112" s="206">
        <v>105</v>
      </c>
      <c r="B112" s="27"/>
      <c r="C112" s="95" t="s">
        <v>2477</v>
      </c>
      <c r="D112" s="95" t="s">
        <v>5075</v>
      </c>
      <c r="E112" s="140" t="s">
        <v>2685</v>
      </c>
      <c r="F112" s="123" t="s">
        <v>30</v>
      </c>
      <c r="G112" s="95" t="s">
        <v>33</v>
      </c>
      <c r="H112" s="95" t="s">
        <v>34</v>
      </c>
      <c r="I112" s="95" t="s">
        <v>6</v>
      </c>
      <c r="J112" s="95" t="s">
        <v>1759</v>
      </c>
      <c r="K112" s="594">
        <v>50000</v>
      </c>
      <c r="L112" s="27">
        <v>31500</v>
      </c>
      <c r="M112" s="123" t="s">
        <v>4649</v>
      </c>
      <c r="N112" s="119">
        <v>35000</v>
      </c>
      <c r="O112" s="57">
        <v>20</v>
      </c>
      <c r="P112" s="119">
        <v>35000</v>
      </c>
      <c r="Q112" s="57" t="s">
        <v>4650</v>
      </c>
      <c r="R112" s="27">
        <v>20</v>
      </c>
      <c r="S112" s="242" t="s">
        <v>5076</v>
      </c>
      <c r="T112" s="242" t="s">
        <v>5077</v>
      </c>
      <c r="U112" s="592">
        <v>503379258</v>
      </c>
    </row>
    <row r="113" spans="1:21" ht="45">
      <c r="A113" s="237">
        <v>106</v>
      </c>
      <c r="B113" s="27"/>
      <c r="C113" s="95" t="s">
        <v>5078</v>
      </c>
      <c r="D113" s="95" t="s">
        <v>5079</v>
      </c>
      <c r="E113" s="140" t="s">
        <v>5080</v>
      </c>
      <c r="F113" s="123" t="s">
        <v>30</v>
      </c>
      <c r="G113" s="95" t="s">
        <v>5081</v>
      </c>
      <c r="H113" s="95" t="s">
        <v>34</v>
      </c>
      <c r="I113" s="95" t="s">
        <v>6</v>
      </c>
      <c r="J113" s="95" t="s">
        <v>5082</v>
      </c>
      <c r="K113" s="594">
        <v>100000</v>
      </c>
      <c r="L113" s="27">
        <v>63000</v>
      </c>
      <c r="M113" s="123" t="s">
        <v>4649</v>
      </c>
      <c r="N113" s="119">
        <v>70000</v>
      </c>
      <c r="O113" s="57">
        <v>20</v>
      </c>
      <c r="P113" s="119">
        <v>70000</v>
      </c>
      <c r="Q113" s="57" t="s">
        <v>4650</v>
      </c>
      <c r="R113" s="27">
        <v>20</v>
      </c>
      <c r="S113" s="242" t="s">
        <v>5083</v>
      </c>
      <c r="T113" s="242" t="s">
        <v>5084</v>
      </c>
      <c r="U113" s="592">
        <v>504372594</v>
      </c>
    </row>
    <row r="114" spans="1:21" ht="45">
      <c r="A114" s="206">
        <v>107</v>
      </c>
      <c r="B114" s="27"/>
      <c r="C114" s="95" t="s">
        <v>5085</v>
      </c>
      <c r="D114" s="95" t="s">
        <v>5086</v>
      </c>
      <c r="E114" s="140" t="s">
        <v>5087</v>
      </c>
      <c r="F114" s="123" t="s">
        <v>30</v>
      </c>
      <c r="G114" s="95" t="s">
        <v>5081</v>
      </c>
      <c r="H114" s="95" t="s">
        <v>34</v>
      </c>
      <c r="I114" s="95" t="s">
        <v>6</v>
      </c>
      <c r="J114" s="95" t="s">
        <v>5088</v>
      </c>
      <c r="K114" s="594">
        <v>100000</v>
      </c>
      <c r="L114" s="27">
        <v>63000</v>
      </c>
      <c r="M114" s="123" t="s">
        <v>4649</v>
      </c>
      <c r="N114" s="119">
        <v>70000</v>
      </c>
      <c r="O114" s="57">
        <v>20</v>
      </c>
      <c r="P114" s="119">
        <v>70000</v>
      </c>
      <c r="Q114" s="57" t="s">
        <v>4650</v>
      </c>
      <c r="R114" s="27">
        <v>20</v>
      </c>
      <c r="S114" s="242" t="s">
        <v>5089</v>
      </c>
      <c r="T114" s="242" t="s">
        <v>5090</v>
      </c>
      <c r="U114" s="592">
        <v>504372582</v>
      </c>
    </row>
    <row r="115" spans="1:21" ht="45">
      <c r="A115" s="237">
        <v>108</v>
      </c>
      <c r="B115" s="27"/>
      <c r="C115" s="95" t="s">
        <v>5091</v>
      </c>
      <c r="D115" s="95" t="s">
        <v>5092</v>
      </c>
      <c r="E115" s="140" t="s">
        <v>5087</v>
      </c>
      <c r="F115" s="123" t="s">
        <v>30</v>
      </c>
      <c r="G115" s="95" t="s">
        <v>5081</v>
      </c>
      <c r="H115" s="95" t="s">
        <v>34</v>
      </c>
      <c r="I115" s="95" t="s">
        <v>6</v>
      </c>
      <c r="J115" s="95" t="s">
        <v>5093</v>
      </c>
      <c r="K115" s="594">
        <v>100000</v>
      </c>
      <c r="L115" s="27">
        <v>63000</v>
      </c>
      <c r="M115" s="123" t="s">
        <v>4649</v>
      </c>
      <c r="N115" s="119">
        <v>70000</v>
      </c>
      <c r="O115" s="57">
        <v>20</v>
      </c>
      <c r="P115" s="119">
        <v>70000</v>
      </c>
      <c r="Q115" s="57" t="s">
        <v>4650</v>
      </c>
      <c r="R115" s="27">
        <v>20</v>
      </c>
      <c r="S115" s="242" t="s">
        <v>5094</v>
      </c>
      <c r="T115" s="242" t="s">
        <v>5095</v>
      </c>
      <c r="U115" s="592">
        <v>504372587</v>
      </c>
    </row>
    <row r="116" spans="1:21" ht="38.25">
      <c r="A116" s="206">
        <v>109</v>
      </c>
      <c r="B116" s="27"/>
      <c r="C116" s="95" t="s">
        <v>5096</v>
      </c>
      <c r="D116" s="95" t="s">
        <v>5097</v>
      </c>
      <c r="E116" s="140" t="s">
        <v>2854</v>
      </c>
      <c r="F116" s="123" t="s">
        <v>30</v>
      </c>
      <c r="G116" s="95" t="s">
        <v>33</v>
      </c>
      <c r="H116" s="95" t="s">
        <v>159</v>
      </c>
      <c r="I116" s="95" t="s">
        <v>6</v>
      </c>
      <c r="J116" s="95" t="s">
        <v>1759</v>
      </c>
      <c r="K116" s="594">
        <v>50000</v>
      </c>
      <c r="L116" s="27">
        <v>31500</v>
      </c>
      <c r="M116" s="123" t="s">
        <v>4649</v>
      </c>
      <c r="N116" s="119">
        <v>35000</v>
      </c>
      <c r="O116" s="57">
        <v>20</v>
      </c>
      <c r="P116" s="119">
        <v>35000</v>
      </c>
      <c r="Q116" s="57" t="s">
        <v>4650</v>
      </c>
      <c r="R116" s="27">
        <v>20</v>
      </c>
      <c r="S116" s="242" t="s">
        <v>5098</v>
      </c>
      <c r="T116" s="242" t="s">
        <v>5099</v>
      </c>
      <c r="U116" s="592">
        <v>503864581</v>
      </c>
    </row>
    <row r="117" spans="1:21" ht="51">
      <c r="A117" s="237">
        <v>110</v>
      </c>
      <c r="B117" s="27"/>
      <c r="C117" s="95" t="s">
        <v>5100</v>
      </c>
      <c r="D117" s="95" t="s">
        <v>5101</v>
      </c>
      <c r="E117" s="140" t="s">
        <v>5102</v>
      </c>
      <c r="F117" s="123" t="s">
        <v>30</v>
      </c>
      <c r="G117" s="109" t="s">
        <v>5103</v>
      </c>
      <c r="H117" s="95" t="s">
        <v>34</v>
      </c>
      <c r="I117" s="95" t="s">
        <v>6</v>
      </c>
      <c r="J117" s="95" t="s">
        <v>4672</v>
      </c>
      <c r="K117" s="594">
        <v>150000</v>
      </c>
      <c r="L117" s="27">
        <v>94500</v>
      </c>
      <c r="M117" s="123" t="s">
        <v>4649</v>
      </c>
      <c r="N117" s="119">
        <v>105000</v>
      </c>
      <c r="O117" s="57">
        <v>20</v>
      </c>
      <c r="P117" s="119">
        <v>105000</v>
      </c>
      <c r="Q117" s="57" t="s">
        <v>4650</v>
      </c>
      <c r="R117" s="27">
        <v>20</v>
      </c>
      <c r="S117" s="242" t="s">
        <v>5104</v>
      </c>
      <c r="T117" s="242" t="s">
        <v>5105</v>
      </c>
      <c r="U117" s="592">
        <v>504372596</v>
      </c>
    </row>
    <row r="118" spans="1:21" ht="51">
      <c r="A118" s="206">
        <v>111</v>
      </c>
      <c r="B118" s="27"/>
      <c r="C118" s="95" t="s">
        <v>5106</v>
      </c>
      <c r="D118" s="95" t="s">
        <v>5107</v>
      </c>
      <c r="E118" s="140" t="s">
        <v>5108</v>
      </c>
      <c r="F118" s="123" t="s">
        <v>30</v>
      </c>
      <c r="G118" s="95" t="s">
        <v>5081</v>
      </c>
      <c r="H118" s="95" t="s">
        <v>34</v>
      </c>
      <c r="I118" s="109" t="s">
        <v>5</v>
      </c>
      <c r="J118" s="95" t="s">
        <v>4672</v>
      </c>
      <c r="K118" s="594">
        <v>50000</v>
      </c>
      <c r="L118" s="27">
        <v>31500</v>
      </c>
      <c r="M118" s="123" t="s">
        <v>4649</v>
      </c>
      <c r="N118" s="119">
        <v>35000</v>
      </c>
      <c r="O118" s="57">
        <v>20</v>
      </c>
      <c r="P118" s="119">
        <v>35000</v>
      </c>
      <c r="Q118" s="57" t="s">
        <v>4650</v>
      </c>
      <c r="R118" s="27">
        <v>20</v>
      </c>
      <c r="S118" s="241" t="s">
        <v>5109</v>
      </c>
      <c r="T118" s="242" t="s">
        <v>5110</v>
      </c>
      <c r="U118" s="592">
        <v>504372584</v>
      </c>
    </row>
    <row r="119" spans="1:21" ht="38.25">
      <c r="A119" s="237">
        <v>112</v>
      </c>
      <c r="B119" s="27"/>
      <c r="C119" s="95" t="s">
        <v>5111</v>
      </c>
      <c r="D119" s="95" t="s">
        <v>2409</v>
      </c>
      <c r="E119" s="140" t="s">
        <v>5112</v>
      </c>
      <c r="F119" s="123" t="s">
        <v>30</v>
      </c>
      <c r="G119" s="95" t="s">
        <v>33</v>
      </c>
      <c r="H119" s="95" t="s">
        <v>159</v>
      </c>
      <c r="I119" s="95" t="s">
        <v>6</v>
      </c>
      <c r="J119" s="95" t="s">
        <v>4648</v>
      </c>
      <c r="K119" s="594">
        <v>50000</v>
      </c>
      <c r="L119" s="27">
        <v>31500</v>
      </c>
      <c r="M119" s="123" t="s">
        <v>4649</v>
      </c>
      <c r="N119" s="119">
        <v>35000</v>
      </c>
      <c r="O119" s="57">
        <v>20</v>
      </c>
      <c r="P119" s="119">
        <v>35000</v>
      </c>
      <c r="Q119" s="57" t="s">
        <v>4650</v>
      </c>
      <c r="R119" s="27">
        <v>20</v>
      </c>
      <c r="S119" s="241" t="s">
        <v>5113</v>
      </c>
      <c r="T119" s="242" t="s">
        <v>5114</v>
      </c>
      <c r="U119" s="592">
        <v>504294422</v>
      </c>
    </row>
    <row r="120" spans="1:21" ht="63.75">
      <c r="A120" s="206">
        <v>113</v>
      </c>
      <c r="B120" s="27"/>
      <c r="C120" s="95" t="s">
        <v>5115</v>
      </c>
      <c r="D120" s="95" t="s">
        <v>5116</v>
      </c>
      <c r="E120" s="140" t="s">
        <v>4666</v>
      </c>
      <c r="F120" s="123" t="s">
        <v>30</v>
      </c>
      <c r="G120" s="95" t="s">
        <v>33</v>
      </c>
      <c r="H120" s="95" t="s">
        <v>34</v>
      </c>
      <c r="I120" s="109" t="s">
        <v>5</v>
      </c>
      <c r="J120" s="95" t="s">
        <v>5117</v>
      </c>
      <c r="K120" s="594">
        <v>100000</v>
      </c>
      <c r="L120" s="27">
        <v>63000</v>
      </c>
      <c r="M120" s="123" t="s">
        <v>4649</v>
      </c>
      <c r="N120" s="119">
        <v>70000</v>
      </c>
      <c r="O120" s="57">
        <v>20</v>
      </c>
      <c r="P120" s="119">
        <v>70000</v>
      </c>
      <c r="Q120" s="57" t="s">
        <v>4650</v>
      </c>
      <c r="R120" s="27">
        <v>20</v>
      </c>
      <c r="S120" s="241" t="s">
        <v>5118</v>
      </c>
      <c r="T120" s="242" t="s">
        <v>5119</v>
      </c>
      <c r="U120" s="592">
        <v>504410494</v>
      </c>
    </row>
    <row r="121" spans="1:21" ht="30">
      <c r="A121" s="237">
        <v>114</v>
      </c>
      <c r="B121" s="27"/>
      <c r="C121" s="95" t="s">
        <v>5120</v>
      </c>
      <c r="D121" s="95" t="s">
        <v>5121</v>
      </c>
      <c r="E121" s="140" t="s">
        <v>5122</v>
      </c>
      <c r="F121" s="123" t="s">
        <v>30</v>
      </c>
      <c r="G121" s="95" t="s">
        <v>33</v>
      </c>
      <c r="H121" s="95" t="s">
        <v>34</v>
      </c>
      <c r="I121" s="109" t="s">
        <v>5</v>
      </c>
      <c r="J121" s="95" t="s">
        <v>4648</v>
      </c>
      <c r="K121" s="594">
        <v>50000</v>
      </c>
      <c r="L121" s="27">
        <v>31500</v>
      </c>
      <c r="M121" s="123" t="s">
        <v>4649</v>
      </c>
      <c r="N121" s="119">
        <v>35000</v>
      </c>
      <c r="O121" s="57">
        <v>20</v>
      </c>
      <c r="P121" s="119">
        <v>35000</v>
      </c>
      <c r="Q121" s="57" t="s">
        <v>4650</v>
      </c>
      <c r="R121" s="27">
        <v>20</v>
      </c>
      <c r="S121" s="242" t="s">
        <v>5123</v>
      </c>
      <c r="T121" s="242" t="s">
        <v>5124</v>
      </c>
      <c r="U121" s="592">
        <v>503619793</v>
      </c>
    </row>
    <row r="122" spans="1:21" ht="51">
      <c r="A122" s="206">
        <v>115</v>
      </c>
      <c r="B122" s="27"/>
      <c r="C122" s="95" t="s">
        <v>5125</v>
      </c>
      <c r="D122" s="95" t="s">
        <v>5126</v>
      </c>
      <c r="E122" s="140" t="s">
        <v>5127</v>
      </c>
      <c r="F122" s="123" t="s">
        <v>30</v>
      </c>
      <c r="G122" s="95" t="s">
        <v>33</v>
      </c>
      <c r="H122" s="95" t="s">
        <v>34</v>
      </c>
      <c r="I122" s="95" t="s">
        <v>6</v>
      </c>
      <c r="J122" s="95" t="s">
        <v>5128</v>
      </c>
      <c r="K122" s="594">
        <v>50000</v>
      </c>
      <c r="L122" s="27">
        <v>31500</v>
      </c>
      <c r="M122" s="123" t="s">
        <v>4649</v>
      </c>
      <c r="N122" s="119">
        <v>35000</v>
      </c>
      <c r="O122" s="57">
        <v>20</v>
      </c>
      <c r="P122" s="119">
        <v>35000</v>
      </c>
      <c r="Q122" s="57" t="s">
        <v>4650</v>
      </c>
      <c r="R122" s="27">
        <v>20</v>
      </c>
      <c r="S122" s="242" t="s">
        <v>5129</v>
      </c>
      <c r="T122" s="242" t="s">
        <v>5130</v>
      </c>
      <c r="U122" s="592">
        <v>504445406</v>
      </c>
    </row>
    <row r="123" spans="1:21" ht="51">
      <c r="A123" s="237">
        <v>116</v>
      </c>
      <c r="B123" s="27"/>
      <c r="C123" s="95" t="s">
        <v>4686</v>
      </c>
      <c r="D123" s="95" t="s">
        <v>5131</v>
      </c>
      <c r="E123" s="140" t="s">
        <v>5132</v>
      </c>
      <c r="F123" s="123" t="s">
        <v>30</v>
      </c>
      <c r="G123" s="95" t="s">
        <v>33</v>
      </c>
      <c r="H123" s="95" t="s">
        <v>34</v>
      </c>
      <c r="I123" s="95" t="s">
        <v>6</v>
      </c>
      <c r="J123" s="95" t="s">
        <v>4672</v>
      </c>
      <c r="K123" s="594">
        <v>50000</v>
      </c>
      <c r="L123" s="27">
        <v>31500</v>
      </c>
      <c r="M123" s="123" t="s">
        <v>4649</v>
      </c>
      <c r="N123" s="119">
        <v>35000</v>
      </c>
      <c r="O123" s="57">
        <v>20</v>
      </c>
      <c r="P123" s="119">
        <v>35000</v>
      </c>
      <c r="Q123" s="57" t="s">
        <v>4650</v>
      </c>
      <c r="R123" s="27">
        <v>20</v>
      </c>
      <c r="S123" s="242" t="s">
        <v>5133</v>
      </c>
      <c r="T123" s="242" t="s">
        <v>5134</v>
      </c>
      <c r="U123" s="592">
        <v>504372789</v>
      </c>
    </row>
    <row r="124" spans="1:21" ht="45">
      <c r="A124" s="206">
        <v>117</v>
      </c>
      <c r="B124" s="27"/>
      <c r="C124" s="95" t="s">
        <v>5135</v>
      </c>
      <c r="D124" s="95" t="s">
        <v>1730</v>
      </c>
      <c r="E124" s="140" t="s">
        <v>5136</v>
      </c>
      <c r="F124" s="123" t="s">
        <v>30</v>
      </c>
      <c r="G124" s="95" t="s">
        <v>33</v>
      </c>
      <c r="H124" s="95" t="s">
        <v>34</v>
      </c>
      <c r="I124" s="109" t="s">
        <v>5</v>
      </c>
      <c r="J124" s="95" t="s">
        <v>4672</v>
      </c>
      <c r="K124" s="594">
        <v>50000</v>
      </c>
      <c r="L124" s="27">
        <v>31500</v>
      </c>
      <c r="M124" s="123" t="s">
        <v>4649</v>
      </c>
      <c r="N124" s="119">
        <v>35000</v>
      </c>
      <c r="O124" s="57">
        <v>20</v>
      </c>
      <c r="P124" s="119">
        <v>35000</v>
      </c>
      <c r="Q124" s="57" t="s">
        <v>4650</v>
      </c>
      <c r="R124" s="27">
        <v>20</v>
      </c>
      <c r="S124" s="242" t="s">
        <v>5137</v>
      </c>
      <c r="T124" s="242" t="s">
        <v>5138</v>
      </c>
      <c r="U124" s="592">
        <v>504328184</v>
      </c>
    </row>
    <row r="125" spans="1:21" ht="30">
      <c r="A125" s="237">
        <v>118</v>
      </c>
      <c r="B125" s="27"/>
      <c r="C125" s="95" t="s">
        <v>5139</v>
      </c>
      <c r="D125" s="95" t="s">
        <v>5140</v>
      </c>
      <c r="E125" s="140" t="s">
        <v>5141</v>
      </c>
      <c r="F125" s="123" t="s">
        <v>30</v>
      </c>
      <c r="G125" s="95" t="s">
        <v>33</v>
      </c>
      <c r="H125" s="95" t="s">
        <v>34</v>
      </c>
      <c r="I125" s="109" t="s">
        <v>5</v>
      </c>
      <c r="J125" s="95" t="s">
        <v>5142</v>
      </c>
      <c r="K125" s="594">
        <v>50000</v>
      </c>
      <c r="L125" s="27">
        <v>31500</v>
      </c>
      <c r="M125" s="123" t="s">
        <v>4649</v>
      </c>
      <c r="N125" s="119">
        <v>35000</v>
      </c>
      <c r="O125" s="57">
        <v>20</v>
      </c>
      <c r="P125" s="119">
        <v>35000</v>
      </c>
      <c r="Q125" s="57" t="s">
        <v>4650</v>
      </c>
      <c r="R125" s="27">
        <v>20</v>
      </c>
      <c r="S125" s="242" t="s">
        <v>5143</v>
      </c>
      <c r="T125" s="242" t="s">
        <v>5144</v>
      </c>
      <c r="U125" s="592">
        <v>504328183</v>
      </c>
    </row>
    <row r="126" spans="1:21" ht="45">
      <c r="A126" s="206">
        <v>119</v>
      </c>
      <c r="B126" s="27"/>
      <c r="C126" s="95" t="s">
        <v>5145</v>
      </c>
      <c r="D126" s="95" t="s">
        <v>2806</v>
      </c>
      <c r="E126" s="140" t="s">
        <v>5146</v>
      </c>
      <c r="F126" s="123" t="s">
        <v>30</v>
      </c>
      <c r="G126" s="95" t="s">
        <v>33</v>
      </c>
      <c r="H126" s="95" t="s">
        <v>159</v>
      </c>
      <c r="I126" s="95" t="s">
        <v>6</v>
      </c>
      <c r="J126" s="95" t="s">
        <v>5142</v>
      </c>
      <c r="K126" s="594">
        <v>50000</v>
      </c>
      <c r="L126" s="27">
        <v>31500</v>
      </c>
      <c r="M126" s="123" t="s">
        <v>4649</v>
      </c>
      <c r="N126" s="119">
        <v>35000</v>
      </c>
      <c r="O126" s="57">
        <v>20</v>
      </c>
      <c r="P126" s="119">
        <v>35000</v>
      </c>
      <c r="Q126" s="57" t="s">
        <v>4650</v>
      </c>
      <c r="R126" s="27">
        <v>20</v>
      </c>
      <c r="S126" s="242" t="s">
        <v>5147</v>
      </c>
      <c r="T126" s="242" t="s">
        <v>5148</v>
      </c>
      <c r="U126" s="592">
        <v>504294423</v>
      </c>
    </row>
    <row r="127" spans="1:21" ht="45">
      <c r="A127" s="237">
        <v>120</v>
      </c>
      <c r="B127" s="27"/>
      <c r="C127" s="119" t="s">
        <v>5149</v>
      </c>
      <c r="D127" s="95" t="s">
        <v>2877</v>
      </c>
      <c r="E127" s="140" t="s">
        <v>5112</v>
      </c>
      <c r="F127" s="123" t="s">
        <v>30</v>
      </c>
      <c r="G127" s="95" t="s">
        <v>33</v>
      </c>
      <c r="H127" s="95" t="s">
        <v>159</v>
      </c>
      <c r="I127" s="95" t="s">
        <v>6</v>
      </c>
      <c r="J127" s="95" t="s">
        <v>5142</v>
      </c>
      <c r="K127" s="594">
        <v>50000</v>
      </c>
      <c r="L127" s="27">
        <v>31500</v>
      </c>
      <c r="M127" s="123" t="s">
        <v>4649</v>
      </c>
      <c r="N127" s="119">
        <v>35000</v>
      </c>
      <c r="O127" s="57">
        <v>20</v>
      </c>
      <c r="P127" s="119">
        <v>35000</v>
      </c>
      <c r="Q127" s="57" t="s">
        <v>4650</v>
      </c>
      <c r="R127" s="27">
        <v>20</v>
      </c>
      <c r="S127" s="242" t="s">
        <v>5150</v>
      </c>
      <c r="T127" s="242" t="s">
        <v>5151</v>
      </c>
      <c r="U127" s="592">
        <v>504294426</v>
      </c>
    </row>
    <row r="128" spans="1:21" ht="38.25">
      <c r="A128" s="206">
        <v>121</v>
      </c>
      <c r="B128" s="27"/>
      <c r="C128" s="95" t="s">
        <v>5152</v>
      </c>
      <c r="D128" s="95" t="s">
        <v>5153</v>
      </c>
      <c r="E128" s="140" t="s">
        <v>4869</v>
      </c>
      <c r="F128" s="123" t="s">
        <v>30</v>
      </c>
      <c r="G128" s="95" t="s">
        <v>33</v>
      </c>
      <c r="H128" s="95" t="s">
        <v>159</v>
      </c>
      <c r="I128" s="95" t="s">
        <v>6</v>
      </c>
      <c r="J128" s="95" t="s">
        <v>5154</v>
      </c>
      <c r="K128" s="594">
        <v>50000</v>
      </c>
      <c r="L128" s="27">
        <v>31500</v>
      </c>
      <c r="M128" s="123" t="s">
        <v>4649</v>
      </c>
      <c r="N128" s="119">
        <v>35000</v>
      </c>
      <c r="O128" s="57">
        <v>20</v>
      </c>
      <c r="P128" s="119">
        <v>35000</v>
      </c>
      <c r="Q128" s="57" t="s">
        <v>4650</v>
      </c>
      <c r="R128" s="27">
        <v>20</v>
      </c>
      <c r="S128" s="242" t="s">
        <v>5155</v>
      </c>
      <c r="T128" s="242" t="s">
        <v>5156</v>
      </c>
      <c r="U128" s="592">
        <v>504294427</v>
      </c>
    </row>
    <row r="129" spans="1:21" ht="45">
      <c r="A129" s="237">
        <v>122</v>
      </c>
      <c r="B129" s="27"/>
      <c r="C129" s="95" t="s">
        <v>5157</v>
      </c>
      <c r="D129" s="95" t="s">
        <v>5158</v>
      </c>
      <c r="E129" s="140" t="s">
        <v>5159</v>
      </c>
      <c r="F129" s="123" t="s">
        <v>30</v>
      </c>
      <c r="G129" s="95" t="s">
        <v>5081</v>
      </c>
      <c r="H129" s="95" t="s">
        <v>34</v>
      </c>
      <c r="I129" s="95" t="s">
        <v>6</v>
      </c>
      <c r="J129" s="95" t="s">
        <v>1759</v>
      </c>
      <c r="K129" s="594">
        <v>100000</v>
      </c>
      <c r="L129" s="27">
        <v>63000</v>
      </c>
      <c r="M129" s="123" t="s">
        <v>4649</v>
      </c>
      <c r="N129" s="119">
        <v>70000</v>
      </c>
      <c r="O129" s="57">
        <v>20</v>
      </c>
      <c r="P129" s="119">
        <v>70000</v>
      </c>
      <c r="Q129" s="57" t="s">
        <v>4650</v>
      </c>
      <c r="R129" s="27">
        <v>20</v>
      </c>
      <c r="S129" s="242" t="s">
        <v>5160</v>
      </c>
      <c r="T129" s="242" t="s">
        <v>5161</v>
      </c>
      <c r="U129" s="592">
        <v>504372590</v>
      </c>
    </row>
    <row r="130" spans="1:21" ht="45">
      <c r="A130" s="206">
        <v>123</v>
      </c>
      <c r="B130" s="27"/>
      <c r="C130" s="95" t="s">
        <v>5162</v>
      </c>
      <c r="D130" s="95" t="s">
        <v>5163</v>
      </c>
      <c r="E130" s="140" t="s">
        <v>5060</v>
      </c>
      <c r="F130" s="123" t="s">
        <v>30</v>
      </c>
      <c r="G130" s="95" t="s">
        <v>33</v>
      </c>
      <c r="H130" s="95" t="s">
        <v>34</v>
      </c>
      <c r="I130" s="95" t="s">
        <v>6</v>
      </c>
      <c r="J130" s="95" t="s">
        <v>4738</v>
      </c>
      <c r="K130" s="594">
        <v>50000</v>
      </c>
      <c r="L130" s="27">
        <v>31500</v>
      </c>
      <c r="M130" s="123" t="s">
        <v>4649</v>
      </c>
      <c r="N130" s="119">
        <v>35000</v>
      </c>
      <c r="O130" s="57">
        <v>20</v>
      </c>
      <c r="P130" s="119">
        <v>35000</v>
      </c>
      <c r="Q130" s="57" t="s">
        <v>4650</v>
      </c>
      <c r="R130" s="27">
        <v>20</v>
      </c>
      <c r="S130" s="242" t="s">
        <v>5164</v>
      </c>
      <c r="T130" s="242" t="s">
        <v>5165</v>
      </c>
      <c r="U130" s="592">
        <v>504372454</v>
      </c>
    </row>
    <row r="131" spans="1:21" ht="38.25">
      <c r="A131" s="237">
        <v>124</v>
      </c>
      <c r="B131" s="27"/>
      <c r="C131" s="95" t="s">
        <v>5166</v>
      </c>
      <c r="D131" s="95" t="s">
        <v>5167</v>
      </c>
      <c r="E131" s="140" t="s">
        <v>5168</v>
      </c>
      <c r="F131" s="123" t="s">
        <v>30</v>
      </c>
      <c r="G131" s="95" t="s">
        <v>33</v>
      </c>
      <c r="H131" s="95" t="s">
        <v>34</v>
      </c>
      <c r="I131" s="109" t="s">
        <v>5</v>
      </c>
      <c r="J131" s="95" t="s">
        <v>4672</v>
      </c>
      <c r="K131" s="594">
        <v>50000</v>
      </c>
      <c r="L131" s="27">
        <v>31500</v>
      </c>
      <c r="M131" s="123" t="s">
        <v>4649</v>
      </c>
      <c r="N131" s="119">
        <v>35000</v>
      </c>
      <c r="O131" s="57">
        <v>20</v>
      </c>
      <c r="P131" s="119">
        <v>35000</v>
      </c>
      <c r="Q131" s="57" t="s">
        <v>4650</v>
      </c>
      <c r="R131" s="27">
        <v>20</v>
      </c>
      <c r="S131" s="242" t="s">
        <v>5169</v>
      </c>
      <c r="T131" s="242" t="s">
        <v>5170</v>
      </c>
      <c r="U131" s="592">
        <v>504403084</v>
      </c>
    </row>
    <row r="132" spans="1:21" ht="45">
      <c r="A132" s="206">
        <v>125</v>
      </c>
      <c r="B132" s="27"/>
      <c r="C132" s="95" t="s">
        <v>5171</v>
      </c>
      <c r="D132" s="95" t="s">
        <v>4681</v>
      </c>
      <c r="E132" s="140" t="s">
        <v>5172</v>
      </c>
      <c r="F132" s="123" t="s">
        <v>30</v>
      </c>
      <c r="G132" s="95" t="s">
        <v>33</v>
      </c>
      <c r="H132" s="95" t="s">
        <v>34</v>
      </c>
      <c r="I132" s="109" t="s">
        <v>5</v>
      </c>
      <c r="J132" s="95" t="s">
        <v>4672</v>
      </c>
      <c r="K132" s="594">
        <v>50000</v>
      </c>
      <c r="L132" s="27">
        <v>31500</v>
      </c>
      <c r="M132" s="123" t="s">
        <v>4649</v>
      </c>
      <c r="N132" s="119">
        <v>35000</v>
      </c>
      <c r="O132" s="57">
        <v>20</v>
      </c>
      <c r="P132" s="119">
        <v>35000</v>
      </c>
      <c r="Q132" s="57" t="s">
        <v>4650</v>
      </c>
      <c r="R132" s="27">
        <v>20</v>
      </c>
      <c r="S132" s="242" t="s">
        <v>5173</v>
      </c>
      <c r="T132" s="242" t="s">
        <v>5174</v>
      </c>
      <c r="U132" s="592">
        <v>504403077</v>
      </c>
    </row>
    <row r="133" spans="1:21" ht="30">
      <c r="A133" s="237">
        <v>126</v>
      </c>
      <c r="B133" s="27"/>
      <c r="C133" s="95" t="s">
        <v>2316</v>
      </c>
      <c r="D133" s="95" t="s">
        <v>5175</v>
      </c>
      <c r="E133" s="140" t="s">
        <v>5172</v>
      </c>
      <c r="F133" s="123" t="s">
        <v>30</v>
      </c>
      <c r="G133" s="95" t="s">
        <v>33</v>
      </c>
      <c r="H133" s="95" t="s">
        <v>34</v>
      </c>
      <c r="I133" s="109" t="s">
        <v>5</v>
      </c>
      <c r="J133" s="95" t="s">
        <v>4672</v>
      </c>
      <c r="K133" s="594">
        <v>50000</v>
      </c>
      <c r="L133" s="27">
        <v>31500</v>
      </c>
      <c r="M133" s="123" t="s">
        <v>4649</v>
      </c>
      <c r="N133" s="119">
        <v>35000</v>
      </c>
      <c r="O133" s="57">
        <v>20</v>
      </c>
      <c r="P133" s="119">
        <v>35000</v>
      </c>
      <c r="Q133" s="57" t="s">
        <v>4650</v>
      </c>
      <c r="R133" s="27">
        <v>20</v>
      </c>
      <c r="S133" s="242" t="s">
        <v>5176</v>
      </c>
      <c r="T133" s="242" t="s">
        <v>5177</v>
      </c>
      <c r="U133" s="592">
        <v>503923176</v>
      </c>
    </row>
    <row r="134" spans="1:21" ht="38.25">
      <c r="A134" s="206">
        <v>127</v>
      </c>
      <c r="B134" s="27"/>
      <c r="C134" s="95" t="s">
        <v>5178</v>
      </c>
      <c r="D134" s="95" t="s">
        <v>2316</v>
      </c>
      <c r="E134" s="140" t="s">
        <v>4682</v>
      </c>
      <c r="F134" s="123" t="s">
        <v>30</v>
      </c>
      <c r="G134" s="95" t="s">
        <v>33</v>
      </c>
      <c r="H134" s="95" t="s">
        <v>34</v>
      </c>
      <c r="I134" s="95" t="s">
        <v>6</v>
      </c>
      <c r="J134" s="95" t="s">
        <v>4672</v>
      </c>
      <c r="K134" s="594">
        <v>50000</v>
      </c>
      <c r="L134" s="27">
        <v>31500</v>
      </c>
      <c r="M134" s="123" t="s">
        <v>4649</v>
      </c>
      <c r="N134" s="119">
        <v>35000</v>
      </c>
      <c r="O134" s="57">
        <v>20</v>
      </c>
      <c r="P134" s="119">
        <v>35000</v>
      </c>
      <c r="Q134" s="57" t="s">
        <v>4650</v>
      </c>
      <c r="R134" s="27">
        <v>20</v>
      </c>
      <c r="S134" s="242" t="s">
        <v>5179</v>
      </c>
      <c r="T134" s="242" t="s">
        <v>5180</v>
      </c>
      <c r="U134" s="592">
        <v>504370695</v>
      </c>
    </row>
    <row r="135" spans="1:21" ht="30">
      <c r="A135" s="237">
        <v>128</v>
      </c>
      <c r="B135" s="27"/>
      <c r="C135" s="95" t="s">
        <v>5181</v>
      </c>
      <c r="D135" s="95" t="s">
        <v>5182</v>
      </c>
      <c r="E135" s="136" t="s">
        <v>5183</v>
      </c>
      <c r="F135" s="123" t="s">
        <v>30</v>
      </c>
      <c r="G135" s="95" t="s">
        <v>33</v>
      </c>
      <c r="H135" s="95" t="s">
        <v>34</v>
      </c>
      <c r="I135" s="95" t="s">
        <v>6</v>
      </c>
      <c r="J135" s="95" t="s">
        <v>4846</v>
      </c>
      <c r="K135" s="594">
        <v>50000</v>
      </c>
      <c r="L135" s="27">
        <v>31500</v>
      </c>
      <c r="M135" s="123" t="s">
        <v>4649</v>
      </c>
      <c r="N135" s="119">
        <v>35000</v>
      </c>
      <c r="O135" s="57">
        <v>20</v>
      </c>
      <c r="P135" s="119">
        <v>35000</v>
      </c>
      <c r="Q135" s="57" t="s">
        <v>4650</v>
      </c>
      <c r="R135" s="27">
        <v>20</v>
      </c>
      <c r="S135" s="242" t="s">
        <v>5184</v>
      </c>
      <c r="T135" s="242" t="s">
        <v>5185</v>
      </c>
      <c r="U135" s="592">
        <v>504403058</v>
      </c>
    </row>
    <row r="136" spans="1:21" ht="30">
      <c r="A136" s="206">
        <v>129</v>
      </c>
      <c r="B136" s="27"/>
      <c r="C136" s="95" t="s">
        <v>5186</v>
      </c>
      <c r="D136" s="95" t="s">
        <v>5187</v>
      </c>
      <c r="E136" s="140" t="s">
        <v>5183</v>
      </c>
      <c r="F136" s="123" t="s">
        <v>30</v>
      </c>
      <c r="G136" s="95" t="s">
        <v>33</v>
      </c>
      <c r="H136" s="95" t="s">
        <v>34</v>
      </c>
      <c r="I136" s="95" t="s">
        <v>6</v>
      </c>
      <c r="J136" s="95" t="s">
        <v>4672</v>
      </c>
      <c r="K136" s="594">
        <v>50000</v>
      </c>
      <c r="L136" s="27">
        <v>31500</v>
      </c>
      <c r="M136" s="123" t="s">
        <v>4649</v>
      </c>
      <c r="N136" s="119">
        <v>35000</v>
      </c>
      <c r="O136" s="57">
        <v>20</v>
      </c>
      <c r="P136" s="119">
        <v>35000</v>
      </c>
      <c r="Q136" s="57" t="s">
        <v>4650</v>
      </c>
      <c r="R136" s="27">
        <v>20</v>
      </c>
      <c r="S136" s="242" t="s">
        <v>5188</v>
      </c>
      <c r="T136" s="242" t="s">
        <v>5189</v>
      </c>
      <c r="U136" s="592">
        <v>504403160</v>
      </c>
    </row>
    <row r="137" spans="1:21" ht="30">
      <c r="A137" s="237">
        <v>130</v>
      </c>
      <c r="B137" s="27"/>
      <c r="C137" s="95" t="s">
        <v>5190</v>
      </c>
      <c r="D137" s="95" t="s">
        <v>5191</v>
      </c>
      <c r="E137" s="140" t="s">
        <v>5183</v>
      </c>
      <c r="F137" s="123" t="s">
        <v>30</v>
      </c>
      <c r="G137" s="95" t="s">
        <v>33</v>
      </c>
      <c r="H137" s="95" t="s">
        <v>34</v>
      </c>
      <c r="I137" s="95" t="s">
        <v>6</v>
      </c>
      <c r="J137" s="95" t="s">
        <v>4672</v>
      </c>
      <c r="K137" s="594">
        <v>50000</v>
      </c>
      <c r="L137" s="27">
        <v>31500</v>
      </c>
      <c r="M137" s="123" t="s">
        <v>4649</v>
      </c>
      <c r="N137" s="119">
        <v>35000</v>
      </c>
      <c r="O137" s="57">
        <v>20</v>
      </c>
      <c r="P137" s="119">
        <v>35000</v>
      </c>
      <c r="Q137" s="57" t="s">
        <v>4650</v>
      </c>
      <c r="R137" s="27">
        <v>20</v>
      </c>
      <c r="S137" s="242" t="s">
        <v>5192</v>
      </c>
      <c r="T137" s="242" t="s">
        <v>5193</v>
      </c>
      <c r="U137" s="592">
        <v>504403071</v>
      </c>
    </row>
    <row r="138" spans="1:21" ht="30">
      <c r="A138" s="206">
        <v>131</v>
      </c>
      <c r="B138" s="27"/>
      <c r="C138" s="95" t="s">
        <v>5194</v>
      </c>
      <c r="D138" s="95" t="s">
        <v>5195</v>
      </c>
      <c r="E138" s="140" t="s">
        <v>5183</v>
      </c>
      <c r="F138" s="123" t="s">
        <v>30</v>
      </c>
      <c r="G138" s="95" t="s">
        <v>33</v>
      </c>
      <c r="H138" s="95" t="s">
        <v>159</v>
      </c>
      <c r="I138" s="95" t="s">
        <v>6</v>
      </c>
      <c r="J138" s="95" t="s">
        <v>2752</v>
      </c>
      <c r="K138" s="594">
        <v>50000</v>
      </c>
      <c r="L138" s="27">
        <v>31500</v>
      </c>
      <c r="M138" s="123" t="s">
        <v>4649</v>
      </c>
      <c r="N138" s="119">
        <v>35000</v>
      </c>
      <c r="O138" s="57">
        <v>20</v>
      </c>
      <c r="P138" s="119">
        <v>35000</v>
      </c>
      <c r="Q138" s="57" t="s">
        <v>4650</v>
      </c>
      <c r="R138" s="27">
        <v>20</v>
      </c>
      <c r="S138" s="242" t="s">
        <v>5196</v>
      </c>
      <c r="T138" s="242" t="s">
        <v>5197</v>
      </c>
      <c r="U138" s="592">
        <v>504403052</v>
      </c>
    </row>
    <row r="139" spans="1:21" ht="38.25">
      <c r="A139" s="237">
        <v>132</v>
      </c>
      <c r="B139" s="27"/>
      <c r="C139" s="95" t="s">
        <v>5198</v>
      </c>
      <c r="D139" s="95" t="s">
        <v>2200</v>
      </c>
      <c r="E139" s="140" t="s">
        <v>5199</v>
      </c>
      <c r="F139" s="123" t="s">
        <v>30</v>
      </c>
      <c r="G139" s="95" t="s">
        <v>33</v>
      </c>
      <c r="H139" s="95" t="s">
        <v>34</v>
      </c>
      <c r="I139" s="95" t="s">
        <v>6</v>
      </c>
      <c r="J139" s="95" t="s">
        <v>5200</v>
      </c>
      <c r="K139" s="594">
        <v>50000</v>
      </c>
      <c r="L139" s="27">
        <v>31500</v>
      </c>
      <c r="M139" s="123" t="s">
        <v>4649</v>
      </c>
      <c r="N139" s="119">
        <v>35000</v>
      </c>
      <c r="O139" s="57">
        <v>20</v>
      </c>
      <c r="P139" s="119">
        <v>35000</v>
      </c>
      <c r="Q139" s="57" t="s">
        <v>4650</v>
      </c>
      <c r="R139" s="27">
        <v>20</v>
      </c>
      <c r="S139" s="242" t="s">
        <v>5201</v>
      </c>
      <c r="T139" s="242" t="s">
        <v>5202</v>
      </c>
      <c r="U139" s="592">
        <v>504403098</v>
      </c>
    </row>
    <row r="140" spans="1:21" ht="30">
      <c r="A140" s="206">
        <v>133</v>
      </c>
      <c r="B140" s="27"/>
      <c r="C140" s="95" t="s">
        <v>5203</v>
      </c>
      <c r="D140" s="95" t="s">
        <v>5204</v>
      </c>
      <c r="E140" s="140" t="s">
        <v>5183</v>
      </c>
      <c r="F140" s="123" t="s">
        <v>30</v>
      </c>
      <c r="G140" s="95" t="s">
        <v>33</v>
      </c>
      <c r="H140" s="95" t="s">
        <v>159</v>
      </c>
      <c r="I140" s="95" t="s">
        <v>6</v>
      </c>
      <c r="J140" s="95" t="s">
        <v>5205</v>
      </c>
      <c r="K140" s="594">
        <v>50000</v>
      </c>
      <c r="L140" s="27">
        <v>31500</v>
      </c>
      <c r="M140" s="123" t="s">
        <v>4649</v>
      </c>
      <c r="N140" s="119">
        <v>35000</v>
      </c>
      <c r="O140" s="57">
        <v>20</v>
      </c>
      <c r="P140" s="119">
        <v>35000</v>
      </c>
      <c r="Q140" s="57" t="s">
        <v>4650</v>
      </c>
      <c r="R140" s="27">
        <v>20</v>
      </c>
      <c r="S140" s="242" t="s">
        <v>5206</v>
      </c>
      <c r="T140" s="242" t="s">
        <v>5207</v>
      </c>
      <c r="U140" s="592">
        <v>503136768</v>
      </c>
    </row>
    <row r="141" spans="1:21" ht="45">
      <c r="A141" s="237">
        <v>134</v>
      </c>
      <c r="B141" s="27"/>
      <c r="C141" s="95" t="s">
        <v>4930</v>
      </c>
      <c r="D141" s="95" t="s">
        <v>5208</v>
      </c>
      <c r="E141" s="140" t="s">
        <v>5209</v>
      </c>
      <c r="F141" s="123" t="s">
        <v>30</v>
      </c>
      <c r="G141" s="95" t="s">
        <v>33</v>
      </c>
      <c r="H141" s="95" t="s">
        <v>34</v>
      </c>
      <c r="I141" s="95" t="s">
        <v>6</v>
      </c>
      <c r="J141" s="95" t="s">
        <v>4751</v>
      </c>
      <c r="K141" s="594">
        <v>50000</v>
      </c>
      <c r="L141" s="27">
        <v>31500</v>
      </c>
      <c r="M141" s="123" t="s">
        <v>4649</v>
      </c>
      <c r="N141" s="119">
        <v>35000</v>
      </c>
      <c r="O141" s="57">
        <v>20</v>
      </c>
      <c r="P141" s="119">
        <v>35000</v>
      </c>
      <c r="Q141" s="57" t="s">
        <v>4650</v>
      </c>
      <c r="R141" s="27">
        <v>20</v>
      </c>
      <c r="S141" s="242" t="s">
        <v>5210</v>
      </c>
      <c r="T141" s="242" t="s">
        <v>5211</v>
      </c>
      <c r="U141" s="592">
        <v>504403056</v>
      </c>
    </row>
    <row r="142" spans="1:21" ht="38.25">
      <c r="A142" s="206">
        <v>135</v>
      </c>
      <c r="B142" s="27"/>
      <c r="C142" s="95" t="s">
        <v>5212</v>
      </c>
      <c r="D142" s="95" t="s">
        <v>5213</v>
      </c>
      <c r="E142" s="136" t="s">
        <v>5214</v>
      </c>
      <c r="F142" s="123" t="s">
        <v>30</v>
      </c>
      <c r="G142" s="95" t="s">
        <v>33</v>
      </c>
      <c r="H142" s="95" t="s">
        <v>159</v>
      </c>
      <c r="I142" s="95" t="s">
        <v>6</v>
      </c>
      <c r="J142" s="95" t="s">
        <v>4751</v>
      </c>
      <c r="K142" s="594">
        <v>50000</v>
      </c>
      <c r="L142" s="27">
        <v>31500</v>
      </c>
      <c r="M142" s="123" t="s">
        <v>4649</v>
      </c>
      <c r="N142" s="119">
        <v>35000</v>
      </c>
      <c r="O142" s="57">
        <v>20</v>
      </c>
      <c r="P142" s="119">
        <v>35000</v>
      </c>
      <c r="Q142" s="57" t="s">
        <v>4650</v>
      </c>
      <c r="R142" s="27">
        <v>20</v>
      </c>
      <c r="S142" s="242" t="s">
        <v>5215</v>
      </c>
      <c r="T142" s="242" t="s">
        <v>5216</v>
      </c>
      <c r="U142" s="592">
        <v>504372600</v>
      </c>
    </row>
    <row r="143" spans="1:21" ht="30">
      <c r="A143" s="237">
        <v>136</v>
      </c>
      <c r="B143" s="27"/>
      <c r="C143" s="95" t="s">
        <v>2095</v>
      </c>
      <c r="D143" s="95" t="s">
        <v>5217</v>
      </c>
      <c r="E143" s="140" t="s">
        <v>5218</v>
      </c>
      <c r="F143" s="123" t="s">
        <v>30</v>
      </c>
      <c r="G143" s="95" t="s">
        <v>33</v>
      </c>
      <c r="H143" s="95" t="s">
        <v>159</v>
      </c>
      <c r="I143" s="109" t="s">
        <v>5</v>
      </c>
      <c r="J143" s="95" t="s">
        <v>5219</v>
      </c>
      <c r="K143" s="594">
        <v>50000</v>
      </c>
      <c r="L143" s="27">
        <v>31500</v>
      </c>
      <c r="M143" s="123" t="s">
        <v>4649</v>
      </c>
      <c r="N143" s="119">
        <v>35000</v>
      </c>
      <c r="O143" s="57">
        <v>20</v>
      </c>
      <c r="P143" s="119">
        <v>35000</v>
      </c>
      <c r="Q143" s="57" t="s">
        <v>4650</v>
      </c>
      <c r="R143" s="27">
        <v>20</v>
      </c>
      <c r="S143" s="242" t="s">
        <v>5220</v>
      </c>
      <c r="T143" s="242" t="s">
        <v>5221</v>
      </c>
      <c r="U143" s="592">
        <v>504372816</v>
      </c>
    </row>
    <row r="144" spans="1:21" ht="38.25">
      <c r="A144" s="206">
        <v>137</v>
      </c>
      <c r="B144" s="27"/>
      <c r="C144" s="95" t="s">
        <v>5222</v>
      </c>
      <c r="D144" s="95" t="s">
        <v>5223</v>
      </c>
      <c r="E144" s="140" t="s">
        <v>5224</v>
      </c>
      <c r="F144" s="123" t="s">
        <v>30</v>
      </c>
      <c r="G144" s="95" t="s">
        <v>33</v>
      </c>
      <c r="H144" s="95" t="s">
        <v>34</v>
      </c>
      <c r="I144" s="109" t="s">
        <v>5</v>
      </c>
      <c r="J144" s="95" t="s">
        <v>4846</v>
      </c>
      <c r="K144" s="594">
        <v>50000</v>
      </c>
      <c r="L144" s="27">
        <v>31500</v>
      </c>
      <c r="M144" s="123" t="s">
        <v>4649</v>
      </c>
      <c r="N144" s="119">
        <v>35000</v>
      </c>
      <c r="O144" s="57">
        <v>20</v>
      </c>
      <c r="P144" s="119">
        <v>35000</v>
      </c>
      <c r="Q144" s="57" t="s">
        <v>4650</v>
      </c>
      <c r="R144" s="27">
        <v>20</v>
      </c>
      <c r="S144" s="242" t="s">
        <v>5225</v>
      </c>
      <c r="T144" s="242" t="s">
        <v>5226</v>
      </c>
      <c r="U144" s="592">
        <v>503213699</v>
      </c>
    </row>
    <row r="145" spans="1:21" ht="30">
      <c r="A145" s="237">
        <v>138</v>
      </c>
      <c r="B145" s="27"/>
      <c r="C145" s="123" t="s">
        <v>5227</v>
      </c>
      <c r="D145" s="123" t="s">
        <v>3145</v>
      </c>
      <c r="E145" s="136" t="s">
        <v>5228</v>
      </c>
      <c r="F145" s="123" t="s">
        <v>30</v>
      </c>
      <c r="G145" s="123" t="s">
        <v>33</v>
      </c>
      <c r="H145" s="95" t="s">
        <v>34</v>
      </c>
      <c r="I145" s="109" t="s">
        <v>5</v>
      </c>
      <c r="J145" s="54" t="s">
        <v>4846</v>
      </c>
      <c r="K145" s="594">
        <v>50000</v>
      </c>
      <c r="L145" s="27">
        <v>31500</v>
      </c>
      <c r="M145" s="123" t="s">
        <v>4649</v>
      </c>
      <c r="N145" s="119">
        <v>35000</v>
      </c>
      <c r="O145" s="57">
        <v>20</v>
      </c>
      <c r="P145" s="119">
        <v>35000</v>
      </c>
      <c r="Q145" s="57" t="s">
        <v>4650</v>
      </c>
      <c r="R145" s="27">
        <v>20</v>
      </c>
      <c r="S145" s="600" t="s">
        <v>5229</v>
      </c>
      <c r="T145" s="588" t="s">
        <v>5230</v>
      </c>
      <c r="U145" s="592">
        <v>504445750</v>
      </c>
    </row>
    <row r="146" spans="1:21" ht="30">
      <c r="A146" s="206">
        <v>139</v>
      </c>
      <c r="B146" s="27"/>
      <c r="C146" s="123" t="s">
        <v>5231</v>
      </c>
      <c r="D146" s="123" t="s">
        <v>5232</v>
      </c>
      <c r="E146" s="136" t="s">
        <v>5172</v>
      </c>
      <c r="F146" s="123" t="s">
        <v>30</v>
      </c>
      <c r="G146" s="123" t="s">
        <v>33</v>
      </c>
      <c r="H146" s="95" t="s">
        <v>34</v>
      </c>
      <c r="I146" s="109" t="s">
        <v>5</v>
      </c>
      <c r="J146" s="54" t="s">
        <v>4672</v>
      </c>
      <c r="K146" s="594">
        <v>50000</v>
      </c>
      <c r="L146" s="27">
        <v>31500</v>
      </c>
      <c r="M146" s="123" t="s">
        <v>4649</v>
      </c>
      <c r="N146" s="119">
        <v>35000</v>
      </c>
      <c r="O146" s="57">
        <v>20</v>
      </c>
      <c r="P146" s="119">
        <v>35000</v>
      </c>
      <c r="Q146" s="57" t="s">
        <v>4650</v>
      </c>
      <c r="R146" s="27">
        <v>20</v>
      </c>
      <c r="S146" s="600" t="s">
        <v>5233</v>
      </c>
      <c r="T146" s="588" t="s">
        <v>5234</v>
      </c>
      <c r="U146" s="592">
        <v>503919625</v>
      </c>
    </row>
    <row r="147" spans="1:21" ht="30">
      <c r="A147" s="237">
        <v>140</v>
      </c>
      <c r="B147" s="27"/>
      <c r="C147" s="123" t="s">
        <v>5235</v>
      </c>
      <c r="D147" s="123" t="s">
        <v>3403</v>
      </c>
      <c r="E147" s="136" t="s">
        <v>5236</v>
      </c>
      <c r="F147" s="123" t="s">
        <v>30</v>
      </c>
      <c r="G147" s="123" t="s">
        <v>33</v>
      </c>
      <c r="H147" s="95" t="s">
        <v>34</v>
      </c>
      <c r="I147" s="109" t="s">
        <v>5</v>
      </c>
      <c r="J147" s="54" t="s">
        <v>4846</v>
      </c>
      <c r="K147" s="594">
        <v>50000</v>
      </c>
      <c r="L147" s="27">
        <v>31500</v>
      </c>
      <c r="M147" s="123" t="s">
        <v>4649</v>
      </c>
      <c r="N147" s="119">
        <v>35000</v>
      </c>
      <c r="O147" s="57">
        <v>20</v>
      </c>
      <c r="P147" s="119">
        <v>35000</v>
      </c>
      <c r="Q147" s="57" t="s">
        <v>4650</v>
      </c>
      <c r="R147" s="27">
        <v>20</v>
      </c>
      <c r="S147" s="600" t="s">
        <v>5237</v>
      </c>
      <c r="T147" s="588" t="s">
        <v>5238</v>
      </c>
      <c r="U147" s="592">
        <v>504372702</v>
      </c>
    </row>
    <row r="148" spans="1:21" ht="38.25">
      <c r="A148" s="206">
        <v>141</v>
      </c>
      <c r="B148" s="27"/>
      <c r="C148" s="123" t="s">
        <v>2247</v>
      </c>
      <c r="D148" s="123" t="s">
        <v>1974</v>
      </c>
      <c r="E148" s="136" t="s">
        <v>5239</v>
      </c>
      <c r="F148" s="123" t="s">
        <v>30</v>
      </c>
      <c r="G148" s="123" t="s">
        <v>33</v>
      </c>
      <c r="H148" s="95" t="s">
        <v>159</v>
      </c>
      <c r="I148" s="95" t="s">
        <v>6</v>
      </c>
      <c r="J148" s="54" t="s">
        <v>1759</v>
      </c>
      <c r="K148" s="594">
        <v>50000</v>
      </c>
      <c r="L148" s="27">
        <v>31500</v>
      </c>
      <c r="M148" s="123" t="s">
        <v>4649</v>
      </c>
      <c r="N148" s="119">
        <v>35000</v>
      </c>
      <c r="O148" s="57">
        <v>20</v>
      </c>
      <c r="P148" s="119">
        <v>35000</v>
      </c>
      <c r="Q148" s="57" t="s">
        <v>4650</v>
      </c>
      <c r="R148" s="27">
        <v>20</v>
      </c>
      <c r="S148" s="600" t="s">
        <v>5240</v>
      </c>
      <c r="T148" s="588" t="s">
        <v>5241</v>
      </c>
      <c r="U148" s="601">
        <v>504281397</v>
      </c>
    </row>
    <row r="149" spans="1:21" ht="30">
      <c r="A149" s="237">
        <v>142</v>
      </c>
      <c r="B149" s="27"/>
      <c r="C149" s="123" t="s">
        <v>5242</v>
      </c>
      <c r="D149" s="123" t="s">
        <v>5243</v>
      </c>
      <c r="E149" s="136" t="s">
        <v>5244</v>
      </c>
      <c r="F149" s="123" t="s">
        <v>30</v>
      </c>
      <c r="G149" s="123" t="s">
        <v>33</v>
      </c>
      <c r="H149" s="95" t="s">
        <v>159</v>
      </c>
      <c r="I149" s="109" t="s">
        <v>5</v>
      </c>
      <c r="J149" s="54" t="s">
        <v>4846</v>
      </c>
      <c r="K149" s="594">
        <v>100000</v>
      </c>
      <c r="L149" s="27">
        <v>63000</v>
      </c>
      <c r="M149" s="123" t="s">
        <v>4649</v>
      </c>
      <c r="N149" s="119">
        <v>70000</v>
      </c>
      <c r="O149" s="57">
        <v>20</v>
      </c>
      <c r="P149" s="119">
        <v>70000</v>
      </c>
      <c r="Q149" s="57" t="s">
        <v>4650</v>
      </c>
      <c r="R149" s="27">
        <v>20</v>
      </c>
      <c r="S149" s="602" t="s">
        <v>5245</v>
      </c>
      <c r="T149" s="588" t="s">
        <v>5246</v>
      </c>
      <c r="U149" s="592">
        <v>504372327</v>
      </c>
    </row>
    <row r="150" spans="1:21" ht="51">
      <c r="A150" s="206">
        <v>143</v>
      </c>
      <c r="B150" s="27"/>
      <c r="C150" s="123" t="s">
        <v>4827</v>
      </c>
      <c r="D150" s="123" t="s">
        <v>5247</v>
      </c>
      <c r="E150" s="136" t="s">
        <v>5248</v>
      </c>
      <c r="F150" s="123" t="s">
        <v>30</v>
      </c>
      <c r="G150" s="123" t="s">
        <v>33</v>
      </c>
      <c r="H150" s="95" t="s">
        <v>34</v>
      </c>
      <c r="I150" s="95" t="s">
        <v>6</v>
      </c>
      <c r="J150" s="54" t="s">
        <v>5117</v>
      </c>
      <c r="K150" s="594">
        <v>50000</v>
      </c>
      <c r="L150" s="27">
        <v>31500</v>
      </c>
      <c r="M150" s="123" t="s">
        <v>4649</v>
      </c>
      <c r="N150" s="119">
        <v>35000</v>
      </c>
      <c r="O150" s="57">
        <v>20</v>
      </c>
      <c r="P150" s="119">
        <v>35000</v>
      </c>
      <c r="Q150" s="57" t="s">
        <v>4650</v>
      </c>
      <c r="R150" s="27">
        <v>20</v>
      </c>
      <c r="S150" s="600" t="s">
        <v>5249</v>
      </c>
      <c r="T150" s="588" t="s">
        <v>5250</v>
      </c>
      <c r="U150" s="592">
        <v>504372514</v>
      </c>
    </row>
    <row r="151" spans="1:21" ht="38.25">
      <c r="A151" s="237">
        <v>144</v>
      </c>
      <c r="B151" s="27"/>
      <c r="C151" s="123" t="s">
        <v>5251</v>
      </c>
      <c r="D151" s="123" t="s">
        <v>1735</v>
      </c>
      <c r="E151" s="136" t="s">
        <v>5002</v>
      </c>
      <c r="F151" s="123" t="s">
        <v>30</v>
      </c>
      <c r="G151" s="123" t="s">
        <v>33</v>
      </c>
      <c r="H151" s="95" t="s">
        <v>34</v>
      </c>
      <c r="I151" s="95" t="s">
        <v>6</v>
      </c>
      <c r="J151" s="54" t="s">
        <v>4672</v>
      </c>
      <c r="K151" s="594">
        <v>50000</v>
      </c>
      <c r="L151" s="27">
        <v>31500</v>
      </c>
      <c r="M151" s="123" t="s">
        <v>4649</v>
      </c>
      <c r="N151" s="119">
        <v>35000</v>
      </c>
      <c r="O151" s="57">
        <v>20</v>
      </c>
      <c r="P151" s="119">
        <v>35000</v>
      </c>
      <c r="Q151" s="57" t="s">
        <v>4650</v>
      </c>
      <c r="R151" s="27">
        <v>20</v>
      </c>
      <c r="S151" s="600" t="s">
        <v>5252</v>
      </c>
      <c r="T151" s="588" t="s">
        <v>5253</v>
      </c>
      <c r="U151" s="592">
        <v>504411482</v>
      </c>
    </row>
    <row r="152" spans="1:21" ht="38.25">
      <c r="A152" s="206">
        <v>145</v>
      </c>
      <c r="B152" s="27"/>
      <c r="C152" s="123" t="s">
        <v>5254</v>
      </c>
      <c r="D152" s="123" t="s">
        <v>5255</v>
      </c>
      <c r="E152" s="136" t="s">
        <v>5256</v>
      </c>
      <c r="F152" s="123" t="s">
        <v>30</v>
      </c>
      <c r="G152" s="123" t="s">
        <v>33</v>
      </c>
      <c r="H152" s="95" t="s">
        <v>34</v>
      </c>
      <c r="I152" s="95" t="s">
        <v>6</v>
      </c>
      <c r="J152" s="54" t="s">
        <v>4672</v>
      </c>
      <c r="K152" s="594">
        <v>50000</v>
      </c>
      <c r="L152" s="27">
        <v>31500</v>
      </c>
      <c r="M152" s="123" t="s">
        <v>4649</v>
      </c>
      <c r="N152" s="119">
        <v>35000</v>
      </c>
      <c r="O152" s="57">
        <v>20</v>
      </c>
      <c r="P152" s="119">
        <v>35000</v>
      </c>
      <c r="Q152" s="57" t="s">
        <v>4650</v>
      </c>
      <c r="R152" s="27">
        <v>20</v>
      </c>
      <c r="S152" s="600" t="s">
        <v>5257</v>
      </c>
      <c r="T152" s="588" t="s">
        <v>5258</v>
      </c>
      <c r="U152" s="592">
        <v>504372251</v>
      </c>
    </row>
    <row r="153" spans="1:21" ht="38.25">
      <c r="A153" s="237">
        <v>146</v>
      </c>
      <c r="B153" s="27"/>
      <c r="C153" s="123" t="s">
        <v>5259</v>
      </c>
      <c r="D153" s="123" t="s">
        <v>3328</v>
      </c>
      <c r="E153" s="136" t="s">
        <v>5260</v>
      </c>
      <c r="F153" s="123" t="s">
        <v>30</v>
      </c>
      <c r="G153" s="123" t="s">
        <v>33</v>
      </c>
      <c r="H153" s="95" t="s">
        <v>34</v>
      </c>
      <c r="I153" s="95" t="s">
        <v>6</v>
      </c>
      <c r="J153" s="54" t="s">
        <v>1759</v>
      </c>
      <c r="K153" s="594">
        <v>50000</v>
      </c>
      <c r="L153" s="27">
        <v>31500</v>
      </c>
      <c r="M153" s="123" t="s">
        <v>4649</v>
      </c>
      <c r="N153" s="119">
        <v>35000</v>
      </c>
      <c r="O153" s="57">
        <v>20</v>
      </c>
      <c r="P153" s="119">
        <v>35000</v>
      </c>
      <c r="Q153" s="57" t="s">
        <v>4650</v>
      </c>
      <c r="R153" s="27">
        <v>20</v>
      </c>
      <c r="S153" s="600" t="s">
        <v>5261</v>
      </c>
      <c r="T153" s="588" t="s">
        <v>5262</v>
      </c>
      <c r="U153" s="592">
        <v>504372249</v>
      </c>
    </row>
    <row r="154" spans="1:21" ht="38.25">
      <c r="A154" s="206">
        <v>147</v>
      </c>
      <c r="B154" s="27"/>
      <c r="C154" s="123" t="s">
        <v>5263</v>
      </c>
      <c r="D154" s="123" t="s">
        <v>1705</v>
      </c>
      <c r="E154" s="136" t="s">
        <v>5264</v>
      </c>
      <c r="F154" s="123" t="s">
        <v>30</v>
      </c>
      <c r="G154" s="123" t="s">
        <v>33</v>
      </c>
      <c r="H154" s="95" t="s">
        <v>34</v>
      </c>
      <c r="I154" s="95" t="s">
        <v>6</v>
      </c>
      <c r="J154" s="54" t="s">
        <v>4698</v>
      </c>
      <c r="K154" s="594">
        <v>50000</v>
      </c>
      <c r="L154" s="27">
        <v>31500</v>
      </c>
      <c r="M154" s="123" t="s">
        <v>4649</v>
      </c>
      <c r="N154" s="119">
        <v>35000</v>
      </c>
      <c r="O154" s="57">
        <v>20</v>
      </c>
      <c r="P154" s="119">
        <v>35000</v>
      </c>
      <c r="Q154" s="57" t="s">
        <v>4650</v>
      </c>
      <c r="R154" s="27">
        <v>20</v>
      </c>
      <c r="S154" s="600" t="s">
        <v>5265</v>
      </c>
      <c r="T154" s="588" t="s">
        <v>5266</v>
      </c>
      <c r="U154" s="592">
        <v>501510699</v>
      </c>
    </row>
    <row r="155" spans="1:21" ht="51">
      <c r="A155" s="237">
        <v>148</v>
      </c>
      <c r="B155" s="27"/>
      <c r="C155" s="123" t="s">
        <v>5267</v>
      </c>
      <c r="D155" s="123" t="s">
        <v>5268</v>
      </c>
      <c r="E155" s="136" t="s">
        <v>5248</v>
      </c>
      <c r="F155" s="123" t="s">
        <v>30</v>
      </c>
      <c r="G155" s="123" t="s">
        <v>33</v>
      </c>
      <c r="H155" s="95" t="s">
        <v>34</v>
      </c>
      <c r="I155" s="95" t="s">
        <v>6</v>
      </c>
      <c r="J155" s="54" t="s">
        <v>5117</v>
      </c>
      <c r="K155" s="594">
        <v>50000</v>
      </c>
      <c r="L155" s="27">
        <v>31500</v>
      </c>
      <c r="M155" s="123" t="s">
        <v>4649</v>
      </c>
      <c r="N155" s="119">
        <v>35000</v>
      </c>
      <c r="O155" s="57">
        <v>20</v>
      </c>
      <c r="P155" s="119">
        <v>35000</v>
      </c>
      <c r="Q155" s="57" t="s">
        <v>4650</v>
      </c>
      <c r="R155" s="27">
        <v>20</v>
      </c>
      <c r="S155" s="600" t="s">
        <v>5269</v>
      </c>
      <c r="T155" s="588" t="s">
        <v>5270</v>
      </c>
      <c r="U155" s="592">
        <v>504372245</v>
      </c>
    </row>
    <row r="156" spans="1:21" ht="38.25">
      <c r="A156" s="206">
        <v>149</v>
      </c>
      <c r="B156" s="27"/>
      <c r="C156" s="123" t="s">
        <v>5271</v>
      </c>
      <c r="D156" s="123" t="s">
        <v>4830</v>
      </c>
      <c r="E156" s="136" t="s">
        <v>5039</v>
      </c>
      <c r="F156" s="123" t="s">
        <v>30</v>
      </c>
      <c r="G156" s="123" t="s">
        <v>33</v>
      </c>
      <c r="H156" s="95" t="s">
        <v>159</v>
      </c>
      <c r="I156" s="95" t="s">
        <v>6</v>
      </c>
      <c r="J156" s="54" t="s">
        <v>5272</v>
      </c>
      <c r="K156" s="594">
        <v>50000</v>
      </c>
      <c r="L156" s="27">
        <v>31500</v>
      </c>
      <c r="M156" s="123" t="s">
        <v>4649</v>
      </c>
      <c r="N156" s="119">
        <v>35000</v>
      </c>
      <c r="O156" s="57">
        <v>20</v>
      </c>
      <c r="P156" s="119">
        <v>35000</v>
      </c>
      <c r="Q156" s="57" t="s">
        <v>4650</v>
      </c>
      <c r="R156" s="27">
        <v>20</v>
      </c>
      <c r="S156" s="600" t="s">
        <v>5273</v>
      </c>
      <c r="T156" s="588" t="s">
        <v>5274</v>
      </c>
      <c r="U156" s="592">
        <v>504294428</v>
      </c>
    </row>
    <row r="157" spans="1:21" ht="30">
      <c r="A157" s="237">
        <v>150</v>
      </c>
      <c r="B157" s="27"/>
      <c r="C157" s="123" t="s">
        <v>2661</v>
      </c>
      <c r="D157" s="123" t="s">
        <v>2736</v>
      </c>
      <c r="E157" s="136" t="s">
        <v>5275</v>
      </c>
      <c r="F157" s="123" t="s">
        <v>30</v>
      </c>
      <c r="G157" s="123" t="s">
        <v>33</v>
      </c>
      <c r="H157" s="95" t="s">
        <v>34</v>
      </c>
      <c r="I157" s="109" t="s">
        <v>5</v>
      </c>
      <c r="J157" s="54" t="s">
        <v>5276</v>
      </c>
      <c r="K157" s="594">
        <v>50000</v>
      </c>
      <c r="L157" s="27">
        <v>31500</v>
      </c>
      <c r="M157" s="123" t="s">
        <v>4649</v>
      </c>
      <c r="N157" s="119">
        <v>35000</v>
      </c>
      <c r="O157" s="57">
        <v>20</v>
      </c>
      <c r="P157" s="119">
        <v>35000</v>
      </c>
      <c r="Q157" s="57" t="s">
        <v>4650</v>
      </c>
      <c r="R157" s="27">
        <v>20</v>
      </c>
      <c r="S157" s="600" t="s">
        <v>5277</v>
      </c>
      <c r="T157" s="588" t="s">
        <v>5278</v>
      </c>
      <c r="U157" s="592">
        <v>504410492</v>
      </c>
    </row>
    <row r="158" spans="1:21" ht="45">
      <c r="A158" s="206">
        <v>151</v>
      </c>
      <c r="B158" s="27"/>
      <c r="C158" s="123" t="s">
        <v>5279</v>
      </c>
      <c r="D158" s="123" t="s">
        <v>5280</v>
      </c>
      <c r="E158" s="136" t="s">
        <v>5275</v>
      </c>
      <c r="F158" s="123" t="s">
        <v>30</v>
      </c>
      <c r="G158" s="123" t="s">
        <v>33</v>
      </c>
      <c r="H158" s="95" t="s">
        <v>34</v>
      </c>
      <c r="I158" s="109" t="s">
        <v>5</v>
      </c>
      <c r="J158" s="54" t="s">
        <v>4846</v>
      </c>
      <c r="K158" s="594">
        <v>50000</v>
      </c>
      <c r="L158" s="27">
        <v>31500</v>
      </c>
      <c r="M158" s="123" t="s">
        <v>4649</v>
      </c>
      <c r="N158" s="119">
        <v>35000</v>
      </c>
      <c r="O158" s="57">
        <v>20</v>
      </c>
      <c r="P158" s="119">
        <v>35000</v>
      </c>
      <c r="Q158" s="57" t="s">
        <v>4650</v>
      </c>
      <c r="R158" s="27">
        <v>20</v>
      </c>
      <c r="S158" s="600" t="s">
        <v>5281</v>
      </c>
      <c r="T158" s="588" t="s">
        <v>5282</v>
      </c>
      <c r="U158" s="592">
        <v>504410491</v>
      </c>
    </row>
    <row r="159" spans="1:21" ht="30">
      <c r="A159" s="237">
        <v>152</v>
      </c>
      <c r="B159" s="27"/>
      <c r="C159" s="123" t="s">
        <v>2736</v>
      </c>
      <c r="D159" s="123" t="s">
        <v>5283</v>
      </c>
      <c r="E159" s="136" t="s">
        <v>5275</v>
      </c>
      <c r="F159" s="123" t="s">
        <v>30</v>
      </c>
      <c r="G159" s="123" t="s">
        <v>33</v>
      </c>
      <c r="H159" s="95" t="s">
        <v>34</v>
      </c>
      <c r="I159" s="109" t="s">
        <v>5</v>
      </c>
      <c r="J159" s="54" t="s">
        <v>4846</v>
      </c>
      <c r="K159" s="594">
        <v>50000</v>
      </c>
      <c r="L159" s="27">
        <v>31500</v>
      </c>
      <c r="M159" s="123" t="s">
        <v>4649</v>
      </c>
      <c r="N159" s="119">
        <v>35000</v>
      </c>
      <c r="O159" s="57">
        <v>20</v>
      </c>
      <c r="P159" s="119">
        <v>35000</v>
      </c>
      <c r="Q159" s="57" t="s">
        <v>4650</v>
      </c>
      <c r="R159" s="27">
        <v>20</v>
      </c>
      <c r="S159" s="600" t="s">
        <v>5284</v>
      </c>
      <c r="T159" s="588" t="s">
        <v>5285</v>
      </c>
      <c r="U159" s="592">
        <v>504410493</v>
      </c>
    </row>
    <row r="160" spans="1:21" ht="45">
      <c r="A160" s="206">
        <v>153</v>
      </c>
      <c r="B160" s="27"/>
      <c r="C160" s="123" t="s">
        <v>5286</v>
      </c>
      <c r="D160" s="123" t="s">
        <v>5287</v>
      </c>
      <c r="E160" s="136" t="s">
        <v>5288</v>
      </c>
      <c r="F160" s="123" t="s">
        <v>30</v>
      </c>
      <c r="G160" s="123" t="s">
        <v>33</v>
      </c>
      <c r="H160" s="95" t="s">
        <v>34</v>
      </c>
      <c r="I160" s="95" t="s">
        <v>6</v>
      </c>
      <c r="J160" s="54" t="s">
        <v>5289</v>
      </c>
      <c r="K160" s="594">
        <v>50000</v>
      </c>
      <c r="L160" s="27">
        <v>31500</v>
      </c>
      <c r="M160" s="123" t="s">
        <v>4649</v>
      </c>
      <c r="N160" s="119">
        <v>35000</v>
      </c>
      <c r="O160" s="57">
        <v>20</v>
      </c>
      <c r="P160" s="119">
        <v>35000</v>
      </c>
      <c r="Q160" s="57" t="s">
        <v>4650</v>
      </c>
      <c r="R160" s="27">
        <v>20</v>
      </c>
      <c r="S160" s="600" t="s">
        <v>5290</v>
      </c>
      <c r="T160" s="588" t="s">
        <v>5291</v>
      </c>
      <c r="U160" s="592">
        <v>504329111</v>
      </c>
    </row>
    <row r="161" spans="1:21" ht="30">
      <c r="A161" s="237">
        <v>154</v>
      </c>
      <c r="B161" s="27"/>
      <c r="C161" s="123" t="s">
        <v>5292</v>
      </c>
      <c r="D161" s="123" t="s">
        <v>5293</v>
      </c>
      <c r="E161" s="136" t="s">
        <v>5294</v>
      </c>
      <c r="F161" s="123" t="s">
        <v>30</v>
      </c>
      <c r="G161" s="123" t="s">
        <v>33</v>
      </c>
      <c r="H161" s="95" t="s">
        <v>34</v>
      </c>
      <c r="I161" s="109" t="s">
        <v>5</v>
      </c>
      <c r="J161" s="54" t="s">
        <v>4672</v>
      </c>
      <c r="K161" s="594">
        <v>100000</v>
      </c>
      <c r="L161" s="27">
        <v>63000</v>
      </c>
      <c r="M161" s="123" t="s">
        <v>4649</v>
      </c>
      <c r="N161" s="119">
        <v>70000</v>
      </c>
      <c r="O161" s="57">
        <v>20</v>
      </c>
      <c r="P161" s="119">
        <v>70000</v>
      </c>
      <c r="Q161" s="57" t="s">
        <v>4650</v>
      </c>
      <c r="R161" s="27">
        <v>20</v>
      </c>
      <c r="S161" s="600" t="s">
        <v>5295</v>
      </c>
      <c r="T161" s="588" t="s">
        <v>5296</v>
      </c>
      <c r="U161" s="592">
        <v>504445762</v>
      </c>
    </row>
    <row r="162" spans="1:21" ht="30">
      <c r="A162" s="206">
        <v>155</v>
      </c>
      <c r="B162" s="27"/>
      <c r="C162" s="123" t="s">
        <v>5297</v>
      </c>
      <c r="D162" s="123" t="s">
        <v>5298</v>
      </c>
      <c r="E162" s="136" t="s">
        <v>5294</v>
      </c>
      <c r="F162" s="123" t="s">
        <v>30</v>
      </c>
      <c r="G162" s="123" t="s">
        <v>33</v>
      </c>
      <c r="H162" s="95" t="s">
        <v>34</v>
      </c>
      <c r="I162" s="109" t="s">
        <v>5</v>
      </c>
      <c r="J162" s="54" t="s">
        <v>4672</v>
      </c>
      <c r="K162" s="594">
        <v>100000</v>
      </c>
      <c r="L162" s="27">
        <v>63000</v>
      </c>
      <c r="M162" s="123" t="s">
        <v>4649</v>
      </c>
      <c r="N162" s="119">
        <v>70000</v>
      </c>
      <c r="O162" s="57">
        <v>20</v>
      </c>
      <c r="P162" s="119">
        <v>70000</v>
      </c>
      <c r="Q162" s="57" t="s">
        <v>4650</v>
      </c>
      <c r="R162" s="27">
        <v>20</v>
      </c>
      <c r="S162" s="600" t="s">
        <v>5299</v>
      </c>
      <c r="T162" s="588" t="s">
        <v>5300</v>
      </c>
      <c r="U162" s="592">
        <v>504445763</v>
      </c>
    </row>
    <row r="163" spans="1:21" ht="45">
      <c r="A163" s="237">
        <v>156</v>
      </c>
      <c r="B163" s="27"/>
      <c r="C163" s="123" t="s">
        <v>1867</v>
      </c>
      <c r="D163" s="123" t="s">
        <v>2636</v>
      </c>
      <c r="E163" s="136" t="s">
        <v>5301</v>
      </c>
      <c r="F163" s="123" t="s">
        <v>30</v>
      </c>
      <c r="G163" s="123" t="s">
        <v>33</v>
      </c>
      <c r="H163" s="95" t="s">
        <v>34</v>
      </c>
      <c r="I163" s="109" t="s">
        <v>5</v>
      </c>
      <c r="J163" s="54" t="s">
        <v>4823</v>
      </c>
      <c r="K163" s="594">
        <v>50000</v>
      </c>
      <c r="L163" s="27">
        <v>31500</v>
      </c>
      <c r="M163" s="123" t="s">
        <v>4649</v>
      </c>
      <c r="N163" s="119">
        <v>35000</v>
      </c>
      <c r="O163" s="57">
        <v>20</v>
      </c>
      <c r="P163" s="119">
        <v>35000</v>
      </c>
      <c r="Q163" s="57" t="s">
        <v>4650</v>
      </c>
      <c r="R163" s="27">
        <v>20</v>
      </c>
      <c r="S163" s="600" t="s">
        <v>5302</v>
      </c>
      <c r="T163" s="588" t="s">
        <v>5303</v>
      </c>
      <c r="U163" s="592">
        <v>504372636</v>
      </c>
    </row>
    <row r="164" spans="1:21" ht="38.25">
      <c r="A164" s="206">
        <v>157</v>
      </c>
      <c r="B164" s="27"/>
      <c r="C164" s="95" t="s">
        <v>5304</v>
      </c>
      <c r="D164" s="95" t="s">
        <v>5305</v>
      </c>
      <c r="E164" s="140" t="s">
        <v>5306</v>
      </c>
      <c r="F164" s="123" t="s">
        <v>30</v>
      </c>
      <c r="G164" s="109" t="s">
        <v>33</v>
      </c>
      <c r="H164" s="95" t="s">
        <v>159</v>
      </c>
      <c r="I164" s="109" t="s">
        <v>5</v>
      </c>
      <c r="J164" s="95" t="s">
        <v>4553</v>
      </c>
      <c r="K164" s="594">
        <v>50000</v>
      </c>
      <c r="L164" s="27">
        <v>31500</v>
      </c>
      <c r="M164" s="27" t="s">
        <v>5307</v>
      </c>
      <c r="N164" s="119">
        <v>35000</v>
      </c>
      <c r="O164" s="57">
        <v>20</v>
      </c>
      <c r="P164" s="119">
        <v>35000</v>
      </c>
      <c r="Q164" s="57" t="s">
        <v>5308</v>
      </c>
      <c r="R164" s="27">
        <v>20</v>
      </c>
      <c r="S164" s="241" t="s">
        <v>5309</v>
      </c>
      <c r="T164" s="242" t="s">
        <v>5310</v>
      </c>
      <c r="U164" s="600">
        <v>504411814</v>
      </c>
    </row>
    <row r="165" spans="1:21" ht="38.25">
      <c r="A165" s="237">
        <v>158</v>
      </c>
      <c r="B165" s="27"/>
      <c r="C165" s="95" t="s">
        <v>5311</v>
      </c>
      <c r="D165" s="95" t="s">
        <v>5312</v>
      </c>
      <c r="E165" s="140" t="s">
        <v>5313</v>
      </c>
      <c r="F165" s="123" t="s">
        <v>30</v>
      </c>
      <c r="G165" s="109" t="s">
        <v>33</v>
      </c>
      <c r="H165" s="95" t="s">
        <v>34</v>
      </c>
      <c r="I165" s="109" t="s">
        <v>5</v>
      </c>
      <c r="J165" s="95" t="s">
        <v>4553</v>
      </c>
      <c r="K165" s="594">
        <v>50000</v>
      </c>
      <c r="L165" s="27">
        <v>31500</v>
      </c>
      <c r="M165" s="27" t="s">
        <v>5307</v>
      </c>
      <c r="N165" s="119">
        <v>35000</v>
      </c>
      <c r="O165" s="57">
        <v>20</v>
      </c>
      <c r="P165" s="119">
        <v>35000</v>
      </c>
      <c r="Q165" s="57" t="s">
        <v>5308</v>
      </c>
      <c r="R165" s="27">
        <v>20</v>
      </c>
      <c r="S165" s="242" t="s">
        <v>5314</v>
      </c>
      <c r="T165" s="242" t="s">
        <v>5315</v>
      </c>
      <c r="U165" s="600">
        <v>504411762</v>
      </c>
    </row>
    <row r="166" spans="1:21" ht="38.25">
      <c r="A166" s="206">
        <v>159</v>
      </c>
      <c r="B166" s="27"/>
      <c r="C166" s="95" t="s">
        <v>5305</v>
      </c>
      <c r="D166" s="95" t="s">
        <v>5316</v>
      </c>
      <c r="E166" s="140" t="s">
        <v>5306</v>
      </c>
      <c r="F166" s="123" t="s">
        <v>30</v>
      </c>
      <c r="G166" s="109" t="s">
        <v>33</v>
      </c>
      <c r="H166" s="95" t="s">
        <v>34</v>
      </c>
      <c r="I166" s="109" t="s">
        <v>5</v>
      </c>
      <c r="J166" s="95" t="s">
        <v>4553</v>
      </c>
      <c r="K166" s="594">
        <v>50000</v>
      </c>
      <c r="L166" s="27">
        <v>31500</v>
      </c>
      <c r="M166" s="27" t="s">
        <v>5307</v>
      </c>
      <c r="N166" s="119">
        <v>35000</v>
      </c>
      <c r="O166" s="57">
        <v>20</v>
      </c>
      <c r="P166" s="119">
        <v>35000</v>
      </c>
      <c r="Q166" s="57" t="s">
        <v>5308</v>
      </c>
      <c r="R166" s="27">
        <v>20</v>
      </c>
      <c r="S166" s="241" t="s">
        <v>5317</v>
      </c>
      <c r="T166" s="242" t="s">
        <v>5318</v>
      </c>
      <c r="U166" s="600">
        <v>504411815</v>
      </c>
    </row>
    <row r="167" spans="1:21" ht="38.25">
      <c r="A167" s="237">
        <v>160</v>
      </c>
      <c r="B167" s="27"/>
      <c r="C167" s="95" t="s">
        <v>5319</v>
      </c>
      <c r="D167" s="95" t="s">
        <v>5320</v>
      </c>
      <c r="E167" s="140" t="s">
        <v>5321</v>
      </c>
      <c r="F167" s="123" t="s">
        <v>30</v>
      </c>
      <c r="G167" s="109" t="s">
        <v>33</v>
      </c>
      <c r="H167" s="95" t="s">
        <v>34</v>
      </c>
      <c r="I167" s="95" t="s">
        <v>6</v>
      </c>
      <c r="J167" s="95" t="s">
        <v>4553</v>
      </c>
      <c r="K167" s="594">
        <v>50000</v>
      </c>
      <c r="L167" s="27">
        <v>31500</v>
      </c>
      <c r="M167" s="27" t="s">
        <v>5307</v>
      </c>
      <c r="N167" s="119">
        <v>35000</v>
      </c>
      <c r="O167" s="57">
        <v>20</v>
      </c>
      <c r="P167" s="119">
        <v>35000</v>
      </c>
      <c r="Q167" s="57" t="s">
        <v>5308</v>
      </c>
      <c r="R167" s="27">
        <v>20</v>
      </c>
      <c r="S167" s="241" t="s">
        <v>5322</v>
      </c>
      <c r="T167" s="242" t="s">
        <v>5323</v>
      </c>
      <c r="U167" s="600">
        <v>504370150</v>
      </c>
    </row>
    <row r="168" spans="1:21" ht="51">
      <c r="A168" s="206">
        <v>161</v>
      </c>
      <c r="B168" s="27"/>
      <c r="C168" s="95" t="s">
        <v>2477</v>
      </c>
      <c r="D168" s="95" t="s">
        <v>5324</v>
      </c>
      <c r="E168" s="140" t="s">
        <v>5325</v>
      </c>
      <c r="F168" s="123" t="s">
        <v>30</v>
      </c>
      <c r="G168" s="109" t="s">
        <v>33</v>
      </c>
      <c r="H168" s="95" t="s">
        <v>34</v>
      </c>
      <c r="I168" s="95" t="s">
        <v>6</v>
      </c>
      <c r="J168" s="95" t="s">
        <v>4553</v>
      </c>
      <c r="K168" s="594">
        <v>50000</v>
      </c>
      <c r="L168" s="27">
        <v>31500</v>
      </c>
      <c r="M168" s="27" t="s">
        <v>5307</v>
      </c>
      <c r="N168" s="119">
        <v>35000</v>
      </c>
      <c r="O168" s="57">
        <v>20</v>
      </c>
      <c r="P168" s="119">
        <v>35000</v>
      </c>
      <c r="Q168" s="57" t="s">
        <v>5308</v>
      </c>
      <c r="R168" s="27">
        <v>20</v>
      </c>
      <c r="S168" s="242" t="s">
        <v>5326</v>
      </c>
      <c r="T168" s="242" t="s">
        <v>5327</v>
      </c>
      <c r="U168" s="600">
        <v>504372725</v>
      </c>
    </row>
    <row r="169" spans="1:21" ht="30">
      <c r="A169" s="237">
        <v>162</v>
      </c>
      <c r="B169" s="27"/>
      <c r="C169" s="95" t="s">
        <v>5328</v>
      </c>
      <c r="D169" s="95" t="s">
        <v>5329</v>
      </c>
      <c r="E169" s="140" t="s">
        <v>5330</v>
      </c>
      <c r="F169" s="123" t="s">
        <v>30</v>
      </c>
      <c r="G169" s="109" t="s">
        <v>33</v>
      </c>
      <c r="H169" s="95" t="s">
        <v>34</v>
      </c>
      <c r="I169" s="109" t="s">
        <v>5</v>
      </c>
      <c r="J169" s="95" t="s">
        <v>4553</v>
      </c>
      <c r="K169" s="594">
        <v>50000</v>
      </c>
      <c r="L169" s="27">
        <v>31500</v>
      </c>
      <c r="M169" s="27" t="s">
        <v>5307</v>
      </c>
      <c r="N169" s="119">
        <v>35000</v>
      </c>
      <c r="O169" s="57">
        <v>20</v>
      </c>
      <c r="P169" s="119">
        <v>35000</v>
      </c>
      <c r="Q169" s="57" t="s">
        <v>5308</v>
      </c>
      <c r="R169" s="27">
        <v>20</v>
      </c>
      <c r="S169" s="241" t="s">
        <v>5331</v>
      </c>
      <c r="T169" s="242" t="s">
        <v>5332</v>
      </c>
      <c r="U169" s="600">
        <v>502969209</v>
      </c>
    </row>
    <row r="170" spans="1:21" ht="30">
      <c r="A170" s="206">
        <v>163</v>
      </c>
      <c r="B170" s="27"/>
      <c r="C170" s="95" t="s">
        <v>1896</v>
      </c>
      <c r="D170" s="95" t="s">
        <v>5333</v>
      </c>
      <c r="E170" s="140" t="s">
        <v>5330</v>
      </c>
      <c r="F170" s="123" t="s">
        <v>30</v>
      </c>
      <c r="G170" s="109" t="s">
        <v>33</v>
      </c>
      <c r="H170" s="95" t="s">
        <v>34</v>
      </c>
      <c r="I170" s="109" t="s">
        <v>5</v>
      </c>
      <c r="J170" s="95" t="s">
        <v>4553</v>
      </c>
      <c r="K170" s="594">
        <v>50000</v>
      </c>
      <c r="L170" s="27">
        <v>31500</v>
      </c>
      <c r="M170" s="27" t="s">
        <v>5307</v>
      </c>
      <c r="N170" s="119">
        <v>35000</v>
      </c>
      <c r="O170" s="57">
        <v>20</v>
      </c>
      <c r="P170" s="119">
        <v>35000</v>
      </c>
      <c r="Q170" s="57" t="s">
        <v>5308</v>
      </c>
      <c r="R170" s="27">
        <v>20</v>
      </c>
      <c r="S170" s="241" t="s">
        <v>5334</v>
      </c>
      <c r="T170" s="242" t="s">
        <v>5335</v>
      </c>
      <c r="U170" s="600">
        <v>504139131</v>
      </c>
    </row>
    <row r="171" spans="1:21" ht="30">
      <c r="A171" s="237">
        <v>164</v>
      </c>
      <c r="B171" s="27"/>
      <c r="C171" s="54" t="s">
        <v>5336</v>
      </c>
      <c r="D171" s="54" t="s">
        <v>5337</v>
      </c>
      <c r="E171" s="140" t="s">
        <v>5338</v>
      </c>
      <c r="F171" s="123" t="s">
        <v>30</v>
      </c>
      <c r="G171" s="109" t="s">
        <v>33</v>
      </c>
      <c r="H171" s="95" t="s">
        <v>34</v>
      </c>
      <c r="I171" s="109" t="s">
        <v>5</v>
      </c>
      <c r="J171" s="95" t="s">
        <v>4553</v>
      </c>
      <c r="K171" s="594">
        <v>100000</v>
      </c>
      <c r="L171" s="27">
        <v>63000</v>
      </c>
      <c r="M171" s="27" t="s">
        <v>5307</v>
      </c>
      <c r="N171" s="119">
        <v>70000</v>
      </c>
      <c r="O171" s="57">
        <v>20</v>
      </c>
      <c r="P171" s="119">
        <v>70000</v>
      </c>
      <c r="Q171" s="57" t="s">
        <v>5308</v>
      </c>
      <c r="R171" s="27">
        <v>20</v>
      </c>
      <c r="S171" s="242" t="s">
        <v>5339</v>
      </c>
      <c r="T171" s="242" t="s">
        <v>5340</v>
      </c>
      <c r="U171" s="600">
        <v>188778018</v>
      </c>
    </row>
    <row r="172" spans="1:21" ht="30">
      <c r="A172" s="206">
        <v>165</v>
      </c>
      <c r="B172" s="27"/>
      <c r="C172" s="54" t="s">
        <v>5341</v>
      </c>
      <c r="D172" s="54" t="s">
        <v>5342</v>
      </c>
      <c r="E172" s="140" t="s">
        <v>5343</v>
      </c>
      <c r="F172" s="123" t="s">
        <v>30</v>
      </c>
      <c r="G172" s="109" t="s">
        <v>33</v>
      </c>
      <c r="H172" s="95" t="s">
        <v>34</v>
      </c>
      <c r="I172" s="109" t="s">
        <v>5</v>
      </c>
      <c r="J172" s="95" t="s">
        <v>4553</v>
      </c>
      <c r="K172" s="594">
        <v>50000</v>
      </c>
      <c r="L172" s="27">
        <v>31500</v>
      </c>
      <c r="M172" s="27" t="s">
        <v>5307</v>
      </c>
      <c r="N172" s="119">
        <v>35000</v>
      </c>
      <c r="O172" s="57">
        <v>20</v>
      </c>
      <c r="P172" s="119">
        <v>35000</v>
      </c>
      <c r="Q172" s="57" t="s">
        <v>5308</v>
      </c>
      <c r="R172" s="27">
        <v>20</v>
      </c>
      <c r="S172" s="241" t="s">
        <v>5344</v>
      </c>
      <c r="T172" s="242" t="s">
        <v>5345</v>
      </c>
      <c r="U172" s="600">
        <v>188778015</v>
      </c>
    </row>
    <row r="173" spans="1:21" ht="30">
      <c r="A173" s="237">
        <v>166</v>
      </c>
      <c r="B173" s="27"/>
      <c r="C173" s="54" t="s">
        <v>5346</v>
      </c>
      <c r="D173" s="54" t="s">
        <v>5347</v>
      </c>
      <c r="E173" s="140" t="s">
        <v>5338</v>
      </c>
      <c r="F173" s="123" t="s">
        <v>30</v>
      </c>
      <c r="G173" s="109" t="s">
        <v>33</v>
      </c>
      <c r="H173" s="95" t="s">
        <v>34</v>
      </c>
      <c r="I173" s="109" t="s">
        <v>5</v>
      </c>
      <c r="J173" s="95" t="s">
        <v>4553</v>
      </c>
      <c r="K173" s="594">
        <v>100000</v>
      </c>
      <c r="L173" s="27">
        <v>63000</v>
      </c>
      <c r="M173" s="27" t="s">
        <v>5307</v>
      </c>
      <c r="N173" s="119">
        <v>70000</v>
      </c>
      <c r="O173" s="57">
        <v>20</v>
      </c>
      <c r="P173" s="119">
        <v>70000</v>
      </c>
      <c r="Q173" s="57" t="s">
        <v>5308</v>
      </c>
      <c r="R173" s="27">
        <v>20</v>
      </c>
      <c r="S173" s="242" t="s">
        <v>5348</v>
      </c>
      <c r="T173" s="242" t="s">
        <v>5349</v>
      </c>
      <c r="U173" s="600">
        <v>188778017</v>
      </c>
    </row>
    <row r="174" spans="1:21" ht="63.75">
      <c r="A174" s="206">
        <v>167</v>
      </c>
      <c r="B174" s="27"/>
      <c r="C174" s="54" t="s">
        <v>5350</v>
      </c>
      <c r="D174" s="54" t="s">
        <v>5351</v>
      </c>
      <c r="E174" s="140" t="s">
        <v>5352</v>
      </c>
      <c r="F174" s="123" t="s">
        <v>30</v>
      </c>
      <c r="G174" s="109" t="s">
        <v>33</v>
      </c>
      <c r="H174" s="95" t="s">
        <v>34</v>
      </c>
      <c r="I174" s="109" t="s">
        <v>5</v>
      </c>
      <c r="J174" s="95" t="s">
        <v>4553</v>
      </c>
      <c r="K174" s="594">
        <v>50000</v>
      </c>
      <c r="L174" s="27">
        <v>31500</v>
      </c>
      <c r="M174" s="27" t="s">
        <v>5307</v>
      </c>
      <c r="N174" s="119">
        <v>35000</v>
      </c>
      <c r="O174" s="57">
        <v>20</v>
      </c>
      <c r="P174" s="119">
        <v>35000</v>
      </c>
      <c r="Q174" s="57" t="s">
        <v>5308</v>
      </c>
      <c r="R174" s="27">
        <v>20</v>
      </c>
      <c r="S174" s="241" t="s">
        <v>5353</v>
      </c>
      <c r="T174" s="242" t="s">
        <v>5354</v>
      </c>
      <c r="U174" s="600">
        <v>188127082</v>
      </c>
    </row>
    <row r="175" spans="1:21" ht="30">
      <c r="A175" s="237">
        <v>168</v>
      </c>
      <c r="B175" s="27"/>
      <c r="C175" s="54" t="s">
        <v>5355</v>
      </c>
      <c r="D175" s="54" t="s">
        <v>5356</v>
      </c>
      <c r="E175" s="140" t="s">
        <v>5338</v>
      </c>
      <c r="F175" s="123" t="s">
        <v>30</v>
      </c>
      <c r="G175" s="109" t="s">
        <v>33</v>
      </c>
      <c r="H175" s="95" t="s">
        <v>34</v>
      </c>
      <c r="I175" s="109" t="s">
        <v>5</v>
      </c>
      <c r="J175" s="95" t="s">
        <v>4553</v>
      </c>
      <c r="K175" s="594">
        <v>50000</v>
      </c>
      <c r="L175" s="27">
        <v>31500</v>
      </c>
      <c r="M175" s="27" t="s">
        <v>5307</v>
      </c>
      <c r="N175" s="119">
        <v>35000</v>
      </c>
      <c r="O175" s="57">
        <v>20</v>
      </c>
      <c r="P175" s="119">
        <v>35000</v>
      </c>
      <c r="Q175" s="57" t="s">
        <v>5308</v>
      </c>
      <c r="R175" s="27">
        <v>20</v>
      </c>
      <c r="S175" s="242" t="s">
        <v>5357</v>
      </c>
      <c r="T175" s="242" t="s">
        <v>5358</v>
      </c>
      <c r="U175" s="600">
        <v>188116525</v>
      </c>
    </row>
    <row r="176" spans="1:21" ht="38.25">
      <c r="A176" s="206">
        <v>169</v>
      </c>
      <c r="B176" s="27"/>
      <c r="C176" s="54" t="s">
        <v>5359</v>
      </c>
      <c r="D176" s="54" t="s">
        <v>5360</v>
      </c>
      <c r="E176" s="140" t="s">
        <v>5361</v>
      </c>
      <c r="F176" s="123" t="s">
        <v>30</v>
      </c>
      <c r="G176" s="109" t="s">
        <v>33</v>
      </c>
      <c r="H176" s="95" t="s">
        <v>34</v>
      </c>
      <c r="I176" s="109" t="s">
        <v>5</v>
      </c>
      <c r="J176" s="95" t="s">
        <v>4553</v>
      </c>
      <c r="K176" s="594">
        <v>50000</v>
      </c>
      <c r="L176" s="27">
        <v>31500</v>
      </c>
      <c r="M176" s="27" t="s">
        <v>5307</v>
      </c>
      <c r="N176" s="119">
        <v>35000</v>
      </c>
      <c r="O176" s="57">
        <v>20</v>
      </c>
      <c r="P176" s="119">
        <v>35000</v>
      </c>
      <c r="Q176" s="57" t="s">
        <v>5308</v>
      </c>
      <c r="R176" s="27">
        <v>20</v>
      </c>
      <c r="S176" s="242" t="s">
        <v>5362</v>
      </c>
      <c r="T176" s="242" t="s">
        <v>5363</v>
      </c>
      <c r="U176" s="600">
        <v>504399460</v>
      </c>
    </row>
    <row r="177" spans="1:21" ht="45">
      <c r="A177" s="237">
        <v>170</v>
      </c>
      <c r="B177" s="27"/>
      <c r="C177" s="95" t="s">
        <v>5364</v>
      </c>
      <c r="D177" s="54" t="s">
        <v>4908</v>
      </c>
      <c r="E177" s="140" t="s">
        <v>5361</v>
      </c>
      <c r="F177" s="123" t="s">
        <v>30</v>
      </c>
      <c r="G177" s="109" t="s">
        <v>33</v>
      </c>
      <c r="H177" s="95" t="s">
        <v>34</v>
      </c>
      <c r="I177" s="109" t="s">
        <v>5</v>
      </c>
      <c r="J177" s="95" t="s">
        <v>4553</v>
      </c>
      <c r="K177" s="594">
        <v>50000</v>
      </c>
      <c r="L177" s="27">
        <v>31500</v>
      </c>
      <c r="M177" s="27" t="s">
        <v>5307</v>
      </c>
      <c r="N177" s="119">
        <v>35000</v>
      </c>
      <c r="O177" s="57">
        <v>20</v>
      </c>
      <c r="P177" s="119">
        <v>35000</v>
      </c>
      <c r="Q177" s="57" t="s">
        <v>5308</v>
      </c>
      <c r="R177" s="27">
        <v>20</v>
      </c>
      <c r="S177" s="241" t="s">
        <v>5365</v>
      </c>
      <c r="T177" s="242" t="s">
        <v>5366</v>
      </c>
      <c r="U177" s="600">
        <v>504399459</v>
      </c>
    </row>
    <row r="178" spans="1:21" ht="38.25">
      <c r="A178" s="206">
        <v>171</v>
      </c>
      <c r="B178" s="27"/>
      <c r="C178" s="54" t="s">
        <v>2316</v>
      </c>
      <c r="D178" s="54" t="s">
        <v>5367</v>
      </c>
      <c r="E178" s="140" t="s">
        <v>5368</v>
      </c>
      <c r="F178" s="123" t="s">
        <v>30</v>
      </c>
      <c r="G178" s="109" t="s">
        <v>33</v>
      </c>
      <c r="H178" s="95" t="s">
        <v>34</v>
      </c>
      <c r="I178" s="95" t="s">
        <v>6</v>
      </c>
      <c r="J178" s="95" t="s">
        <v>4553</v>
      </c>
      <c r="K178" s="594">
        <v>50000</v>
      </c>
      <c r="L178" s="27">
        <v>31500</v>
      </c>
      <c r="M178" s="27" t="s">
        <v>5307</v>
      </c>
      <c r="N178" s="119">
        <v>35000</v>
      </c>
      <c r="O178" s="57">
        <v>20</v>
      </c>
      <c r="P178" s="119">
        <v>35000</v>
      </c>
      <c r="Q178" s="57" t="s">
        <v>5308</v>
      </c>
      <c r="R178" s="27">
        <v>20</v>
      </c>
      <c r="S178" s="242" t="s">
        <v>5369</v>
      </c>
      <c r="T178" s="242" t="s">
        <v>5370</v>
      </c>
      <c r="U178" s="600">
        <v>501509376</v>
      </c>
    </row>
    <row r="179" spans="1:21" ht="51">
      <c r="A179" s="237">
        <v>172</v>
      </c>
      <c r="B179" s="27"/>
      <c r="C179" s="54" t="s">
        <v>5371</v>
      </c>
      <c r="D179" s="54" t="s">
        <v>5372</v>
      </c>
      <c r="E179" s="140" t="s">
        <v>5373</v>
      </c>
      <c r="F179" s="123" t="s">
        <v>30</v>
      </c>
      <c r="G179" s="109" t="s">
        <v>33</v>
      </c>
      <c r="H179" s="95" t="s">
        <v>34</v>
      </c>
      <c r="I179" s="95" t="s">
        <v>6</v>
      </c>
      <c r="J179" s="95" t="s">
        <v>4553</v>
      </c>
      <c r="K179" s="594">
        <v>50000</v>
      </c>
      <c r="L179" s="27">
        <v>31500</v>
      </c>
      <c r="M179" s="27" t="s">
        <v>5307</v>
      </c>
      <c r="N179" s="119">
        <v>35000</v>
      </c>
      <c r="O179" s="57">
        <v>20</v>
      </c>
      <c r="P179" s="119">
        <v>35000</v>
      </c>
      <c r="Q179" s="57" t="s">
        <v>5308</v>
      </c>
      <c r="R179" s="27">
        <v>20</v>
      </c>
      <c r="S179" s="241" t="s">
        <v>5374</v>
      </c>
      <c r="T179" s="242" t="s">
        <v>5375</v>
      </c>
      <c r="U179" s="600">
        <v>504372697</v>
      </c>
    </row>
    <row r="180" spans="1:21" ht="30">
      <c r="A180" s="206">
        <v>173</v>
      </c>
      <c r="B180" s="27"/>
      <c r="C180" s="54" t="s">
        <v>5376</v>
      </c>
      <c r="D180" s="54" t="s">
        <v>5377</v>
      </c>
      <c r="E180" s="140" t="s">
        <v>5378</v>
      </c>
      <c r="F180" s="123" t="s">
        <v>30</v>
      </c>
      <c r="G180" s="109" t="s">
        <v>33</v>
      </c>
      <c r="H180" s="95" t="s">
        <v>159</v>
      </c>
      <c r="I180" s="95" t="s">
        <v>6</v>
      </c>
      <c r="J180" s="95" t="s">
        <v>4553</v>
      </c>
      <c r="K180" s="594">
        <v>50000</v>
      </c>
      <c r="L180" s="27">
        <v>31500</v>
      </c>
      <c r="M180" s="27" t="s">
        <v>5307</v>
      </c>
      <c r="N180" s="119">
        <v>35000</v>
      </c>
      <c r="O180" s="57">
        <v>20</v>
      </c>
      <c r="P180" s="119">
        <v>35000</v>
      </c>
      <c r="Q180" s="57" t="s">
        <v>5308</v>
      </c>
      <c r="R180" s="27">
        <v>20</v>
      </c>
      <c r="S180" s="242" t="s">
        <v>5379</v>
      </c>
      <c r="T180" s="242" t="s">
        <v>5380</v>
      </c>
      <c r="U180" s="600">
        <v>504372525</v>
      </c>
    </row>
    <row r="181" spans="1:21" ht="30">
      <c r="A181" s="237">
        <v>174</v>
      </c>
      <c r="B181" s="27"/>
      <c r="C181" s="54" t="s">
        <v>5381</v>
      </c>
      <c r="D181" s="54" t="s">
        <v>5382</v>
      </c>
      <c r="E181" s="140" t="s">
        <v>5383</v>
      </c>
      <c r="F181" s="123" t="s">
        <v>30</v>
      </c>
      <c r="G181" s="109" t="s">
        <v>33</v>
      </c>
      <c r="H181" s="95" t="s">
        <v>34</v>
      </c>
      <c r="I181" s="109" t="s">
        <v>5</v>
      </c>
      <c r="J181" s="95" t="s">
        <v>4553</v>
      </c>
      <c r="K181" s="594">
        <v>50000</v>
      </c>
      <c r="L181" s="27">
        <v>31500</v>
      </c>
      <c r="M181" s="27" t="s">
        <v>5307</v>
      </c>
      <c r="N181" s="119">
        <v>35000</v>
      </c>
      <c r="O181" s="57">
        <v>20</v>
      </c>
      <c r="P181" s="119">
        <v>35000</v>
      </c>
      <c r="Q181" s="57" t="s">
        <v>5308</v>
      </c>
      <c r="R181" s="27">
        <v>20</v>
      </c>
      <c r="S181" s="241" t="s">
        <v>5384</v>
      </c>
      <c r="T181" s="242" t="s">
        <v>5385</v>
      </c>
      <c r="U181" s="600">
        <v>504445627</v>
      </c>
    </row>
    <row r="182" spans="1:21" ht="30">
      <c r="A182" s="206">
        <v>175</v>
      </c>
      <c r="B182" s="27"/>
      <c r="C182" s="54" t="s">
        <v>5386</v>
      </c>
      <c r="D182" s="54" t="s">
        <v>5387</v>
      </c>
      <c r="E182" s="140" t="s">
        <v>5055</v>
      </c>
      <c r="F182" s="123" t="s">
        <v>30</v>
      </c>
      <c r="G182" s="109" t="s">
        <v>33</v>
      </c>
      <c r="H182" s="95" t="s">
        <v>34</v>
      </c>
      <c r="I182" s="109" t="s">
        <v>5</v>
      </c>
      <c r="J182" s="95" t="s">
        <v>4553</v>
      </c>
      <c r="K182" s="594">
        <v>50000</v>
      </c>
      <c r="L182" s="27">
        <v>31500</v>
      </c>
      <c r="M182" s="27" t="s">
        <v>5307</v>
      </c>
      <c r="N182" s="119">
        <v>35000</v>
      </c>
      <c r="O182" s="57">
        <v>20</v>
      </c>
      <c r="P182" s="119">
        <v>35000</v>
      </c>
      <c r="Q182" s="57" t="s">
        <v>5308</v>
      </c>
      <c r="R182" s="27">
        <v>20</v>
      </c>
      <c r="S182" s="241" t="s">
        <v>5388</v>
      </c>
      <c r="T182" s="242" t="s">
        <v>5389</v>
      </c>
      <c r="U182" s="600">
        <v>504369989</v>
      </c>
    </row>
    <row r="183" spans="1:21" ht="30">
      <c r="A183" s="237">
        <v>176</v>
      </c>
      <c r="B183" s="27"/>
      <c r="C183" s="54" t="s">
        <v>5390</v>
      </c>
      <c r="D183" s="54" t="s">
        <v>5391</v>
      </c>
      <c r="E183" s="140" t="s">
        <v>5055</v>
      </c>
      <c r="F183" s="123" t="s">
        <v>30</v>
      </c>
      <c r="G183" s="109" t="s">
        <v>33</v>
      </c>
      <c r="H183" s="95" t="s">
        <v>34</v>
      </c>
      <c r="I183" s="109" t="s">
        <v>5</v>
      </c>
      <c r="J183" s="95" t="s">
        <v>4553</v>
      </c>
      <c r="K183" s="594">
        <v>50000</v>
      </c>
      <c r="L183" s="27">
        <v>31500</v>
      </c>
      <c r="M183" s="27" t="s">
        <v>5307</v>
      </c>
      <c r="N183" s="119">
        <v>35000</v>
      </c>
      <c r="O183" s="57">
        <v>20</v>
      </c>
      <c r="P183" s="119">
        <v>35000</v>
      </c>
      <c r="Q183" s="57" t="s">
        <v>5308</v>
      </c>
      <c r="R183" s="27">
        <v>20</v>
      </c>
      <c r="S183" s="242" t="s">
        <v>5392</v>
      </c>
      <c r="T183" s="242" t="s">
        <v>5393</v>
      </c>
      <c r="U183" s="600">
        <v>504370012</v>
      </c>
    </row>
    <row r="184" spans="1:21" ht="30">
      <c r="A184" s="206">
        <v>177</v>
      </c>
      <c r="B184" s="27"/>
      <c r="C184" s="54" t="s">
        <v>5394</v>
      </c>
      <c r="D184" s="54" t="s">
        <v>5395</v>
      </c>
      <c r="E184" s="140" t="s">
        <v>5055</v>
      </c>
      <c r="F184" s="123" t="s">
        <v>30</v>
      </c>
      <c r="G184" s="109" t="s">
        <v>33</v>
      </c>
      <c r="H184" s="95" t="s">
        <v>34</v>
      </c>
      <c r="I184" s="109" t="s">
        <v>5</v>
      </c>
      <c r="J184" s="95" t="s">
        <v>4553</v>
      </c>
      <c r="K184" s="594">
        <v>50000</v>
      </c>
      <c r="L184" s="27">
        <v>31500</v>
      </c>
      <c r="M184" s="27" t="s">
        <v>5307</v>
      </c>
      <c r="N184" s="119">
        <v>35000</v>
      </c>
      <c r="O184" s="57">
        <v>20</v>
      </c>
      <c r="P184" s="119">
        <v>35000</v>
      </c>
      <c r="Q184" s="57" t="s">
        <v>5308</v>
      </c>
      <c r="R184" s="27">
        <v>20</v>
      </c>
      <c r="S184" s="241" t="s">
        <v>5396</v>
      </c>
      <c r="T184" s="242" t="s">
        <v>5397</v>
      </c>
      <c r="U184" s="600">
        <v>504369990</v>
      </c>
    </row>
    <row r="185" spans="1:21" ht="63.75">
      <c r="A185" s="237">
        <v>178</v>
      </c>
      <c r="B185" s="27"/>
      <c r="C185" s="54" t="s">
        <v>5398</v>
      </c>
      <c r="D185" s="54" t="s">
        <v>5399</v>
      </c>
      <c r="E185" s="140" t="s">
        <v>5400</v>
      </c>
      <c r="F185" s="123" t="s">
        <v>30</v>
      </c>
      <c r="G185" s="109" t="s">
        <v>33</v>
      </c>
      <c r="H185" s="95" t="s">
        <v>34</v>
      </c>
      <c r="I185" s="95" t="s">
        <v>6</v>
      </c>
      <c r="J185" s="95" t="s">
        <v>4553</v>
      </c>
      <c r="K185" s="594">
        <v>100000</v>
      </c>
      <c r="L185" s="27">
        <v>63000</v>
      </c>
      <c r="M185" s="27" t="s">
        <v>5307</v>
      </c>
      <c r="N185" s="119">
        <v>70000</v>
      </c>
      <c r="O185" s="57">
        <v>20</v>
      </c>
      <c r="P185" s="119">
        <v>70000</v>
      </c>
      <c r="Q185" s="57" t="s">
        <v>5308</v>
      </c>
      <c r="R185" s="27">
        <v>20</v>
      </c>
      <c r="S185" s="241" t="s">
        <v>5401</v>
      </c>
      <c r="T185" s="242" t="s">
        <v>5402</v>
      </c>
      <c r="U185" s="600">
        <v>504373247</v>
      </c>
    </row>
    <row r="186" spans="1:21" ht="45">
      <c r="A186" s="206">
        <v>179</v>
      </c>
      <c r="B186" s="27"/>
      <c r="C186" s="54" t="s">
        <v>5403</v>
      </c>
      <c r="D186" s="54" t="s">
        <v>5404</v>
      </c>
      <c r="E186" s="140" t="s">
        <v>5405</v>
      </c>
      <c r="F186" s="123" t="s">
        <v>30</v>
      </c>
      <c r="G186" s="109" t="s">
        <v>33</v>
      </c>
      <c r="H186" s="95" t="s">
        <v>34</v>
      </c>
      <c r="I186" s="95" t="s">
        <v>6</v>
      </c>
      <c r="J186" s="95" t="s">
        <v>4553</v>
      </c>
      <c r="K186" s="594">
        <v>100000</v>
      </c>
      <c r="L186" s="27">
        <v>63000</v>
      </c>
      <c r="M186" s="27" t="s">
        <v>5307</v>
      </c>
      <c r="N186" s="119">
        <v>70000</v>
      </c>
      <c r="O186" s="57">
        <v>20</v>
      </c>
      <c r="P186" s="119">
        <v>70000</v>
      </c>
      <c r="Q186" s="57" t="s">
        <v>5308</v>
      </c>
      <c r="R186" s="27">
        <v>20</v>
      </c>
      <c r="S186" s="241" t="s">
        <v>5406</v>
      </c>
      <c r="T186" s="242" t="s">
        <v>5407</v>
      </c>
      <c r="U186" s="600">
        <v>504445126</v>
      </c>
    </row>
    <row r="187" spans="1:21" ht="60">
      <c r="A187" s="237">
        <v>180</v>
      </c>
      <c r="B187" s="27"/>
      <c r="C187" s="95" t="s">
        <v>5408</v>
      </c>
      <c r="D187" s="54" t="s">
        <v>5409</v>
      </c>
      <c r="E187" s="140" t="s">
        <v>5410</v>
      </c>
      <c r="F187" s="123" t="s">
        <v>30</v>
      </c>
      <c r="G187" s="109" t="s">
        <v>33</v>
      </c>
      <c r="H187" s="95" t="s">
        <v>34</v>
      </c>
      <c r="I187" s="95" t="s">
        <v>6</v>
      </c>
      <c r="J187" s="95" t="s">
        <v>4553</v>
      </c>
      <c r="K187" s="594">
        <v>50000</v>
      </c>
      <c r="L187" s="27">
        <v>31500</v>
      </c>
      <c r="M187" s="27" t="s">
        <v>5307</v>
      </c>
      <c r="N187" s="119">
        <v>35000</v>
      </c>
      <c r="O187" s="57">
        <v>20</v>
      </c>
      <c r="P187" s="119">
        <v>35000</v>
      </c>
      <c r="Q187" s="57" t="s">
        <v>5308</v>
      </c>
      <c r="R187" s="27">
        <v>20</v>
      </c>
      <c r="S187" s="241" t="s">
        <v>5411</v>
      </c>
      <c r="T187" s="242" t="s">
        <v>5412</v>
      </c>
      <c r="U187" s="600">
        <v>504329276</v>
      </c>
    </row>
    <row r="188" spans="1:21" ht="51">
      <c r="A188" s="206">
        <v>181</v>
      </c>
      <c r="B188" s="27"/>
      <c r="C188" s="54" t="s">
        <v>5413</v>
      </c>
      <c r="D188" s="54" t="s">
        <v>5414</v>
      </c>
      <c r="E188" s="140" t="s">
        <v>5415</v>
      </c>
      <c r="F188" s="123" t="s">
        <v>30</v>
      </c>
      <c r="G188" s="109" t="s">
        <v>33</v>
      </c>
      <c r="H188" s="95" t="s">
        <v>34</v>
      </c>
      <c r="I188" s="95" t="s">
        <v>6</v>
      </c>
      <c r="J188" s="95" t="s">
        <v>4553</v>
      </c>
      <c r="K188" s="594">
        <v>100000</v>
      </c>
      <c r="L188" s="27">
        <v>63000</v>
      </c>
      <c r="M188" s="27" t="s">
        <v>5307</v>
      </c>
      <c r="N188" s="119">
        <v>70000</v>
      </c>
      <c r="O188" s="57">
        <v>20</v>
      </c>
      <c r="P188" s="119">
        <v>70000</v>
      </c>
      <c r="Q188" s="57" t="s">
        <v>5308</v>
      </c>
      <c r="R188" s="27">
        <v>20</v>
      </c>
      <c r="S188" s="241" t="s">
        <v>5416</v>
      </c>
      <c r="T188" s="242" t="s">
        <v>5417</v>
      </c>
      <c r="U188" s="600">
        <v>503611970</v>
      </c>
    </row>
    <row r="189" spans="1:21" ht="45">
      <c r="A189" s="237">
        <v>182</v>
      </c>
      <c r="B189" s="27"/>
      <c r="C189" s="54" t="s">
        <v>1974</v>
      </c>
      <c r="D189" s="54" t="s">
        <v>5418</v>
      </c>
      <c r="E189" s="140" t="s">
        <v>5419</v>
      </c>
      <c r="F189" s="123" t="s">
        <v>30</v>
      </c>
      <c r="G189" s="109" t="s">
        <v>33</v>
      </c>
      <c r="H189" s="95" t="s">
        <v>34</v>
      </c>
      <c r="I189" s="95" t="s">
        <v>6</v>
      </c>
      <c r="J189" s="95" t="s">
        <v>4553</v>
      </c>
      <c r="K189" s="594">
        <v>50000</v>
      </c>
      <c r="L189" s="27">
        <v>31500</v>
      </c>
      <c r="M189" s="27" t="s">
        <v>5307</v>
      </c>
      <c r="N189" s="119">
        <v>35000</v>
      </c>
      <c r="O189" s="57">
        <v>20</v>
      </c>
      <c r="P189" s="119">
        <v>35000</v>
      </c>
      <c r="Q189" s="57" t="s">
        <v>5308</v>
      </c>
      <c r="R189" s="27">
        <v>20</v>
      </c>
      <c r="S189" s="241" t="s">
        <v>5420</v>
      </c>
      <c r="T189" s="242" t="s">
        <v>5421</v>
      </c>
      <c r="U189" s="600">
        <v>504403145</v>
      </c>
    </row>
    <row r="190" spans="1:21" ht="30">
      <c r="A190" s="206">
        <v>183</v>
      </c>
      <c r="B190" s="27"/>
      <c r="C190" s="54" t="s">
        <v>5422</v>
      </c>
      <c r="D190" s="54" t="s">
        <v>5423</v>
      </c>
      <c r="E190" s="140" t="s">
        <v>5419</v>
      </c>
      <c r="F190" s="123" t="s">
        <v>30</v>
      </c>
      <c r="G190" s="109" t="s">
        <v>33</v>
      </c>
      <c r="H190" s="95" t="s">
        <v>34</v>
      </c>
      <c r="I190" s="95" t="s">
        <v>6</v>
      </c>
      <c r="J190" s="95" t="s">
        <v>4553</v>
      </c>
      <c r="K190" s="594">
        <v>50000</v>
      </c>
      <c r="L190" s="27">
        <v>31500</v>
      </c>
      <c r="M190" s="27" t="s">
        <v>5307</v>
      </c>
      <c r="N190" s="119">
        <v>35000</v>
      </c>
      <c r="O190" s="57">
        <v>20</v>
      </c>
      <c r="P190" s="119">
        <v>35000</v>
      </c>
      <c r="Q190" s="57" t="s">
        <v>5308</v>
      </c>
      <c r="R190" s="27">
        <v>20</v>
      </c>
      <c r="S190" s="589" t="s">
        <v>5424</v>
      </c>
      <c r="T190" s="242" t="s">
        <v>5425</v>
      </c>
      <c r="U190" s="600">
        <v>504403073</v>
      </c>
    </row>
    <row r="191" spans="1:21" ht="51">
      <c r="A191" s="237">
        <v>184</v>
      </c>
      <c r="B191" s="27"/>
      <c r="C191" s="54" t="s">
        <v>5426</v>
      </c>
      <c r="D191" s="54" t="s">
        <v>5427</v>
      </c>
      <c r="E191" s="140" t="s">
        <v>5428</v>
      </c>
      <c r="F191" s="123" t="s">
        <v>30</v>
      </c>
      <c r="G191" s="109" t="s">
        <v>33</v>
      </c>
      <c r="H191" s="95" t="s">
        <v>34</v>
      </c>
      <c r="I191" s="95" t="s">
        <v>6</v>
      </c>
      <c r="J191" s="95" t="s">
        <v>4553</v>
      </c>
      <c r="K191" s="594">
        <v>50000</v>
      </c>
      <c r="L191" s="27">
        <v>31500</v>
      </c>
      <c r="M191" s="27" t="s">
        <v>5307</v>
      </c>
      <c r="N191" s="119">
        <v>35000</v>
      </c>
      <c r="O191" s="57">
        <v>20</v>
      </c>
      <c r="P191" s="119">
        <v>35000</v>
      </c>
      <c r="Q191" s="57" t="s">
        <v>5308</v>
      </c>
      <c r="R191" s="27">
        <v>20</v>
      </c>
      <c r="S191" s="241" t="s">
        <v>5429</v>
      </c>
      <c r="T191" s="242" t="s">
        <v>5430</v>
      </c>
      <c r="U191" s="600">
        <v>504403076</v>
      </c>
    </row>
    <row r="192" spans="1:21" ht="51">
      <c r="A192" s="206">
        <v>185</v>
      </c>
      <c r="B192" s="27"/>
      <c r="C192" s="54" t="s">
        <v>1935</v>
      </c>
      <c r="D192" s="54" t="s">
        <v>3223</v>
      </c>
      <c r="E192" s="140" t="s">
        <v>5431</v>
      </c>
      <c r="F192" s="123" t="s">
        <v>30</v>
      </c>
      <c r="G192" s="109" t="s">
        <v>33</v>
      </c>
      <c r="H192" s="95" t="s">
        <v>34</v>
      </c>
      <c r="I192" s="95" t="s">
        <v>6</v>
      </c>
      <c r="J192" s="95" t="s">
        <v>4553</v>
      </c>
      <c r="K192" s="594">
        <v>50000</v>
      </c>
      <c r="L192" s="27">
        <v>31500</v>
      </c>
      <c r="M192" s="27" t="s">
        <v>5307</v>
      </c>
      <c r="N192" s="119">
        <v>35000</v>
      </c>
      <c r="O192" s="57">
        <v>20</v>
      </c>
      <c r="P192" s="119">
        <v>35000</v>
      </c>
      <c r="Q192" s="57" t="s">
        <v>5308</v>
      </c>
      <c r="R192" s="27">
        <v>20</v>
      </c>
      <c r="S192" s="241" t="s">
        <v>5432</v>
      </c>
      <c r="T192" s="242" t="s">
        <v>5433</v>
      </c>
      <c r="U192" s="600">
        <v>504372592</v>
      </c>
    </row>
    <row r="193" spans="1:21" ht="89.25">
      <c r="A193" s="237">
        <v>186</v>
      </c>
      <c r="B193" s="27"/>
      <c r="C193" s="54" t="s">
        <v>5434</v>
      </c>
      <c r="D193" s="54" t="s">
        <v>5435</v>
      </c>
      <c r="E193" s="140" t="s">
        <v>5436</v>
      </c>
      <c r="F193" s="123" t="s">
        <v>30</v>
      </c>
      <c r="G193" s="109" t="s">
        <v>33</v>
      </c>
      <c r="H193" s="95" t="s">
        <v>159</v>
      </c>
      <c r="I193" s="95" t="s">
        <v>6</v>
      </c>
      <c r="J193" s="95" t="s">
        <v>4553</v>
      </c>
      <c r="K193" s="594">
        <v>50000</v>
      </c>
      <c r="L193" s="27">
        <v>31500</v>
      </c>
      <c r="M193" s="27" t="s">
        <v>5307</v>
      </c>
      <c r="N193" s="119">
        <v>35000</v>
      </c>
      <c r="O193" s="57">
        <v>20</v>
      </c>
      <c r="P193" s="119">
        <v>35000</v>
      </c>
      <c r="Q193" s="57" t="s">
        <v>5308</v>
      </c>
      <c r="R193" s="27">
        <v>20</v>
      </c>
      <c r="S193" s="241" t="s">
        <v>5437</v>
      </c>
      <c r="T193" s="242" t="s">
        <v>5438</v>
      </c>
      <c r="U193" s="600">
        <v>504372698</v>
      </c>
    </row>
    <row r="194" spans="1:21" ht="51">
      <c r="A194" s="206">
        <v>187</v>
      </c>
      <c r="B194" s="27"/>
      <c r="C194" s="54" t="s">
        <v>5439</v>
      </c>
      <c r="D194" s="54" t="s">
        <v>5440</v>
      </c>
      <c r="E194" s="140" t="s">
        <v>5441</v>
      </c>
      <c r="F194" s="123" t="s">
        <v>30</v>
      </c>
      <c r="G194" s="109" t="s">
        <v>33</v>
      </c>
      <c r="H194" s="95" t="s">
        <v>159</v>
      </c>
      <c r="I194" s="95" t="s">
        <v>6</v>
      </c>
      <c r="J194" s="95" t="s">
        <v>4553</v>
      </c>
      <c r="K194" s="594">
        <v>50000</v>
      </c>
      <c r="L194" s="27">
        <v>31500</v>
      </c>
      <c r="M194" s="27" t="s">
        <v>5307</v>
      </c>
      <c r="N194" s="119">
        <v>35000</v>
      </c>
      <c r="O194" s="57">
        <v>20</v>
      </c>
      <c r="P194" s="119">
        <v>35000</v>
      </c>
      <c r="Q194" s="57" t="s">
        <v>5308</v>
      </c>
      <c r="R194" s="27">
        <v>20</v>
      </c>
      <c r="S194" s="241" t="s">
        <v>5442</v>
      </c>
      <c r="T194" s="242" t="s">
        <v>5443</v>
      </c>
      <c r="U194" s="600">
        <v>504372743</v>
      </c>
    </row>
    <row r="195" spans="1:21" ht="51">
      <c r="A195" s="237">
        <v>188</v>
      </c>
      <c r="B195" s="27"/>
      <c r="C195" s="54" t="s">
        <v>5444</v>
      </c>
      <c r="D195" s="54" t="s">
        <v>2257</v>
      </c>
      <c r="E195" s="140" t="s">
        <v>5445</v>
      </c>
      <c r="F195" s="123" t="s">
        <v>30</v>
      </c>
      <c r="G195" s="109" t="s">
        <v>33</v>
      </c>
      <c r="H195" s="95" t="s">
        <v>34</v>
      </c>
      <c r="I195" s="95" t="s">
        <v>6</v>
      </c>
      <c r="J195" s="95" t="s">
        <v>4553</v>
      </c>
      <c r="K195" s="594">
        <v>50000</v>
      </c>
      <c r="L195" s="27">
        <v>31500</v>
      </c>
      <c r="M195" s="27" t="s">
        <v>5307</v>
      </c>
      <c r="N195" s="119">
        <v>35000</v>
      </c>
      <c r="O195" s="57">
        <v>20</v>
      </c>
      <c r="P195" s="119">
        <v>35000</v>
      </c>
      <c r="Q195" s="57" t="s">
        <v>5308</v>
      </c>
      <c r="R195" s="27">
        <v>20</v>
      </c>
      <c r="S195" s="241" t="s">
        <v>5446</v>
      </c>
      <c r="T195" s="242" t="s">
        <v>5447</v>
      </c>
      <c r="U195" s="600">
        <v>504373258</v>
      </c>
    </row>
    <row r="196" spans="1:21" ht="63.75">
      <c r="A196" s="206">
        <v>189</v>
      </c>
      <c r="B196" s="27"/>
      <c r="C196" s="95" t="s">
        <v>5448</v>
      </c>
      <c r="D196" s="95" t="s">
        <v>5449</v>
      </c>
      <c r="E196" s="140" t="s">
        <v>5450</v>
      </c>
      <c r="F196" s="123" t="s">
        <v>30</v>
      </c>
      <c r="G196" s="109" t="s">
        <v>33</v>
      </c>
      <c r="H196" s="95" t="s">
        <v>34</v>
      </c>
      <c r="I196" s="95" t="s">
        <v>6</v>
      </c>
      <c r="J196" s="95" t="s">
        <v>4553</v>
      </c>
      <c r="K196" s="594">
        <v>100000</v>
      </c>
      <c r="L196" s="27">
        <v>63000</v>
      </c>
      <c r="M196" s="27" t="s">
        <v>5307</v>
      </c>
      <c r="N196" s="119">
        <v>70000</v>
      </c>
      <c r="O196" s="57">
        <v>20</v>
      </c>
      <c r="P196" s="119">
        <v>70000</v>
      </c>
      <c r="Q196" s="57" t="s">
        <v>5308</v>
      </c>
      <c r="R196" s="27">
        <v>20</v>
      </c>
      <c r="S196" s="241" t="s">
        <v>5451</v>
      </c>
      <c r="T196" s="242" t="s">
        <v>5452</v>
      </c>
      <c r="U196" s="600">
        <v>501746005</v>
      </c>
    </row>
    <row r="197" spans="1:21" ht="51">
      <c r="A197" s="237">
        <v>190</v>
      </c>
      <c r="B197" s="27"/>
      <c r="C197" s="95" t="s">
        <v>5453</v>
      </c>
      <c r="D197" s="95" t="s">
        <v>5454</v>
      </c>
      <c r="E197" s="140" t="s">
        <v>5455</v>
      </c>
      <c r="F197" s="123" t="s">
        <v>30</v>
      </c>
      <c r="G197" s="109" t="s">
        <v>33</v>
      </c>
      <c r="H197" s="95" t="s">
        <v>34</v>
      </c>
      <c r="I197" s="109" t="s">
        <v>5</v>
      </c>
      <c r="J197" s="95" t="s">
        <v>4553</v>
      </c>
      <c r="K197" s="594">
        <v>100000</v>
      </c>
      <c r="L197" s="27">
        <v>63000</v>
      </c>
      <c r="M197" s="27" t="s">
        <v>5307</v>
      </c>
      <c r="N197" s="119">
        <v>70000</v>
      </c>
      <c r="O197" s="57">
        <v>20</v>
      </c>
      <c r="P197" s="119">
        <v>70000</v>
      </c>
      <c r="Q197" s="57" t="s">
        <v>5308</v>
      </c>
      <c r="R197" s="27">
        <v>20</v>
      </c>
      <c r="S197" s="242" t="s">
        <v>5456</v>
      </c>
      <c r="T197" s="242" t="s">
        <v>5457</v>
      </c>
      <c r="U197" s="600">
        <v>504445749</v>
      </c>
    </row>
    <row r="198" spans="1:21" ht="51">
      <c r="A198" s="206">
        <v>191</v>
      </c>
      <c r="B198" s="27"/>
      <c r="C198" s="95" t="s">
        <v>3039</v>
      </c>
      <c r="D198" s="95" t="s">
        <v>5458</v>
      </c>
      <c r="E198" s="140" t="s">
        <v>2685</v>
      </c>
      <c r="F198" s="123" t="s">
        <v>30</v>
      </c>
      <c r="G198" s="109" t="s">
        <v>33</v>
      </c>
      <c r="H198" s="95" t="s">
        <v>159</v>
      </c>
      <c r="I198" s="95" t="s">
        <v>6</v>
      </c>
      <c r="J198" s="95" t="s">
        <v>4553</v>
      </c>
      <c r="K198" s="594">
        <v>50000</v>
      </c>
      <c r="L198" s="27">
        <v>31500</v>
      </c>
      <c r="M198" s="27" t="s">
        <v>5307</v>
      </c>
      <c r="N198" s="119">
        <v>35000</v>
      </c>
      <c r="O198" s="57">
        <v>20</v>
      </c>
      <c r="P198" s="119">
        <v>35000</v>
      </c>
      <c r="Q198" s="57" t="s">
        <v>5308</v>
      </c>
      <c r="R198" s="27">
        <v>20</v>
      </c>
      <c r="S198" s="242" t="s">
        <v>5459</v>
      </c>
      <c r="T198" s="242" t="s">
        <v>5460</v>
      </c>
      <c r="U198" s="600">
        <v>504373228</v>
      </c>
    </row>
    <row r="199" spans="1:21" ht="51">
      <c r="A199" s="237">
        <v>192</v>
      </c>
      <c r="B199" s="27"/>
      <c r="C199" s="95" t="s">
        <v>5461</v>
      </c>
      <c r="D199" s="95" t="s">
        <v>4822</v>
      </c>
      <c r="E199" s="140" t="s">
        <v>2345</v>
      </c>
      <c r="F199" s="123" t="s">
        <v>30</v>
      </c>
      <c r="G199" s="109" t="s">
        <v>33</v>
      </c>
      <c r="H199" s="95" t="s">
        <v>34</v>
      </c>
      <c r="I199" s="95" t="s">
        <v>6</v>
      </c>
      <c r="J199" s="95" t="s">
        <v>4553</v>
      </c>
      <c r="K199" s="594">
        <v>50000</v>
      </c>
      <c r="L199" s="27">
        <v>31500</v>
      </c>
      <c r="M199" s="27" t="s">
        <v>5307</v>
      </c>
      <c r="N199" s="119">
        <v>35000</v>
      </c>
      <c r="O199" s="57">
        <v>20</v>
      </c>
      <c r="P199" s="119">
        <v>35000</v>
      </c>
      <c r="Q199" s="57" t="s">
        <v>5308</v>
      </c>
      <c r="R199" s="27">
        <v>20</v>
      </c>
      <c r="S199" s="241" t="s">
        <v>5462</v>
      </c>
      <c r="T199" s="242" t="s">
        <v>5463</v>
      </c>
      <c r="U199" s="600">
        <v>504373253</v>
      </c>
    </row>
    <row r="200" spans="1:21" ht="51">
      <c r="A200" s="206">
        <v>193</v>
      </c>
      <c r="B200" s="27"/>
      <c r="C200" s="95" t="s">
        <v>5464</v>
      </c>
      <c r="D200" s="95" t="s">
        <v>5465</v>
      </c>
      <c r="E200" s="136" t="s">
        <v>5466</v>
      </c>
      <c r="F200" s="123" t="s">
        <v>30</v>
      </c>
      <c r="G200" s="109" t="s">
        <v>33</v>
      </c>
      <c r="H200" s="95" t="s">
        <v>159</v>
      </c>
      <c r="I200" s="95" t="s">
        <v>6</v>
      </c>
      <c r="J200" s="95" t="s">
        <v>4553</v>
      </c>
      <c r="K200" s="594">
        <v>50000</v>
      </c>
      <c r="L200" s="27">
        <v>31500</v>
      </c>
      <c r="M200" s="27" t="s">
        <v>5307</v>
      </c>
      <c r="N200" s="119">
        <v>35000</v>
      </c>
      <c r="O200" s="57">
        <v>20</v>
      </c>
      <c r="P200" s="119">
        <v>35000</v>
      </c>
      <c r="Q200" s="57" t="s">
        <v>5308</v>
      </c>
      <c r="R200" s="27">
        <v>20</v>
      </c>
      <c r="S200" s="242" t="s">
        <v>5467</v>
      </c>
      <c r="T200" s="242" t="s">
        <v>5468</v>
      </c>
      <c r="U200" s="600">
        <v>504373156</v>
      </c>
    </row>
    <row r="201" spans="1:21" ht="30">
      <c r="A201" s="237">
        <v>194</v>
      </c>
      <c r="B201" s="27"/>
      <c r="C201" s="95" t="s">
        <v>5469</v>
      </c>
      <c r="D201" s="95" t="s">
        <v>5470</v>
      </c>
      <c r="E201" s="140" t="s">
        <v>5471</v>
      </c>
      <c r="F201" s="123" t="s">
        <v>30</v>
      </c>
      <c r="G201" s="109" t="s">
        <v>33</v>
      </c>
      <c r="H201" s="95" t="s">
        <v>34</v>
      </c>
      <c r="I201" s="109" t="s">
        <v>5</v>
      </c>
      <c r="J201" s="95" t="s">
        <v>4553</v>
      </c>
      <c r="K201" s="594">
        <v>50000</v>
      </c>
      <c r="L201" s="27">
        <v>31500</v>
      </c>
      <c r="M201" s="27" t="s">
        <v>5307</v>
      </c>
      <c r="N201" s="119">
        <v>35000</v>
      </c>
      <c r="O201" s="57">
        <v>20</v>
      </c>
      <c r="P201" s="119">
        <v>35000</v>
      </c>
      <c r="Q201" s="57" t="s">
        <v>5308</v>
      </c>
      <c r="R201" s="27">
        <v>20</v>
      </c>
      <c r="S201" s="242" t="s">
        <v>5472</v>
      </c>
      <c r="T201" s="242" t="s">
        <v>5473</v>
      </c>
      <c r="U201" s="600">
        <v>501464515</v>
      </c>
    </row>
    <row r="202" spans="1:21" ht="30">
      <c r="A202" s="206">
        <v>195</v>
      </c>
      <c r="B202" s="27"/>
      <c r="C202" s="95" t="s">
        <v>5474</v>
      </c>
      <c r="D202" s="95" t="s">
        <v>5423</v>
      </c>
      <c r="E202" s="140" t="s">
        <v>5471</v>
      </c>
      <c r="F202" s="123" t="s">
        <v>30</v>
      </c>
      <c r="G202" s="109" t="s">
        <v>33</v>
      </c>
      <c r="H202" s="95" t="s">
        <v>34</v>
      </c>
      <c r="I202" s="109" t="s">
        <v>5</v>
      </c>
      <c r="J202" s="95" t="s">
        <v>4553</v>
      </c>
      <c r="K202" s="594">
        <v>50000</v>
      </c>
      <c r="L202" s="27">
        <v>31500</v>
      </c>
      <c r="M202" s="27" t="s">
        <v>5307</v>
      </c>
      <c r="N202" s="119">
        <v>35000</v>
      </c>
      <c r="O202" s="57">
        <v>20</v>
      </c>
      <c r="P202" s="119">
        <v>35000</v>
      </c>
      <c r="Q202" s="57" t="s">
        <v>5308</v>
      </c>
      <c r="R202" s="27">
        <v>20</v>
      </c>
      <c r="S202" s="242" t="s">
        <v>5475</v>
      </c>
      <c r="T202" s="242" t="s">
        <v>5476</v>
      </c>
      <c r="U202" s="600">
        <v>502815976</v>
      </c>
    </row>
    <row r="203" spans="1:21" ht="45">
      <c r="A203" s="237">
        <v>196</v>
      </c>
      <c r="B203" s="27"/>
      <c r="C203" s="95" t="s">
        <v>3228</v>
      </c>
      <c r="D203" s="95" t="s">
        <v>5477</v>
      </c>
      <c r="E203" s="140" t="s">
        <v>5478</v>
      </c>
      <c r="F203" s="123" t="s">
        <v>30</v>
      </c>
      <c r="G203" s="109" t="s">
        <v>33</v>
      </c>
      <c r="H203" s="95" t="s">
        <v>34</v>
      </c>
      <c r="I203" s="95" t="s">
        <v>6</v>
      </c>
      <c r="J203" s="95" t="s">
        <v>4553</v>
      </c>
      <c r="K203" s="594">
        <v>50000</v>
      </c>
      <c r="L203" s="27">
        <v>31500</v>
      </c>
      <c r="M203" s="27" t="s">
        <v>5307</v>
      </c>
      <c r="N203" s="119">
        <v>35000</v>
      </c>
      <c r="O203" s="57">
        <v>20</v>
      </c>
      <c r="P203" s="119">
        <v>35000</v>
      </c>
      <c r="Q203" s="57" t="s">
        <v>5308</v>
      </c>
      <c r="R203" s="27">
        <v>20</v>
      </c>
      <c r="S203" s="242" t="s">
        <v>5479</v>
      </c>
      <c r="T203" s="242" t="s">
        <v>5480</v>
      </c>
      <c r="U203" s="600">
        <v>504445745</v>
      </c>
    </row>
    <row r="204" spans="1:21" ht="51">
      <c r="A204" s="206">
        <v>197</v>
      </c>
      <c r="B204" s="27"/>
      <c r="C204" s="95" t="s">
        <v>5481</v>
      </c>
      <c r="D204" s="95" t="s">
        <v>5482</v>
      </c>
      <c r="E204" s="140" t="s">
        <v>5483</v>
      </c>
      <c r="F204" s="123" t="s">
        <v>30</v>
      </c>
      <c r="G204" s="109" t="s">
        <v>33</v>
      </c>
      <c r="H204" s="95" t="s">
        <v>34</v>
      </c>
      <c r="I204" s="95" t="s">
        <v>6</v>
      </c>
      <c r="J204" s="95" t="s">
        <v>4553</v>
      </c>
      <c r="K204" s="594">
        <v>100000</v>
      </c>
      <c r="L204" s="27">
        <v>63000</v>
      </c>
      <c r="M204" s="27" t="s">
        <v>5307</v>
      </c>
      <c r="N204" s="119">
        <v>70000</v>
      </c>
      <c r="O204" s="57">
        <v>20</v>
      </c>
      <c r="P204" s="119">
        <v>70000</v>
      </c>
      <c r="Q204" s="57" t="s">
        <v>5308</v>
      </c>
      <c r="R204" s="27">
        <v>20</v>
      </c>
      <c r="S204" s="242" t="s">
        <v>5484</v>
      </c>
      <c r="T204" s="242" t="s">
        <v>5485</v>
      </c>
      <c r="U204" s="600">
        <v>504367527</v>
      </c>
    </row>
    <row r="205" spans="1:21" ht="38.25">
      <c r="A205" s="237">
        <v>198</v>
      </c>
      <c r="B205" s="27"/>
      <c r="C205" s="95" t="s">
        <v>5486</v>
      </c>
      <c r="D205" s="95" t="s">
        <v>5217</v>
      </c>
      <c r="E205" s="140" t="s">
        <v>5487</v>
      </c>
      <c r="F205" s="123" t="s">
        <v>30</v>
      </c>
      <c r="G205" s="109" t="s">
        <v>33</v>
      </c>
      <c r="H205" s="95" t="s">
        <v>34</v>
      </c>
      <c r="I205" s="109" t="s">
        <v>5</v>
      </c>
      <c r="J205" s="95" t="s">
        <v>4553</v>
      </c>
      <c r="K205" s="594">
        <v>50000</v>
      </c>
      <c r="L205" s="27">
        <v>31500</v>
      </c>
      <c r="M205" s="27" t="s">
        <v>5307</v>
      </c>
      <c r="N205" s="119">
        <v>35000</v>
      </c>
      <c r="O205" s="57">
        <v>20</v>
      </c>
      <c r="P205" s="119">
        <v>35000</v>
      </c>
      <c r="Q205" s="57" t="s">
        <v>5308</v>
      </c>
      <c r="R205" s="27">
        <v>20</v>
      </c>
      <c r="S205" s="242" t="s">
        <v>5488</v>
      </c>
      <c r="T205" s="242" t="s">
        <v>5489</v>
      </c>
      <c r="U205" s="600">
        <v>504372956</v>
      </c>
    </row>
    <row r="206" spans="1:21" ht="63.75">
      <c r="A206" s="206">
        <v>199</v>
      </c>
      <c r="B206" s="27"/>
      <c r="C206" s="95" t="s">
        <v>5490</v>
      </c>
      <c r="D206" s="95" t="s">
        <v>5491</v>
      </c>
      <c r="E206" s="140" t="s">
        <v>5492</v>
      </c>
      <c r="F206" s="123" t="s">
        <v>30</v>
      </c>
      <c r="G206" s="109" t="s">
        <v>33</v>
      </c>
      <c r="H206" s="95" t="s">
        <v>34</v>
      </c>
      <c r="I206" s="95" t="s">
        <v>6</v>
      </c>
      <c r="J206" s="95" t="s">
        <v>4553</v>
      </c>
      <c r="K206" s="594">
        <v>50000</v>
      </c>
      <c r="L206" s="27">
        <v>31500</v>
      </c>
      <c r="M206" s="27" t="s">
        <v>5307</v>
      </c>
      <c r="N206" s="119">
        <v>35000</v>
      </c>
      <c r="O206" s="57">
        <v>20</v>
      </c>
      <c r="P206" s="119">
        <v>35000</v>
      </c>
      <c r="Q206" s="57" t="s">
        <v>5308</v>
      </c>
      <c r="R206" s="27">
        <v>20</v>
      </c>
      <c r="S206" s="242" t="s">
        <v>5493</v>
      </c>
      <c r="T206" s="242" t="s">
        <v>5494</v>
      </c>
      <c r="U206" s="600">
        <v>504373250</v>
      </c>
    </row>
    <row r="207" spans="1:21" ht="51">
      <c r="A207" s="237">
        <v>200</v>
      </c>
      <c r="B207" s="27"/>
      <c r="C207" s="95" t="s">
        <v>2391</v>
      </c>
      <c r="D207" s="95" t="s">
        <v>5495</v>
      </c>
      <c r="E207" s="140" t="s">
        <v>5496</v>
      </c>
      <c r="F207" s="123" t="s">
        <v>30</v>
      </c>
      <c r="G207" s="109" t="s">
        <v>33</v>
      </c>
      <c r="H207" s="95" t="s">
        <v>34</v>
      </c>
      <c r="I207" s="95" t="s">
        <v>6</v>
      </c>
      <c r="J207" s="95" t="s">
        <v>4553</v>
      </c>
      <c r="K207" s="594">
        <v>50000</v>
      </c>
      <c r="L207" s="27">
        <v>31500</v>
      </c>
      <c r="M207" s="27" t="s">
        <v>5307</v>
      </c>
      <c r="N207" s="119">
        <v>35000</v>
      </c>
      <c r="O207" s="57">
        <v>20</v>
      </c>
      <c r="P207" s="119">
        <v>35000</v>
      </c>
      <c r="Q207" s="57" t="s">
        <v>5308</v>
      </c>
      <c r="R207" s="27">
        <v>20</v>
      </c>
      <c r="S207" s="242" t="s">
        <v>5497</v>
      </c>
      <c r="T207" s="242" t="s">
        <v>5498</v>
      </c>
      <c r="U207" s="600">
        <v>504373252</v>
      </c>
    </row>
    <row r="208" spans="1:21" ht="38.25">
      <c r="A208" s="206">
        <v>201</v>
      </c>
      <c r="B208" s="27"/>
      <c r="C208" s="95" t="s">
        <v>5499</v>
      </c>
      <c r="D208" s="95" t="s">
        <v>5500</v>
      </c>
      <c r="E208" s="140" t="s">
        <v>5501</v>
      </c>
      <c r="F208" s="123" t="s">
        <v>30</v>
      </c>
      <c r="G208" s="109" t="s">
        <v>33</v>
      </c>
      <c r="H208" s="95" t="s">
        <v>34</v>
      </c>
      <c r="I208" s="95" t="s">
        <v>6</v>
      </c>
      <c r="J208" s="95" t="s">
        <v>4553</v>
      </c>
      <c r="K208" s="594">
        <v>50000</v>
      </c>
      <c r="L208" s="27">
        <v>31500</v>
      </c>
      <c r="M208" s="27" t="s">
        <v>5307</v>
      </c>
      <c r="N208" s="119">
        <v>35000</v>
      </c>
      <c r="O208" s="57">
        <v>20</v>
      </c>
      <c r="P208" s="119">
        <v>35000</v>
      </c>
      <c r="Q208" s="57" t="s">
        <v>5308</v>
      </c>
      <c r="R208" s="27">
        <v>20</v>
      </c>
      <c r="S208" s="242" t="s">
        <v>5502</v>
      </c>
      <c r="T208" s="242" t="s">
        <v>5503</v>
      </c>
      <c r="U208" s="600">
        <v>504329500</v>
      </c>
    </row>
    <row r="209" spans="1:21" ht="51">
      <c r="A209" s="237">
        <v>202</v>
      </c>
      <c r="B209" s="27"/>
      <c r="C209" s="95" t="s">
        <v>5319</v>
      </c>
      <c r="D209" s="95" t="s">
        <v>5504</v>
      </c>
      <c r="E209" s="136" t="s">
        <v>5445</v>
      </c>
      <c r="F209" s="123" t="s">
        <v>30</v>
      </c>
      <c r="G209" s="109" t="s">
        <v>33</v>
      </c>
      <c r="H209" s="95" t="s">
        <v>34</v>
      </c>
      <c r="I209" s="95" t="s">
        <v>6</v>
      </c>
      <c r="J209" s="95" t="s">
        <v>4553</v>
      </c>
      <c r="K209" s="594">
        <v>50000</v>
      </c>
      <c r="L209" s="27">
        <v>31500</v>
      </c>
      <c r="M209" s="27" t="s">
        <v>5307</v>
      </c>
      <c r="N209" s="119">
        <v>35000</v>
      </c>
      <c r="O209" s="57">
        <v>20</v>
      </c>
      <c r="P209" s="119">
        <v>35000</v>
      </c>
      <c r="Q209" s="57" t="s">
        <v>5308</v>
      </c>
      <c r="R209" s="27">
        <v>20</v>
      </c>
      <c r="S209" s="242" t="s">
        <v>5505</v>
      </c>
      <c r="T209" s="242" t="s">
        <v>5506</v>
      </c>
      <c r="U209" s="600">
        <v>504373434</v>
      </c>
    </row>
    <row r="210" spans="1:21" ht="51">
      <c r="A210" s="206">
        <v>203</v>
      </c>
      <c r="B210" s="27"/>
      <c r="C210" s="95" t="s">
        <v>5507</v>
      </c>
      <c r="D210" s="95" t="s">
        <v>5508</v>
      </c>
      <c r="E210" s="140" t="s">
        <v>5509</v>
      </c>
      <c r="F210" s="123" t="s">
        <v>30</v>
      </c>
      <c r="G210" s="109" t="s">
        <v>33</v>
      </c>
      <c r="H210" s="95" t="s">
        <v>34</v>
      </c>
      <c r="I210" s="95" t="s">
        <v>6</v>
      </c>
      <c r="J210" s="95" t="s">
        <v>4553</v>
      </c>
      <c r="K210" s="594">
        <v>50000</v>
      </c>
      <c r="L210" s="27">
        <v>31500</v>
      </c>
      <c r="M210" s="27" t="s">
        <v>5307</v>
      </c>
      <c r="N210" s="119">
        <v>35000</v>
      </c>
      <c r="O210" s="57">
        <v>20</v>
      </c>
      <c r="P210" s="119">
        <v>35000</v>
      </c>
      <c r="Q210" s="57" t="s">
        <v>5308</v>
      </c>
      <c r="R210" s="27">
        <v>20</v>
      </c>
      <c r="S210" s="242" t="s">
        <v>5510</v>
      </c>
      <c r="T210" s="242" t="s">
        <v>5511</v>
      </c>
      <c r="U210" s="600">
        <v>504373271</v>
      </c>
    </row>
    <row r="211" spans="1:21" ht="30">
      <c r="A211" s="237">
        <v>204</v>
      </c>
      <c r="B211" s="27"/>
      <c r="C211" s="95" t="s">
        <v>5512</v>
      </c>
      <c r="D211" s="95" t="s">
        <v>5513</v>
      </c>
      <c r="E211" s="140" t="s">
        <v>3080</v>
      </c>
      <c r="F211" s="123" t="s">
        <v>30</v>
      </c>
      <c r="G211" s="109" t="s">
        <v>33</v>
      </c>
      <c r="H211" s="95" t="s">
        <v>34</v>
      </c>
      <c r="I211" s="95" t="s">
        <v>6</v>
      </c>
      <c r="J211" s="95" t="s">
        <v>4553</v>
      </c>
      <c r="K211" s="594">
        <v>50000</v>
      </c>
      <c r="L211" s="27">
        <v>31500</v>
      </c>
      <c r="M211" s="27" t="s">
        <v>5307</v>
      </c>
      <c r="N211" s="119">
        <v>35000</v>
      </c>
      <c r="O211" s="57">
        <v>20</v>
      </c>
      <c r="P211" s="119">
        <v>35000</v>
      </c>
      <c r="Q211" s="57" t="s">
        <v>5308</v>
      </c>
      <c r="R211" s="27">
        <v>20</v>
      </c>
      <c r="S211" s="242" t="s">
        <v>5514</v>
      </c>
      <c r="T211" s="242" t="s">
        <v>5515</v>
      </c>
      <c r="U211" s="600">
        <v>504373309</v>
      </c>
    </row>
    <row r="212" spans="1:21" ht="63.75">
      <c r="A212" s="206">
        <v>205</v>
      </c>
      <c r="B212" s="27"/>
      <c r="C212" s="95" t="s">
        <v>5516</v>
      </c>
      <c r="D212" s="95" t="s">
        <v>5517</v>
      </c>
      <c r="E212" s="140" t="s">
        <v>5518</v>
      </c>
      <c r="F212" s="123" t="s">
        <v>30</v>
      </c>
      <c r="G212" s="109" t="s">
        <v>33</v>
      </c>
      <c r="H212" s="95" t="s">
        <v>34</v>
      </c>
      <c r="I212" s="109" t="s">
        <v>5</v>
      </c>
      <c r="J212" s="95" t="s">
        <v>4553</v>
      </c>
      <c r="K212" s="594">
        <v>100000</v>
      </c>
      <c r="L212" s="27">
        <v>63000</v>
      </c>
      <c r="M212" s="27" t="s">
        <v>5307</v>
      </c>
      <c r="N212" s="119">
        <v>70000</v>
      </c>
      <c r="O212" s="57">
        <v>20</v>
      </c>
      <c r="P212" s="119">
        <v>70000</v>
      </c>
      <c r="Q212" s="57" t="s">
        <v>5308</v>
      </c>
      <c r="R212" s="27">
        <v>20</v>
      </c>
      <c r="S212" s="242" t="s">
        <v>5519</v>
      </c>
      <c r="T212" s="242" t="s">
        <v>5520</v>
      </c>
      <c r="U212" s="600">
        <v>109098567</v>
      </c>
    </row>
    <row r="213" spans="1:21" ht="51">
      <c r="A213" s="237">
        <v>206</v>
      </c>
      <c r="B213" s="27"/>
      <c r="C213" s="95" t="s">
        <v>5486</v>
      </c>
      <c r="D213" s="95" t="s">
        <v>5521</v>
      </c>
      <c r="E213" s="140" t="s">
        <v>5522</v>
      </c>
      <c r="F213" s="123" t="s">
        <v>30</v>
      </c>
      <c r="G213" s="109" t="s">
        <v>33</v>
      </c>
      <c r="H213" s="95" t="s">
        <v>34</v>
      </c>
      <c r="I213" s="109" t="s">
        <v>5</v>
      </c>
      <c r="J213" s="95" t="s">
        <v>4553</v>
      </c>
      <c r="K213" s="594">
        <v>100000</v>
      </c>
      <c r="L213" s="27">
        <v>63000</v>
      </c>
      <c r="M213" s="27" t="s">
        <v>5307</v>
      </c>
      <c r="N213" s="119">
        <v>70000</v>
      </c>
      <c r="O213" s="57">
        <v>20</v>
      </c>
      <c r="P213" s="119">
        <v>70000</v>
      </c>
      <c r="Q213" s="57" t="s">
        <v>5308</v>
      </c>
      <c r="R213" s="27">
        <v>20</v>
      </c>
      <c r="S213" s="242" t="s">
        <v>5523</v>
      </c>
      <c r="T213" s="242" t="s">
        <v>5524</v>
      </c>
      <c r="U213" s="600">
        <v>504445815</v>
      </c>
    </row>
    <row r="214" spans="1:21" ht="63.75">
      <c r="A214" s="206">
        <v>207</v>
      </c>
      <c r="B214" s="27"/>
      <c r="C214" s="95" t="s">
        <v>5525</v>
      </c>
      <c r="D214" s="95" t="s">
        <v>5526</v>
      </c>
      <c r="E214" s="140" t="s">
        <v>5527</v>
      </c>
      <c r="F214" s="123" t="s">
        <v>30</v>
      </c>
      <c r="G214" s="109" t="s">
        <v>33</v>
      </c>
      <c r="H214" s="95" t="s">
        <v>34</v>
      </c>
      <c r="I214" s="109" t="s">
        <v>5</v>
      </c>
      <c r="J214" s="95" t="s">
        <v>4553</v>
      </c>
      <c r="K214" s="594">
        <v>50000</v>
      </c>
      <c r="L214" s="27">
        <v>31500</v>
      </c>
      <c r="M214" s="27" t="s">
        <v>5307</v>
      </c>
      <c r="N214" s="119">
        <v>35000</v>
      </c>
      <c r="O214" s="57">
        <v>20</v>
      </c>
      <c r="P214" s="119">
        <v>35000</v>
      </c>
      <c r="Q214" s="57" t="s">
        <v>5308</v>
      </c>
      <c r="R214" s="27">
        <v>20</v>
      </c>
      <c r="S214" s="242" t="s">
        <v>5528</v>
      </c>
      <c r="T214" s="242" t="s">
        <v>5529</v>
      </c>
      <c r="U214" s="600">
        <v>504372696</v>
      </c>
    </row>
    <row r="215" spans="1:21" ht="45">
      <c r="A215" s="237">
        <v>208</v>
      </c>
      <c r="B215" s="27"/>
      <c r="C215" s="95" t="s">
        <v>5530</v>
      </c>
      <c r="D215" s="95" t="s">
        <v>3228</v>
      </c>
      <c r="E215" s="140" t="s">
        <v>5531</v>
      </c>
      <c r="F215" s="123" t="s">
        <v>30</v>
      </c>
      <c r="G215" s="109" t="s">
        <v>33</v>
      </c>
      <c r="H215" s="95" t="s">
        <v>34</v>
      </c>
      <c r="I215" s="95" t="s">
        <v>6</v>
      </c>
      <c r="J215" s="95" t="s">
        <v>4553</v>
      </c>
      <c r="K215" s="594">
        <v>50000</v>
      </c>
      <c r="L215" s="27">
        <v>31500</v>
      </c>
      <c r="M215" s="27" t="s">
        <v>5307</v>
      </c>
      <c r="N215" s="119">
        <v>35000</v>
      </c>
      <c r="O215" s="57">
        <v>20</v>
      </c>
      <c r="P215" s="119">
        <v>35000</v>
      </c>
      <c r="Q215" s="57" t="s">
        <v>5308</v>
      </c>
      <c r="R215" s="27">
        <v>20</v>
      </c>
      <c r="S215" s="242" t="s">
        <v>5532</v>
      </c>
      <c r="T215" s="242" t="s">
        <v>5533</v>
      </c>
      <c r="U215" s="600">
        <v>504373266</v>
      </c>
    </row>
    <row r="216" spans="1:21" ht="30">
      <c r="A216" s="206">
        <v>209</v>
      </c>
      <c r="B216" s="27"/>
      <c r="C216" s="95" t="s">
        <v>5534</v>
      </c>
      <c r="D216" s="95" t="s">
        <v>2316</v>
      </c>
      <c r="E216" s="136" t="s">
        <v>5535</v>
      </c>
      <c r="F216" s="123" t="s">
        <v>30</v>
      </c>
      <c r="G216" s="109" t="s">
        <v>33</v>
      </c>
      <c r="H216" s="95" t="s">
        <v>34</v>
      </c>
      <c r="I216" s="95" t="s">
        <v>6</v>
      </c>
      <c r="J216" s="95" t="s">
        <v>4553</v>
      </c>
      <c r="K216" s="594">
        <v>50000</v>
      </c>
      <c r="L216" s="27">
        <v>31500</v>
      </c>
      <c r="M216" s="27" t="s">
        <v>5307</v>
      </c>
      <c r="N216" s="119">
        <v>35000</v>
      </c>
      <c r="O216" s="57">
        <v>20</v>
      </c>
      <c r="P216" s="119">
        <v>35000</v>
      </c>
      <c r="Q216" s="57" t="s">
        <v>5308</v>
      </c>
      <c r="R216" s="27">
        <v>20</v>
      </c>
      <c r="S216" s="242" t="s">
        <v>5536</v>
      </c>
      <c r="T216" s="242" t="s">
        <v>5537</v>
      </c>
      <c r="U216" s="600">
        <v>503239036</v>
      </c>
    </row>
    <row r="217" spans="1:21" ht="63.75">
      <c r="A217" s="237">
        <v>210</v>
      </c>
      <c r="B217" s="27"/>
      <c r="C217" s="95" t="s">
        <v>5538</v>
      </c>
      <c r="D217" s="95" t="s">
        <v>1746</v>
      </c>
      <c r="E217" s="140" t="s">
        <v>5539</v>
      </c>
      <c r="F217" s="123" t="s">
        <v>30</v>
      </c>
      <c r="G217" s="109" t="s">
        <v>33</v>
      </c>
      <c r="H217" s="95" t="s">
        <v>34</v>
      </c>
      <c r="I217" s="95" t="s">
        <v>6</v>
      </c>
      <c r="J217" s="95" t="s">
        <v>4553</v>
      </c>
      <c r="K217" s="594">
        <v>50000</v>
      </c>
      <c r="L217" s="27">
        <v>31500</v>
      </c>
      <c r="M217" s="27" t="s">
        <v>5307</v>
      </c>
      <c r="N217" s="119">
        <v>35000</v>
      </c>
      <c r="O217" s="57">
        <v>20</v>
      </c>
      <c r="P217" s="119">
        <v>35000</v>
      </c>
      <c r="Q217" s="57" t="s">
        <v>5308</v>
      </c>
      <c r="R217" s="27">
        <v>20</v>
      </c>
      <c r="S217" s="242" t="s">
        <v>5540</v>
      </c>
      <c r="T217" s="242" t="s">
        <v>5541</v>
      </c>
      <c r="U217" s="600">
        <v>504373417</v>
      </c>
    </row>
    <row r="218" spans="1:21" ht="38.25">
      <c r="A218" s="206">
        <v>211</v>
      </c>
      <c r="B218" s="27"/>
      <c r="C218" s="95" t="s">
        <v>5542</v>
      </c>
      <c r="D218" s="95" t="s">
        <v>5543</v>
      </c>
      <c r="E218" s="140" t="s">
        <v>5544</v>
      </c>
      <c r="F218" s="123" t="s">
        <v>30</v>
      </c>
      <c r="G218" s="109" t="s">
        <v>33</v>
      </c>
      <c r="H218" s="95" t="s">
        <v>34</v>
      </c>
      <c r="I218" s="95" t="s">
        <v>6</v>
      </c>
      <c r="J218" s="95" t="s">
        <v>4553</v>
      </c>
      <c r="K218" s="594">
        <v>50000</v>
      </c>
      <c r="L218" s="27">
        <v>31500</v>
      </c>
      <c r="M218" s="27" t="s">
        <v>5307</v>
      </c>
      <c r="N218" s="119">
        <v>35000</v>
      </c>
      <c r="O218" s="57">
        <v>20</v>
      </c>
      <c r="P218" s="119">
        <v>35000</v>
      </c>
      <c r="Q218" s="57" t="s">
        <v>5308</v>
      </c>
      <c r="R218" s="27">
        <v>20</v>
      </c>
      <c r="S218" s="242" t="s">
        <v>5545</v>
      </c>
      <c r="T218" s="242" t="s">
        <v>5546</v>
      </c>
      <c r="U218" s="600">
        <v>504372695</v>
      </c>
    </row>
    <row r="219" spans="1:21" ht="51">
      <c r="A219" s="237">
        <v>212</v>
      </c>
      <c r="B219" s="27"/>
      <c r="C219" s="95" t="s">
        <v>1711</v>
      </c>
      <c r="D219" s="95" t="s">
        <v>5547</v>
      </c>
      <c r="E219" s="140" t="s">
        <v>5548</v>
      </c>
      <c r="F219" s="123" t="s">
        <v>30</v>
      </c>
      <c r="G219" s="109" t="s">
        <v>33</v>
      </c>
      <c r="H219" s="95" t="s">
        <v>34</v>
      </c>
      <c r="I219" s="109" t="s">
        <v>5</v>
      </c>
      <c r="J219" s="95" t="s">
        <v>4553</v>
      </c>
      <c r="K219" s="594">
        <v>50000</v>
      </c>
      <c r="L219" s="27">
        <v>31500</v>
      </c>
      <c r="M219" s="27" t="s">
        <v>5307</v>
      </c>
      <c r="N219" s="119">
        <v>35000</v>
      </c>
      <c r="O219" s="57">
        <v>20</v>
      </c>
      <c r="P219" s="119">
        <v>35000</v>
      </c>
      <c r="Q219" s="57" t="s">
        <v>5308</v>
      </c>
      <c r="R219" s="27">
        <v>20</v>
      </c>
      <c r="S219" s="242" t="s">
        <v>5549</v>
      </c>
      <c r="T219" s="242" t="s">
        <v>5550</v>
      </c>
      <c r="U219" s="600">
        <v>504411735</v>
      </c>
    </row>
    <row r="220" spans="1:21" ht="30">
      <c r="A220" s="206">
        <v>213</v>
      </c>
      <c r="B220" s="27"/>
      <c r="C220" s="95" t="s">
        <v>5551</v>
      </c>
      <c r="D220" s="95" t="s">
        <v>1939</v>
      </c>
      <c r="E220" s="140" t="s">
        <v>5552</v>
      </c>
      <c r="F220" s="123" t="s">
        <v>30</v>
      </c>
      <c r="G220" s="109" t="s">
        <v>33</v>
      </c>
      <c r="H220" s="95" t="s">
        <v>34</v>
      </c>
      <c r="I220" s="95" t="s">
        <v>6</v>
      </c>
      <c r="J220" s="95" t="s">
        <v>4553</v>
      </c>
      <c r="K220" s="594">
        <v>50000</v>
      </c>
      <c r="L220" s="27">
        <v>31500</v>
      </c>
      <c r="M220" s="27" t="s">
        <v>5307</v>
      </c>
      <c r="N220" s="119">
        <v>35000</v>
      </c>
      <c r="O220" s="57">
        <v>20</v>
      </c>
      <c r="P220" s="119">
        <v>35000</v>
      </c>
      <c r="Q220" s="57" t="s">
        <v>5308</v>
      </c>
      <c r="R220" s="27">
        <v>20</v>
      </c>
      <c r="S220" s="242" t="s">
        <v>5553</v>
      </c>
      <c r="T220" s="242" t="s">
        <v>5554</v>
      </c>
      <c r="U220" s="600">
        <v>504373246</v>
      </c>
    </row>
    <row r="221" spans="1:21" ht="51">
      <c r="A221" s="237">
        <v>214</v>
      </c>
      <c r="B221" s="27"/>
      <c r="C221" s="95" t="s">
        <v>5555</v>
      </c>
      <c r="D221" s="95" t="s">
        <v>2401</v>
      </c>
      <c r="E221" s="140" t="s">
        <v>2685</v>
      </c>
      <c r="F221" s="123" t="s">
        <v>30</v>
      </c>
      <c r="G221" s="109" t="s">
        <v>33</v>
      </c>
      <c r="H221" s="95" t="s">
        <v>34</v>
      </c>
      <c r="I221" s="95" t="s">
        <v>6</v>
      </c>
      <c r="J221" s="95" t="s">
        <v>4553</v>
      </c>
      <c r="K221" s="594">
        <v>100000</v>
      </c>
      <c r="L221" s="27">
        <v>63000</v>
      </c>
      <c r="M221" s="27" t="s">
        <v>5307</v>
      </c>
      <c r="N221" s="119">
        <v>70000</v>
      </c>
      <c r="O221" s="57">
        <v>20</v>
      </c>
      <c r="P221" s="119">
        <v>70000</v>
      </c>
      <c r="Q221" s="57" t="s">
        <v>5308</v>
      </c>
      <c r="R221" s="27">
        <v>20</v>
      </c>
      <c r="S221" s="242" t="s">
        <v>5556</v>
      </c>
      <c r="T221" s="242" t="s">
        <v>5557</v>
      </c>
      <c r="U221" s="600">
        <v>504373118</v>
      </c>
    </row>
    <row r="222" spans="1:21" ht="51">
      <c r="A222" s="206">
        <v>215</v>
      </c>
      <c r="B222" s="27"/>
      <c r="C222" s="95" t="s">
        <v>5558</v>
      </c>
      <c r="D222" s="95" t="s">
        <v>2401</v>
      </c>
      <c r="E222" s="140" t="s">
        <v>2685</v>
      </c>
      <c r="F222" s="123" t="s">
        <v>30</v>
      </c>
      <c r="G222" s="109" t="s">
        <v>33</v>
      </c>
      <c r="H222" s="95" t="s">
        <v>34</v>
      </c>
      <c r="I222" s="95" t="s">
        <v>6</v>
      </c>
      <c r="J222" s="95" t="s">
        <v>4553</v>
      </c>
      <c r="K222" s="594">
        <v>50000</v>
      </c>
      <c r="L222" s="27">
        <v>31500</v>
      </c>
      <c r="M222" s="27" t="s">
        <v>5307</v>
      </c>
      <c r="N222" s="119">
        <v>35000</v>
      </c>
      <c r="O222" s="57">
        <v>20</v>
      </c>
      <c r="P222" s="119">
        <v>35000</v>
      </c>
      <c r="Q222" s="57" t="s">
        <v>5308</v>
      </c>
      <c r="R222" s="27">
        <v>20</v>
      </c>
      <c r="S222" s="242" t="s">
        <v>5559</v>
      </c>
      <c r="T222" s="242" t="s">
        <v>5560</v>
      </c>
      <c r="U222" s="600">
        <v>504373119</v>
      </c>
    </row>
    <row r="223" spans="1:21" ht="38.25">
      <c r="A223" s="237">
        <v>216</v>
      </c>
      <c r="B223" s="27"/>
      <c r="C223" s="95" t="s">
        <v>1886</v>
      </c>
      <c r="D223" s="95" t="s">
        <v>1746</v>
      </c>
      <c r="E223" s="140" t="s">
        <v>5561</v>
      </c>
      <c r="F223" s="123" t="s">
        <v>30</v>
      </c>
      <c r="G223" s="109" t="s">
        <v>33</v>
      </c>
      <c r="H223" s="95" t="s">
        <v>34</v>
      </c>
      <c r="I223" s="95" t="s">
        <v>6</v>
      </c>
      <c r="J223" s="95" t="s">
        <v>4553</v>
      </c>
      <c r="K223" s="594">
        <v>50000</v>
      </c>
      <c r="L223" s="27">
        <v>31500</v>
      </c>
      <c r="M223" s="27" t="s">
        <v>5307</v>
      </c>
      <c r="N223" s="119">
        <v>35000</v>
      </c>
      <c r="O223" s="57">
        <v>20</v>
      </c>
      <c r="P223" s="119">
        <v>35000</v>
      </c>
      <c r="Q223" s="57" t="s">
        <v>5308</v>
      </c>
      <c r="R223" s="27">
        <v>20</v>
      </c>
      <c r="S223" s="242" t="s">
        <v>5562</v>
      </c>
      <c r="T223" s="242" t="s">
        <v>5563</v>
      </c>
      <c r="U223" s="600">
        <v>504373308</v>
      </c>
    </row>
    <row r="224" spans="1:21" ht="51">
      <c r="A224" s="206">
        <v>217</v>
      </c>
      <c r="B224" s="27"/>
      <c r="C224" s="95" t="s">
        <v>5564</v>
      </c>
      <c r="D224" s="95" t="s">
        <v>2316</v>
      </c>
      <c r="E224" s="140" t="s">
        <v>5565</v>
      </c>
      <c r="F224" s="123" t="s">
        <v>30</v>
      </c>
      <c r="G224" s="109" t="s">
        <v>33</v>
      </c>
      <c r="H224" s="95" t="s">
        <v>34</v>
      </c>
      <c r="I224" s="109" t="s">
        <v>5</v>
      </c>
      <c r="J224" s="95" t="s">
        <v>4553</v>
      </c>
      <c r="K224" s="594">
        <v>50000</v>
      </c>
      <c r="L224" s="27">
        <v>31500</v>
      </c>
      <c r="M224" s="27" t="s">
        <v>5307</v>
      </c>
      <c r="N224" s="119">
        <v>35000</v>
      </c>
      <c r="O224" s="57">
        <v>20</v>
      </c>
      <c r="P224" s="119">
        <v>35000</v>
      </c>
      <c r="Q224" s="57" t="s">
        <v>5308</v>
      </c>
      <c r="R224" s="27">
        <v>20</v>
      </c>
      <c r="S224" s="242" t="s">
        <v>5566</v>
      </c>
      <c r="T224" s="242" t="s">
        <v>5567</v>
      </c>
      <c r="U224" s="600">
        <v>504365546</v>
      </c>
    </row>
    <row r="225" spans="1:21" ht="51">
      <c r="A225" s="237">
        <v>218</v>
      </c>
      <c r="B225" s="27"/>
      <c r="C225" s="95" t="s">
        <v>5568</v>
      </c>
      <c r="D225" s="95" t="s">
        <v>1926</v>
      </c>
      <c r="E225" s="136" t="s">
        <v>5569</v>
      </c>
      <c r="F225" s="123" t="s">
        <v>30</v>
      </c>
      <c r="G225" s="109" t="s">
        <v>33</v>
      </c>
      <c r="H225" s="95" t="s">
        <v>34</v>
      </c>
      <c r="I225" s="95" t="s">
        <v>6</v>
      </c>
      <c r="J225" s="95" t="s">
        <v>4553</v>
      </c>
      <c r="K225" s="594">
        <v>50000</v>
      </c>
      <c r="L225" s="27">
        <v>31500</v>
      </c>
      <c r="M225" s="27" t="s">
        <v>5307</v>
      </c>
      <c r="N225" s="119">
        <v>35000</v>
      </c>
      <c r="O225" s="57">
        <v>20</v>
      </c>
      <c r="P225" s="119">
        <v>35000</v>
      </c>
      <c r="Q225" s="57" t="s">
        <v>5308</v>
      </c>
      <c r="R225" s="27">
        <v>20</v>
      </c>
      <c r="S225" s="242" t="s">
        <v>5570</v>
      </c>
      <c r="T225" s="242" t="s">
        <v>5571</v>
      </c>
      <c r="U225" s="600">
        <v>504372591</v>
      </c>
    </row>
    <row r="226" spans="1:21" ht="51">
      <c r="A226" s="206">
        <v>219</v>
      </c>
      <c r="B226" s="27"/>
      <c r="C226" s="95" t="s">
        <v>5572</v>
      </c>
      <c r="D226" s="95" t="s">
        <v>1901</v>
      </c>
      <c r="E226" s="140" t="s">
        <v>5573</v>
      </c>
      <c r="F226" s="123" t="s">
        <v>30</v>
      </c>
      <c r="G226" s="109" t="s">
        <v>33</v>
      </c>
      <c r="H226" s="95" t="s">
        <v>34</v>
      </c>
      <c r="I226" s="95" t="s">
        <v>6</v>
      </c>
      <c r="J226" s="95" t="s">
        <v>4553</v>
      </c>
      <c r="K226" s="594">
        <v>50000</v>
      </c>
      <c r="L226" s="27">
        <v>31500</v>
      </c>
      <c r="M226" s="27" t="s">
        <v>5307</v>
      </c>
      <c r="N226" s="119">
        <v>35000</v>
      </c>
      <c r="O226" s="57">
        <v>20</v>
      </c>
      <c r="P226" s="119">
        <v>35000</v>
      </c>
      <c r="Q226" s="57" t="s">
        <v>5308</v>
      </c>
      <c r="R226" s="27">
        <v>20</v>
      </c>
      <c r="S226" s="242" t="s">
        <v>5574</v>
      </c>
      <c r="T226" s="242" t="s">
        <v>5575</v>
      </c>
      <c r="U226" s="600">
        <v>504373155</v>
      </c>
    </row>
    <row r="227" spans="1:21" ht="51">
      <c r="A227" s="237">
        <v>220</v>
      </c>
      <c r="B227" s="27"/>
      <c r="C227" s="123" t="s">
        <v>2306</v>
      </c>
      <c r="D227" s="123" t="s">
        <v>5576</v>
      </c>
      <c r="E227" s="136" t="s">
        <v>5577</v>
      </c>
      <c r="F227" s="123" t="s">
        <v>30</v>
      </c>
      <c r="G227" s="109" t="s">
        <v>33</v>
      </c>
      <c r="H227" s="95" t="s">
        <v>34</v>
      </c>
      <c r="I227" s="95" t="s">
        <v>6</v>
      </c>
      <c r="J227" s="95" t="s">
        <v>4553</v>
      </c>
      <c r="K227" s="594">
        <v>50000</v>
      </c>
      <c r="L227" s="27">
        <v>31500</v>
      </c>
      <c r="M227" s="27" t="s">
        <v>5307</v>
      </c>
      <c r="N227" s="119">
        <v>35000</v>
      </c>
      <c r="O227" s="57">
        <v>20</v>
      </c>
      <c r="P227" s="119">
        <v>35000</v>
      </c>
      <c r="Q227" s="57" t="s">
        <v>5308</v>
      </c>
      <c r="R227" s="27">
        <v>20</v>
      </c>
      <c r="S227" s="588" t="s">
        <v>5578</v>
      </c>
      <c r="T227" s="242" t="s">
        <v>5579</v>
      </c>
      <c r="U227" s="600">
        <v>504373283</v>
      </c>
    </row>
    <row r="228" spans="1:21" ht="51">
      <c r="A228" s="206">
        <v>221</v>
      </c>
      <c r="B228" s="27"/>
      <c r="C228" s="123" t="s">
        <v>5580</v>
      </c>
      <c r="D228" s="123" t="s">
        <v>5581</v>
      </c>
      <c r="E228" s="136" t="s">
        <v>5582</v>
      </c>
      <c r="F228" s="123" t="s">
        <v>30</v>
      </c>
      <c r="G228" s="109" t="s">
        <v>33</v>
      </c>
      <c r="H228" s="95" t="s">
        <v>34</v>
      </c>
      <c r="I228" s="95" t="s">
        <v>6</v>
      </c>
      <c r="J228" s="95" t="s">
        <v>4553</v>
      </c>
      <c r="K228" s="594">
        <v>100000</v>
      </c>
      <c r="L228" s="27">
        <v>63000</v>
      </c>
      <c r="M228" s="27" t="s">
        <v>5307</v>
      </c>
      <c r="N228" s="119">
        <v>70000</v>
      </c>
      <c r="O228" s="57">
        <v>20</v>
      </c>
      <c r="P228" s="119">
        <v>70000</v>
      </c>
      <c r="Q228" s="57" t="s">
        <v>5308</v>
      </c>
      <c r="R228" s="27">
        <v>20</v>
      </c>
      <c r="S228" s="588" t="s">
        <v>5583</v>
      </c>
      <c r="T228" s="242" t="s">
        <v>5584</v>
      </c>
      <c r="U228" s="600">
        <v>504373248</v>
      </c>
    </row>
    <row r="229" spans="1:21" ht="45">
      <c r="A229" s="237">
        <v>222</v>
      </c>
      <c r="B229" s="27"/>
      <c r="C229" s="123" t="s">
        <v>5585</v>
      </c>
      <c r="D229" s="123" t="s">
        <v>5586</v>
      </c>
      <c r="E229" s="136" t="s">
        <v>5587</v>
      </c>
      <c r="F229" s="123" t="s">
        <v>30</v>
      </c>
      <c r="G229" s="109" t="s">
        <v>33</v>
      </c>
      <c r="H229" s="95" t="s">
        <v>34</v>
      </c>
      <c r="I229" s="95" t="s">
        <v>6</v>
      </c>
      <c r="J229" s="95" t="s">
        <v>4553</v>
      </c>
      <c r="K229" s="594">
        <v>100000</v>
      </c>
      <c r="L229" s="27">
        <v>63000</v>
      </c>
      <c r="M229" s="27" t="s">
        <v>5307</v>
      </c>
      <c r="N229" s="119">
        <v>70000</v>
      </c>
      <c r="O229" s="57">
        <v>20</v>
      </c>
      <c r="P229" s="119">
        <v>70000</v>
      </c>
      <c r="Q229" s="57" t="s">
        <v>5308</v>
      </c>
      <c r="R229" s="27">
        <v>20</v>
      </c>
      <c r="S229" s="588" t="s">
        <v>5588</v>
      </c>
      <c r="T229" s="242" t="s">
        <v>5589</v>
      </c>
      <c r="U229" s="600">
        <v>504373254</v>
      </c>
    </row>
    <row r="230" spans="1:21" ht="63.75">
      <c r="A230" s="206">
        <v>223</v>
      </c>
      <c r="B230" s="27"/>
      <c r="C230" s="123" t="s">
        <v>5590</v>
      </c>
      <c r="D230" s="123" t="s">
        <v>5591</v>
      </c>
      <c r="E230" s="136" t="s">
        <v>5592</v>
      </c>
      <c r="F230" s="123" t="s">
        <v>30</v>
      </c>
      <c r="G230" s="109" t="s">
        <v>33</v>
      </c>
      <c r="H230" s="95" t="s">
        <v>34</v>
      </c>
      <c r="I230" s="109" t="s">
        <v>5</v>
      </c>
      <c r="J230" s="95" t="s">
        <v>4553</v>
      </c>
      <c r="K230" s="594">
        <v>50000</v>
      </c>
      <c r="L230" s="27">
        <v>31500</v>
      </c>
      <c r="M230" s="27" t="s">
        <v>5307</v>
      </c>
      <c r="N230" s="119">
        <v>35000</v>
      </c>
      <c r="O230" s="57">
        <v>20</v>
      </c>
      <c r="P230" s="119">
        <v>35000</v>
      </c>
      <c r="Q230" s="57" t="s">
        <v>5308</v>
      </c>
      <c r="R230" s="27">
        <v>20</v>
      </c>
      <c r="S230" s="588" t="s">
        <v>5593</v>
      </c>
      <c r="T230" s="242" t="s">
        <v>5594</v>
      </c>
      <c r="U230" s="600">
        <v>501385166</v>
      </c>
    </row>
    <row r="231" spans="1:21" ht="63.75">
      <c r="A231" s="237">
        <v>224</v>
      </c>
      <c r="B231" s="27"/>
      <c r="C231" s="123" t="s">
        <v>5595</v>
      </c>
      <c r="D231" s="123" t="s">
        <v>5596</v>
      </c>
      <c r="E231" s="136" t="s">
        <v>5597</v>
      </c>
      <c r="F231" s="123" t="s">
        <v>30</v>
      </c>
      <c r="G231" s="109" t="s">
        <v>33</v>
      </c>
      <c r="H231" s="95" t="s">
        <v>34</v>
      </c>
      <c r="I231" s="95" t="s">
        <v>6</v>
      </c>
      <c r="J231" s="95" t="s">
        <v>4553</v>
      </c>
      <c r="K231" s="594">
        <v>50000</v>
      </c>
      <c r="L231" s="27">
        <v>31500</v>
      </c>
      <c r="M231" s="27" t="s">
        <v>5307</v>
      </c>
      <c r="N231" s="119">
        <v>35000</v>
      </c>
      <c r="O231" s="57">
        <v>20</v>
      </c>
      <c r="P231" s="119">
        <v>35000</v>
      </c>
      <c r="Q231" s="57" t="s">
        <v>5308</v>
      </c>
      <c r="R231" s="27">
        <v>20</v>
      </c>
      <c r="S231" s="588" t="s">
        <v>5598</v>
      </c>
      <c r="T231" s="242" t="s">
        <v>5599</v>
      </c>
      <c r="U231" s="600">
        <v>503866125</v>
      </c>
    </row>
    <row r="232" spans="1:21" ht="63.75">
      <c r="A232" s="206">
        <v>225</v>
      </c>
      <c r="B232" s="27"/>
      <c r="C232" s="123" t="s">
        <v>5600</v>
      </c>
      <c r="D232" s="123" t="s">
        <v>2224</v>
      </c>
      <c r="E232" s="136" t="s">
        <v>5450</v>
      </c>
      <c r="F232" s="123" t="s">
        <v>30</v>
      </c>
      <c r="G232" s="109" t="s">
        <v>33</v>
      </c>
      <c r="H232" s="95" t="s">
        <v>34</v>
      </c>
      <c r="I232" s="95" t="s">
        <v>6</v>
      </c>
      <c r="J232" s="95" t="s">
        <v>4553</v>
      </c>
      <c r="K232" s="594">
        <v>100000</v>
      </c>
      <c r="L232" s="27">
        <v>63000</v>
      </c>
      <c r="M232" s="27" t="s">
        <v>5307</v>
      </c>
      <c r="N232" s="119">
        <v>70000</v>
      </c>
      <c r="O232" s="57">
        <v>20</v>
      </c>
      <c r="P232" s="119">
        <v>70000</v>
      </c>
      <c r="Q232" s="57" t="s">
        <v>5308</v>
      </c>
      <c r="R232" s="27">
        <v>20</v>
      </c>
      <c r="S232" s="588" t="s">
        <v>5601</v>
      </c>
      <c r="T232" s="242" t="s">
        <v>5602</v>
      </c>
      <c r="U232" s="600">
        <v>504373368</v>
      </c>
    </row>
    <row r="233" spans="1:21" ht="63.75">
      <c r="A233" s="237">
        <v>226</v>
      </c>
      <c r="B233" s="27"/>
      <c r="C233" s="123" t="s">
        <v>5603</v>
      </c>
      <c r="D233" s="123" t="s">
        <v>5604</v>
      </c>
      <c r="E233" s="136" t="s">
        <v>5492</v>
      </c>
      <c r="F233" s="123" t="s">
        <v>30</v>
      </c>
      <c r="G233" s="109" t="s">
        <v>33</v>
      </c>
      <c r="H233" s="95" t="s">
        <v>34</v>
      </c>
      <c r="I233" s="95" t="s">
        <v>6</v>
      </c>
      <c r="J233" s="95" t="s">
        <v>4553</v>
      </c>
      <c r="K233" s="594">
        <v>50000</v>
      </c>
      <c r="L233" s="27">
        <v>31500</v>
      </c>
      <c r="M233" s="27" t="s">
        <v>5307</v>
      </c>
      <c r="N233" s="119">
        <v>35000</v>
      </c>
      <c r="O233" s="57">
        <v>20</v>
      </c>
      <c r="P233" s="119">
        <v>35000</v>
      </c>
      <c r="Q233" s="57" t="s">
        <v>5308</v>
      </c>
      <c r="R233" s="27">
        <v>20</v>
      </c>
      <c r="S233" s="588" t="s">
        <v>5605</v>
      </c>
      <c r="T233" s="242" t="s">
        <v>5606</v>
      </c>
      <c r="U233" s="600">
        <v>504373324</v>
      </c>
    </row>
    <row r="234" spans="1:21" ht="38.25">
      <c r="A234" s="206">
        <v>227</v>
      </c>
      <c r="B234" s="27"/>
      <c r="C234" s="123" t="s">
        <v>5178</v>
      </c>
      <c r="D234" s="123" t="s">
        <v>5607</v>
      </c>
      <c r="E234" s="136" t="s">
        <v>5608</v>
      </c>
      <c r="F234" s="123" t="s">
        <v>30</v>
      </c>
      <c r="G234" s="109" t="s">
        <v>33</v>
      </c>
      <c r="H234" s="95" t="s">
        <v>34</v>
      </c>
      <c r="I234" s="109" t="s">
        <v>5</v>
      </c>
      <c r="J234" s="95" t="s">
        <v>4553</v>
      </c>
      <c r="K234" s="594">
        <v>50000</v>
      </c>
      <c r="L234" s="27">
        <v>31500</v>
      </c>
      <c r="M234" s="27" t="s">
        <v>5307</v>
      </c>
      <c r="N234" s="119">
        <v>35000</v>
      </c>
      <c r="O234" s="57">
        <v>20</v>
      </c>
      <c r="P234" s="119">
        <v>35000</v>
      </c>
      <c r="Q234" s="57" t="s">
        <v>5308</v>
      </c>
      <c r="R234" s="27">
        <v>20</v>
      </c>
      <c r="S234" s="588" t="s">
        <v>5609</v>
      </c>
      <c r="T234" s="242" t="s">
        <v>5610</v>
      </c>
      <c r="U234" s="600">
        <v>504372206</v>
      </c>
    </row>
    <row r="235" spans="1:21" ht="38.25">
      <c r="A235" s="237">
        <v>228</v>
      </c>
      <c r="B235" s="27"/>
      <c r="C235" s="123" t="s">
        <v>5611</v>
      </c>
      <c r="D235" s="123" t="s">
        <v>5612</v>
      </c>
      <c r="E235" s="136" t="s">
        <v>5613</v>
      </c>
      <c r="F235" s="123" t="s">
        <v>30</v>
      </c>
      <c r="G235" s="109" t="s">
        <v>33</v>
      </c>
      <c r="H235" s="95" t="s">
        <v>34</v>
      </c>
      <c r="I235" s="109" t="s">
        <v>5</v>
      </c>
      <c r="J235" s="95" t="s">
        <v>4553</v>
      </c>
      <c r="K235" s="594">
        <v>50000</v>
      </c>
      <c r="L235" s="27">
        <v>31500</v>
      </c>
      <c r="M235" s="27" t="s">
        <v>5307</v>
      </c>
      <c r="N235" s="119">
        <v>35000</v>
      </c>
      <c r="O235" s="57">
        <v>20</v>
      </c>
      <c r="P235" s="119">
        <v>35000</v>
      </c>
      <c r="Q235" s="57" t="s">
        <v>5308</v>
      </c>
      <c r="R235" s="27">
        <v>20</v>
      </c>
      <c r="S235" s="588" t="s">
        <v>5614</v>
      </c>
      <c r="T235" s="242" t="s">
        <v>5615</v>
      </c>
      <c r="U235" s="600">
        <v>504445807</v>
      </c>
    </row>
    <row r="236" spans="1:21" ht="63.75">
      <c r="A236" s="206">
        <v>229</v>
      </c>
      <c r="B236" s="27"/>
      <c r="C236" s="123" t="s">
        <v>5616</v>
      </c>
      <c r="D236" s="123" t="s">
        <v>2316</v>
      </c>
      <c r="E236" s="136" t="s">
        <v>5617</v>
      </c>
      <c r="F236" s="123" t="s">
        <v>30</v>
      </c>
      <c r="G236" s="109" t="s">
        <v>33</v>
      </c>
      <c r="H236" s="95" t="s">
        <v>34</v>
      </c>
      <c r="I236" s="109" t="s">
        <v>5</v>
      </c>
      <c r="J236" s="95" t="s">
        <v>4553</v>
      </c>
      <c r="K236" s="594">
        <v>50000</v>
      </c>
      <c r="L236" s="27">
        <v>31500</v>
      </c>
      <c r="M236" s="27" t="s">
        <v>5307</v>
      </c>
      <c r="N236" s="119">
        <v>35000</v>
      </c>
      <c r="O236" s="57">
        <v>20</v>
      </c>
      <c r="P236" s="119">
        <v>35000</v>
      </c>
      <c r="Q236" s="57" t="s">
        <v>5308</v>
      </c>
      <c r="R236" s="27">
        <v>20</v>
      </c>
      <c r="S236" s="588" t="s">
        <v>5618</v>
      </c>
      <c r="T236" s="242" t="s">
        <v>5619</v>
      </c>
      <c r="U236" s="600">
        <v>504445814</v>
      </c>
    </row>
    <row r="237" spans="1:21" ht="63.75">
      <c r="A237" s="237">
        <v>230</v>
      </c>
      <c r="B237" s="27"/>
      <c r="C237" s="123" t="s">
        <v>5620</v>
      </c>
      <c r="D237" s="123" t="s">
        <v>5591</v>
      </c>
      <c r="E237" s="136" t="s">
        <v>5621</v>
      </c>
      <c r="F237" s="123" t="s">
        <v>30</v>
      </c>
      <c r="G237" s="109" t="s">
        <v>33</v>
      </c>
      <c r="H237" s="95" t="s">
        <v>34</v>
      </c>
      <c r="I237" s="109" t="s">
        <v>5</v>
      </c>
      <c r="J237" s="95" t="s">
        <v>4553</v>
      </c>
      <c r="K237" s="594">
        <v>50000</v>
      </c>
      <c r="L237" s="27">
        <v>31500</v>
      </c>
      <c r="M237" s="27" t="s">
        <v>5307</v>
      </c>
      <c r="N237" s="119">
        <v>35000</v>
      </c>
      <c r="O237" s="57">
        <v>20</v>
      </c>
      <c r="P237" s="119">
        <v>35000</v>
      </c>
      <c r="Q237" s="57" t="s">
        <v>5308</v>
      </c>
      <c r="R237" s="27">
        <v>20</v>
      </c>
      <c r="S237" s="588" t="s">
        <v>5622</v>
      </c>
      <c r="T237" s="242" t="s">
        <v>5623</v>
      </c>
      <c r="U237" s="600">
        <v>504372328</v>
      </c>
    </row>
    <row r="238" spans="1:21" ht="30">
      <c r="A238" s="206">
        <v>231</v>
      </c>
      <c r="B238" s="27"/>
      <c r="C238" s="123" t="s">
        <v>5624</v>
      </c>
      <c r="D238" s="123" t="s">
        <v>5625</v>
      </c>
      <c r="E238" s="136" t="s">
        <v>3080</v>
      </c>
      <c r="F238" s="123" t="s">
        <v>30</v>
      </c>
      <c r="G238" s="109" t="s">
        <v>33</v>
      </c>
      <c r="H238" s="95" t="s">
        <v>159</v>
      </c>
      <c r="I238" s="95" t="s">
        <v>6</v>
      </c>
      <c r="J238" s="95" t="s">
        <v>4553</v>
      </c>
      <c r="K238" s="594">
        <v>50000</v>
      </c>
      <c r="L238" s="27">
        <v>31500</v>
      </c>
      <c r="M238" s="27" t="s">
        <v>5307</v>
      </c>
      <c r="N238" s="119">
        <v>35000</v>
      </c>
      <c r="O238" s="57">
        <v>20</v>
      </c>
      <c r="P238" s="119">
        <v>35000</v>
      </c>
      <c r="Q238" s="57" t="s">
        <v>5308</v>
      </c>
      <c r="R238" s="27">
        <v>20</v>
      </c>
      <c r="S238" s="588" t="s">
        <v>5626</v>
      </c>
      <c r="T238" s="242" t="s">
        <v>5627</v>
      </c>
      <c r="U238" s="600">
        <v>504373583</v>
      </c>
    </row>
    <row r="239" spans="1:21" ht="51">
      <c r="A239" s="237">
        <v>232</v>
      </c>
      <c r="B239" s="27"/>
      <c r="C239" s="123" t="s">
        <v>1674</v>
      </c>
      <c r="D239" s="123" t="s">
        <v>5628</v>
      </c>
      <c r="E239" s="136" t="s">
        <v>5548</v>
      </c>
      <c r="F239" s="123" t="s">
        <v>30</v>
      </c>
      <c r="G239" s="109" t="s">
        <v>33</v>
      </c>
      <c r="H239" s="95" t="s">
        <v>34</v>
      </c>
      <c r="I239" s="109" t="s">
        <v>5</v>
      </c>
      <c r="J239" s="95" t="s">
        <v>4553</v>
      </c>
      <c r="K239" s="594">
        <v>50000</v>
      </c>
      <c r="L239" s="27">
        <v>31500</v>
      </c>
      <c r="M239" s="27" t="s">
        <v>5307</v>
      </c>
      <c r="N239" s="119">
        <v>35000</v>
      </c>
      <c r="O239" s="57">
        <v>20</v>
      </c>
      <c r="P239" s="119">
        <v>35000</v>
      </c>
      <c r="Q239" s="57" t="s">
        <v>5308</v>
      </c>
      <c r="R239" s="27">
        <v>20</v>
      </c>
      <c r="S239" s="588" t="s">
        <v>5629</v>
      </c>
      <c r="T239" s="242" t="s">
        <v>5630</v>
      </c>
      <c r="U239" s="600">
        <v>504411736</v>
      </c>
    </row>
    <row r="240" spans="1:21" ht="51">
      <c r="A240" s="206">
        <v>233</v>
      </c>
      <c r="B240" s="27"/>
      <c r="C240" s="123" t="s">
        <v>5631</v>
      </c>
      <c r="D240" s="123" t="s">
        <v>5632</v>
      </c>
      <c r="E240" s="136" t="s">
        <v>5633</v>
      </c>
      <c r="F240" s="123" t="s">
        <v>30</v>
      </c>
      <c r="G240" s="109" t="s">
        <v>33</v>
      </c>
      <c r="H240" s="95" t="s">
        <v>34</v>
      </c>
      <c r="I240" s="95" t="s">
        <v>6</v>
      </c>
      <c r="J240" s="95" t="s">
        <v>4553</v>
      </c>
      <c r="K240" s="594">
        <v>50000</v>
      </c>
      <c r="L240" s="27">
        <v>31500</v>
      </c>
      <c r="M240" s="27" t="s">
        <v>5307</v>
      </c>
      <c r="N240" s="119">
        <v>35000</v>
      </c>
      <c r="O240" s="57">
        <v>20</v>
      </c>
      <c r="P240" s="119">
        <v>35000</v>
      </c>
      <c r="Q240" s="57" t="s">
        <v>5308</v>
      </c>
      <c r="R240" s="27">
        <v>20</v>
      </c>
      <c r="S240" s="588" t="s">
        <v>5634</v>
      </c>
      <c r="T240" s="242" t="s">
        <v>5635</v>
      </c>
      <c r="U240" s="600">
        <v>503872684</v>
      </c>
    </row>
    <row r="241" spans="1:21" ht="51">
      <c r="A241" s="237">
        <v>234</v>
      </c>
      <c r="B241" s="27"/>
      <c r="C241" s="123" t="s">
        <v>5636</v>
      </c>
      <c r="D241" s="123" t="s">
        <v>5195</v>
      </c>
      <c r="E241" s="136" t="s">
        <v>5637</v>
      </c>
      <c r="F241" s="123" t="s">
        <v>30</v>
      </c>
      <c r="G241" s="109" t="s">
        <v>33</v>
      </c>
      <c r="H241" s="95" t="s">
        <v>34</v>
      </c>
      <c r="I241" s="95" t="s">
        <v>6</v>
      </c>
      <c r="J241" s="95" t="s">
        <v>4553</v>
      </c>
      <c r="K241" s="594">
        <v>50000</v>
      </c>
      <c r="L241" s="27">
        <v>31500</v>
      </c>
      <c r="M241" s="27" t="s">
        <v>5307</v>
      </c>
      <c r="N241" s="119">
        <v>35000</v>
      </c>
      <c r="O241" s="57">
        <v>20</v>
      </c>
      <c r="P241" s="119">
        <v>35000</v>
      </c>
      <c r="Q241" s="57" t="s">
        <v>5308</v>
      </c>
      <c r="R241" s="27">
        <v>20</v>
      </c>
      <c r="S241" s="588" t="s">
        <v>5638</v>
      </c>
      <c r="T241" s="242" t="s">
        <v>5639</v>
      </c>
      <c r="U241" s="600">
        <v>504372863</v>
      </c>
    </row>
    <row r="242" spans="1:21" ht="51">
      <c r="A242" s="206">
        <v>235</v>
      </c>
      <c r="B242" s="27"/>
      <c r="C242" s="123" t="s">
        <v>5640</v>
      </c>
      <c r="D242" s="123" t="s">
        <v>5641</v>
      </c>
      <c r="E242" s="136" t="s">
        <v>5509</v>
      </c>
      <c r="F242" s="123" t="s">
        <v>30</v>
      </c>
      <c r="G242" s="109" t="s">
        <v>33</v>
      </c>
      <c r="H242" s="95" t="s">
        <v>34</v>
      </c>
      <c r="I242" s="95" t="s">
        <v>6</v>
      </c>
      <c r="J242" s="95" t="s">
        <v>4553</v>
      </c>
      <c r="K242" s="594">
        <v>50000</v>
      </c>
      <c r="L242" s="27">
        <v>31500</v>
      </c>
      <c r="M242" s="27" t="s">
        <v>5307</v>
      </c>
      <c r="N242" s="119">
        <v>35000</v>
      </c>
      <c r="O242" s="57">
        <v>20</v>
      </c>
      <c r="P242" s="119">
        <v>35000</v>
      </c>
      <c r="Q242" s="57" t="s">
        <v>5308</v>
      </c>
      <c r="R242" s="27">
        <v>20</v>
      </c>
      <c r="S242" s="588" t="s">
        <v>5642</v>
      </c>
      <c r="T242" s="242" t="s">
        <v>5643</v>
      </c>
      <c r="U242" s="600">
        <v>504373416</v>
      </c>
    </row>
    <row r="243" spans="1:21" ht="45">
      <c r="A243" s="237">
        <v>236</v>
      </c>
      <c r="B243" s="27"/>
      <c r="C243" s="123" t="s">
        <v>5644</v>
      </c>
      <c r="D243" s="123" t="s">
        <v>3193</v>
      </c>
      <c r="E243" s="136" t="s">
        <v>5645</v>
      </c>
      <c r="F243" s="123" t="s">
        <v>30</v>
      </c>
      <c r="G243" s="109" t="s">
        <v>33</v>
      </c>
      <c r="H243" s="95" t="s">
        <v>34</v>
      </c>
      <c r="I243" s="95" t="s">
        <v>6</v>
      </c>
      <c r="J243" s="95" t="s">
        <v>4553</v>
      </c>
      <c r="K243" s="594">
        <v>50000</v>
      </c>
      <c r="L243" s="27">
        <v>31500</v>
      </c>
      <c r="M243" s="27" t="s">
        <v>5307</v>
      </c>
      <c r="N243" s="119">
        <v>35000</v>
      </c>
      <c r="O243" s="57">
        <v>20</v>
      </c>
      <c r="P243" s="119">
        <v>35000</v>
      </c>
      <c r="Q243" s="57" t="s">
        <v>5308</v>
      </c>
      <c r="R243" s="27">
        <v>20</v>
      </c>
      <c r="S243" s="588" t="s">
        <v>5646</v>
      </c>
      <c r="T243" s="242" t="s">
        <v>5647</v>
      </c>
      <c r="U243" s="600">
        <v>504372667</v>
      </c>
    </row>
    <row r="244" spans="1:21" ht="30">
      <c r="A244" s="206">
        <v>237</v>
      </c>
      <c r="B244" s="27"/>
      <c r="C244" s="123" t="s">
        <v>5648</v>
      </c>
      <c r="D244" s="123" t="s">
        <v>5649</v>
      </c>
      <c r="E244" s="136" t="s">
        <v>5650</v>
      </c>
      <c r="F244" s="123" t="s">
        <v>30</v>
      </c>
      <c r="G244" s="109" t="s">
        <v>33</v>
      </c>
      <c r="H244" s="95" t="s">
        <v>159</v>
      </c>
      <c r="I244" s="109" t="s">
        <v>5</v>
      </c>
      <c r="J244" s="95" t="s">
        <v>4553</v>
      </c>
      <c r="K244" s="594">
        <v>100000</v>
      </c>
      <c r="L244" s="27">
        <v>63000</v>
      </c>
      <c r="M244" s="27" t="s">
        <v>5307</v>
      </c>
      <c r="N244" s="119">
        <v>70000</v>
      </c>
      <c r="O244" s="57">
        <v>20</v>
      </c>
      <c r="P244" s="119">
        <v>70000</v>
      </c>
      <c r="Q244" s="57" t="s">
        <v>5308</v>
      </c>
      <c r="R244" s="27">
        <v>20</v>
      </c>
      <c r="S244" s="588" t="s">
        <v>5651</v>
      </c>
      <c r="T244" s="242" t="s">
        <v>5652</v>
      </c>
      <c r="U244" s="600">
        <v>504373325</v>
      </c>
    </row>
    <row r="245" spans="1:21" ht="51">
      <c r="A245" s="237">
        <v>238</v>
      </c>
      <c r="B245" s="27"/>
      <c r="C245" s="123" t="s">
        <v>5653</v>
      </c>
      <c r="D245" s="123" t="s">
        <v>2397</v>
      </c>
      <c r="E245" s="136" t="s">
        <v>5496</v>
      </c>
      <c r="F245" s="123" t="s">
        <v>30</v>
      </c>
      <c r="G245" s="109" t="s">
        <v>33</v>
      </c>
      <c r="H245" s="95" t="s">
        <v>34</v>
      </c>
      <c r="I245" s="95" t="s">
        <v>6</v>
      </c>
      <c r="J245" s="95" t="s">
        <v>4553</v>
      </c>
      <c r="K245" s="594">
        <v>50000</v>
      </c>
      <c r="L245" s="27">
        <v>31500</v>
      </c>
      <c r="M245" s="27" t="s">
        <v>5307</v>
      </c>
      <c r="N245" s="119">
        <v>35000</v>
      </c>
      <c r="O245" s="57">
        <v>20</v>
      </c>
      <c r="P245" s="119">
        <v>35000</v>
      </c>
      <c r="Q245" s="57" t="s">
        <v>5308</v>
      </c>
      <c r="R245" s="27">
        <v>20</v>
      </c>
      <c r="S245" s="588" t="s">
        <v>5654</v>
      </c>
      <c r="T245" s="242" t="s">
        <v>5655</v>
      </c>
      <c r="U245" s="600">
        <v>504373623</v>
      </c>
    </row>
    <row r="246" spans="1:21" ht="45">
      <c r="A246" s="206">
        <v>239</v>
      </c>
      <c r="B246" s="27"/>
      <c r="C246" s="123" t="s">
        <v>5656</v>
      </c>
      <c r="D246" s="123" t="s">
        <v>5657</v>
      </c>
      <c r="E246" s="136" t="s">
        <v>5645</v>
      </c>
      <c r="F246" s="123" t="s">
        <v>30</v>
      </c>
      <c r="G246" s="109" t="s">
        <v>33</v>
      </c>
      <c r="H246" s="95" t="s">
        <v>34</v>
      </c>
      <c r="I246" s="95" t="s">
        <v>6</v>
      </c>
      <c r="J246" s="95" t="s">
        <v>4553</v>
      </c>
      <c r="K246" s="594">
        <v>100000</v>
      </c>
      <c r="L246" s="27">
        <v>63000</v>
      </c>
      <c r="M246" s="27" t="s">
        <v>5307</v>
      </c>
      <c r="N246" s="119">
        <v>70000</v>
      </c>
      <c r="O246" s="57">
        <v>20</v>
      </c>
      <c r="P246" s="119">
        <v>70000</v>
      </c>
      <c r="Q246" s="57" t="s">
        <v>5308</v>
      </c>
      <c r="R246" s="27">
        <v>20</v>
      </c>
      <c r="S246" s="588" t="s">
        <v>5658</v>
      </c>
      <c r="T246" s="242" t="s">
        <v>5659</v>
      </c>
      <c r="U246" s="600">
        <v>504372613</v>
      </c>
    </row>
    <row r="247" spans="1:21" ht="38.25">
      <c r="A247" s="237">
        <v>240</v>
      </c>
      <c r="B247" s="27"/>
      <c r="C247" s="123" t="s">
        <v>5660</v>
      </c>
      <c r="D247" s="123" t="s">
        <v>2281</v>
      </c>
      <c r="E247" s="136" t="s">
        <v>5661</v>
      </c>
      <c r="F247" s="123" t="s">
        <v>30</v>
      </c>
      <c r="G247" s="109" t="s">
        <v>33</v>
      </c>
      <c r="H247" s="95" t="s">
        <v>34</v>
      </c>
      <c r="I247" s="95" t="s">
        <v>6</v>
      </c>
      <c r="J247" s="95" t="s">
        <v>4553</v>
      </c>
      <c r="K247" s="594">
        <v>100000</v>
      </c>
      <c r="L247" s="27">
        <v>63000</v>
      </c>
      <c r="M247" s="27" t="s">
        <v>5307</v>
      </c>
      <c r="N247" s="119">
        <v>70000</v>
      </c>
      <c r="O247" s="57">
        <v>20</v>
      </c>
      <c r="P247" s="119">
        <v>70000</v>
      </c>
      <c r="Q247" s="57" t="s">
        <v>5308</v>
      </c>
      <c r="R247" s="27">
        <v>20</v>
      </c>
      <c r="S247" s="588" t="s">
        <v>5662</v>
      </c>
      <c r="T247" s="242" t="s">
        <v>5663</v>
      </c>
      <c r="U247" s="600">
        <v>504373333</v>
      </c>
    </row>
    <row r="248" spans="1:21" ht="51">
      <c r="A248" s="206">
        <v>241</v>
      </c>
      <c r="B248" s="27"/>
      <c r="C248" s="123" t="s">
        <v>5664</v>
      </c>
      <c r="D248" s="123" t="s">
        <v>5665</v>
      </c>
      <c r="E248" s="136" t="s">
        <v>5666</v>
      </c>
      <c r="F248" s="123" t="s">
        <v>30</v>
      </c>
      <c r="G248" s="109" t="s">
        <v>33</v>
      </c>
      <c r="H248" s="95" t="s">
        <v>159</v>
      </c>
      <c r="I248" s="95" t="s">
        <v>6</v>
      </c>
      <c r="J248" s="95" t="s">
        <v>4553</v>
      </c>
      <c r="K248" s="594">
        <v>50000</v>
      </c>
      <c r="L248" s="27">
        <v>31500</v>
      </c>
      <c r="M248" s="27" t="s">
        <v>5307</v>
      </c>
      <c r="N248" s="119">
        <v>35000</v>
      </c>
      <c r="O248" s="57">
        <v>20</v>
      </c>
      <c r="P248" s="119">
        <v>35000</v>
      </c>
      <c r="Q248" s="57" t="s">
        <v>5308</v>
      </c>
      <c r="R248" s="27">
        <v>20</v>
      </c>
      <c r="S248" s="588" t="s">
        <v>5667</v>
      </c>
      <c r="T248" s="242" t="s">
        <v>5668</v>
      </c>
      <c r="U248" s="600">
        <v>504373257</v>
      </c>
    </row>
    <row r="249" spans="1:21" ht="51">
      <c r="A249" s="237">
        <v>242</v>
      </c>
      <c r="B249" s="27"/>
      <c r="C249" s="123" t="s">
        <v>3001</v>
      </c>
      <c r="D249" s="123" t="s">
        <v>5665</v>
      </c>
      <c r="E249" s="136" t="s">
        <v>5666</v>
      </c>
      <c r="F249" s="123" t="s">
        <v>30</v>
      </c>
      <c r="G249" s="109" t="s">
        <v>33</v>
      </c>
      <c r="H249" s="95" t="s">
        <v>34</v>
      </c>
      <c r="I249" s="95" t="s">
        <v>6</v>
      </c>
      <c r="J249" s="95" t="s">
        <v>4553</v>
      </c>
      <c r="K249" s="594">
        <v>50000</v>
      </c>
      <c r="L249" s="27">
        <v>31500</v>
      </c>
      <c r="M249" s="27" t="s">
        <v>5307</v>
      </c>
      <c r="N249" s="119">
        <v>35000</v>
      </c>
      <c r="O249" s="57">
        <v>20</v>
      </c>
      <c r="P249" s="119">
        <v>35000</v>
      </c>
      <c r="Q249" s="57" t="s">
        <v>5308</v>
      </c>
      <c r="R249" s="27">
        <v>20</v>
      </c>
      <c r="S249" s="588" t="s">
        <v>5669</v>
      </c>
      <c r="T249" s="242" t="s">
        <v>5670</v>
      </c>
      <c r="U249" s="600">
        <v>504373256</v>
      </c>
    </row>
    <row r="250" spans="1:21" ht="51">
      <c r="A250" s="206">
        <v>243</v>
      </c>
      <c r="B250" s="27"/>
      <c r="C250" s="123" t="s">
        <v>5671</v>
      </c>
      <c r="D250" s="123" t="s">
        <v>1746</v>
      </c>
      <c r="E250" s="136" t="s">
        <v>1863</v>
      </c>
      <c r="F250" s="123" t="s">
        <v>30</v>
      </c>
      <c r="G250" s="109" t="s">
        <v>33</v>
      </c>
      <c r="H250" s="95" t="s">
        <v>34</v>
      </c>
      <c r="I250" s="95" t="s">
        <v>6</v>
      </c>
      <c r="J250" s="95" t="s">
        <v>4553</v>
      </c>
      <c r="K250" s="594">
        <v>50000</v>
      </c>
      <c r="L250" s="27">
        <v>31500</v>
      </c>
      <c r="M250" s="27" t="s">
        <v>5307</v>
      </c>
      <c r="N250" s="119">
        <v>35000</v>
      </c>
      <c r="O250" s="57">
        <v>20</v>
      </c>
      <c r="P250" s="119">
        <v>35000</v>
      </c>
      <c r="Q250" s="57" t="s">
        <v>5308</v>
      </c>
      <c r="R250" s="27">
        <v>20</v>
      </c>
      <c r="S250" s="588" t="s">
        <v>5672</v>
      </c>
      <c r="T250" s="242" t="s">
        <v>5673</v>
      </c>
      <c r="U250" s="600">
        <v>504372248</v>
      </c>
    </row>
    <row r="251" spans="1:21" ht="38.25">
      <c r="A251" s="237">
        <v>244</v>
      </c>
      <c r="B251" s="27"/>
      <c r="C251" s="123" t="s">
        <v>5674</v>
      </c>
      <c r="D251" s="123" t="s">
        <v>3170</v>
      </c>
      <c r="E251" s="136" t="s">
        <v>5675</v>
      </c>
      <c r="F251" s="123" t="s">
        <v>30</v>
      </c>
      <c r="G251" s="109" t="s">
        <v>33</v>
      </c>
      <c r="H251" s="95" t="s">
        <v>34</v>
      </c>
      <c r="I251" s="95" t="s">
        <v>6</v>
      </c>
      <c r="J251" s="95" t="s">
        <v>4553</v>
      </c>
      <c r="K251" s="594">
        <v>50000</v>
      </c>
      <c r="L251" s="27">
        <v>31500</v>
      </c>
      <c r="M251" s="27" t="s">
        <v>5307</v>
      </c>
      <c r="N251" s="119">
        <v>35000</v>
      </c>
      <c r="O251" s="57">
        <v>20</v>
      </c>
      <c r="P251" s="119">
        <v>35000</v>
      </c>
      <c r="Q251" s="57" t="s">
        <v>5308</v>
      </c>
      <c r="R251" s="27">
        <v>20</v>
      </c>
      <c r="S251" s="588" t="s">
        <v>5676</v>
      </c>
      <c r="T251" s="242" t="s">
        <v>5677</v>
      </c>
      <c r="U251" s="600">
        <v>504373239</v>
      </c>
    </row>
    <row r="252" spans="1:21" ht="38.25">
      <c r="A252" s="206">
        <v>245</v>
      </c>
      <c r="B252" s="27"/>
      <c r="C252" s="123" t="s">
        <v>5678</v>
      </c>
      <c r="D252" s="123" t="s">
        <v>5679</v>
      </c>
      <c r="E252" s="136" t="s">
        <v>5680</v>
      </c>
      <c r="F252" s="123" t="s">
        <v>30</v>
      </c>
      <c r="G252" s="109" t="s">
        <v>33</v>
      </c>
      <c r="H252" s="95" t="s">
        <v>34</v>
      </c>
      <c r="I252" s="109" t="s">
        <v>5</v>
      </c>
      <c r="J252" s="95" t="s">
        <v>4553</v>
      </c>
      <c r="K252" s="594">
        <v>100000</v>
      </c>
      <c r="L252" s="27">
        <v>63000</v>
      </c>
      <c r="M252" s="27" t="s">
        <v>5307</v>
      </c>
      <c r="N252" s="119">
        <v>70000</v>
      </c>
      <c r="O252" s="57">
        <v>20</v>
      </c>
      <c r="P252" s="119">
        <v>70000</v>
      </c>
      <c r="Q252" s="57" t="s">
        <v>5308</v>
      </c>
      <c r="R252" s="27">
        <v>20</v>
      </c>
      <c r="S252" s="592" t="s">
        <v>5681</v>
      </c>
      <c r="T252" s="242" t="s">
        <v>5682</v>
      </c>
      <c r="U252" s="600">
        <v>504374051</v>
      </c>
    </row>
    <row r="253" spans="1:21" ht="30">
      <c r="A253" s="237">
        <v>246</v>
      </c>
      <c r="B253" s="27"/>
      <c r="C253" s="123" t="s">
        <v>5683</v>
      </c>
      <c r="D253" s="123" t="s">
        <v>5684</v>
      </c>
      <c r="E253" s="136" t="s">
        <v>5685</v>
      </c>
      <c r="F253" s="123" t="s">
        <v>30</v>
      </c>
      <c r="G253" s="109" t="s">
        <v>33</v>
      </c>
      <c r="H253" s="95" t="s">
        <v>34</v>
      </c>
      <c r="I253" s="109" t="s">
        <v>5</v>
      </c>
      <c r="J253" s="95" t="s">
        <v>4553</v>
      </c>
      <c r="K253" s="594">
        <v>200000</v>
      </c>
      <c r="L253" s="27">
        <v>126000</v>
      </c>
      <c r="M253" s="27" t="s">
        <v>5307</v>
      </c>
      <c r="N253" s="119">
        <v>140000</v>
      </c>
      <c r="O253" s="57">
        <v>20</v>
      </c>
      <c r="P253" s="119">
        <v>140000</v>
      </c>
      <c r="Q253" s="57" t="s">
        <v>5308</v>
      </c>
      <c r="R253" s="27">
        <v>20</v>
      </c>
      <c r="S253" s="588" t="s">
        <v>5686</v>
      </c>
      <c r="T253" s="242" t="s">
        <v>5687</v>
      </c>
      <c r="U253" s="600">
        <v>504372931</v>
      </c>
    </row>
    <row r="254" spans="1:21" ht="38.25">
      <c r="A254" s="206">
        <v>247</v>
      </c>
      <c r="B254" s="27"/>
      <c r="C254" s="123" t="s">
        <v>1704</v>
      </c>
      <c r="D254" s="123" t="s">
        <v>5688</v>
      </c>
      <c r="E254" s="136" t="s">
        <v>5689</v>
      </c>
      <c r="F254" s="123" t="s">
        <v>30</v>
      </c>
      <c r="G254" s="109" t="s">
        <v>33</v>
      </c>
      <c r="H254" s="95" t="s">
        <v>34</v>
      </c>
      <c r="I254" s="95" t="s">
        <v>6</v>
      </c>
      <c r="J254" s="95" t="s">
        <v>4553</v>
      </c>
      <c r="K254" s="594">
        <v>100000</v>
      </c>
      <c r="L254" s="27">
        <v>63000</v>
      </c>
      <c r="M254" s="27" t="s">
        <v>5307</v>
      </c>
      <c r="N254" s="119">
        <v>70000</v>
      </c>
      <c r="O254" s="57">
        <v>20</v>
      </c>
      <c r="P254" s="119">
        <v>70000</v>
      </c>
      <c r="Q254" s="57" t="s">
        <v>5308</v>
      </c>
      <c r="R254" s="27">
        <v>20</v>
      </c>
      <c r="S254" s="588" t="s">
        <v>5690</v>
      </c>
      <c r="T254" s="242" t="s">
        <v>5691</v>
      </c>
      <c r="U254" s="600">
        <v>504373585</v>
      </c>
    </row>
    <row r="255" spans="1:21" ht="76.5">
      <c r="A255" s="237">
        <v>248</v>
      </c>
      <c r="B255" s="27"/>
      <c r="C255" s="123" t="s">
        <v>4671</v>
      </c>
      <c r="D255" s="123" t="s">
        <v>5692</v>
      </c>
      <c r="E255" s="136" t="s">
        <v>5693</v>
      </c>
      <c r="F255" s="123" t="s">
        <v>30</v>
      </c>
      <c r="G255" s="109" t="s">
        <v>33</v>
      </c>
      <c r="H255" s="95" t="s">
        <v>34</v>
      </c>
      <c r="I255" s="95" t="s">
        <v>6</v>
      </c>
      <c r="J255" s="95" t="s">
        <v>4553</v>
      </c>
      <c r="K255" s="594">
        <v>50000</v>
      </c>
      <c r="L255" s="27">
        <v>31500</v>
      </c>
      <c r="M255" s="27" t="s">
        <v>5307</v>
      </c>
      <c r="N255" s="119">
        <v>35000</v>
      </c>
      <c r="O255" s="57">
        <v>20</v>
      </c>
      <c r="P255" s="119">
        <v>35000</v>
      </c>
      <c r="Q255" s="57" t="s">
        <v>5308</v>
      </c>
      <c r="R255" s="27">
        <v>20</v>
      </c>
      <c r="S255" s="588" t="s">
        <v>5694</v>
      </c>
      <c r="T255" s="242" t="s">
        <v>5695</v>
      </c>
      <c r="U255" s="600">
        <v>504373382</v>
      </c>
    </row>
    <row r="256" spans="1:21" ht="45">
      <c r="A256" s="206">
        <v>249</v>
      </c>
      <c r="B256" s="27"/>
      <c r="C256" s="123" t="s">
        <v>3031</v>
      </c>
      <c r="D256" s="123" t="s">
        <v>2740</v>
      </c>
      <c r="E256" s="136" t="s">
        <v>5696</v>
      </c>
      <c r="F256" s="123" t="s">
        <v>30</v>
      </c>
      <c r="G256" s="109" t="s">
        <v>33</v>
      </c>
      <c r="H256" s="95" t="s">
        <v>34</v>
      </c>
      <c r="I256" s="109" t="s">
        <v>5</v>
      </c>
      <c r="J256" s="95" t="s">
        <v>4553</v>
      </c>
      <c r="K256" s="594">
        <v>50000</v>
      </c>
      <c r="L256" s="27">
        <v>31500</v>
      </c>
      <c r="M256" s="27" t="s">
        <v>5307</v>
      </c>
      <c r="N256" s="119">
        <v>35000</v>
      </c>
      <c r="O256" s="57">
        <v>20</v>
      </c>
      <c r="P256" s="119">
        <v>35000</v>
      </c>
      <c r="Q256" s="57" t="s">
        <v>5308</v>
      </c>
      <c r="R256" s="27">
        <v>20</v>
      </c>
      <c r="S256" s="588" t="s">
        <v>5697</v>
      </c>
      <c r="T256" s="242" t="s">
        <v>5698</v>
      </c>
      <c r="U256" s="600">
        <v>500866018</v>
      </c>
    </row>
    <row r="257" spans="1:21" ht="30">
      <c r="A257" s="237">
        <v>250</v>
      </c>
      <c r="B257" s="27"/>
      <c r="C257" s="123" t="s">
        <v>1746</v>
      </c>
      <c r="D257" s="123" t="s">
        <v>5699</v>
      </c>
      <c r="E257" s="136" t="s">
        <v>5700</v>
      </c>
      <c r="F257" s="123" t="s">
        <v>30</v>
      </c>
      <c r="G257" s="109" t="s">
        <v>33</v>
      </c>
      <c r="H257" s="95" t="s">
        <v>34</v>
      </c>
      <c r="I257" s="109" t="s">
        <v>5</v>
      </c>
      <c r="J257" s="95" t="s">
        <v>4553</v>
      </c>
      <c r="K257" s="594">
        <v>50000</v>
      </c>
      <c r="L257" s="27">
        <v>31500</v>
      </c>
      <c r="M257" s="27" t="s">
        <v>5307</v>
      </c>
      <c r="N257" s="119">
        <v>35000</v>
      </c>
      <c r="O257" s="57">
        <v>20</v>
      </c>
      <c r="P257" s="119">
        <v>35000</v>
      </c>
      <c r="Q257" s="57" t="s">
        <v>5308</v>
      </c>
      <c r="R257" s="27">
        <v>20</v>
      </c>
      <c r="S257" s="588" t="s">
        <v>5701</v>
      </c>
      <c r="T257" s="242" t="s">
        <v>5702</v>
      </c>
      <c r="U257" s="602" t="s">
        <v>5703</v>
      </c>
    </row>
    <row r="258" spans="1:21" ht="51">
      <c r="A258" s="206">
        <v>251</v>
      </c>
      <c r="B258" s="27"/>
      <c r="C258" s="123" t="s">
        <v>5704</v>
      </c>
      <c r="D258" s="123" t="s">
        <v>2188</v>
      </c>
      <c r="E258" s="136" t="s">
        <v>5705</v>
      </c>
      <c r="F258" s="123" t="s">
        <v>30</v>
      </c>
      <c r="G258" s="109" t="s">
        <v>33</v>
      </c>
      <c r="H258" s="95" t="s">
        <v>34</v>
      </c>
      <c r="I258" s="95" t="s">
        <v>6</v>
      </c>
      <c r="J258" s="95" t="s">
        <v>4553</v>
      </c>
      <c r="K258" s="594">
        <v>100000</v>
      </c>
      <c r="L258" s="27">
        <v>63000</v>
      </c>
      <c r="M258" s="27" t="s">
        <v>5307</v>
      </c>
      <c r="N258" s="119">
        <v>70000</v>
      </c>
      <c r="O258" s="57">
        <v>20</v>
      </c>
      <c r="P258" s="119">
        <v>70000</v>
      </c>
      <c r="Q258" s="57" t="s">
        <v>5308</v>
      </c>
      <c r="R258" s="27">
        <v>20</v>
      </c>
      <c r="S258" s="588" t="s">
        <v>5706</v>
      </c>
      <c r="T258" s="242" t="s">
        <v>5707</v>
      </c>
      <c r="U258" s="602" t="s">
        <v>5708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hyperlinks>
    <hyperlink ref="N31" r:id="rId1" display="¥¥"/>
    <hyperlink ref="P31" r:id="rId2" display="¥¥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5"/>
  <sheetViews>
    <sheetView topLeftCell="A23" workbookViewId="0">
      <selection activeCell="P8" sqref="P8:P23"/>
    </sheetView>
  </sheetViews>
  <sheetFormatPr defaultRowHeight="15"/>
  <cols>
    <col min="19" max="19" width="13.140625" customWidth="1"/>
    <col min="21" max="21" width="11.5703125" customWidth="1"/>
  </cols>
  <sheetData>
    <row r="1" spans="1:22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</row>
    <row r="2" spans="1:22" ht="18.75">
      <c r="A2" s="749" t="s">
        <v>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</row>
    <row r="3" spans="1:22" ht="18.75">
      <c r="A3" s="749" t="s">
        <v>706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147"/>
      <c r="T3" s="169"/>
    </row>
    <row r="4" spans="1:22" ht="18.75">
      <c r="A4" s="798" t="s">
        <v>1657</v>
      </c>
      <c r="B4" s="798"/>
      <c r="C4" s="798"/>
      <c r="D4" s="798"/>
      <c r="E4" s="798"/>
      <c r="F4" s="798"/>
      <c r="G4" s="798"/>
      <c r="H4" s="229"/>
      <c r="I4" s="7"/>
      <c r="J4" s="7"/>
      <c r="K4" s="7"/>
      <c r="L4" s="6"/>
      <c r="M4" s="168"/>
      <c r="N4" s="142"/>
      <c r="O4" s="168"/>
      <c r="P4" s="143"/>
      <c r="Q4" s="9"/>
      <c r="R4" s="145" t="s">
        <v>1100</v>
      </c>
      <c r="S4" s="147"/>
      <c r="T4" s="169"/>
    </row>
    <row r="5" spans="1:22">
      <c r="A5" s="146"/>
      <c r="B5" s="174"/>
      <c r="C5" s="147"/>
      <c r="D5" s="146"/>
      <c r="E5" s="147"/>
      <c r="F5" s="230"/>
      <c r="G5" s="148"/>
      <c r="H5" s="230"/>
      <c r="I5" s="148"/>
      <c r="J5" s="146"/>
      <c r="K5" s="146"/>
      <c r="L5" s="146"/>
      <c r="M5" s="174"/>
      <c r="N5" s="152"/>
      <c r="O5" s="174"/>
      <c r="P5" s="152"/>
      <c r="Q5" s="801" t="s">
        <v>1101</v>
      </c>
      <c r="R5" s="801"/>
      <c r="S5" s="147"/>
      <c r="T5" s="169"/>
    </row>
    <row r="6" spans="1:22">
      <c r="A6" s="799" t="s">
        <v>1102</v>
      </c>
      <c r="B6" s="799"/>
      <c r="C6" s="147"/>
      <c r="D6" s="146"/>
      <c r="E6" s="147"/>
      <c r="F6" s="230"/>
      <c r="G6" s="148"/>
      <c r="H6" s="230"/>
      <c r="I6" s="148"/>
      <c r="J6" s="146"/>
      <c r="K6" s="146"/>
      <c r="L6" s="146"/>
      <c r="M6" s="174"/>
      <c r="N6" s="152"/>
      <c r="O6" s="174"/>
      <c r="P6" s="152"/>
      <c r="Q6" s="174"/>
      <c r="R6" s="146"/>
      <c r="S6" s="147"/>
      <c r="T6" s="169"/>
    </row>
    <row r="7" spans="1:22" ht="63">
      <c r="A7" s="212" t="s">
        <v>708</v>
      </c>
      <c r="B7" s="212" t="s">
        <v>709</v>
      </c>
      <c r="C7" s="225" t="s">
        <v>710</v>
      </c>
      <c r="D7" s="212" t="s">
        <v>711</v>
      </c>
      <c r="E7" s="225" t="s">
        <v>712</v>
      </c>
      <c r="F7" s="225" t="s">
        <v>9</v>
      </c>
      <c r="G7" s="212" t="s">
        <v>713</v>
      </c>
      <c r="H7" s="225" t="s">
        <v>714</v>
      </c>
      <c r="I7" s="212" t="s">
        <v>715</v>
      </c>
      <c r="J7" s="212" t="s">
        <v>933</v>
      </c>
      <c r="K7" s="212" t="s">
        <v>934</v>
      </c>
      <c r="L7" s="212" t="s">
        <v>935</v>
      </c>
      <c r="M7" s="212" t="s">
        <v>936</v>
      </c>
      <c r="N7" s="224" t="s">
        <v>937</v>
      </c>
      <c r="O7" s="212" t="s">
        <v>938</v>
      </c>
      <c r="P7" s="224" t="s">
        <v>720</v>
      </c>
      <c r="Q7" s="212" t="s">
        <v>719</v>
      </c>
      <c r="R7" s="212" t="s">
        <v>721</v>
      </c>
      <c r="S7" s="225" t="s">
        <v>1658</v>
      </c>
      <c r="T7" s="201" t="s">
        <v>1659</v>
      </c>
      <c r="U7" s="231" t="s">
        <v>3344</v>
      </c>
    </row>
    <row r="8" spans="1:22" ht="110.25">
      <c r="A8" s="182">
        <v>1</v>
      </c>
      <c r="B8" s="182"/>
      <c r="C8" s="225" t="s">
        <v>1886</v>
      </c>
      <c r="D8" s="205" t="s">
        <v>2257</v>
      </c>
      <c r="E8" s="205" t="s">
        <v>3353</v>
      </c>
      <c r="F8" s="182" t="s">
        <v>30</v>
      </c>
      <c r="G8" s="232" t="s">
        <v>33</v>
      </c>
      <c r="H8" s="206" t="s">
        <v>34</v>
      </c>
      <c r="I8" s="128" t="s">
        <v>5</v>
      </c>
      <c r="J8" s="132" t="s">
        <v>1046</v>
      </c>
      <c r="K8" s="132" t="s">
        <v>852</v>
      </c>
      <c r="L8" s="132" t="s">
        <v>1032</v>
      </c>
      <c r="M8" s="132" t="s">
        <v>797</v>
      </c>
      <c r="N8" s="132">
        <v>150000</v>
      </c>
      <c r="O8" s="175" t="s">
        <v>3275</v>
      </c>
      <c r="P8" s="233">
        <v>50000</v>
      </c>
      <c r="Q8" s="175" t="s">
        <v>3354</v>
      </c>
      <c r="R8" s="182" t="s">
        <v>728</v>
      </c>
      <c r="S8" s="234" t="s">
        <v>3355</v>
      </c>
      <c r="T8" s="192" t="s">
        <v>3356</v>
      </c>
      <c r="U8" s="184"/>
      <c r="V8">
        <f>P8*0.9</f>
        <v>45000</v>
      </c>
    </row>
    <row r="9" spans="1:22" ht="267.75">
      <c r="A9" s="128">
        <v>2</v>
      </c>
      <c r="B9" s="182"/>
      <c r="C9" s="225" t="s">
        <v>1724</v>
      </c>
      <c r="D9" s="205" t="s">
        <v>3357</v>
      </c>
      <c r="E9" s="205" t="s">
        <v>3358</v>
      </c>
      <c r="F9" s="182" t="s">
        <v>30</v>
      </c>
      <c r="G9" s="232" t="s">
        <v>33</v>
      </c>
      <c r="H9" s="206" t="s">
        <v>34</v>
      </c>
      <c r="I9" s="128" t="s">
        <v>6</v>
      </c>
      <c r="J9" s="140" t="s">
        <v>1086</v>
      </c>
      <c r="K9" s="128" t="s">
        <v>852</v>
      </c>
      <c r="L9" s="128" t="s">
        <v>841</v>
      </c>
      <c r="M9" s="128" t="s">
        <v>1087</v>
      </c>
      <c r="N9" s="128">
        <v>100000</v>
      </c>
      <c r="O9" s="175" t="s">
        <v>3275</v>
      </c>
      <c r="P9" s="233">
        <v>50000</v>
      </c>
      <c r="Q9" s="175" t="s">
        <v>3354</v>
      </c>
      <c r="R9" s="182" t="s">
        <v>728</v>
      </c>
      <c r="S9" s="234" t="s">
        <v>3359</v>
      </c>
      <c r="T9" s="192" t="s">
        <v>3360</v>
      </c>
      <c r="U9" s="184"/>
      <c r="V9">
        <f t="shared" ref="V9:V17" si="0">P9*0.9</f>
        <v>45000</v>
      </c>
    </row>
    <row r="10" spans="1:22" ht="94.5">
      <c r="A10" s="182">
        <v>3</v>
      </c>
      <c r="B10" s="182"/>
      <c r="C10" s="224" t="s">
        <v>3361</v>
      </c>
      <c r="D10" s="205" t="s">
        <v>3362</v>
      </c>
      <c r="E10" s="205" t="s">
        <v>3363</v>
      </c>
      <c r="F10" s="182" t="s">
        <v>30</v>
      </c>
      <c r="G10" s="232" t="s">
        <v>33</v>
      </c>
      <c r="H10" s="206" t="s">
        <v>34</v>
      </c>
      <c r="I10" s="128" t="s">
        <v>5</v>
      </c>
      <c r="J10" s="128" t="s">
        <v>788</v>
      </c>
      <c r="K10" s="128" t="s">
        <v>1019</v>
      </c>
      <c r="L10" s="128" t="s">
        <v>789</v>
      </c>
      <c r="M10" s="128" t="s">
        <v>726</v>
      </c>
      <c r="N10" s="128">
        <v>200000</v>
      </c>
      <c r="O10" s="235" t="s">
        <v>1020</v>
      </c>
      <c r="P10" s="233">
        <v>50000</v>
      </c>
      <c r="Q10" s="175" t="s">
        <v>3354</v>
      </c>
      <c r="R10" s="182" t="s">
        <v>1008</v>
      </c>
      <c r="S10" s="234" t="s">
        <v>3364</v>
      </c>
      <c r="T10" s="192" t="s">
        <v>3365</v>
      </c>
      <c r="U10" s="184"/>
      <c r="V10">
        <f t="shared" si="0"/>
        <v>45000</v>
      </c>
    </row>
    <row r="11" spans="1:22" ht="110.25">
      <c r="A11" s="128">
        <v>4</v>
      </c>
      <c r="B11" s="182"/>
      <c r="C11" s="224" t="s">
        <v>3366</v>
      </c>
      <c r="D11" s="205" t="s">
        <v>3367</v>
      </c>
      <c r="E11" s="205" t="s">
        <v>3368</v>
      </c>
      <c r="F11" s="182" t="s">
        <v>30</v>
      </c>
      <c r="G11" s="232" t="s">
        <v>33</v>
      </c>
      <c r="H11" s="206" t="s">
        <v>34</v>
      </c>
      <c r="I11" s="128" t="s">
        <v>5</v>
      </c>
      <c r="J11" s="128" t="s">
        <v>1023</v>
      </c>
      <c r="K11" s="128" t="s">
        <v>852</v>
      </c>
      <c r="L11" s="128" t="s">
        <v>374</v>
      </c>
      <c r="M11" s="128" t="s">
        <v>726</v>
      </c>
      <c r="N11" s="128">
        <v>200000</v>
      </c>
      <c r="O11" s="235" t="s">
        <v>3369</v>
      </c>
      <c r="P11" s="233">
        <v>50000</v>
      </c>
      <c r="Q11" s="175" t="s">
        <v>3354</v>
      </c>
      <c r="R11" s="182" t="s">
        <v>773</v>
      </c>
      <c r="S11" s="234" t="s">
        <v>3370</v>
      </c>
      <c r="T11" s="192" t="s">
        <v>3371</v>
      </c>
      <c r="U11" s="184"/>
      <c r="V11">
        <f t="shared" si="0"/>
        <v>45000</v>
      </c>
    </row>
    <row r="12" spans="1:22" ht="110.25">
      <c r="A12" s="182">
        <v>5</v>
      </c>
      <c r="B12" s="182"/>
      <c r="C12" s="225" t="s">
        <v>3372</v>
      </c>
      <c r="D12" s="205" t="s">
        <v>3373</v>
      </c>
      <c r="E12" s="205" t="s">
        <v>3374</v>
      </c>
      <c r="F12" s="182" t="s">
        <v>30</v>
      </c>
      <c r="G12" s="232" t="s">
        <v>33</v>
      </c>
      <c r="H12" s="206" t="s">
        <v>34</v>
      </c>
      <c r="I12" s="128" t="s">
        <v>5</v>
      </c>
      <c r="J12" s="182" t="s">
        <v>966</v>
      </c>
      <c r="K12" s="182" t="s">
        <v>967</v>
      </c>
      <c r="L12" s="182" t="s">
        <v>968</v>
      </c>
      <c r="M12" s="182" t="s">
        <v>956</v>
      </c>
      <c r="N12" s="182">
        <v>200000</v>
      </c>
      <c r="O12" s="175" t="s">
        <v>969</v>
      </c>
      <c r="P12" s="233">
        <v>50000</v>
      </c>
      <c r="Q12" s="175" t="s">
        <v>3354</v>
      </c>
      <c r="R12" s="182" t="s">
        <v>985</v>
      </c>
      <c r="S12" s="234" t="s">
        <v>3375</v>
      </c>
      <c r="T12" s="192" t="s">
        <v>3376</v>
      </c>
      <c r="U12" s="184"/>
      <c r="V12">
        <f t="shared" si="0"/>
        <v>45000</v>
      </c>
    </row>
    <row r="13" spans="1:22" ht="76.5">
      <c r="A13" s="128">
        <v>6</v>
      </c>
      <c r="B13" s="11"/>
      <c r="C13" s="140" t="s">
        <v>3377</v>
      </c>
      <c r="D13" s="140" t="s">
        <v>3109</v>
      </c>
      <c r="E13" s="140" t="s">
        <v>3378</v>
      </c>
      <c r="F13" s="136" t="s">
        <v>30</v>
      </c>
      <c r="G13" s="160" t="s">
        <v>33</v>
      </c>
      <c r="H13" s="160" t="s">
        <v>34</v>
      </c>
      <c r="I13" s="160" t="s">
        <v>5</v>
      </c>
      <c r="J13" s="175" t="s">
        <v>3379</v>
      </c>
      <c r="K13" s="140" t="s">
        <v>3380</v>
      </c>
      <c r="L13" s="140" t="s">
        <v>3381</v>
      </c>
      <c r="M13" s="160" t="s">
        <v>3382</v>
      </c>
      <c r="N13" s="11">
        <v>150000</v>
      </c>
      <c r="O13" s="11" t="s">
        <v>3383</v>
      </c>
      <c r="P13" s="160">
        <v>50000</v>
      </c>
      <c r="Q13" s="11" t="s">
        <v>3384</v>
      </c>
      <c r="R13" s="11" t="s">
        <v>3249</v>
      </c>
      <c r="S13" s="236" t="s">
        <v>3385</v>
      </c>
      <c r="T13" s="236" t="s">
        <v>3386</v>
      </c>
      <c r="U13" s="160">
        <v>504366235</v>
      </c>
      <c r="V13">
        <f t="shared" si="0"/>
        <v>45000</v>
      </c>
    </row>
    <row r="14" spans="1:22" ht="89.25">
      <c r="A14" s="182">
        <v>7</v>
      </c>
      <c r="B14" s="11"/>
      <c r="C14" s="175" t="s">
        <v>1991</v>
      </c>
      <c r="D14" s="175" t="s">
        <v>3387</v>
      </c>
      <c r="E14" s="140" t="s">
        <v>3388</v>
      </c>
      <c r="F14" s="136" t="s">
        <v>30</v>
      </c>
      <c r="G14" s="160" t="s">
        <v>33</v>
      </c>
      <c r="H14" s="160" t="s">
        <v>34</v>
      </c>
      <c r="I14" s="160" t="s">
        <v>5</v>
      </c>
      <c r="J14" s="175" t="s">
        <v>3389</v>
      </c>
      <c r="K14" s="140" t="s">
        <v>3390</v>
      </c>
      <c r="L14" s="237" t="s">
        <v>3305</v>
      </c>
      <c r="M14" s="237" t="s">
        <v>3391</v>
      </c>
      <c r="N14" s="11">
        <v>200000</v>
      </c>
      <c r="O14" s="11" t="s">
        <v>3383</v>
      </c>
      <c r="P14" s="160">
        <v>50000</v>
      </c>
      <c r="Q14" s="11" t="s">
        <v>3384</v>
      </c>
      <c r="R14" s="11" t="s">
        <v>3249</v>
      </c>
      <c r="S14" s="238" t="s">
        <v>3392</v>
      </c>
      <c r="T14" s="236" t="s">
        <v>3393</v>
      </c>
      <c r="U14" s="160">
        <v>504396221</v>
      </c>
      <c r="V14">
        <f t="shared" si="0"/>
        <v>45000</v>
      </c>
    </row>
    <row r="15" spans="1:22" ht="89.25">
      <c r="A15" s="128">
        <v>8</v>
      </c>
      <c r="B15" s="11"/>
      <c r="C15" s="175" t="s">
        <v>3193</v>
      </c>
      <c r="D15" s="175" t="s">
        <v>3394</v>
      </c>
      <c r="E15" s="140" t="s">
        <v>3388</v>
      </c>
      <c r="F15" s="136" t="s">
        <v>30</v>
      </c>
      <c r="G15" s="160" t="s">
        <v>33</v>
      </c>
      <c r="H15" s="160" t="s">
        <v>34</v>
      </c>
      <c r="I15" s="160" t="s">
        <v>5</v>
      </c>
      <c r="J15" s="175" t="s">
        <v>3389</v>
      </c>
      <c r="K15" s="140" t="s">
        <v>3390</v>
      </c>
      <c r="L15" s="237" t="s">
        <v>3305</v>
      </c>
      <c r="M15" s="237" t="s">
        <v>3391</v>
      </c>
      <c r="N15" s="11">
        <v>200000</v>
      </c>
      <c r="O15" s="11" t="s">
        <v>3383</v>
      </c>
      <c r="P15" s="160">
        <v>50000</v>
      </c>
      <c r="Q15" s="11" t="s">
        <v>3384</v>
      </c>
      <c r="R15" s="11" t="s">
        <v>3249</v>
      </c>
      <c r="S15" s="239" t="s">
        <v>3395</v>
      </c>
      <c r="T15" s="236" t="s">
        <v>3396</v>
      </c>
      <c r="U15" s="160">
        <v>504396220</v>
      </c>
      <c r="V15">
        <f t="shared" si="0"/>
        <v>45000</v>
      </c>
    </row>
    <row r="16" spans="1:22" ht="63.75">
      <c r="A16" s="182">
        <v>9</v>
      </c>
      <c r="B16" s="11"/>
      <c r="C16" s="175" t="s">
        <v>3397</v>
      </c>
      <c r="D16" s="175" t="s">
        <v>3398</v>
      </c>
      <c r="E16" s="175" t="s">
        <v>3399</v>
      </c>
      <c r="F16" s="136" t="s">
        <v>30</v>
      </c>
      <c r="G16" s="160" t="s">
        <v>33</v>
      </c>
      <c r="H16" s="160" t="s">
        <v>34</v>
      </c>
      <c r="I16" s="160" t="s">
        <v>6</v>
      </c>
      <c r="J16" s="240" t="s">
        <v>3400</v>
      </c>
      <c r="K16" s="140" t="s">
        <v>3390</v>
      </c>
      <c r="L16" s="237" t="s">
        <v>3305</v>
      </c>
      <c r="M16" s="237" t="s">
        <v>3391</v>
      </c>
      <c r="N16" s="11">
        <v>200000</v>
      </c>
      <c r="O16" s="11" t="s">
        <v>3383</v>
      </c>
      <c r="P16" s="160">
        <v>50000</v>
      </c>
      <c r="Q16" s="11" t="s">
        <v>3384</v>
      </c>
      <c r="R16" s="11" t="s">
        <v>3249</v>
      </c>
      <c r="S16" s="160">
        <v>50277495267</v>
      </c>
      <c r="T16" s="236" t="s">
        <v>3401</v>
      </c>
      <c r="U16" s="160">
        <v>504366457</v>
      </c>
      <c r="V16">
        <f t="shared" si="0"/>
        <v>45000</v>
      </c>
    </row>
    <row r="17" spans="1:22" ht="90">
      <c r="A17" s="128">
        <v>10</v>
      </c>
      <c r="B17" s="27"/>
      <c r="C17" s="95" t="s">
        <v>3402</v>
      </c>
      <c r="D17" s="95" t="s">
        <v>3403</v>
      </c>
      <c r="E17" s="95" t="s">
        <v>3404</v>
      </c>
      <c r="F17" s="123" t="s">
        <v>30</v>
      </c>
      <c r="G17" s="95" t="s">
        <v>33</v>
      </c>
      <c r="H17" s="95" t="s">
        <v>34</v>
      </c>
      <c r="I17" s="104" t="s">
        <v>5</v>
      </c>
      <c r="J17" s="95" t="s">
        <v>3405</v>
      </c>
      <c r="K17" s="95" t="s">
        <v>3406</v>
      </c>
      <c r="L17" s="95" t="s">
        <v>3407</v>
      </c>
      <c r="M17" s="95" t="s">
        <v>3391</v>
      </c>
      <c r="N17" s="27">
        <v>120000</v>
      </c>
      <c r="O17" s="136" t="s">
        <v>3383</v>
      </c>
      <c r="P17" s="27">
        <v>40000</v>
      </c>
      <c r="Q17" s="136" t="s">
        <v>3408</v>
      </c>
      <c r="R17" s="27" t="s">
        <v>3249</v>
      </c>
      <c r="S17" s="241" t="s">
        <v>3409</v>
      </c>
      <c r="T17" s="242" t="s">
        <v>3410</v>
      </c>
      <c r="U17" s="242" t="s">
        <v>3411</v>
      </c>
      <c r="V17">
        <f t="shared" si="0"/>
        <v>36000</v>
      </c>
    </row>
    <row r="18" spans="1:22" ht="120">
      <c r="A18" s="182">
        <v>11</v>
      </c>
      <c r="B18" s="27"/>
      <c r="C18" s="95" t="s">
        <v>4610</v>
      </c>
      <c r="D18" s="95" t="s">
        <v>4611</v>
      </c>
      <c r="E18" s="95" t="s">
        <v>4612</v>
      </c>
      <c r="F18" s="123" t="s">
        <v>30</v>
      </c>
      <c r="G18" s="95" t="s">
        <v>33</v>
      </c>
      <c r="H18" s="586" t="s">
        <v>34</v>
      </c>
      <c r="I18" s="587" t="s">
        <v>6</v>
      </c>
      <c r="J18" s="95" t="s">
        <v>4613</v>
      </c>
      <c r="K18" s="95" t="s">
        <v>4614</v>
      </c>
      <c r="L18" s="95" t="s">
        <v>4615</v>
      </c>
      <c r="M18" s="95" t="s">
        <v>3391</v>
      </c>
      <c r="N18" s="27">
        <v>78000</v>
      </c>
      <c r="O18" s="123" t="s">
        <v>4616</v>
      </c>
      <c r="P18" s="95">
        <v>23500</v>
      </c>
      <c r="Q18" s="123" t="s">
        <v>4617</v>
      </c>
      <c r="R18" s="123" t="s">
        <v>985</v>
      </c>
      <c r="S18" s="588" t="s">
        <v>4618</v>
      </c>
      <c r="T18" s="242" t="s">
        <v>4619</v>
      </c>
      <c r="U18" s="241" t="s">
        <v>4620</v>
      </c>
    </row>
    <row r="19" spans="1:22" ht="165">
      <c r="A19" s="128">
        <v>12</v>
      </c>
      <c r="B19" s="27"/>
      <c r="C19" s="123" t="s">
        <v>3300</v>
      </c>
      <c r="D19" s="123" t="s">
        <v>3301</v>
      </c>
      <c r="E19" s="123" t="s">
        <v>3302</v>
      </c>
      <c r="F19" s="123" t="s">
        <v>30</v>
      </c>
      <c r="G19" s="123" t="s">
        <v>33</v>
      </c>
      <c r="H19" s="586" t="s">
        <v>34</v>
      </c>
      <c r="I19" s="587" t="s">
        <v>6</v>
      </c>
      <c r="J19" s="95" t="s">
        <v>362</v>
      </c>
      <c r="K19" s="95" t="s">
        <v>4621</v>
      </c>
      <c r="L19" s="95" t="s">
        <v>4622</v>
      </c>
      <c r="M19" s="95" t="s">
        <v>3391</v>
      </c>
      <c r="N19" s="27">
        <v>196000</v>
      </c>
      <c r="O19" s="123" t="s">
        <v>1012</v>
      </c>
      <c r="P19" s="95">
        <v>49000</v>
      </c>
      <c r="Q19" s="123" t="s">
        <v>4617</v>
      </c>
      <c r="R19" s="123" t="s">
        <v>985</v>
      </c>
      <c r="S19" s="589" t="s">
        <v>4623</v>
      </c>
      <c r="T19" s="242" t="s">
        <v>4624</v>
      </c>
      <c r="U19" s="241" t="s">
        <v>4625</v>
      </c>
    </row>
    <row r="20" spans="1:22" ht="105">
      <c r="A20" s="182">
        <v>13</v>
      </c>
      <c r="B20" s="27"/>
      <c r="C20" s="95" t="s">
        <v>4626</v>
      </c>
      <c r="D20" s="95" t="s">
        <v>4627</v>
      </c>
      <c r="E20" s="95" t="s">
        <v>4628</v>
      </c>
      <c r="F20" s="123" t="s">
        <v>30</v>
      </c>
      <c r="G20" s="95" t="s">
        <v>33</v>
      </c>
      <c r="H20" s="95" t="s">
        <v>34</v>
      </c>
      <c r="I20" s="95" t="s">
        <v>6</v>
      </c>
      <c r="J20" s="95" t="s">
        <v>4629</v>
      </c>
      <c r="K20" s="95" t="s">
        <v>4621</v>
      </c>
      <c r="L20" s="95" t="s">
        <v>4630</v>
      </c>
      <c r="M20" s="95" t="s">
        <v>3391</v>
      </c>
      <c r="N20" s="27">
        <v>300000</v>
      </c>
      <c r="O20" s="27" t="s">
        <v>4631</v>
      </c>
      <c r="P20" s="95">
        <v>75000</v>
      </c>
      <c r="Q20" s="27" t="s">
        <v>4632</v>
      </c>
      <c r="R20" s="27" t="s">
        <v>3249</v>
      </c>
      <c r="S20" s="588" t="s">
        <v>4633</v>
      </c>
      <c r="T20" s="242" t="s">
        <v>4634</v>
      </c>
      <c r="U20" s="241" t="s">
        <v>4635</v>
      </c>
    </row>
    <row r="21" spans="1:22" ht="90">
      <c r="A21" s="128">
        <v>14</v>
      </c>
      <c r="B21" s="27"/>
      <c r="C21" s="123" t="s">
        <v>4636</v>
      </c>
      <c r="D21" s="123" t="s">
        <v>4637</v>
      </c>
      <c r="E21" s="123" t="s">
        <v>4638</v>
      </c>
      <c r="F21" s="123" t="s">
        <v>30</v>
      </c>
      <c r="G21" s="95" t="s">
        <v>33</v>
      </c>
      <c r="H21" s="95" t="s">
        <v>34</v>
      </c>
      <c r="I21" s="95" t="s">
        <v>6</v>
      </c>
      <c r="J21" s="95" t="s">
        <v>4639</v>
      </c>
      <c r="K21" s="95" t="s">
        <v>4640</v>
      </c>
      <c r="L21" s="95" t="s">
        <v>4641</v>
      </c>
      <c r="M21" s="95" t="s">
        <v>3391</v>
      </c>
      <c r="N21" s="27">
        <v>280000</v>
      </c>
      <c r="O21" s="27" t="s">
        <v>4631</v>
      </c>
      <c r="P21" s="95">
        <v>70000</v>
      </c>
      <c r="Q21" s="27" t="s">
        <v>4632</v>
      </c>
      <c r="R21" s="27" t="s">
        <v>3249</v>
      </c>
      <c r="S21" s="588" t="s">
        <v>4642</v>
      </c>
      <c r="T21" s="242" t="s">
        <v>4643</v>
      </c>
      <c r="U21" s="241" t="s">
        <v>4644</v>
      </c>
    </row>
    <row r="22" spans="1:22" ht="105">
      <c r="A22" s="182">
        <v>15</v>
      </c>
      <c r="B22" s="27"/>
      <c r="C22" s="95" t="s">
        <v>5709</v>
      </c>
      <c r="D22" s="95" t="s">
        <v>5710</v>
      </c>
      <c r="E22" s="95" t="s">
        <v>5711</v>
      </c>
      <c r="F22" s="123" t="s">
        <v>30</v>
      </c>
      <c r="G22" s="95" t="s">
        <v>33</v>
      </c>
      <c r="H22" s="123" t="s">
        <v>34</v>
      </c>
      <c r="I22" s="123" t="s">
        <v>6</v>
      </c>
      <c r="J22" s="95" t="s">
        <v>5712</v>
      </c>
      <c r="K22" s="95" t="s">
        <v>4621</v>
      </c>
      <c r="L22" s="95" t="s">
        <v>3305</v>
      </c>
      <c r="M22" s="95" t="s">
        <v>3391</v>
      </c>
      <c r="N22" s="27">
        <v>200000</v>
      </c>
      <c r="O22" s="123" t="s">
        <v>5713</v>
      </c>
      <c r="P22" s="57">
        <v>50000</v>
      </c>
      <c r="Q22" s="123" t="s">
        <v>5714</v>
      </c>
      <c r="R22" s="27" t="s">
        <v>985</v>
      </c>
      <c r="S22" s="588" t="s">
        <v>5715</v>
      </c>
      <c r="T22" s="242" t="s">
        <v>5716</v>
      </c>
      <c r="U22" s="241" t="s">
        <v>5717</v>
      </c>
    </row>
    <row r="23" spans="1:22" ht="120">
      <c r="A23" s="128">
        <v>16</v>
      </c>
      <c r="B23" s="27"/>
      <c r="C23" s="95" t="s">
        <v>5718</v>
      </c>
      <c r="D23" s="95" t="s">
        <v>5719</v>
      </c>
      <c r="E23" s="95" t="s">
        <v>5720</v>
      </c>
      <c r="F23" s="123" t="s">
        <v>30</v>
      </c>
      <c r="G23" s="95" t="s">
        <v>33</v>
      </c>
      <c r="H23" s="123" t="s">
        <v>34</v>
      </c>
      <c r="I23" s="123" t="s">
        <v>6</v>
      </c>
      <c r="J23" s="95" t="s">
        <v>5721</v>
      </c>
      <c r="K23" s="95" t="s">
        <v>4621</v>
      </c>
      <c r="L23" s="95" t="s">
        <v>3305</v>
      </c>
      <c r="M23" s="95" t="s">
        <v>3391</v>
      </c>
      <c r="N23" s="27">
        <v>200000</v>
      </c>
      <c r="O23" s="123" t="s">
        <v>3240</v>
      </c>
      <c r="P23" s="57">
        <v>50000</v>
      </c>
      <c r="Q23" s="27" t="s">
        <v>5722</v>
      </c>
      <c r="R23" s="27" t="s">
        <v>985</v>
      </c>
      <c r="S23" s="588" t="s">
        <v>5723</v>
      </c>
      <c r="T23" s="242" t="s">
        <v>5724</v>
      </c>
      <c r="U23" s="241" t="s">
        <v>5725</v>
      </c>
    </row>
    <row r="24" spans="1:22" ht="120">
      <c r="A24" s="182">
        <v>17</v>
      </c>
      <c r="B24" s="27"/>
      <c r="C24" s="95" t="s">
        <v>3307</v>
      </c>
      <c r="D24" s="95" t="s">
        <v>5726</v>
      </c>
      <c r="E24" s="95" t="s">
        <v>5727</v>
      </c>
      <c r="F24" s="123" t="s">
        <v>30</v>
      </c>
      <c r="G24" s="95" t="s">
        <v>33</v>
      </c>
      <c r="H24" s="123" t="s">
        <v>34</v>
      </c>
      <c r="I24" s="123" t="s">
        <v>6</v>
      </c>
      <c r="J24" s="95" t="s">
        <v>5728</v>
      </c>
      <c r="K24" s="95" t="s">
        <v>4621</v>
      </c>
      <c r="L24" s="95" t="s">
        <v>3305</v>
      </c>
      <c r="M24" s="95" t="s">
        <v>3391</v>
      </c>
      <c r="N24" s="27">
        <v>150000</v>
      </c>
      <c r="O24" s="123" t="s">
        <v>3275</v>
      </c>
      <c r="P24" s="117">
        <v>50000</v>
      </c>
      <c r="Q24" s="27" t="s">
        <v>5729</v>
      </c>
      <c r="R24" s="104" t="s">
        <v>773</v>
      </c>
      <c r="S24" s="242" t="s">
        <v>5730</v>
      </c>
      <c r="T24" s="242" t="s">
        <v>5731</v>
      </c>
      <c r="U24" s="241" t="s">
        <v>5732</v>
      </c>
    </row>
    <row r="25" spans="1:22" ht="105">
      <c r="A25" s="128">
        <v>18</v>
      </c>
      <c r="B25" s="27"/>
      <c r="C25" s="95" t="s">
        <v>5733</v>
      </c>
      <c r="D25" s="95" t="s">
        <v>5734</v>
      </c>
      <c r="E25" s="95" t="s">
        <v>5735</v>
      </c>
      <c r="F25" s="123" t="s">
        <v>30</v>
      </c>
      <c r="G25" s="95" t="s">
        <v>33</v>
      </c>
      <c r="H25" s="123" t="s">
        <v>34</v>
      </c>
      <c r="I25" s="123" t="s">
        <v>6</v>
      </c>
      <c r="J25" s="95" t="s">
        <v>912</v>
      </c>
      <c r="K25" s="95" t="s">
        <v>4640</v>
      </c>
      <c r="L25" s="95" t="s">
        <v>4641</v>
      </c>
      <c r="M25" s="95" t="s">
        <v>3391</v>
      </c>
      <c r="N25" s="27">
        <v>150000</v>
      </c>
      <c r="O25" s="123" t="s">
        <v>945</v>
      </c>
      <c r="P25" s="117">
        <v>50000</v>
      </c>
      <c r="Q25" s="27" t="s">
        <v>5729</v>
      </c>
      <c r="R25" s="104" t="s">
        <v>773</v>
      </c>
      <c r="S25" s="242" t="s">
        <v>3336</v>
      </c>
      <c r="T25" s="242" t="s">
        <v>3337</v>
      </c>
      <c r="U25" s="241" t="s">
        <v>5736</v>
      </c>
    </row>
    <row r="26" spans="1:22" ht="75">
      <c r="A26" s="182">
        <v>19</v>
      </c>
      <c r="B26" s="27"/>
      <c r="C26" s="95" t="s">
        <v>3372</v>
      </c>
      <c r="D26" s="95" t="s">
        <v>5737</v>
      </c>
      <c r="E26" s="95" t="s">
        <v>5738</v>
      </c>
      <c r="F26" s="123" t="s">
        <v>30</v>
      </c>
      <c r="G26" s="95" t="s">
        <v>33</v>
      </c>
      <c r="H26" s="123" t="s">
        <v>34</v>
      </c>
      <c r="I26" s="123" t="s">
        <v>5</v>
      </c>
      <c r="J26" s="54" t="s">
        <v>966</v>
      </c>
      <c r="K26" s="95" t="s">
        <v>4640</v>
      </c>
      <c r="L26" s="95" t="s">
        <v>4641</v>
      </c>
      <c r="M26" s="95" t="s">
        <v>3391</v>
      </c>
      <c r="N26" s="27">
        <v>200000</v>
      </c>
      <c r="O26" s="123" t="s">
        <v>969</v>
      </c>
      <c r="P26" s="117">
        <v>50000</v>
      </c>
      <c r="Q26" s="27" t="s">
        <v>5729</v>
      </c>
      <c r="R26" s="104" t="s">
        <v>3428</v>
      </c>
      <c r="S26" s="242" t="s">
        <v>3375</v>
      </c>
      <c r="T26" s="242" t="s">
        <v>3376</v>
      </c>
      <c r="U26" s="241" t="s">
        <v>5739</v>
      </c>
    </row>
    <row r="27" spans="1:22" ht="105">
      <c r="A27" s="128">
        <v>20</v>
      </c>
      <c r="B27" s="27"/>
      <c r="C27" s="95" t="s">
        <v>5740</v>
      </c>
      <c r="D27" s="95" t="s">
        <v>5741</v>
      </c>
      <c r="E27" s="95" t="s">
        <v>5742</v>
      </c>
      <c r="F27" s="123" t="s">
        <v>30</v>
      </c>
      <c r="G27" s="95" t="s">
        <v>33</v>
      </c>
      <c r="H27" s="123" t="s">
        <v>34</v>
      </c>
      <c r="I27" s="123" t="s">
        <v>5</v>
      </c>
      <c r="J27" s="95" t="s">
        <v>1041</v>
      </c>
      <c r="K27" s="95" t="s">
        <v>4640</v>
      </c>
      <c r="L27" s="95" t="s">
        <v>4641</v>
      </c>
      <c r="M27" s="95" t="s">
        <v>3391</v>
      </c>
      <c r="N27" s="27">
        <v>150000</v>
      </c>
      <c r="O27" s="123" t="s">
        <v>3297</v>
      </c>
      <c r="P27" s="117">
        <v>50000</v>
      </c>
      <c r="Q27" s="27" t="s">
        <v>5729</v>
      </c>
      <c r="R27" s="603" t="s">
        <v>773</v>
      </c>
      <c r="S27" s="242" t="s">
        <v>5743</v>
      </c>
      <c r="T27" s="242" t="s">
        <v>5744</v>
      </c>
      <c r="U27" s="241" t="s">
        <v>5745</v>
      </c>
    </row>
    <row r="28" spans="1:22" ht="75">
      <c r="A28" s="182">
        <v>21</v>
      </c>
      <c r="B28" s="27"/>
      <c r="C28" s="95" t="s">
        <v>3377</v>
      </c>
      <c r="D28" s="95" t="s">
        <v>3109</v>
      </c>
      <c r="E28" s="95" t="s">
        <v>5746</v>
      </c>
      <c r="F28" s="123" t="s">
        <v>30</v>
      </c>
      <c r="G28" s="95" t="s">
        <v>33</v>
      </c>
      <c r="H28" s="123" t="s">
        <v>34</v>
      </c>
      <c r="I28" s="123" t="s">
        <v>6</v>
      </c>
      <c r="J28" s="95" t="s">
        <v>5747</v>
      </c>
      <c r="K28" s="95" t="s">
        <v>4640</v>
      </c>
      <c r="L28" s="95" t="s">
        <v>4641</v>
      </c>
      <c r="M28" s="95" t="s">
        <v>3391</v>
      </c>
      <c r="N28" s="27">
        <v>150000</v>
      </c>
      <c r="O28" s="123" t="s">
        <v>5748</v>
      </c>
      <c r="P28" s="117">
        <v>50000</v>
      </c>
      <c r="Q28" s="27" t="s">
        <v>5729</v>
      </c>
      <c r="R28" s="104" t="s">
        <v>764</v>
      </c>
      <c r="S28" s="242" t="s">
        <v>3385</v>
      </c>
      <c r="T28" s="242" t="s">
        <v>3386</v>
      </c>
      <c r="U28" s="241" t="s">
        <v>5749</v>
      </c>
    </row>
    <row r="29" spans="1:22" ht="120">
      <c r="A29" s="128">
        <v>22</v>
      </c>
      <c r="B29" s="27"/>
      <c r="C29" s="95" t="s">
        <v>3279</v>
      </c>
      <c r="D29" s="95" t="s">
        <v>5750</v>
      </c>
      <c r="E29" s="95" t="s">
        <v>5751</v>
      </c>
      <c r="F29" s="123" t="s">
        <v>30</v>
      </c>
      <c r="G29" s="95" t="s">
        <v>33</v>
      </c>
      <c r="H29" s="123" t="s">
        <v>34</v>
      </c>
      <c r="I29" s="123" t="s">
        <v>6</v>
      </c>
      <c r="J29" s="54" t="s">
        <v>989</v>
      </c>
      <c r="K29" s="95" t="s">
        <v>4640</v>
      </c>
      <c r="L29" s="95" t="s">
        <v>4641</v>
      </c>
      <c r="M29" s="95" t="s">
        <v>3391</v>
      </c>
      <c r="N29" s="27">
        <v>200000</v>
      </c>
      <c r="O29" s="123" t="s">
        <v>991</v>
      </c>
      <c r="P29" s="117">
        <v>50000</v>
      </c>
      <c r="Q29" s="27" t="s">
        <v>5729</v>
      </c>
      <c r="R29" s="104" t="s">
        <v>773</v>
      </c>
      <c r="S29" s="242" t="s">
        <v>5752</v>
      </c>
      <c r="T29" s="242" t="s">
        <v>5753</v>
      </c>
      <c r="U29" s="242" t="s">
        <v>5754</v>
      </c>
    </row>
    <row r="30" spans="1:22" ht="75">
      <c r="A30" s="182">
        <v>23</v>
      </c>
      <c r="B30" s="27"/>
      <c r="C30" s="95" t="s">
        <v>5755</v>
      </c>
      <c r="D30" s="95" t="s">
        <v>5756</v>
      </c>
      <c r="E30" s="95" t="s">
        <v>5757</v>
      </c>
      <c r="F30" s="123" t="s">
        <v>30</v>
      </c>
      <c r="G30" s="95" t="s">
        <v>33</v>
      </c>
      <c r="H30" s="123" t="s">
        <v>34</v>
      </c>
      <c r="I30" s="123" t="s">
        <v>6</v>
      </c>
      <c r="J30" s="95" t="s">
        <v>5758</v>
      </c>
      <c r="K30" s="95" t="s">
        <v>4640</v>
      </c>
      <c r="L30" s="95" t="s">
        <v>4641</v>
      </c>
      <c r="M30" s="95" t="s">
        <v>3391</v>
      </c>
      <c r="N30" s="27">
        <v>47000</v>
      </c>
      <c r="O30" s="123" t="s">
        <v>991</v>
      </c>
      <c r="P30" s="117">
        <v>47000</v>
      </c>
      <c r="Q30" s="27" t="s">
        <v>5729</v>
      </c>
      <c r="R30" s="104" t="s">
        <v>915</v>
      </c>
      <c r="S30" s="242" t="s">
        <v>5759</v>
      </c>
      <c r="T30" s="242" t="s">
        <v>5760</v>
      </c>
      <c r="U30" s="241" t="s">
        <v>5761</v>
      </c>
    </row>
    <row r="31" spans="1:22" ht="105">
      <c r="A31" s="128">
        <v>24</v>
      </c>
      <c r="B31" s="27"/>
      <c r="C31" s="95" t="s">
        <v>3125</v>
      </c>
      <c r="D31" s="95" t="s">
        <v>2374</v>
      </c>
      <c r="E31" s="95" t="s">
        <v>5762</v>
      </c>
      <c r="F31" s="123" t="s">
        <v>30</v>
      </c>
      <c r="G31" s="95" t="s">
        <v>33</v>
      </c>
      <c r="H31" s="123" t="s">
        <v>34</v>
      </c>
      <c r="I31" s="123" t="s">
        <v>6</v>
      </c>
      <c r="J31" s="95" t="s">
        <v>5763</v>
      </c>
      <c r="K31" s="95" t="s">
        <v>5764</v>
      </c>
      <c r="L31" s="95" t="s">
        <v>4641</v>
      </c>
      <c r="M31" s="95" t="s">
        <v>3391</v>
      </c>
      <c r="N31" s="27">
        <v>38000</v>
      </c>
      <c r="O31" s="123" t="s">
        <v>991</v>
      </c>
      <c r="P31" s="117">
        <v>38000</v>
      </c>
      <c r="Q31" s="27" t="s">
        <v>5729</v>
      </c>
      <c r="R31" s="104" t="s">
        <v>728</v>
      </c>
      <c r="S31" s="242" t="s">
        <v>5765</v>
      </c>
      <c r="T31" s="242" t="s">
        <v>5766</v>
      </c>
      <c r="U31" s="242" t="s">
        <v>5767</v>
      </c>
    </row>
    <row r="32" spans="1:22" ht="105">
      <c r="A32" s="182">
        <v>25</v>
      </c>
      <c r="B32" s="27"/>
      <c r="C32" s="95" t="s">
        <v>3397</v>
      </c>
      <c r="D32" s="95" t="s">
        <v>5768</v>
      </c>
      <c r="E32" s="95" t="s">
        <v>5769</v>
      </c>
      <c r="F32" s="123" t="s">
        <v>30</v>
      </c>
      <c r="G32" s="95" t="s">
        <v>33</v>
      </c>
      <c r="H32" s="123" t="s">
        <v>34</v>
      </c>
      <c r="I32" s="123" t="s">
        <v>5</v>
      </c>
      <c r="J32" s="95" t="s">
        <v>5770</v>
      </c>
      <c r="K32" s="95" t="s">
        <v>4621</v>
      </c>
      <c r="L32" s="95" t="s">
        <v>3305</v>
      </c>
      <c r="M32" s="95" t="s">
        <v>3391</v>
      </c>
      <c r="N32" s="27">
        <v>200000</v>
      </c>
      <c r="O32" s="123" t="s">
        <v>991</v>
      </c>
      <c r="P32" s="117">
        <v>50000</v>
      </c>
      <c r="Q32" s="27" t="s">
        <v>5729</v>
      </c>
      <c r="R32" s="104" t="s">
        <v>728</v>
      </c>
      <c r="S32" s="242" t="s">
        <v>5771</v>
      </c>
      <c r="T32" s="242" t="s">
        <v>3401</v>
      </c>
      <c r="U32" s="241" t="s">
        <v>5772</v>
      </c>
    </row>
    <row r="33" spans="1:21" ht="120">
      <c r="A33" s="128">
        <v>26</v>
      </c>
      <c r="B33" s="27"/>
      <c r="C33" s="95" t="s">
        <v>5718</v>
      </c>
      <c r="D33" s="95" t="s">
        <v>5773</v>
      </c>
      <c r="E33" s="95" t="s">
        <v>5774</v>
      </c>
      <c r="F33" s="604" t="s">
        <v>30</v>
      </c>
      <c r="G33" s="95" t="s">
        <v>33</v>
      </c>
      <c r="H33" s="123" t="s">
        <v>34</v>
      </c>
      <c r="I33" s="123" t="s">
        <v>6</v>
      </c>
      <c r="J33" s="95" t="s">
        <v>5775</v>
      </c>
      <c r="K33" s="95" t="s">
        <v>4621</v>
      </c>
      <c r="L33" s="95" t="s">
        <v>3305</v>
      </c>
      <c r="M33" s="95" t="s">
        <v>3391</v>
      </c>
      <c r="N33" s="104">
        <v>200000</v>
      </c>
      <c r="O33" s="104" t="s">
        <v>5776</v>
      </c>
      <c r="P33" s="119">
        <v>50000</v>
      </c>
      <c r="Q33" s="104" t="s">
        <v>5777</v>
      </c>
      <c r="R33" s="104" t="s">
        <v>5778</v>
      </c>
      <c r="S33" s="242" t="s">
        <v>5779</v>
      </c>
      <c r="T33" s="242" t="s">
        <v>5780</v>
      </c>
      <c r="U33" s="241" t="s">
        <v>5781</v>
      </c>
    </row>
    <row r="34" spans="1:21" ht="120">
      <c r="A34" s="182">
        <v>27</v>
      </c>
      <c r="B34" s="27"/>
      <c r="C34" s="95" t="s">
        <v>5782</v>
      </c>
      <c r="D34" s="95" t="s">
        <v>5783</v>
      </c>
      <c r="E34" s="95" t="s">
        <v>5784</v>
      </c>
      <c r="F34" s="604" t="s">
        <v>30</v>
      </c>
      <c r="G34" s="95" t="s">
        <v>33</v>
      </c>
      <c r="H34" s="123" t="s">
        <v>34</v>
      </c>
      <c r="I34" s="123" t="s">
        <v>6</v>
      </c>
      <c r="J34" s="95" t="s">
        <v>5775</v>
      </c>
      <c r="K34" s="95" t="s">
        <v>4621</v>
      </c>
      <c r="L34" s="95" t="s">
        <v>3305</v>
      </c>
      <c r="M34" s="95" t="s">
        <v>3391</v>
      </c>
      <c r="N34" s="104">
        <v>200000</v>
      </c>
      <c r="O34" s="104" t="s">
        <v>5776</v>
      </c>
      <c r="P34" s="119">
        <v>50000</v>
      </c>
      <c r="Q34" s="104" t="s">
        <v>5777</v>
      </c>
      <c r="R34" s="104" t="s">
        <v>5778</v>
      </c>
      <c r="S34" s="588" t="s">
        <v>5785</v>
      </c>
      <c r="T34" s="242" t="s">
        <v>5786</v>
      </c>
      <c r="U34" s="241" t="s">
        <v>5787</v>
      </c>
    </row>
    <row r="35" spans="1:21" ht="120">
      <c r="A35" s="128">
        <v>28</v>
      </c>
      <c r="B35" s="27"/>
      <c r="C35" s="95" t="s">
        <v>5788</v>
      </c>
      <c r="D35" s="95" t="s">
        <v>5789</v>
      </c>
      <c r="E35" s="95" t="s">
        <v>5774</v>
      </c>
      <c r="F35" s="604" t="s">
        <v>30</v>
      </c>
      <c r="G35" s="95" t="s">
        <v>33</v>
      </c>
      <c r="H35" s="123" t="s">
        <v>34</v>
      </c>
      <c r="I35" s="123" t="s">
        <v>6</v>
      </c>
      <c r="J35" s="95" t="s">
        <v>5790</v>
      </c>
      <c r="K35" s="95" t="s">
        <v>4640</v>
      </c>
      <c r="L35" s="95" t="s">
        <v>4641</v>
      </c>
      <c r="M35" s="95" t="s">
        <v>3391</v>
      </c>
      <c r="N35" s="104">
        <v>300000</v>
      </c>
      <c r="O35" s="104" t="s">
        <v>5776</v>
      </c>
      <c r="P35" s="119">
        <v>75000</v>
      </c>
      <c r="Q35" s="104" t="s">
        <v>5777</v>
      </c>
      <c r="R35" s="104" t="s">
        <v>5778</v>
      </c>
      <c r="S35" s="588" t="s">
        <v>5791</v>
      </c>
      <c r="T35" s="242" t="s">
        <v>5792</v>
      </c>
      <c r="U35" s="242" t="s">
        <v>5793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  <pageSetup paperSize="9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3"/>
  <sheetViews>
    <sheetView topLeftCell="A22" workbookViewId="0">
      <selection activeCell="E34" sqref="E34"/>
    </sheetView>
  </sheetViews>
  <sheetFormatPr defaultRowHeight="15"/>
  <sheetData>
    <row r="1" spans="1:130" ht="26.25">
      <c r="A1" s="682"/>
      <c r="B1" s="682"/>
      <c r="C1" s="682"/>
      <c r="D1" s="682"/>
      <c r="E1" s="682"/>
      <c r="F1" s="682"/>
      <c r="G1" s="682"/>
      <c r="H1" s="682"/>
      <c r="I1" s="301"/>
      <c r="J1" s="301"/>
      <c r="K1" s="301"/>
      <c r="L1" s="301"/>
      <c r="M1" s="301"/>
      <c r="N1" s="301"/>
      <c r="O1" s="302"/>
      <c r="P1" s="301"/>
      <c r="Q1" s="301"/>
      <c r="R1" s="301"/>
      <c r="S1" s="301"/>
      <c r="T1" s="303"/>
      <c r="U1" s="303"/>
      <c r="V1" s="303"/>
      <c r="W1" s="303"/>
      <c r="X1" s="303"/>
      <c r="Y1" s="303"/>
      <c r="Z1" s="303"/>
      <c r="AA1" s="303"/>
      <c r="AB1" s="303"/>
      <c r="AC1" s="304"/>
      <c r="AD1" s="303"/>
      <c r="AE1" s="303"/>
      <c r="AF1" s="303"/>
      <c r="AG1" s="303"/>
      <c r="AH1" s="303"/>
      <c r="AI1" s="303"/>
      <c r="AJ1" s="303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683" t="s">
        <v>3413</v>
      </c>
      <c r="CX1" s="684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667"/>
      <c r="DJ1" s="667"/>
      <c r="DK1" s="667"/>
      <c r="DL1" s="254"/>
      <c r="DM1" s="254"/>
      <c r="DN1" s="254"/>
      <c r="DO1" s="254"/>
      <c r="DP1" s="254"/>
      <c r="DQ1" s="254"/>
      <c r="DR1" s="255"/>
      <c r="DS1" s="254"/>
      <c r="DT1" s="305"/>
      <c r="DU1" s="255"/>
      <c r="DV1" s="254"/>
      <c r="DW1" s="254"/>
      <c r="DX1" s="254"/>
      <c r="DY1" s="254"/>
      <c r="DZ1" s="254"/>
    </row>
    <row r="2" spans="1:130" ht="19.5" thickBot="1">
      <c r="A2" s="668"/>
      <c r="B2" s="668"/>
      <c r="C2" s="668"/>
      <c r="D2" s="668"/>
      <c r="E2" s="668"/>
      <c r="F2" s="668"/>
      <c r="G2" s="668"/>
      <c r="H2" s="668"/>
      <c r="I2" s="306"/>
      <c r="J2" s="306"/>
      <c r="K2" s="306"/>
      <c r="L2" s="306"/>
      <c r="M2" s="306"/>
      <c r="N2" s="306"/>
      <c r="O2" s="307"/>
      <c r="P2" s="306"/>
      <c r="Q2" s="306"/>
      <c r="R2" s="306"/>
      <c r="S2" s="306"/>
      <c r="T2" s="308"/>
      <c r="U2" s="308"/>
      <c r="V2" s="308"/>
      <c r="W2" s="308"/>
      <c r="X2" s="308"/>
      <c r="Y2" s="308"/>
      <c r="Z2" s="308"/>
      <c r="AA2" s="308"/>
      <c r="AB2" s="308"/>
      <c r="AC2" s="246"/>
      <c r="AD2" s="308"/>
      <c r="AE2" s="308"/>
      <c r="AF2" s="308"/>
      <c r="AG2" s="308"/>
      <c r="AH2" s="308"/>
      <c r="AI2" s="308"/>
      <c r="AJ2" s="308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309"/>
      <c r="CX2" s="310"/>
      <c r="CY2" s="247"/>
      <c r="CZ2" s="247"/>
      <c r="DA2" s="311" t="s">
        <v>3489</v>
      </c>
      <c r="DB2" s="311"/>
      <c r="DC2" s="247"/>
      <c r="DD2" s="247"/>
      <c r="DE2" s="247"/>
      <c r="DF2" s="247"/>
      <c r="DG2" s="247"/>
      <c r="DH2" s="247"/>
      <c r="DI2" s="247"/>
      <c r="DJ2" s="247"/>
      <c r="DK2" s="247"/>
      <c r="DL2" s="254"/>
      <c r="DM2" s="254"/>
      <c r="DN2" s="254"/>
      <c r="DO2" s="254"/>
      <c r="DP2" s="254"/>
      <c r="DQ2" s="254"/>
      <c r="DR2" s="255"/>
      <c r="DS2" s="254"/>
      <c r="DT2" s="305"/>
      <c r="DU2" s="255"/>
      <c r="DV2" s="254"/>
      <c r="DW2" s="254"/>
      <c r="DX2" s="254"/>
      <c r="DY2" s="254"/>
      <c r="DZ2" s="254"/>
    </row>
    <row r="3" spans="1:130" ht="16.5" thickBot="1">
      <c r="A3" s="685" t="s">
        <v>3415</v>
      </c>
      <c r="B3" s="671" t="s">
        <v>3490</v>
      </c>
      <c r="C3" s="653" t="s">
        <v>3416</v>
      </c>
      <c r="D3" s="671" t="s">
        <v>3417</v>
      </c>
      <c r="E3" s="671" t="s">
        <v>3491</v>
      </c>
      <c r="F3" s="671" t="s">
        <v>3421</v>
      </c>
      <c r="G3" s="688" t="s">
        <v>3492</v>
      </c>
      <c r="H3" s="688" t="s">
        <v>3493</v>
      </c>
      <c r="I3" s="688" t="s">
        <v>3494</v>
      </c>
      <c r="J3" s="671" t="s">
        <v>3495</v>
      </c>
      <c r="K3" s="690" t="s">
        <v>3420</v>
      </c>
      <c r="L3" s="679" t="s">
        <v>3421</v>
      </c>
      <c r="M3" s="653" t="s">
        <v>3496</v>
      </c>
      <c r="N3" s="653" t="s">
        <v>3423</v>
      </c>
      <c r="O3" s="656" t="s">
        <v>3497</v>
      </c>
      <c r="P3" s="659" t="s">
        <v>3425</v>
      </c>
      <c r="Q3" s="660"/>
      <c r="R3" s="661"/>
      <c r="S3" s="653" t="s">
        <v>3426</v>
      </c>
      <c r="T3" s="665" t="s">
        <v>3427</v>
      </c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6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312"/>
      <c r="CX3" s="257"/>
      <c r="DR3" s="257"/>
      <c r="DT3" s="312"/>
      <c r="DU3" s="257"/>
    </row>
    <row r="4" spans="1:130" ht="26.25" thickBot="1">
      <c r="A4" s="686"/>
      <c r="B4" s="687"/>
      <c r="C4" s="654"/>
      <c r="D4" s="687"/>
      <c r="E4" s="687"/>
      <c r="F4" s="687"/>
      <c r="G4" s="689"/>
      <c r="H4" s="689"/>
      <c r="I4" s="689"/>
      <c r="J4" s="687"/>
      <c r="K4" s="691"/>
      <c r="L4" s="680"/>
      <c r="M4" s="654"/>
      <c r="N4" s="654"/>
      <c r="O4" s="657"/>
      <c r="P4" s="662"/>
      <c r="Q4" s="663"/>
      <c r="R4" s="664"/>
      <c r="S4" s="654"/>
      <c r="T4" s="648" t="s">
        <v>915</v>
      </c>
      <c r="U4" s="648"/>
      <c r="V4" s="648"/>
      <c r="W4" s="648"/>
      <c r="X4" s="648"/>
      <c r="Y4" s="648" t="s">
        <v>728</v>
      </c>
      <c r="Z4" s="648"/>
      <c r="AA4" s="648"/>
      <c r="AB4" s="648"/>
      <c r="AC4" s="648" t="s">
        <v>773</v>
      </c>
      <c r="AD4" s="648"/>
      <c r="AE4" s="648"/>
      <c r="AF4" s="648"/>
      <c r="AG4" s="648" t="s">
        <v>3428</v>
      </c>
      <c r="AH4" s="648"/>
      <c r="AI4" s="648"/>
      <c r="AJ4" s="649"/>
      <c r="AK4" s="648" t="s">
        <v>3429</v>
      </c>
      <c r="AL4" s="648"/>
      <c r="AM4" s="648"/>
      <c r="AN4" s="649"/>
      <c r="AO4" s="648" t="s">
        <v>3430</v>
      </c>
      <c r="AP4" s="648"/>
      <c r="AQ4" s="648"/>
      <c r="AR4" s="649"/>
      <c r="AS4" s="648" t="s">
        <v>3431</v>
      </c>
      <c r="AT4" s="648"/>
      <c r="AU4" s="648"/>
      <c r="AV4" s="649"/>
      <c r="AW4" s="648" t="s">
        <v>3432</v>
      </c>
      <c r="AX4" s="648"/>
      <c r="AY4" s="648"/>
      <c r="AZ4" s="649"/>
      <c r="BA4" s="648" t="s">
        <v>3433</v>
      </c>
      <c r="BB4" s="648"/>
      <c r="BC4" s="648"/>
      <c r="BD4" s="649"/>
      <c r="BE4" s="648" t="s">
        <v>3434</v>
      </c>
      <c r="BF4" s="648"/>
      <c r="BG4" s="648"/>
      <c r="BH4" s="649"/>
      <c r="BI4" s="648" t="s">
        <v>3435</v>
      </c>
      <c r="BJ4" s="648"/>
      <c r="BK4" s="648"/>
      <c r="BL4" s="649"/>
      <c r="BM4" s="648" t="s">
        <v>3436</v>
      </c>
      <c r="BN4" s="648"/>
      <c r="BO4" s="648"/>
      <c r="BP4" s="649"/>
      <c r="BQ4" s="648" t="s">
        <v>3437</v>
      </c>
      <c r="BR4" s="648"/>
      <c r="BS4" s="648"/>
      <c r="BT4" s="649"/>
      <c r="BU4" s="648" t="s">
        <v>3438</v>
      </c>
      <c r="BV4" s="648"/>
      <c r="BW4" s="648"/>
      <c r="BX4" s="649"/>
      <c r="BY4" s="648" t="s">
        <v>3439</v>
      </c>
      <c r="BZ4" s="648"/>
      <c r="CA4" s="648"/>
      <c r="CB4" s="649"/>
      <c r="CC4" s="648" t="s">
        <v>3440</v>
      </c>
      <c r="CD4" s="648"/>
      <c r="CE4" s="648"/>
      <c r="CF4" s="649"/>
      <c r="CG4" s="648" t="s">
        <v>3441</v>
      </c>
      <c r="CH4" s="648"/>
      <c r="CI4" s="648"/>
      <c r="CJ4" s="649"/>
      <c r="CK4" s="648" t="s">
        <v>3442</v>
      </c>
      <c r="CL4" s="648"/>
      <c r="CM4" s="648"/>
      <c r="CN4" s="649"/>
      <c r="CO4" s="648" t="s">
        <v>3443</v>
      </c>
      <c r="CP4" s="648"/>
      <c r="CQ4" s="648"/>
      <c r="CR4" s="649"/>
      <c r="CS4" s="648" t="s">
        <v>3444</v>
      </c>
      <c r="CT4" s="648"/>
      <c r="CU4" s="648"/>
      <c r="CV4" s="649"/>
      <c r="CW4" s="650" t="s">
        <v>3445</v>
      </c>
      <c r="CX4" s="651"/>
      <c r="CY4" s="651"/>
      <c r="CZ4" s="652"/>
      <c r="DA4" s="677" t="s">
        <v>3498</v>
      </c>
      <c r="DB4" s="651"/>
      <c r="DC4" s="651"/>
      <c r="DD4" s="651"/>
      <c r="DE4" s="651"/>
      <c r="DF4" s="651"/>
      <c r="DG4" s="651"/>
      <c r="DH4" s="651"/>
      <c r="DI4" s="651"/>
      <c r="DJ4" s="651"/>
      <c r="DK4" s="651"/>
      <c r="DL4" s="678"/>
      <c r="DM4" s="313"/>
      <c r="DN4" s="313"/>
      <c r="DO4" s="676" t="s">
        <v>3499</v>
      </c>
      <c r="DP4" s="676"/>
      <c r="DQ4" s="676"/>
      <c r="DR4" s="314"/>
      <c r="DS4" s="313"/>
      <c r="DT4" s="315" t="s">
        <v>3500</v>
      </c>
      <c r="DU4" s="316"/>
      <c r="DV4" s="316"/>
      <c r="DW4" s="316"/>
      <c r="DX4" s="316"/>
      <c r="DY4" s="316"/>
      <c r="DZ4" s="316"/>
    </row>
    <row r="5" spans="1:130" ht="26.25" thickBot="1">
      <c r="A5" s="686"/>
      <c r="B5" s="687"/>
      <c r="C5" s="655"/>
      <c r="D5" s="687"/>
      <c r="E5" s="687"/>
      <c r="F5" s="687"/>
      <c r="G5" s="689"/>
      <c r="H5" s="689"/>
      <c r="I5" s="689"/>
      <c r="J5" s="687"/>
      <c r="K5" s="691"/>
      <c r="L5" s="681"/>
      <c r="M5" s="655"/>
      <c r="N5" s="655"/>
      <c r="O5" s="658"/>
      <c r="P5" s="260" t="s">
        <v>3446</v>
      </c>
      <c r="Q5" s="261" t="s">
        <v>3447</v>
      </c>
      <c r="R5" s="261" t="s">
        <v>3448</v>
      </c>
      <c r="S5" s="655"/>
      <c r="T5" s="262" t="s">
        <v>3449</v>
      </c>
      <c r="U5" s="262" t="s">
        <v>3450</v>
      </c>
      <c r="V5" s="263" t="s">
        <v>3447</v>
      </c>
      <c r="W5" s="263" t="s">
        <v>3448</v>
      </c>
      <c r="X5" s="261" t="s">
        <v>3446</v>
      </c>
      <c r="Y5" s="262" t="s">
        <v>3450</v>
      </c>
      <c r="Z5" s="263" t="s">
        <v>3451</v>
      </c>
      <c r="AA5" s="263" t="s">
        <v>3448</v>
      </c>
      <c r="AB5" s="261" t="s">
        <v>3446</v>
      </c>
      <c r="AC5" s="262" t="s">
        <v>3450</v>
      </c>
      <c r="AD5" s="263" t="s">
        <v>3451</v>
      </c>
      <c r="AE5" s="263" t="s">
        <v>3448</v>
      </c>
      <c r="AF5" s="261" t="s">
        <v>3446</v>
      </c>
      <c r="AG5" s="262" t="s">
        <v>3450</v>
      </c>
      <c r="AH5" s="263" t="s">
        <v>3451</v>
      </c>
      <c r="AI5" s="263" t="s">
        <v>3448</v>
      </c>
      <c r="AJ5" s="264" t="s">
        <v>3446</v>
      </c>
      <c r="AK5" s="262" t="s">
        <v>3450</v>
      </c>
      <c r="AL5" s="263" t="s">
        <v>3451</v>
      </c>
      <c r="AM5" s="263" t="s">
        <v>3448</v>
      </c>
      <c r="AN5" s="264" t="s">
        <v>3446</v>
      </c>
      <c r="AO5" s="262" t="s">
        <v>3450</v>
      </c>
      <c r="AP5" s="263" t="s">
        <v>3451</v>
      </c>
      <c r="AQ5" s="263" t="s">
        <v>3448</v>
      </c>
      <c r="AR5" s="264" t="s">
        <v>3446</v>
      </c>
      <c r="AS5" s="262" t="s">
        <v>3450</v>
      </c>
      <c r="AT5" s="263" t="s">
        <v>3451</v>
      </c>
      <c r="AU5" s="263" t="s">
        <v>3448</v>
      </c>
      <c r="AV5" s="264" t="s">
        <v>3446</v>
      </c>
      <c r="AW5" s="262" t="s">
        <v>3450</v>
      </c>
      <c r="AX5" s="263" t="s">
        <v>3451</v>
      </c>
      <c r="AY5" s="263" t="s">
        <v>3448</v>
      </c>
      <c r="AZ5" s="264" t="s">
        <v>3446</v>
      </c>
      <c r="BA5" s="262" t="s">
        <v>3450</v>
      </c>
      <c r="BB5" s="263" t="s">
        <v>3451</v>
      </c>
      <c r="BC5" s="263" t="s">
        <v>3448</v>
      </c>
      <c r="BD5" s="264" t="s">
        <v>3446</v>
      </c>
      <c r="BE5" s="262" t="s">
        <v>3450</v>
      </c>
      <c r="BF5" s="263" t="s">
        <v>3451</v>
      </c>
      <c r="BG5" s="263" t="s">
        <v>3448</v>
      </c>
      <c r="BH5" s="264" t="s">
        <v>3446</v>
      </c>
      <c r="BI5" s="262" t="s">
        <v>3450</v>
      </c>
      <c r="BJ5" s="263" t="s">
        <v>3451</v>
      </c>
      <c r="BK5" s="263" t="s">
        <v>3448</v>
      </c>
      <c r="BL5" s="264" t="s">
        <v>3446</v>
      </c>
      <c r="BM5" s="262" t="s">
        <v>3450</v>
      </c>
      <c r="BN5" s="263" t="s">
        <v>3451</v>
      </c>
      <c r="BO5" s="263" t="s">
        <v>3448</v>
      </c>
      <c r="BP5" s="264" t="s">
        <v>3446</v>
      </c>
      <c r="BQ5" s="262" t="s">
        <v>3450</v>
      </c>
      <c r="BR5" s="263" t="s">
        <v>3451</v>
      </c>
      <c r="BS5" s="263" t="s">
        <v>3448</v>
      </c>
      <c r="BT5" s="264" t="s">
        <v>3446</v>
      </c>
      <c r="BU5" s="262" t="s">
        <v>3450</v>
      </c>
      <c r="BV5" s="263" t="s">
        <v>3451</v>
      </c>
      <c r="BW5" s="263" t="s">
        <v>3448</v>
      </c>
      <c r="BX5" s="264" t="s">
        <v>3446</v>
      </c>
      <c r="BY5" s="262" t="s">
        <v>3450</v>
      </c>
      <c r="BZ5" s="263" t="s">
        <v>3451</v>
      </c>
      <c r="CA5" s="263" t="s">
        <v>3448</v>
      </c>
      <c r="CB5" s="264" t="s">
        <v>3446</v>
      </c>
      <c r="CC5" s="262" t="s">
        <v>3450</v>
      </c>
      <c r="CD5" s="263" t="s">
        <v>3451</v>
      </c>
      <c r="CE5" s="263" t="s">
        <v>3448</v>
      </c>
      <c r="CF5" s="264" t="s">
        <v>3446</v>
      </c>
      <c r="CG5" s="262" t="s">
        <v>3450</v>
      </c>
      <c r="CH5" s="263" t="s">
        <v>3451</v>
      </c>
      <c r="CI5" s="263" t="s">
        <v>3448</v>
      </c>
      <c r="CJ5" s="264" t="s">
        <v>3446</v>
      </c>
      <c r="CK5" s="262" t="s">
        <v>3450</v>
      </c>
      <c r="CL5" s="263" t="s">
        <v>3451</v>
      </c>
      <c r="CM5" s="263" t="s">
        <v>3448</v>
      </c>
      <c r="CN5" s="264" t="s">
        <v>3446</v>
      </c>
      <c r="CO5" s="262" t="s">
        <v>3450</v>
      </c>
      <c r="CP5" s="263" t="s">
        <v>3451</v>
      </c>
      <c r="CQ5" s="263" t="s">
        <v>3448</v>
      </c>
      <c r="CR5" s="264" t="s">
        <v>3446</v>
      </c>
      <c r="CS5" s="262" t="s">
        <v>3450</v>
      </c>
      <c r="CT5" s="263" t="s">
        <v>3451</v>
      </c>
      <c r="CU5" s="263" t="s">
        <v>3448</v>
      </c>
      <c r="CV5" s="265" t="s">
        <v>3446</v>
      </c>
      <c r="CW5" s="317" t="s">
        <v>34</v>
      </c>
      <c r="CX5" s="268" t="s">
        <v>3452</v>
      </c>
      <c r="CY5" s="268" t="s">
        <v>159</v>
      </c>
      <c r="CZ5" s="268" t="s">
        <v>3452</v>
      </c>
      <c r="DA5" s="318" t="s">
        <v>3501</v>
      </c>
      <c r="DB5" s="268" t="s">
        <v>3452</v>
      </c>
      <c r="DC5" s="318" t="s">
        <v>3502</v>
      </c>
      <c r="DD5" s="268" t="s">
        <v>3452</v>
      </c>
      <c r="DE5" s="318" t="s">
        <v>3503</v>
      </c>
      <c r="DF5" s="268" t="s">
        <v>3452</v>
      </c>
      <c r="DG5" s="318" t="s">
        <v>3504</v>
      </c>
      <c r="DH5" s="268" t="s">
        <v>3452</v>
      </c>
      <c r="DI5" s="318" t="s">
        <v>3505</v>
      </c>
      <c r="DJ5" s="268" t="s">
        <v>3452</v>
      </c>
      <c r="DK5" s="318" t="s">
        <v>3506</v>
      </c>
      <c r="DL5" s="319" t="s">
        <v>3452</v>
      </c>
      <c r="DM5" s="320" t="s">
        <v>3507</v>
      </c>
      <c r="DN5" s="320" t="s">
        <v>3507</v>
      </c>
      <c r="DO5" s="169" t="s">
        <v>3508</v>
      </c>
      <c r="DP5" s="169"/>
      <c r="DQ5" s="169" t="s">
        <v>3509</v>
      </c>
      <c r="DR5" s="321"/>
      <c r="DS5" s="169"/>
      <c r="DT5" s="322" t="s">
        <v>33</v>
      </c>
      <c r="DU5" s="323" t="s">
        <v>3510</v>
      </c>
      <c r="DV5" s="323" t="s">
        <v>3511</v>
      </c>
      <c r="DW5" s="323" t="s">
        <v>3510</v>
      </c>
      <c r="DX5" s="323" t="s">
        <v>3512</v>
      </c>
      <c r="DY5" s="323" t="s">
        <v>3513</v>
      </c>
      <c r="DZ5" s="323" t="s">
        <v>3514</v>
      </c>
    </row>
    <row r="6" spans="1:130">
      <c r="A6" s="324">
        <v>1</v>
      </c>
      <c r="B6" s="325">
        <v>2</v>
      </c>
      <c r="C6" s="325"/>
      <c r="D6" s="325">
        <v>3</v>
      </c>
      <c r="E6" s="326">
        <v>4</v>
      </c>
      <c r="F6" s="326">
        <v>5</v>
      </c>
      <c r="G6" s="326">
        <v>6</v>
      </c>
      <c r="H6" s="326">
        <v>7</v>
      </c>
      <c r="I6" s="326">
        <v>8</v>
      </c>
      <c r="J6" s="326">
        <v>9</v>
      </c>
      <c r="K6" s="327">
        <v>10</v>
      </c>
      <c r="L6" s="328">
        <v>7</v>
      </c>
      <c r="M6" s="326">
        <v>8</v>
      </c>
      <c r="N6" s="326"/>
      <c r="O6" s="329">
        <v>9</v>
      </c>
      <c r="P6" s="326">
        <v>10</v>
      </c>
      <c r="Q6" s="326"/>
      <c r="R6" s="326"/>
      <c r="S6" s="326">
        <v>11</v>
      </c>
      <c r="T6" s="326">
        <v>6</v>
      </c>
      <c r="U6" s="326">
        <v>7</v>
      </c>
      <c r="V6" s="326">
        <v>8</v>
      </c>
      <c r="W6" s="326">
        <v>9</v>
      </c>
      <c r="X6" s="326">
        <v>10</v>
      </c>
      <c r="Y6" s="326">
        <v>11</v>
      </c>
      <c r="Z6" s="326">
        <v>12</v>
      </c>
      <c r="AA6" s="326">
        <v>13</v>
      </c>
      <c r="AB6" s="326">
        <v>14</v>
      </c>
      <c r="AC6" s="326">
        <v>15</v>
      </c>
      <c r="AD6" s="326">
        <v>16</v>
      </c>
      <c r="AE6" s="326">
        <v>17</v>
      </c>
      <c r="AF6" s="326">
        <v>18</v>
      </c>
      <c r="AG6" s="326">
        <v>19</v>
      </c>
      <c r="AH6" s="326">
        <v>20</v>
      </c>
      <c r="AI6" s="326">
        <v>21</v>
      </c>
      <c r="AJ6" s="327">
        <v>22</v>
      </c>
      <c r="AK6" s="326">
        <v>19</v>
      </c>
      <c r="AL6" s="326">
        <v>20</v>
      </c>
      <c r="AM6" s="326">
        <v>21</v>
      </c>
      <c r="AN6" s="327">
        <v>22</v>
      </c>
      <c r="AO6" s="326">
        <v>19</v>
      </c>
      <c r="AP6" s="326">
        <v>20</v>
      </c>
      <c r="AQ6" s="326">
        <v>21</v>
      </c>
      <c r="AR6" s="327">
        <v>22</v>
      </c>
      <c r="AS6" s="326">
        <v>19</v>
      </c>
      <c r="AT6" s="326">
        <v>20</v>
      </c>
      <c r="AU6" s="326">
        <v>21</v>
      </c>
      <c r="AV6" s="327">
        <v>22</v>
      </c>
      <c r="AW6" s="326">
        <v>19</v>
      </c>
      <c r="AX6" s="326">
        <v>20</v>
      </c>
      <c r="AY6" s="326">
        <v>21</v>
      </c>
      <c r="AZ6" s="327">
        <v>22</v>
      </c>
      <c r="BA6" s="326">
        <v>19</v>
      </c>
      <c r="BB6" s="326">
        <v>20</v>
      </c>
      <c r="BC6" s="326">
        <v>21</v>
      </c>
      <c r="BD6" s="327">
        <v>22</v>
      </c>
      <c r="BE6" s="326">
        <v>19</v>
      </c>
      <c r="BF6" s="326">
        <v>20</v>
      </c>
      <c r="BG6" s="326">
        <v>21</v>
      </c>
      <c r="BH6" s="327">
        <v>22</v>
      </c>
      <c r="BI6" s="326">
        <v>19</v>
      </c>
      <c r="BJ6" s="326">
        <v>20</v>
      </c>
      <c r="BK6" s="326">
        <v>21</v>
      </c>
      <c r="BL6" s="327">
        <v>22</v>
      </c>
      <c r="BM6" s="326">
        <v>19</v>
      </c>
      <c r="BN6" s="326">
        <v>20</v>
      </c>
      <c r="BO6" s="326">
        <v>21</v>
      </c>
      <c r="BP6" s="327">
        <v>22</v>
      </c>
      <c r="BQ6" s="326">
        <v>19</v>
      </c>
      <c r="BR6" s="326">
        <v>20</v>
      </c>
      <c r="BS6" s="326">
        <v>21</v>
      </c>
      <c r="BT6" s="327">
        <v>22</v>
      </c>
      <c r="BU6" s="326">
        <v>19</v>
      </c>
      <c r="BV6" s="326">
        <v>20</v>
      </c>
      <c r="BW6" s="326">
        <v>21</v>
      </c>
      <c r="BX6" s="327">
        <v>22</v>
      </c>
      <c r="BY6" s="326">
        <v>19</v>
      </c>
      <c r="BZ6" s="326">
        <v>20</v>
      </c>
      <c r="CA6" s="326">
        <v>21</v>
      </c>
      <c r="CB6" s="327">
        <v>22</v>
      </c>
      <c r="CC6" s="326">
        <v>19</v>
      </c>
      <c r="CD6" s="326">
        <v>20</v>
      </c>
      <c r="CE6" s="326">
        <v>21</v>
      </c>
      <c r="CF6" s="327">
        <v>22</v>
      </c>
      <c r="CG6" s="326">
        <v>19</v>
      </c>
      <c r="CH6" s="326">
        <v>20</v>
      </c>
      <c r="CI6" s="326">
        <v>21</v>
      </c>
      <c r="CJ6" s="327">
        <v>22</v>
      </c>
      <c r="CK6" s="326">
        <v>19</v>
      </c>
      <c r="CL6" s="326">
        <v>20</v>
      </c>
      <c r="CM6" s="326">
        <v>21</v>
      </c>
      <c r="CN6" s="327">
        <v>22</v>
      </c>
      <c r="CO6" s="326">
        <v>19</v>
      </c>
      <c r="CP6" s="326">
        <v>20</v>
      </c>
      <c r="CQ6" s="326">
        <v>21</v>
      </c>
      <c r="CR6" s="327">
        <v>22</v>
      </c>
      <c r="CS6" s="326">
        <v>19</v>
      </c>
      <c r="CT6" s="326">
        <v>20</v>
      </c>
      <c r="CU6" s="326">
        <v>21</v>
      </c>
      <c r="CV6" s="330">
        <v>22</v>
      </c>
      <c r="CW6" s="331">
        <v>8</v>
      </c>
      <c r="CX6" s="332">
        <v>9</v>
      </c>
      <c r="CY6" s="332">
        <v>10</v>
      </c>
      <c r="CZ6" s="332">
        <v>11</v>
      </c>
      <c r="DA6" s="332">
        <v>12</v>
      </c>
      <c r="DB6" s="332">
        <v>13</v>
      </c>
      <c r="DC6" s="332">
        <v>14</v>
      </c>
      <c r="DD6" s="332">
        <v>15</v>
      </c>
      <c r="DE6" s="332">
        <v>16</v>
      </c>
      <c r="DF6" s="332">
        <v>17</v>
      </c>
      <c r="DG6" s="332">
        <v>18</v>
      </c>
      <c r="DH6" s="332">
        <v>19</v>
      </c>
      <c r="DI6" s="332">
        <v>20</v>
      </c>
      <c r="DJ6" s="332">
        <v>21</v>
      </c>
      <c r="DK6" s="332">
        <v>22</v>
      </c>
      <c r="DL6" s="333">
        <v>23</v>
      </c>
      <c r="DR6" s="257"/>
      <c r="DT6" s="312"/>
      <c r="DU6" s="257"/>
    </row>
    <row r="7" spans="1:130" ht="25.5">
      <c r="A7" s="334" t="s">
        <v>3454</v>
      </c>
      <c r="B7" s="278" t="s">
        <v>3515</v>
      </c>
      <c r="C7" s="278"/>
      <c r="D7" s="335"/>
      <c r="E7" s="293"/>
      <c r="F7" s="293"/>
      <c r="G7" s="281"/>
      <c r="H7" s="282"/>
      <c r="I7" s="281"/>
      <c r="J7" s="293"/>
      <c r="K7" s="336"/>
      <c r="L7" s="296"/>
      <c r="M7" s="282" t="s">
        <v>3454</v>
      </c>
      <c r="N7" s="282"/>
      <c r="O7" s="337" t="s">
        <v>3454</v>
      </c>
      <c r="P7" s="282" t="s">
        <v>3454</v>
      </c>
      <c r="Q7" s="282"/>
      <c r="R7" s="282"/>
      <c r="S7" s="281" t="s">
        <v>3454</v>
      </c>
      <c r="T7" s="293"/>
      <c r="U7" s="293"/>
      <c r="V7" s="293"/>
      <c r="W7" s="293"/>
      <c r="X7" s="338"/>
      <c r="Y7" s="293"/>
      <c r="Z7" s="293"/>
      <c r="AA7" s="293"/>
      <c r="AB7" s="338"/>
      <c r="AC7" s="293"/>
      <c r="AD7" s="293"/>
      <c r="AE7" s="293"/>
      <c r="AF7" s="338"/>
      <c r="AG7" s="293"/>
      <c r="AH7" s="293"/>
      <c r="AI7" s="293"/>
      <c r="AJ7" s="339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1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342"/>
      <c r="DM7" s="340"/>
      <c r="DN7" s="340"/>
      <c r="DO7" s="141"/>
      <c r="DP7" s="141"/>
      <c r="DQ7" s="141"/>
      <c r="DR7" s="343"/>
      <c r="DS7" s="141"/>
      <c r="DT7" s="344"/>
      <c r="DU7" s="343"/>
      <c r="DV7" s="141"/>
      <c r="DW7" s="141"/>
      <c r="DX7" s="141"/>
      <c r="DY7" s="141"/>
      <c r="DZ7" s="141"/>
    </row>
    <row r="8" spans="1:130" ht="38.25">
      <c r="A8" s="345">
        <v>1</v>
      </c>
      <c r="B8" s="288" t="s">
        <v>3516</v>
      </c>
      <c r="C8" s="288" t="s">
        <v>3517</v>
      </c>
      <c r="D8" s="288" t="s">
        <v>3518</v>
      </c>
      <c r="E8" s="282">
        <v>25500</v>
      </c>
      <c r="F8" s="282" t="s">
        <v>3519</v>
      </c>
      <c r="G8" s="281">
        <f t="shared" ref="G8:G26" si="0">SUM(100/85*E8)-E8</f>
        <v>4500</v>
      </c>
      <c r="H8" s="282">
        <v>5</v>
      </c>
      <c r="I8" s="281">
        <f t="shared" ref="I8:I26" si="1">SUM((K8-E8/20))</f>
        <v>200.8125</v>
      </c>
      <c r="J8" s="282">
        <v>20</v>
      </c>
      <c r="K8" s="336">
        <f t="shared" ref="K8:K26" si="2">SUM((E8*6*21)/(8*20*100))+(E8/20)</f>
        <v>1475.8125</v>
      </c>
      <c r="L8" s="346" t="s">
        <v>3519</v>
      </c>
      <c r="M8" s="282">
        <v>20</v>
      </c>
      <c r="N8" s="281">
        <f t="shared" ref="N8:N26" si="3">SUM(M8*I8)</f>
        <v>4016.25</v>
      </c>
      <c r="O8" s="337">
        <f t="shared" ref="O8:O26" si="4">SUM(M8*K8)</f>
        <v>29516.25</v>
      </c>
      <c r="P8" s="282">
        <f t="shared" ref="P8:P27" si="5">SUM(Q8:R8)</f>
        <v>20664</v>
      </c>
      <c r="Q8" s="282">
        <f t="shared" ref="Q8:R27" si="6">SUM(V8,Z8,AD8,AH8,AL8,AP8,AT8,AX8,BB8,BF8,BJ8,BN8,BR8,BV8,BZ8,CD8,CH8,CL8,CP8,CT8)</f>
        <v>19331</v>
      </c>
      <c r="R8" s="282">
        <f t="shared" si="6"/>
        <v>1333</v>
      </c>
      <c r="S8" s="281">
        <f t="shared" ref="S8:S26" si="7">SUM(O8-P8)</f>
        <v>8852.25</v>
      </c>
      <c r="T8" s="282" t="s">
        <v>3520</v>
      </c>
      <c r="U8" s="290" t="s">
        <v>3521</v>
      </c>
      <c r="V8" s="282">
        <v>1476</v>
      </c>
      <c r="W8" s="282">
        <v>0</v>
      </c>
      <c r="X8" s="291">
        <f t="shared" ref="X8:X15" si="8">SUM(V8:W8)</f>
        <v>1476</v>
      </c>
      <c r="Y8" s="290" t="s">
        <v>3522</v>
      </c>
      <c r="Z8" s="282">
        <v>1476</v>
      </c>
      <c r="AA8" s="282">
        <v>0</v>
      </c>
      <c r="AB8" s="347">
        <f t="shared" ref="AB8:AB19" si="9">SUM(Z8:AA8)</f>
        <v>1476</v>
      </c>
      <c r="AC8" s="290" t="s">
        <v>3523</v>
      </c>
      <c r="AD8" s="282">
        <v>1275</v>
      </c>
      <c r="AE8" s="282">
        <v>201</v>
      </c>
      <c r="AF8" s="291">
        <f>SUM(AD8:AE8)</f>
        <v>1476</v>
      </c>
      <c r="AG8" s="290" t="s">
        <v>3524</v>
      </c>
      <c r="AH8" s="282">
        <v>1279</v>
      </c>
      <c r="AI8" s="282">
        <v>201</v>
      </c>
      <c r="AJ8" s="291">
        <f>SUM(AH8:AI8)</f>
        <v>1480</v>
      </c>
      <c r="AK8" s="348" t="s">
        <v>3525</v>
      </c>
      <c r="AL8" s="349">
        <v>1275</v>
      </c>
      <c r="AM8" s="349">
        <v>201</v>
      </c>
      <c r="AN8" s="291">
        <f t="shared" ref="AN8:AN27" si="10">SUM(AL8:AM8)</f>
        <v>1476</v>
      </c>
      <c r="AO8" s="348" t="s">
        <v>3526</v>
      </c>
      <c r="AP8" s="349">
        <v>2550</v>
      </c>
      <c r="AQ8" s="349">
        <v>402</v>
      </c>
      <c r="AR8" s="291">
        <f t="shared" ref="AR8:AR27" si="11">SUM(AP8:AQ8)</f>
        <v>2952</v>
      </c>
      <c r="AS8" s="349" t="s">
        <v>3527</v>
      </c>
      <c r="AT8" s="349">
        <v>10000</v>
      </c>
      <c r="AU8" s="349">
        <v>328</v>
      </c>
      <c r="AV8" s="291">
        <f t="shared" ref="AV8:AV27" si="12">SUM(AT8:AU8)</f>
        <v>10328</v>
      </c>
      <c r="AW8" s="349"/>
      <c r="AX8" s="349"/>
      <c r="AY8" s="349"/>
      <c r="AZ8" s="291">
        <f>SUM(AX8:AY8)</f>
        <v>0</v>
      </c>
      <c r="BA8" s="349"/>
      <c r="BB8" s="349"/>
      <c r="BC8" s="349"/>
      <c r="BD8" s="291">
        <f t="shared" ref="BD8:BD27" si="13">SUM(BB8:BC8)</f>
        <v>0</v>
      </c>
      <c r="BE8" s="349"/>
      <c r="BF8" s="349"/>
      <c r="BG8" s="349"/>
      <c r="BH8" s="347">
        <f>SUM(BF8:BG8)</f>
        <v>0</v>
      </c>
      <c r="BI8" s="349"/>
      <c r="BJ8" s="349"/>
      <c r="BK8" s="349"/>
      <c r="BL8" s="349">
        <f t="shared" ref="BL8:BL19" si="14">SUM(BJ8:BK8)</f>
        <v>0</v>
      </c>
      <c r="BM8" s="349"/>
      <c r="BN8" s="349"/>
      <c r="BO8" s="349"/>
      <c r="BP8" s="349"/>
      <c r="BQ8" s="349"/>
      <c r="BR8" s="349"/>
      <c r="BS8" s="349"/>
      <c r="BT8" s="350">
        <f t="shared" ref="BT8:BT19" si="15">SUM(BR8:BS8)</f>
        <v>0</v>
      </c>
      <c r="BU8" s="349"/>
      <c r="BV8" s="349"/>
      <c r="BW8" s="349"/>
      <c r="BX8" s="350">
        <f t="shared" ref="BX8:BX19" si="16">SUM(BV8:BW8)</f>
        <v>0</v>
      </c>
      <c r="BY8" s="349"/>
      <c r="BZ8" s="349"/>
      <c r="CA8" s="349"/>
      <c r="CB8" s="350">
        <f t="shared" ref="CB8:CB19" si="17">SUM(BZ8:CA8)</f>
        <v>0</v>
      </c>
      <c r="CC8" s="349"/>
      <c r="CD8" s="349"/>
      <c r="CE8" s="349"/>
      <c r="CF8" s="350">
        <f t="shared" ref="CF8:CF19" si="18">SUM(CD8:CE8)</f>
        <v>0</v>
      </c>
      <c r="CG8" s="349"/>
      <c r="CH8" s="349"/>
      <c r="CI8" s="349"/>
      <c r="CJ8" s="350">
        <f t="shared" ref="CJ8:CJ19" si="19">SUM(CH8:CI8)</f>
        <v>0</v>
      </c>
      <c r="CK8" s="349"/>
      <c r="CL8" s="349"/>
      <c r="CM8" s="349"/>
      <c r="CN8" s="350">
        <f t="shared" ref="CN8:CN19" si="20">SUM(CL8:CM8)</f>
        <v>0</v>
      </c>
      <c r="CO8" s="349"/>
      <c r="CP8" s="349"/>
      <c r="CQ8" s="349"/>
      <c r="CR8" s="349"/>
      <c r="CS8" s="349"/>
      <c r="CT8" s="349"/>
      <c r="CU8" s="349"/>
      <c r="CV8" s="349"/>
      <c r="CW8" s="351">
        <v>1</v>
      </c>
      <c r="CX8" s="282">
        <v>25500</v>
      </c>
      <c r="CY8" s="282"/>
      <c r="CZ8" s="282"/>
      <c r="DA8" s="282"/>
      <c r="DB8" s="282"/>
      <c r="DC8" s="282">
        <v>1</v>
      </c>
      <c r="DD8" s="282">
        <v>25500</v>
      </c>
      <c r="DE8" s="282"/>
      <c r="DF8" s="282"/>
      <c r="DG8" s="282"/>
      <c r="DH8" s="282"/>
      <c r="DI8" s="282"/>
      <c r="DJ8" s="282"/>
      <c r="DK8" s="282"/>
      <c r="DL8" s="352"/>
      <c r="DM8" s="353">
        <f t="shared" ref="DM8:DN28" si="21">SUM(DK8,DI8,DG8,DE8,DC8,DA8)</f>
        <v>1</v>
      </c>
      <c r="DN8" s="353">
        <f t="shared" si="21"/>
        <v>25500</v>
      </c>
      <c r="DO8" s="169">
        <v>1</v>
      </c>
      <c r="DP8" s="169">
        <v>25500</v>
      </c>
      <c r="DQ8" s="169"/>
      <c r="DR8" s="321"/>
      <c r="DS8" s="169"/>
      <c r="DT8" s="354">
        <v>1</v>
      </c>
      <c r="DU8" s="321"/>
      <c r="DV8" s="169"/>
      <c r="DW8" s="169"/>
      <c r="DX8" s="169"/>
      <c r="DY8" s="169"/>
      <c r="DZ8" s="169"/>
    </row>
    <row r="9" spans="1:130" ht="38.25">
      <c r="A9" s="345">
        <v>2</v>
      </c>
      <c r="B9" s="288" t="s">
        <v>3528</v>
      </c>
      <c r="C9" s="288" t="s">
        <v>3529</v>
      </c>
      <c r="D9" s="288" t="s">
        <v>3530</v>
      </c>
      <c r="E9" s="282">
        <v>25500</v>
      </c>
      <c r="F9" s="282" t="s">
        <v>3531</v>
      </c>
      <c r="G9" s="281">
        <f t="shared" si="0"/>
        <v>4500</v>
      </c>
      <c r="H9" s="282">
        <v>5</v>
      </c>
      <c r="I9" s="281">
        <f t="shared" si="1"/>
        <v>200.8125</v>
      </c>
      <c r="J9" s="282">
        <v>20</v>
      </c>
      <c r="K9" s="336">
        <f t="shared" si="2"/>
        <v>1475.8125</v>
      </c>
      <c r="L9" s="346" t="s">
        <v>3531</v>
      </c>
      <c r="M9" s="282">
        <v>20</v>
      </c>
      <c r="N9" s="281">
        <f t="shared" si="3"/>
        <v>4016.25</v>
      </c>
      <c r="O9" s="337">
        <f t="shared" si="4"/>
        <v>29516.25</v>
      </c>
      <c r="P9" s="282">
        <f t="shared" si="5"/>
        <v>25695</v>
      </c>
      <c r="Q9" s="282">
        <f t="shared" si="6"/>
        <v>21930</v>
      </c>
      <c r="R9" s="282">
        <f t="shared" si="6"/>
        <v>3765</v>
      </c>
      <c r="S9" s="281">
        <f t="shared" si="7"/>
        <v>3821.25</v>
      </c>
      <c r="T9" s="282" t="s">
        <v>3520</v>
      </c>
      <c r="U9" s="290" t="s">
        <v>3521</v>
      </c>
      <c r="V9" s="282">
        <v>2952</v>
      </c>
      <c r="W9" s="282" t="s">
        <v>3454</v>
      </c>
      <c r="X9" s="291">
        <f t="shared" si="8"/>
        <v>2952</v>
      </c>
      <c r="Y9" s="290" t="s">
        <v>3532</v>
      </c>
      <c r="Z9" s="282">
        <v>603</v>
      </c>
      <c r="AA9" s="282">
        <v>572</v>
      </c>
      <c r="AB9" s="347">
        <f t="shared" si="9"/>
        <v>1175</v>
      </c>
      <c r="AC9" s="290" t="s">
        <v>3533</v>
      </c>
      <c r="AD9" s="282">
        <v>14025</v>
      </c>
      <c r="AE9" s="282">
        <v>2525</v>
      </c>
      <c r="AF9" s="291">
        <f>SUM(AD9:AE9)</f>
        <v>16550</v>
      </c>
      <c r="AG9" s="290" t="s">
        <v>3534</v>
      </c>
      <c r="AH9" s="282">
        <v>2550</v>
      </c>
      <c r="AI9" s="282">
        <v>450</v>
      </c>
      <c r="AJ9" s="291">
        <f>SUM(AH9:AI9)</f>
        <v>3000</v>
      </c>
      <c r="AK9" s="348" t="s">
        <v>3534</v>
      </c>
      <c r="AL9" s="349">
        <v>1800</v>
      </c>
      <c r="AM9" s="349">
        <v>218</v>
      </c>
      <c r="AN9" s="291">
        <f t="shared" si="10"/>
        <v>2018</v>
      </c>
      <c r="AO9" s="349"/>
      <c r="AP9" s="349"/>
      <c r="AQ9" s="349"/>
      <c r="AR9" s="291">
        <f t="shared" si="11"/>
        <v>0</v>
      </c>
      <c r="AS9" s="349"/>
      <c r="AT9" s="349"/>
      <c r="AU9" s="349"/>
      <c r="AV9" s="291">
        <f t="shared" si="12"/>
        <v>0</v>
      </c>
      <c r="AW9" s="349"/>
      <c r="AX9" s="349"/>
      <c r="AY9" s="349"/>
      <c r="AZ9" s="291">
        <f>SUM(AX9:AY9)</f>
        <v>0</v>
      </c>
      <c r="BA9" s="349"/>
      <c r="BB9" s="349"/>
      <c r="BC9" s="349"/>
      <c r="BD9" s="291">
        <f t="shared" si="13"/>
        <v>0</v>
      </c>
      <c r="BE9" s="349"/>
      <c r="BF9" s="349"/>
      <c r="BG9" s="349"/>
      <c r="BH9" s="347">
        <f>SUM(BF9:BG9)</f>
        <v>0</v>
      </c>
      <c r="BI9" s="349"/>
      <c r="BJ9" s="349"/>
      <c r="BK9" s="349"/>
      <c r="BL9" s="349">
        <f t="shared" si="14"/>
        <v>0</v>
      </c>
      <c r="BM9" s="349"/>
      <c r="BN9" s="349"/>
      <c r="BO9" s="349"/>
      <c r="BP9" s="349"/>
      <c r="BQ9" s="349"/>
      <c r="BR9" s="349"/>
      <c r="BS9" s="349"/>
      <c r="BT9" s="350">
        <f t="shared" si="15"/>
        <v>0</v>
      </c>
      <c r="BU9" s="349"/>
      <c r="BV9" s="349"/>
      <c r="BW9" s="349"/>
      <c r="BX9" s="350">
        <f t="shared" si="16"/>
        <v>0</v>
      </c>
      <c r="BY9" s="349"/>
      <c r="BZ9" s="349"/>
      <c r="CA9" s="349"/>
      <c r="CB9" s="350">
        <f t="shared" si="17"/>
        <v>0</v>
      </c>
      <c r="CC9" s="349"/>
      <c r="CD9" s="349"/>
      <c r="CE9" s="349"/>
      <c r="CF9" s="350">
        <f t="shared" si="18"/>
        <v>0</v>
      </c>
      <c r="CG9" s="349"/>
      <c r="CH9" s="349"/>
      <c r="CI9" s="349"/>
      <c r="CJ9" s="350">
        <f t="shared" si="19"/>
        <v>0</v>
      </c>
      <c r="CK9" s="349"/>
      <c r="CL9" s="349"/>
      <c r="CM9" s="349"/>
      <c r="CN9" s="350">
        <f t="shared" si="20"/>
        <v>0</v>
      </c>
      <c r="CO9" s="349"/>
      <c r="CP9" s="349"/>
      <c r="CQ9" s="349"/>
      <c r="CR9" s="349"/>
      <c r="CS9" s="349"/>
      <c r="CT9" s="349"/>
      <c r="CU9" s="349"/>
      <c r="CV9" s="349"/>
      <c r="CW9" s="351">
        <v>1</v>
      </c>
      <c r="CX9" s="282">
        <v>25500</v>
      </c>
      <c r="CY9" s="282"/>
      <c r="CZ9" s="282"/>
      <c r="DA9" s="282"/>
      <c r="DB9" s="282"/>
      <c r="DC9" s="282">
        <v>1</v>
      </c>
      <c r="DD9" s="282">
        <v>25500</v>
      </c>
      <c r="DE9" s="282"/>
      <c r="DF9" s="282"/>
      <c r="DG9" s="282"/>
      <c r="DH9" s="282"/>
      <c r="DI9" s="282"/>
      <c r="DJ9" s="282"/>
      <c r="DK9" s="282"/>
      <c r="DL9" s="352"/>
      <c r="DM9" s="353">
        <f t="shared" si="21"/>
        <v>1</v>
      </c>
      <c r="DN9" s="353">
        <f t="shared" si="21"/>
        <v>25500</v>
      </c>
      <c r="DO9" s="169"/>
      <c r="DP9" s="169"/>
      <c r="DQ9" s="169">
        <v>1</v>
      </c>
      <c r="DR9" s="321">
        <v>25500</v>
      </c>
      <c r="DS9" s="169"/>
      <c r="DT9" s="354">
        <v>1</v>
      </c>
      <c r="DU9" s="321"/>
      <c r="DV9" s="169"/>
      <c r="DW9" s="169"/>
      <c r="DX9" s="169"/>
      <c r="DY9" s="169"/>
      <c r="DZ9" s="169"/>
    </row>
    <row r="10" spans="1:130" ht="51">
      <c r="A10" s="345">
        <v>3</v>
      </c>
      <c r="B10" s="288" t="s">
        <v>3535</v>
      </c>
      <c r="C10" s="288" t="s">
        <v>3536</v>
      </c>
      <c r="D10" s="288" t="s">
        <v>3537</v>
      </c>
      <c r="E10" s="282">
        <v>25500</v>
      </c>
      <c r="F10" s="282" t="s">
        <v>3538</v>
      </c>
      <c r="G10" s="281">
        <f t="shared" si="0"/>
        <v>4500</v>
      </c>
      <c r="H10" s="282">
        <v>5</v>
      </c>
      <c r="I10" s="281">
        <f t="shared" si="1"/>
        <v>200.8125</v>
      </c>
      <c r="J10" s="282">
        <v>20</v>
      </c>
      <c r="K10" s="336">
        <f t="shared" si="2"/>
        <v>1475.8125</v>
      </c>
      <c r="L10" s="346" t="s">
        <v>3538</v>
      </c>
      <c r="M10" s="282">
        <v>20</v>
      </c>
      <c r="N10" s="281">
        <f t="shared" si="3"/>
        <v>4016.25</v>
      </c>
      <c r="O10" s="337">
        <f t="shared" si="4"/>
        <v>29516.25</v>
      </c>
      <c r="P10" s="282">
        <f t="shared" si="5"/>
        <v>1900</v>
      </c>
      <c r="Q10" s="282">
        <f t="shared" si="6"/>
        <v>800</v>
      </c>
      <c r="R10" s="282">
        <f t="shared" si="6"/>
        <v>1100</v>
      </c>
      <c r="S10" s="281">
        <f t="shared" si="7"/>
        <v>27616.25</v>
      </c>
      <c r="T10" s="282" t="s">
        <v>3520</v>
      </c>
      <c r="U10" s="290" t="s">
        <v>3539</v>
      </c>
      <c r="V10" s="282"/>
      <c r="W10" s="282">
        <v>1000</v>
      </c>
      <c r="X10" s="291">
        <f t="shared" si="8"/>
        <v>1000</v>
      </c>
      <c r="Y10" s="355" t="s">
        <v>3540</v>
      </c>
      <c r="Z10" s="282">
        <v>800</v>
      </c>
      <c r="AA10" s="282">
        <v>100</v>
      </c>
      <c r="AB10" s="347">
        <f t="shared" si="9"/>
        <v>900</v>
      </c>
      <c r="AC10" s="290"/>
      <c r="AD10" s="282"/>
      <c r="AE10" s="282"/>
      <c r="AF10" s="291">
        <f>SUM(AD10:AE10)</f>
        <v>0</v>
      </c>
      <c r="AG10" s="290"/>
      <c r="AH10" s="282"/>
      <c r="AI10" s="282"/>
      <c r="AJ10" s="291">
        <f>SUM(AH10:AI10)</f>
        <v>0</v>
      </c>
      <c r="AK10" s="349"/>
      <c r="AL10" s="349"/>
      <c r="AM10" s="349"/>
      <c r="AN10" s="291">
        <f t="shared" si="10"/>
        <v>0</v>
      </c>
      <c r="AO10" s="349"/>
      <c r="AP10" s="349"/>
      <c r="AQ10" s="349"/>
      <c r="AR10" s="291">
        <f t="shared" si="11"/>
        <v>0</v>
      </c>
      <c r="AS10" s="349"/>
      <c r="AT10" s="349"/>
      <c r="AU10" s="349"/>
      <c r="AV10" s="291">
        <f t="shared" si="12"/>
        <v>0</v>
      </c>
      <c r="AW10" s="349"/>
      <c r="AX10" s="349"/>
      <c r="AY10" s="349"/>
      <c r="AZ10" s="291">
        <f>SUM(AX10:AY10)</f>
        <v>0</v>
      </c>
      <c r="BA10" s="349"/>
      <c r="BB10" s="349"/>
      <c r="BC10" s="349"/>
      <c r="BD10" s="291">
        <f t="shared" si="13"/>
        <v>0</v>
      </c>
      <c r="BE10" s="349"/>
      <c r="BF10" s="349"/>
      <c r="BG10" s="349"/>
      <c r="BH10" s="347">
        <f>SUM(BF10:BG10)</f>
        <v>0</v>
      </c>
      <c r="BI10" s="349"/>
      <c r="BJ10" s="349"/>
      <c r="BK10" s="349"/>
      <c r="BL10" s="349">
        <f t="shared" si="14"/>
        <v>0</v>
      </c>
      <c r="BM10" s="349"/>
      <c r="BN10" s="349"/>
      <c r="BO10" s="349"/>
      <c r="BP10" s="349"/>
      <c r="BQ10" s="349"/>
      <c r="BR10" s="349"/>
      <c r="BS10" s="349"/>
      <c r="BT10" s="350">
        <f t="shared" si="15"/>
        <v>0</v>
      </c>
      <c r="BU10" s="349"/>
      <c r="BV10" s="349"/>
      <c r="BW10" s="349"/>
      <c r="BX10" s="350">
        <f t="shared" si="16"/>
        <v>0</v>
      </c>
      <c r="BY10" s="349"/>
      <c r="BZ10" s="349"/>
      <c r="CA10" s="349"/>
      <c r="CB10" s="350">
        <f t="shared" si="17"/>
        <v>0</v>
      </c>
      <c r="CC10" s="349"/>
      <c r="CD10" s="349"/>
      <c r="CE10" s="349"/>
      <c r="CF10" s="350">
        <f t="shared" si="18"/>
        <v>0</v>
      </c>
      <c r="CG10" s="349"/>
      <c r="CH10" s="349"/>
      <c r="CI10" s="349"/>
      <c r="CJ10" s="350">
        <f t="shared" si="19"/>
        <v>0</v>
      </c>
      <c r="CK10" s="349"/>
      <c r="CL10" s="349"/>
      <c r="CM10" s="349"/>
      <c r="CN10" s="350">
        <f t="shared" si="20"/>
        <v>0</v>
      </c>
      <c r="CO10" s="349"/>
      <c r="CP10" s="349"/>
      <c r="CQ10" s="349"/>
      <c r="CR10" s="349"/>
      <c r="CS10" s="349"/>
      <c r="CT10" s="349"/>
      <c r="CU10" s="349"/>
      <c r="CV10" s="349"/>
      <c r="CW10" s="351">
        <v>1</v>
      </c>
      <c r="CX10" s="282">
        <v>25500</v>
      </c>
      <c r="CY10" s="282"/>
      <c r="CZ10" s="282"/>
      <c r="DA10" s="282"/>
      <c r="DB10" s="282"/>
      <c r="DC10" s="282">
        <v>1</v>
      </c>
      <c r="DD10" s="282">
        <v>25500</v>
      </c>
      <c r="DE10" s="282"/>
      <c r="DF10" s="282"/>
      <c r="DG10" s="282"/>
      <c r="DH10" s="282"/>
      <c r="DI10" s="282"/>
      <c r="DJ10" s="282"/>
      <c r="DK10" s="282"/>
      <c r="DL10" s="352"/>
      <c r="DM10" s="353">
        <f t="shared" si="21"/>
        <v>1</v>
      </c>
      <c r="DN10" s="353">
        <f t="shared" si="21"/>
        <v>25500</v>
      </c>
      <c r="DO10" s="169">
        <v>1</v>
      </c>
      <c r="DP10" s="169">
        <v>25500</v>
      </c>
      <c r="DQ10" s="169"/>
      <c r="DR10" s="321"/>
      <c r="DS10" s="169"/>
      <c r="DT10" s="354">
        <v>1</v>
      </c>
      <c r="DU10" s="321"/>
      <c r="DV10" s="169"/>
      <c r="DW10" s="169"/>
      <c r="DX10" s="169"/>
      <c r="DY10" s="169"/>
      <c r="DZ10" s="169"/>
    </row>
    <row r="11" spans="1:130" ht="38.25">
      <c r="A11" s="345">
        <v>4</v>
      </c>
      <c r="B11" s="288" t="s">
        <v>3541</v>
      </c>
      <c r="C11" s="288" t="s">
        <v>3542</v>
      </c>
      <c r="D11" s="288" t="s">
        <v>3543</v>
      </c>
      <c r="E11" s="282">
        <v>25500</v>
      </c>
      <c r="F11" s="282" t="s">
        <v>3544</v>
      </c>
      <c r="G11" s="281">
        <f t="shared" si="0"/>
        <v>4500</v>
      </c>
      <c r="H11" s="282">
        <v>5</v>
      </c>
      <c r="I11" s="281">
        <f t="shared" si="1"/>
        <v>200.8125</v>
      </c>
      <c r="J11" s="282">
        <v>20</v>
      </c>
      <c r="K11" s="336">
        <f t="shared" si="2"/>
        <v>1475.8125</v>
      </c>
      <c r="L11" s="346" t="s">
        <v>3544</v>
      </c>
      <c r="M11" s="282">
        <v>20</v>
      </c>
      <c r="N11" s="281">
        <f t="shared" si="3"/>
        <v>4016.25</v>
      </c>
      <c r="O11" s="337">
        <f t="shared" si="4"/>
        <v>29516.25</v>
      </c>
      <c r="P11" s="282">
        <f t="shared" si="5"/>
        <v>16976</v>
      </c>
      <c r="Q11" s="282">
        <f t="shared" si="6"/>
        <v>15150</v>
      </c>
      <c r="R11" s="282">
        <f t="shared" si="6"/>
        <v>1826</v>
      </c>
      <c r="S11" s="281">
        <f t="shared" si="7"/>
        <v>12540.25</v>
      </c>
      <c r="T11" s="282" t="s">
        <v>3545</v>
      </c>
      <c r="U11" s="290" t="s">
        <v>3546</v>
      </c>
      <c r="V11" s="282">
        <v>1500</v>
      </c>
      <c r="W11" s="282"/>
      <c r="X11" s="291">
        <f t="shared" si="8"/>
        <v>1500</v>
      </c>
      <c r="Y11" s="290" t="s">
        <v>3521</v>
      </c>
      <c r="Z11" s="282">
        <v>1500</v>
      </c>
      <c r="AA11" s="282"/>
      <c r="AB11" s="347">
        <f t="shared" si="9"/>
        <v>1500</v>
      </c>
      <c r="AC11" s="290" t="s">
        <v>3523</v>
      </c>
      <c r="AD11" s="282">
        <v>1275</v>
      </c>
      <c r="AE11" s="282">
        <v>201</v>
      </c>
      <c r="AF11" s="291">
        <f>SUM(AD11:AE11)</f>
        <v>1476</v>
      </c>
      <c r="AG11" s="290" t="s">
        <v>3547</v>
      </c>
      <c r="AH11" s="282">
        <v>2550</v>
      </c>
      <c r="AI11" s="282">
        <v>450</v>
      </c>
      <c r="AJ11" s="291">
        <f>SUM(AH11:AI11)</f>
        <v>3000</v>
      </c>
      <c r="AK11" s="348" t="s">
        <v>3548</v>
      </c>
      <c r="AL11" s="349">
        <v>1275</v>
      </c>
      <c r="AM11" s="349">
        <v>225</v>
      </c>
      <c r="AN11" s="291">
        <f t="shared" si="10"/>
        <v>1500</v>
      </c>
      <c r="AO11" s="348" t="s">
        <v>3549</v>
      </c>
      <c r="AP11" s="349">
        <v>2550</v>
      </c>
      <c r="AQ11" s="349">
        <v>450</v>
      </c>
      <c r="AR11" s="291">
        <f t="shared" si="11"/>
        <v>3000</v>
      </c>
      <c r="AS11" s="349" t="s">
        <v>3550</v>
      </c>
      <c r="AT11" s="349">
        <v>4500</v>
      </c>
      <c r="AU11" s="349">
        <v>500</v>
      </c>
      <c r="AV11" s="291">
        <f t="shared" si="12"/>
        <v>5000</v>
      </c>
      <c r="AW11" s="349"/>
      <c r="AX11" s="349"/>
      <c r="AY11" s="349"/>
      <c r="AZ11" s="291">
        <f>SUM(AX11:AY11)</f>
        <v>0</v>
      </c>
      <c r="BA11" s="349"/>
      <c r="BB11" s="349"/>
      <c r="BC11" s="349"/>
      <c r="BD11" s="291">
        <f t="shared" si="13"/>
        <v>0</v>
      </c>
      <c r="BE11" s="349"/>
      <c r="BF11" s="349"/>
      <c r="BG11" s="349"/>
      <c r="BH11" s="347">
        <f>SUM(BF11:BG11)</f>
        <v>0</v>
      </c>
      <c r="BI11" s="349"/>
      <c r="BJ11" s="349"/>
      <c r="BK11" s="349"/>
      <c r="BL11" s="349">
        <f t="shared" si="14"/>
        <v>0</v>
      </c>
      <c r="BM11" s="349"/>
      <c r="BN11" s="349"/>
      <c r="BO11" s="349"/>
      <c r="BP11" s="349"/>
      <c r="BQ11" s="349"/>
      <c r="BR11" s="349"/>
      <c r="BS11" s="349"/>
      <c r="BT11" s="350">
        <f t="shared" si="15"/>
        <v>0</v>
      </c>
      <c r="BU11" s="349"/>
      <c r="BV11" s="349"/>
      <c r="BW11" s="349"/>
      <c r="BX11" s="350">
        <f t="shared" si="16"/>
        <v>0</v>
      </c>
      <c r="BY11" s="349"/>
      <c r="BZ11" s="349"/>
      <c r="CA11" s="349"/>
      <c r="CB11" s="350">
        <f t="shared" si="17"/>
        <v>0</v>
      </c>
      <c r="CC11" s="349"/>
      <c r="CD11" s="349"/>
      <c r="CE11" s="349"/>
      <c r="CF11" s="350">
        <f t="shared" si="18"/>
        <v>0</v>
      </c>
      <c r="CG11" s="349"/>
      <c r="CH11" s="349"/>
      <c r="CI11" s="349"/>
      <c r="CJ11" s="350">
        <f t="shared" si="19"/>
        <v>0</v>
      </c>
      <c r="CK11" s="349"/>
      <c r="CL11" s="349"/>
      <c r="CM11" s="349"/>
      <c r="CN11" s="350">
        <f t="shared" si="20"/>
        <v>0</v>
      </c>
      <c r="CO11" s="349"/>
      <c r="CP11" s="349"/>
      <c r="CQ11" s="349"/>
      <c r="CR11" s="349"/>
      <c r="CS11" s="349"/>
      <c r="CT11" s="349"/>
      <c r="CU11" s="349"/>
      <c r="CV11" s="349"/>
      <c r="CW11" s="351">
        <v>1</v>
      </c>
      <c r="CX11" s="282">
        <v>25500</v>
      </c>
      <c r="CY11" s="282"/>
      <c r="CZ11" s="282"/>
      <c r="DA11" s="282"/>
      <c r="DB11" s="282"/>
      <c r="DC11" s="282">
        <v>1</v>
      </c>
      <c r="DD11" s="282">
        <v>25500</v>
      </c>
      <c r="DE11" s="282"/>
      <c r="DF11" s="282"/>
      <c r="DG11" s="282"/>
      <c r="DH11" s="282"/>
      <c r="DI11" s="282"/>
      <c r="DJ11" s="282"/>
      <c r="DK11" s="282"/>
      <c r="DL11" s="352"/>
      <c r="DM11" s="353">
        <f t="shared" si="21"/>
        <v>1</v>
      </c>
      <c r="DN11" s="353">
        <f t="shared" si="21"/>
        <v>25500</v>
      </c>
      <c r="DO11" s="169">
        <v>1</v>
      </c>
      <c r="DP11" s="169">
        <v>25500</v>
      </c>
      <c r="DQ11" s="169"/>
      <c r="DR11" s="321"/>
      <c r="DS11" s="169"/>
      <c r="DT11" s="354">
        <v>1</v>
      </c>
      <c r="DU11" s="321"/>
      <c r="DV11" s="169"/>
      <c r="DW11" s="169"/>
      <c r="DX11" s="169"/>
      <c r="DY11" s="169"/>
      <c r="DZ11" s="169"/>
    </row>
    <row r="12" spans="1:130" ht="38.25">
      <c r="A12" s="345">
        <v>5</v>
      </c>
      <c r="B12" s="288" t="s">
        <v>3551</v>
      </c>
      <c r="C12" s="288" t="s">
        <v>3552</v>
      </c>
      <c r="D12" s="288" t="s">
        <v>3553</v>
      </c>
      <c r="E12" s="282">
        <v>25500</v>
      </c>
      <c r="F12" s="282" t="s">
        <v>3554</v>
      </c>
      <c r="G12" s="281">
        <f t="shared" si="0"/>
        <v>4500</v>
      </c>
      <c r="H12" s="282">
        <v>5</v>
      </c>
      <c r="I12" s="281">
        <f t="shared" si="1"/>
        <v>200.8125</v>
      </c>
      <c r="J12" s="282">
        <v>20</v>
      </c>
      <c r="K12" s="336">
        <f t="shared" si="2"/>
        <v>1475.8125</v>
      </c>
      <c r="L12" s="346" t="s">
        <v>3554</v>
      </c>
      <c r="M12" s="282">
        <v>20</v>
      </c>
      <c r="N12" s="281">
        <f t="shared" si="3"/>
        <v>4016.25</v>
      </c>
      <c r="O12" s="337">
        <f t="shared" si="4"/>
        <v>29516.25</v>
      </c>
      <c r="P12" s="282">
        <f t="shared" si="5"/>
        <v>29520</v>
      </c>
      <c r="Q12" s="282">
        <f t="shared" si="6"/>
        <v>25427</v>
      </c>
      <c r="R12" s="282">
        <f t="shared" si="6"/>
        <v>4093</v>
      </c>
      <c r="S12" s="281">
        <f t="shared" si="7"/>
        <v>-3.75</v>
      </c>
      <c r="T12" s="282" t="s">
        <v>3545</v>
      </c>
      <c r="U12" s="290" t="s">
        <v>3521</v>
      </c>
      <c r="V12" s="282">
        <v>1476</v>
      </c>
      <c r="W12" s="282"/>
      <c r="X12" s="291">
        <f t="shared" si="8"/>
        <v>1476</v>
      </c>
      <c r="Y12" s="290" t="s">
        <v>3555</v>
      </c>
      <c r="Z12" s="282">
        <v>1476</v>
      </c>
      <c r="AA12" s="282"/>
      <c r="AB12" s="347">
        <f t="shared" si="9"/>
        <v>1476</v>
      </c>
      <c r="AC12" s="290" t="s">
        <v>3523</v>
      </c>
      <c r="AD12" s="282">
        <v>1275</v>
      </c>
      <c r="AE12" s="282">
        <v>201</v>
      </c>
      <c r="AF12" s="291">
        <f>SUM(AD12:AE12)</f>
        <v>1476</v>
      </c>
      <c r="AG12" s="290" t="s">
        <v>3556</v>
      </c>
      <c r="AH12" s="282">
        <v>1275</v>
      </c>
      <c r="AI12" s="282">
        <v>201</v>
      </c>
      <c r="AJ12" s="291">
        <f>SUM(AH12:AI12)</f>
        <v>1476</v>
      </c>
      <c r="AK12" s="348" t="s">
        <v>3557</v>
      </c>
      <c r="AL12" s="349">
        <v>1275</v>
      </c>
      <c r="AM12" s="349">
        <v>201</v>
      </c>
      <c r="AN12" s="291">
        <f t="shared" si="10"/>
        <v>1476</v>
      </c>
      <c r="AO12" s="348" t="s">
        <v>3547</v>
      </c>
      <c r="AP12" s="349">
        <v>1275</v>
      </c>
      <c r="AQ12" s="349">
        <v>225</v>
      </c>
      <c r="AR12" s="291">
        <f t="shared" si="11"/>
        <v>1500</v>
      </c>
      <c r="AS12" s="348" t="s">
        <v>3558</v>
      </c>
      <c r="AT12" s="349">
        <v>2550</v>
      </c>
      <c r="AU12" s="349">
        <v>450</v>
      </c>
      <c r="AV12" s="291">
        <f t="shared" si="12"/>
        <v>3000</v>
      </c>
      <c r="AW12" s="348" t="s">
        <v>3548</v>
      </c>
      <c r="AX12" s="349">
        <v>1275</v>
      </c>
      <c r="AY12" s="349">
        <v>225</v>
      </c>
      <c r="AZ12" s="291">
        <f>SUM(AX12:AY12)</f>
        <v>1500</v>
      </c>
      <c r="BA12" s="348" t="s">
        <v>3559</v>
      </c>
      <c r="BB12" s="349">
        <v>1275</v>
      </c>
      <c r="BC12" s="349">
        <v>225</v>
      </c>
      <c r="BD12" s="291">
        <f t="shared" si="13"/>
        <v>1500</v>
      </c>
      <c r="BE12" s="348" t="s">
        <v>3560</v>
      </c>
      <c r="BF12" s="349">
        <v>1275</v>
      </c>
      <c r="BG12" s="349">
        <v>225</v>
      </c>
      <c r="BH12" s="347">
        <f>SUM(BF12:BG12)</f>
        <v>1500</v>
      </c>
      <c r="BI12" s="349" t="s">
        <v>3527</v>
      </c>
      <c r="BJ12" s="349">
        <v>11000</v>
      </c>
      <c r="BK12" s="349">
        <v>2140</v>
      </c>
      <c r="BL12" s="349">
        <f t="shared" si="14"/>
        <v>13140</v>
      </c>
      <c r="BM12" s="349"/>
      <c r="BN12" s="349"/>
      <c r="BO12" s="349"/>
      <c r="BP12" s="349"/>
      <c r="BQ12" s="349"/>
      <c r="BR12" s="349"/>
      <c r="BS12" s="349"/>
      <c r="BT12" s="350">
        <f t="shared" si="15"/>
        <v>0</v>
      </c>
      <c r="BU12" s="349"/>
      <c r="BV12" s="349"/>
      <c r="BW12" s="349"/>
      <c r="BX12" s="350">
        <f t="shared" si="16"/>
        <v>0</v>
      </c>
      <c r="BY12" s="349"/>
      <c r="BZ12" s="349"/>
      <c r="CA12" s="349"/>
      <c r="CB12" s="350">
        <f t="shared" si="17"/>
        <v>0</v>
      </c>
      <c r="CC12" s="349"/>
      <c r="CD12" s="349"/>
      <c r="CE12" s="349"/>
      <c r="CF12" s="350">
        <f t="shared" si="18"/>
        <v>0</v>
      </c>
      <c r="CG12" s="349"/>
      <c r="CH12" s="349"/>
      <c r="CI12" s="349"/>
      <c r="CJ12" s="350">
        <f t="shared" si="19"/>
        <v>0</v>
      </c>
      <c r="CK12" s="349"/>
      <c r="CL12" s="349"/>
      <c r="CM12" s="349"/>
      <c r="CN12" s="350">
        <f t="shared" si="20"/>
        <v>0</v>
      </c>
      <c r="CO12" s="349"/>
      <c r="CP12" s="349"/>
      <c r="CQ12" s="349"/>
      <c r="CR12" s="349"/>
      <c r="CS12" s="349"/>
      <c r="CT12" s="349"/>
      <c r="CU12" s="349"/>
      <c r="CV12" s="349"/>
      <c r="CW12" s="351">
        <v>1</v>
      </c>
      <c r="CX12" s="282">
        <v>25500</v>
      </c>
      <c r="CY12" s="282"/>
      <c r="CZ12" s="282"/>
      <c r="DA12" s="282"/>
      <c r="DB12" s="282"/>
      <c r="DC12" s="282">
        <v>1</v>
      </c>
      <c r="DD12" s="282">
        <v>25500</v>
      </c>
      <c r="DE12" s="282"/>
      <c r="DF12" s="282"/>
      <c r="DG12" s="282"/>
      <c r="DH12" s="282"/>
      <c r="DI12" s="282"/>
      <c r="DJ12" s="282"/>
      <c r="DK12" s="282"/>
      <c r="DL12" s="352"/>
      <c r="DM12" s="353">
        <f t="shared" si="21"/>
        <v>1</v>
      </c>
      <c r="DN12" s="353">
        <f t="shared" si="21"/>
        <v>25500</v>
      </c>
      <c r="DO12" s="169"/>
      <c r="DP12" s="169"/>
      <c r="DQ12" s="169">
        <v>1</v>
      </c>
      <c r="DR12" s="321">
        <v>25500</v>
      </c>
      <c r="DS12" s="169"/>
      <c r="DT12" s="354">
        <v>1</v>
      </c>
      <c r="DU12" s="321"/>
      <c r="DV12" s="169"/>
      <c r="DW12" s="169"/>
      <c r="DX12" s="169"/>
      <c r="DY12" s="169"/>
      <c r="DZ12" s="169"/>
    </row>
    <row r="13" spans="1:130" ht="51">
      <c r="A13" s="345">
        <v>6</v>
      </c>
      <c r="B13" s="288" t="s">
        <v>3561</v>
      </c>
      <c r="C13" s="288" t="s">
        <v>3517</v>
      </c>
      <c r="D13" s="288" t="s">
        <v>3562</v>
      </c>
      <c r="E13" s="282">
        <v>29750</v>
      </c>
      <c r="F13" s="282" t="s">
        <v>3563</v>
      </c>
      <c r="G13" s="281">
        <f t="shared" si="0"/>
        <v>5250</v>
      </c>
      <c r="H13" s="282">
        <v>5</v>
      </c>
      <c r="I13" s="281">
        <f t="shared" si="1"/>
        <v>234.28125</v>
      </c>
      <c r="J13" s="282">
        <v>20</v>
      </c>
      <c r="K13" s="336">
        <f t="shared" si="2"/>
        <v>1721.78125</v>
      </c>
      <c r="L13" s="346" t="s">
        <v>3563</v>
      </c>
      <c r="M13" s="282">
        <v>20</v>
      </c>
      <c r="N13" s="281">
        <f t="shared" si="3"/>
        <v>4685.625</v>
      </c>
      <c r="O13" s="281">
        <f t="shared" si="4"/>
        <v>34435.625</v>
      </c>
      <c r="P13" s="282">
        <f t="shared" si="5"/>
        <v>26779</v>
      </c>
      <c r="Q13" s="282">
        <f t="shared" si="6"/>
        <v>22629</v>
      </c>
      <c r="R13" s="282">
        <f t="shared" si="6"/>
        <v>4150</v>
      </c>
      <c r="S13" s="281">
        <f t="shared" si="7"/>
        <v>7656.625</v>
      </c>
      <c r="T13" s="282" t="s">
        <v>3520</v>
      </c>
      <c r="U13" s="290" t="s">
        <v>3521</v>
      </c>
      <c r="V13" s="282">
        <v>1725</v>
      </c>
      <c r="W13" s="282"/>
      <c r="X13" s="291">
        <f t="shared" si="8"/>
        <v>1725</v>
      </c>
      <c r="Y13" s="290" t="s">
        <v>3547</v>
      </c>
      <c r="Z13" s="282">
        <v>1488</v>
      </c>
      <c r="AA13" s="282">
        <v>234</v>
      </c>
      <c r="AB13" s="347">
        <f t="shared" si="9"/>
        <v>1722</v>
      </c>
      <c r="AC13" s="290" t="s">
        <v>3547</v>
      </c>
      <c r="AD13" s="282">
        <v>1488</v>
      </c>
      <c r="AE13" s="282">
        <v>234</v>
      </c>
      <c r="AF13" s="291">
        <f t="shared" ref="AF13:AF27" si="22">SUM(AD13:AE13)</f>
        <v>1722</v>
      </c>
      <c r="AG13" s="290" t="s">
        <v>3547</v>
      </c>
      <c r="AH13" s="282">
        <v>1488</v>
      </c>
      <c r="AI13" s="282">
        <v>234</v>
      </c>
      <c r="AJ13" s="291">
        <f t="shared" ref="AJ13:AJ27" si="23">SUM(AH13:AI13)</f>
        <v>1722</v>
      </c>
      <c r="AK13" s="348" t="s">
        <v>3547</v>
      </c>
      <c r="AL13" s="349">
        <v>1488</v>
      </c>
      <c r="AM13" s="349">
        <v>234</v>
      </c>
      <c r="AN13" s="291">
        <f t="shared" si="10"/>
        <v>1722</v>
      </c>
      <c r="AO13" s="348" t="s">
        <v>3547</v>
      </c>
      <c r="AP13" s="349">
        <v>1488</v>
      </c>
      <c r="AQ13" s="349">
        <v>234</v>
      </c>
      <c r="AR13" s="291">
        <f t="shared" si="11"/>
        <v>1722</v>
      </c>
      <c r="AS13" s="348" t="s">
        <v>3547</v>
      </c>
      <c r="AT13" s="349">
        <v>1488</v>
      </c>
      <c r="AU13" s="349">
        <v>234</v>
      </c>
      <c r="AV13" s="291">
        <f t="shared" si="12"/>
        <v>1722</v>
      </c>
      <c r="AW13" s="348" t="s">
        <v>3547</v>
      </c>
      <c r="AX13" s="349">
        <v>1488</v>
      </c>
      <c r="AY13" s="349">
        <v>234</v>
      </c>
      <c r="AZ13" s="291">
        <f t="shared" ref="AZ13:AZ27" si="24">SUM(AX13:AY13)</f>
        <v>1722</v>
      </c>
      <c r="BA13" s="348" t="s">
        <v>3564</v>
      </c>
      <c r="BB13" s="349">
        <v>1488</v>
      </c>
      <c r="BC13" s="349">
        <v>1512</v>
      </c>
      <c r="BD13" s="291">
        <f t="shared" si="13"/>
        <v>3000</v>
      </c>
      <c r="BE13" s="349" t="s">
        <v>3550</v>
      </c>
      <c r="BF13" s="349">
        <v>9000</v>
      </c>
      <c r="BG13" s="349">
        <v>1000</v>
      </c>
      <c r="BH13" s="347">
        <f t="shared" ref="BH13:BH27" si="25">SUM(BF13:BG13)</f>
        <v>10000</v>
      </c>
      <c r="BI13" s="349"/>
      <c r="BJ13" s="349"/>
      <c r="BK13" s="349"/>
      <c r="BL13" s="349">
        <f t="shared" si="14"/>
        <v>0</v>
      </c>
      <c r="BM13" s="349"/>
      <c r="BN13" s="349"/>
      <c r="BO13" s="349"/>
      <c r="BP13" s="349"/>
      <c r="BQ13" s="349"/>
      <c r="BR13" s="349"/>
      <c r="BS13" s="349"/>
      <c r="BT13" s="350">
        <f t="shared" si="15"/>
        <v>0</v>
      </c>
      <c r="BU13" s="349"/>
      <c r="BV13" s="349"/>
      <c r="BW13" s="349"/>
      <c r="BX13" s="350">
        <f t="shared" si="16"/>
        <v>0</v>
      </c>
      <c r="BY13" s="349"/>
      <c r="BZ13" s="349"/>
      <c r="CA13" s="349"/>
      <c r="CB13" s="350">
        <f t="shared" si="17"/>
        <v>0</v>
      </c>
      <c r="CC13" s="349"/>
      <c r="CD13" s="349"/>
      <c r="CE13" s="349"/>
      <c r="CF13" s="350">
        <f t="shared" si="18"/>
        <v>0</v>
      </c>
      <c r="CG13" s="349"/>
      <c r="CH13" s="349"/>
      <c r="CI13" s="349"/>
      <c r="CJ13" s="350">
        <f t="shared" si="19"/>
        <v>0</v>
      </c>
      <c r="CK13" s="349"/>
      <c r="CL13" s="349"/>
      <c r="CM13" s="349"/>
      <c r="CN13" s="350">
        <f t="shared" si="20"/>
        <v>0</v>
      </c>
      <c r="CO13" s="349"/>
      <c r="CP13" s="349"/>
      <c r="CQ13" s="349"/>
      <c r="CR13" s="349"/>
      <c r="CS13" s="349"/>
      <c r="CT13" s="349"/>
      <c r="CU13" s="349"/>
      <c r="CV13" s="349"/>
      <c r="CW13" s="351">
        <v>1</v>
      </c>
      <c r="CX13" s="282">
        <v>29750</v>
      </c>
      <c r="CY13" s="282"/>
      <c r="CZ13" s="282"/>
      <c r="DA13" s="282"/>
      <c r="DB13" s="282"/>
      <c r="DC13" s="282">
        <v>1</v>
      </c>
      <c r="DD13" s="282">
        <v>29750</v>
      </c>
      <c r="DE13" s="282"/>
      <c r="DF13" s="282"/>
      <c r="DG13" s="282"/>
      <c r="DH13" s="282"/>
      <c r="DI13" s="282"/>
      <c r="DJ13" s="282"/>
      <c r="DK13" s="282"/>
      <c r="DL13" s="352"/>
      <c r="DM13" s="353">
        <f t="shared" si="21"/>
        <v>1</v>
      </c>
      <c r="DN13" s="353">
        <f t="shared" si="21"/>
        <v>29750</v>
      </c>
      <c r="DO13" s="169">
        <v>1</v>
      </c>
      <c r="DP13" s="169">
        <v>29750</v>
      </c>
      <c r="DQ13" s="169"/>
      <c r="DR13" s="321"/>
      <c r="DS13" s="169"/>
      <c r="DT13" s="354">
        <v>1</v>
      </c>
      <c r="DU13" s="321"/>
      <c r="DV13" s="169"/>
      <c r="DW13" s="169"/>
      <c r="DX13" s="169"/>
      <c r="DY13" s="169"/>
      <c r="DZ13" s="169"/>
    </row>
    <row r="14" spans="1:130" ht="51">
      <c r="A14" s="345">
        <v>7</v>
      </c>
      <c r="B14" s="288" t="s">
        <v>3565</v>
      </c>
      <c r="C14" s="288" t="s">
        <v>3517</v>
      </c>
      <c r="D14" s="288" t="s">
        <v>3566</v>
      </c>
      <c r="E14" s="282">
        <v>25500</v>
      </c>
      <c r="F14" s="282" t="s">
        <v>3567</v>
      </c>
      <c r="G14" s="281">
        <f t="shared" si="0"/>
        <v>4500</v>
      </c>
      <c r="H14" s="282">
        <v>5</v>
      </c>
      <c r="I14" s="281">
        <f t="shared" si="1"/>
        <v>200.8125</v>
      </c>
      <c r="J14" s="282">
        <v>20</v>
      </c>
      <c r="K14" s="336">
        <f t="shared" si="2"/>
        <v>1475.8125</v>
      </c>
      <c r="L14" s="346" t="s">
        <v>3567</v>
      </c>
      <c r="M14" s="282">
        <v>20</v>
      </c>
      <c r="N14" s="281">
        <f t="shared" si="3"/>
        <v>4016.25</v>
      </c>
      <c r="O14" s="337">
        <f t="shared" si="4"/>
        <v>29516.25</v>
      </c>
      <c r="P14" s="282">
        <f t="shared" si="5"/>
        <v>4456</v>
      </c>
      <c r="Q14" s="282">
        <f t="shared" si="6"/>
        <v>4055</v>
      </c>
      <c r="R14" s="282">
        <f t="shared" si="6"/>
        <v>401</v>
      </c>
      <c r="S14" s="281">
        <f t="shared" si="7"/>
        <v>25060.25</v>
      </c>
      <c r="T14" s="282" t="s">
        <v>3545</v>
      </c>
      <c r="U14" s="290" t="s">
        <v>3546</v>
      </c>
      <c r="V14" s="282">
        <v>1476</v>
      </c>
      <c r="W14" s="282"/>
      <c r="X14" s="291">
        <f t="shared" si="8"/>
        <v>1476</v>
      </c>
      <c r="Y14" s="355" t="s">
        <v>3568</v>
      </c>
      <c r="Z14" s="282">
        <v>1280</v>
      </c>
      <c r="AA14" s="282">
        <v>200</v>
      </c>
      <c r="AB14" s="347">
        <f t="shared" si="9"/>
        <v>1480</v>
      </c>
      <c r="AC14" s="355" t="s">
        <v>3550</v>
      </c>
      <c r="AD14" s="282">
        <v>1299</v>
      </c>
      <c r="AE14" s="282">
        <v>201</v>
      </c>
      <c r="AF14" s="291">
        <f t="shared" si="22"/>
        <v>1500</v>
      </c>
      <c r="AG14" s="290"/>
      <c r="AH14" s="282"/>
      <c r="AI14" s="282"/>
      <c r="AJ14" s="291">
        <f t="shared" si="23"/>
        <v>0</v>
      </c>
      <c r="AK14" s="349"/>
      <c r="AL14" s="349"/>
      <c r="AM14" s="349"/>
      <c r="AN14" s="291">
        <f t="shared" si="10"/>
        <v>0</v>
      </c>
      <c r="AO14" s="349"/>
      <c r="AP14" s="349"/>
      <c r="AQ14" s="349"/>
      <c r="AR14" s="291">
        <f t="shared" si="11"/>
        <v>0</v>
      </c>
      <c r="AS14" s="349"/>
      <c r="AT14" s="349"/>
      <c r="AU14" s="349"/>
      <c r="AV14" s="291">
        <f t="shared" si="12"/>
        <v>0</v>
      </c>
      <c r="AW14" s="349"/>
      <c r="AX14" s="349"/>
      <c r="AY14" s="349"/>
      <c r="AZ14" s="291">
        <f t="shared" si="24"/>
        <v>0</v>
      </c>
      <c r="BA14" s="349"/>
      <c r="BB14" s="349"/>
      <c r="BC14" s="349"/>
      <c r="BD14" s="291">
        <f t="shared" si="13"/>
        <v>0</v>
      </c>
      <c r="BE14" s="349"/>
      <c r="BF14" s="349"/>
      <c r="BG14" s="349"/>
      <c r="BH14" s="347">
        <f t="shared" si="25"/>
        <v>0</v>
      </c>
      <c r="BI14" s="349"/>
      <c r="BJ14" s="349"/>
      <c r="BK14" s="349"/>
      <c r="BL14" s="349">
        <f t="shared" si="14"/>
        <v>0</v>
      </c>
      <c r="BM14" s="349"/>
      <c r="BN14" s="349"/>
      <c r="BO14" s="349"/>
      <c r="BP14" s="349"/>
      <c r="BQ14" s="349"/>
      <c r="BR14" s="349"/>
      <c r="BS14" s="349"/>
      <c r="BT14" s="350">
        <f t="shared" si="15"/>
        <v>0</v>
      </c>
      <c r="BU14" s="349"/>
      <c r="BV14" s="349"/>
      <c r="BW14" s="349"/>
      <c r="BX14" s="350">
        <f t="shared" si="16"/>
        <v>0</v>
      </c>
      <c r="BY14" s="349"/>
      <c r="BZ14" s="349"/>
      <c r="CA14" s="349"/>
      <c r="CB14" s="350">
        <f t="shared" si="17"/>
        <v>0</v>
      </c>
      <c r="CC14" s="349"/>
      <c r="CD14" s="349"/>
      <c r="CE14" s="349"/>
      <c r="CF14" s="350">
        <f t="shared" si="18"/>
        <v>0</v>
      </c>
      <c r="CG14" s="349"/>
      <c r="CH14" s="349"/>
      <c r="CI14" s="349"/>
      <c r="CJ14" s="350">
        <f t="shared" si="19"/>
        <v>0</v>
      </c>
      <c r="CK14" s="349"/>
      <c r="CL14" s="349"/>
      <c r="CM14" s="349"/>
      <c r="CN14" s="350">
        <f t="shared" si="20"/>
        <v>0</v>
      </c>
      <c r="CO14" s="349"/>
      <c r="CP14" s="349"/>
      <c r="CQ14" s="349"/>
      <c r="CR14" s="349"/>
      <c r="CS14" s="349"/>
      <c r="CT14" s="349"/>
      <c r="CU14" s="349"/>
      <c r="CV14" s="349"/>
      <c r="CW14" s="351">
        <v>1</v>
      </c>
      <c r="CX14" s="282">
        <v>25500</v>
      </c>
      <c r="CY14" s="282"/>
      <c r="CZ14" s="282"/>
      <c r="DA14" s="282"/>
      <c r="DB14" s="282"/>
      <c r="DC14" s="282" t="s">
        <v>3454</v>
      </c>
      <c r="DD14" s="282"/>
      <c r="DE14" s="282">
        <v>1</v>
      </c>
      <c r="DF14" s="282">
        <v>25500</v>
      </c>
      <c r="DG14" s="282"/>
      <c r="DH14" s="282"/>
      <c r="DI14" s="282"/>
      <c r="DJ14" s="282"/>
      <c r="DK14" s="282"/>
      <c r="DL14" s="352"/>
      <c r="DM14" s="353">
        <f t="shared" si="21"/>
        <v>1</v>
      </c>
      <c r="DN14" s="353">
        <f t="shared" si="21"/>
        <v>25500</v>
      </c>
      <c r="DO14" s="169">
        <v>1</v>
      </c>
      <c r="DP14" s="169">
        <v>25500</v>
      </c>
      <c r="DQ14" s="169"/>
      <c r="DR14" s="321"/>
      <c r="DS14" s="169"/>
      <c r="DT14" s="354">
        <v>1</v>
      </c>
      <c r="DU14" s="321"/>
      <c r="DV14" s="169"/>
      <c r="DW14" s="169"/>
      <c r="DX14" s="169"/>
      <c r="DY14" s="169"/>
      <c r="DZ14" s="169"/>
    </row>
    <row r="15" spans="1:130" ht="51">
      <c r="A15" s="345">
        <v>8</v>
      </c>
      <c r="B15" s="288" t="s">
        <v>3569</v>
      </c>
      <c r="C15" s="288" t="s">
        <v>3570</v>
      </c>
      <c r="D15" s="288" t="s">
        <v>3571</v>
      </c>
      <c r="E15" s="282">
        <v>25500</v>
      </c>
      <c r="F15" s="282" t="s">
        <v>3572</v>
      </c>
      <c r="G15" s="281">
        <f t="shared" si="0"/>
        <v>4500</v>
      </c>
      <c r="H15" s="282">
        <v>5</v>
      </c>
      <c r="I15" s="281">
        <f t="shared" si="1"/>
        <v>200.8125</v>
      </c>
      <c r="J15" s="282">
        <v>20</v>
      </c>
      <c r="K15" s="336">
        <f t="shared" si="2"/>
        <v>1475.8125</v>
      </c>
      <c r="L15" s="346" t="s">
        <v>3572</v>
      </c>
      <c r="M15" s="282">
        <v>20</v>
      </c>
      <c r="N15" s="281">
        <f t="shared" si="3"/>
        <v>4016.25</v>
      </c>
      <c r="O15" s="337">
        <f t="shared" si="4"/>
        <v>29516.25</v>
      </c>
      <c r="P15" s="282">
        <f t="shared" si="5"/>
        <v>10400</v>
      </c>
      <c r="Q15" s="282">
        <f t="shared" si="6"/>
        <v>9275</v>
      </c>
      <c r="R15" s="282">
        <f t="shared" si="6"/>
        <v>1125</v>
      </c>
      <c r="S15" s="281">
        <f t="shared" si="7"/>
        <v>19116.25</v>
      </c>
      <c r="T15" s="282" t="s">
        <v>3520</v>
      </c>
      <c r="U15" s="290" t="s">
        <v>3532</v>
      </c>
      <c r="V15" s="282">
        <v>1275</v>
      </c>
      <c r="W15" s="282">
        <v>225</v>
      </c>
      <c r="X15" s="291">
        <f t="shared" si="8"/>
        <v>1500</v>
      </c>
      <c r="Y15" s="355" t="s">
        <v>3568</v>
      </c>
      <c r="Z15" s="282">
        <v>800</v>
      </c>
      <c r="AA15" s="282">
        <v>100</v>
      </c>
      <c r="AB15" s="347">
        <f t="shared" si="9"/>
        <v>900</v>
      </c>
      <c r="AC15" s="355" t="s">
        <v>3550</v>
      </c>
      <c r="AD15" s="282">
        <v>7200</v>
      </c>
      <c r="AE15" s="282">
        <v>800</v>
      </c>
      <c r="AF15" s="291">
        <f t="shared" si="22"/>
        <v>8000</v>
      </c>
      <c r="AG15" s="290"/>
      <c r="AH15" s="282"/>
      <c r="AI15" s="282"/>
      <c r="AJ15" s="291">
        <f t="shared" si="23"/>
        <v>0</v>
      </c>
      <c r="AK15" s="349"/>
      <c r="AL15" s="349"/>
      <c r="AM15" s="349"/>
      <c r="AN15" s="291">
        <f t="shared" si="10"/>
        <v>0</v>
      </c>
      <c r="AO15" s="349"/>
      <c r="AP15" s="349"/>
      <c r="AQ15" s="349"/>
      <c r="AR15" s="291">
        <f t="shared" si="11"/>
        <v>0</v>
      </c>
      <c r="AS15" s="349"/>
      <c r="AT15" s="349"/>
      <c r="AU15" s="349"/>
      <c r="AV15" s="291">
        <f t="shared" si="12"/>
        <v>0</v>
      </c>
      <c r="AW15" s="349"/>
      <c r="AX15" s="349"/>
      <c r="AY15" s="349"/>
      <c r="AZ15" s="291">
        <f t="shared" si="24"/>
        <v>0</v>
      </c>
      <c r="BA15" s="349"/>
      <c r="BB15" s="349"/>
      <c r="BC15" s="349"/>
      <c r="BD15" s="291">
        <f t="shared" si="13"/>
        <v>0</v>
      </c>
      <c r="BE15" s="349"/>
      <c r="BF15" s="349"/>
      <c r="BG15" s="349"/>
      <c r="BH15" s="347">
        <f t="shared" si="25"/>
        <v>0</v>
      </c>
      <c r="BI15" s="349"/>
      <c r="BJ15" s="349"/>
      <c r="BK15" s="349"/>
      <c r="BL15" s="349">
        <f t="shared" si="14"/>
        <v>0</v>
      </c>
      <c r="BM15" s="349"/>
      <c r="BN15" s="349"/>
      <c r="BO15" s="349"/>
      <c r="BP15" s="349"/>
      <c r="BQ15" s="349"/>
      <c r="BR15" s="349"/>
      <c r="BS15" s="349"/>
      <c r="BT15" s="350">
        <f t="shared" si="15"/>
        <v>0</v>
      </c>
      <c r="BU15" s="349"/>
      <c r="BV15" s="349"/>
      <c r="BW15" s="349"/>
      <c r="BX15" s="350">
        <f t="shared" si="16"/>
        <v>0</v>
      </c>
      <c r="BY15" s="349"/>
      <c r="BZ15" s="349"/>
      <c r="CA15" s="349"/>
      <c r="CB15" s="350">
        <f t="shared" si="17"/>
        <v>0</v>
      </c>
      <c r="CC15" s="349"/>
      <c r="CD15" s="349"/>
      <c r="CE15" s="349"/>
      <c r="CF15" s="350">
        <f t="shared" si="18"/>
        <v>0</v>
      </c>
      <c r="CG15" s="349"/>
      <c r="CH15" s="349"/>
      <c r="CI15" s="349"/>
      <c r="CJ15" s="350">
        <f t="shared" si="19"/>
        <v>0</v>
      </c>
      <c r="CK15" s="349"/>
      <c r="CL15" s="349"/>
      <c r="CM15" s="349"/>
      <c r="CN15" s="350">
        <f t="shared" si="20"/>
        <v>0</v>
      </c>
      <c r="CO15" s="349"/>
      <c r="CP15" s="349"/>
      <c r="CQ15" s="349"/>
      <c r="CR15" s="349"/>
      <c r="CS15" s="349"/>
      <c r="CT15" s="349"/>
      <c r="CU15" s="349"/>
      <c r="CV15" s="349"/>
      <c r="CW15" s="351">
        <v>1</v>
      </c>
      <c r="CX15" s="282">
        <v>25500</v>
      </c>
      <c r="CY15" s="282"/>
      <c r="CZ15" s="282"/>
      <c r="DA15" s="282"/>
      <c r="DB15" s="282"/>
      <c r="DC15" s="282"/>
      <c r="DD15" s="282"/>
      <c r="DE15" s="282">
        <v>1</v>
      </c>
      <c r="DF15" s="282">
        <v>25500</v>
      </c>
      <c r="DG15" s="282"/>
      <c r="DH15" s="282"/>
      <c r="DI15" s="282"/>
      <c r="DJ15" s="282"/>
      <c r="DK15" s="282"/>
      <c r="DL15" s="352"/>
      <c r="DM15" s="353">
        <f t="shared" si="21"/>
        <v>1</v>
      </c>
      <c r="DN15" s="353">
        <f t="shared" si="21"/>
        <v>25500</v>
      </c>
      <c r="DO15" s="169">
        <v>1</v>
      </c>
      <c r="DP15" s="169">
        <v>25500</v>
      </c>
      <c r="DQ15" s="169"/>
      <c r="DR15" s="321"/>
      <c r="DS15" s="169"/>
      <c r="DT15" s="354">
        <v>1</v>
      </c>
      <c r="DU15" s="321"/>
      <c r="DV15" s="169"/>
      <c r="DW15" s="169"/>
      <c r="DX15" s="169"/>
      <c r="DY15" s="169"/>
      <c r="DZ15" s="169"/>
    </row>
    <row r="16" spans="1:130" ht="51">
      <c r="A16" s="345">
        <v>9</v>
      </c>
      <c r="B16" s="288" t="s">
        <v>3573</v>
      </c>
      <c r="C16" s="288" t="s">
        <v>3574</v>
      </c>
      <c r="D16" s="288" t="s">
        <v>3575</v>
      </c>
      <c r="E16" s="282">
        <v>25500</v>
      </c>
      <c r="F16" s="282" t="s">
        <v>3576</v>
      </c>
      <c r="G16" s="281">
        <f t="shared" si="0"/>
        <v>4500</v>
      </c>
      <c r="H16" s="282">
        <v>5</v>
      </c>
      <c r="I16" s="281">
        <f t="shared" si="1"/>
        <v>200.8125</v>
      </c>
      <c r="J16" s="282">
        <v>20</v>
      </c>
      <c r="K16" s="336">
        <f t="shared" si="2"/>
        <v>1475.8125</v>
      </c>
      <c r="L16" s="346" t="s">
        <v>3576</v>
      </c>
      <c r="M16" s="282">
        <v>20</v>
      </c>
      <c r="N16" s="281">
        <f t="shared" si="3"/>
        <v>4016.25</v>
      </c>
      <c r="O16" s="337">
        <f t="shared" si="4"/>
        <v>29516.25</v>
      </c>
      <c r="P16" s="282">
        <f t="shared" si="5"/>
        <v>24500</v>
      </c>
      <c r="Q16" s="282">
        <f t="shared" si="6"/>
        <v>19957</v>
      </c>
      <c r="R16" s="282">
        <f t="shared" si="6"/>
        <v>4543</v>
      </c>
      <c r="S16" s="281">
        <f t="shared" si="7"/>
        <v>5016.25</v>
      </c>
      <c r="T16" s="282" t="s">
        <v>3545</v>
      </c>
      <c r="U16" s="290" t="s">
        <v>3546</v>
      </c>
      <c r="V16" s="282">
        <v>2000</v>
      </c>
      <c r="W16" s="282"/>
      <c r="X16" s="291">
        <f>SUM(V16:W16)</f>
        <v>2000</v>
      </c>
      <c r="Y16" s="290" t="s">
        <v>3577</v>
      </c>
      <c r="Z16" s="282">
        <v>2482</v>
      </c>
      <c r="AA16" s="282">
        <v>418</v>
      </c>
      <c r="AB16" s="347">
        <f t="shared" si="9"/>
        <v>2900</v>
      </c>
      <c r="AC16" s="290" t="s">
        <v>3547</v>
      </c>
      <c r="AD16" s="282">
        <v>3825</v>
      </c>
      <c r="AE16" s="282">
        <v>675</v>
      </c>
      <c r="AF16" s="291">
        <f t="shared" si="22"/>
        <v>4500</v>
      </c>
      <c r="AG16" s="290">
        <v>39296</v>
      </c>
      <c r="AH16" s="282">
        <v>3825</v>
      </c>
      <c r="AI16" s="282">
        <v>1275</v>
      </c>
      <c r="AJ16" s="291">
        <f t="shared" si="23"/>
        <v>5100</v>
      </c>
      <c r="AK16" s="349" t="s">
        <v>3578</v>
      </c>
      <c r="AL16" s="349">
        <v>3825</v>
      </c>
      <c r="AM16" s="349">
        <v>1175</v>
      </c>
      <c r="AN16" s="291">
        <f t="shared" si="10"/>
        <v>5000</v>
      </c>
      <c r="AO16" s="349" t="s">
        <v>3550</v>
      </c>
      <c r="AP16" s="349">
        <v>4000</v>
      </c>
      <c r="AQ16" s="349">
        <v>1000</v>
      </c>
      <c r="AR16" s="291">
        <f t="shared" si="11"/>
        <v>5000</v>
      </c>
      <c r="AS16" s="349"/>
      <c r="AT16" s="349"/>
      <c r="AU16" s="349"/>
      <c r="AV16" s="291">
        <f t="shared" si="12"/>
        <v>0</v>
      </c>
      <c r="AW16" s="349"/>
      <c r="AX16" s="349"/>
      <c r="AY16" s="349"/>
      <c r="AZ16" s="291">
        <f t="shared" si="24"/>
        <v>0</v>
      </c>
      <c r="BA16" s="349"/>
      <c r="BB16" s="349"/>
      <c r="BC16" s="349"/>
      <c r="BD16" s="291">
        <f t="shared" si="13"/>
        <v>0</v>
      </c>
      <c r="BE16" s="349"/>
      <c r="BF16" s="349"/>
      <c r="BG16" s="349"/>
      <c r="BH16" s="347">
        <f t="shared" si="25"/>
        <v>0</v>
      </c>
      <c r="BI16" s="349"/>
      <c r="BJ16" s="349"/>
      <c r="BK16" s="349"/>
      <c r="BL16" s="349">
        <f t="shared" si="14"/>
        <v>0</v>
      </c>
      <c r="BM16" s="349"/>
      <c r="BN16" s="349"/>
      <c r="BO16" s="349"/>
      <c r="BP16" s="349"/>
      <c r="BQ16" s="349"/>
      <c r="BR16" s="349"/>
      <c r="BS16" s="349"/>
      <c r="BT16" s="350">
        <f t="shared" si="15"/>
        <v>0</v>
      </c>
      <c r="BU16" s="349"/>
      <c r="BV16" s="349"/>
      <c r="BW16" s="349"/>
      <c r="BX16" s="350">
        <f t="shared" si="16"/>
        <v>0</v>
      </c>
      <c r="BY16" s="349"/>
      <c r="BZ16" s="349"/>
      <c r="CA16" s="349"/>
      <c r="CB16" s="350">
        <f t="shared" si="17"/>
        <v>0</v>
      </c>
      <c r="CC16" s="349"/>
      <c r="CD16" s="349"/>
      <c r="CE16" s="349"/>
      <c r="CF16" s="350">
        <f t="shared" si="18"/>
        <v>0</v>
      </c>
      <c r="CG16" s="349"/>
      <c r="CH16" s="349"/>
      <c r="CI16" s="349"/>
      <c r="CJ16" s="350">
        <f t="shared" si="19"/>
        <v>0</v>
      </c>
      <c r="CK16" s="349"/>
      <c r="CL16" s="349"/>
      <c r="CM16" s="349"/>
      <c r="CN16" s="350">
        <f t="shared" si="20"/>
        <v>0</v>
      </c>
      <c r="CO16" s="349"/>
      <c r="CP16" s="349"/>
      <c r="CQ16" s="349"/>
      <c r="CR16" s="349"/>
      <c r="CS16" s="349"/>
      <c r="CT16" s="349"/>
      <c r="CU16" s="349"/>
      <c r="CV16" s="349"/>
      <c r="CW16" s="351">
        <v>1</v>
      </c>
      <c r="CX16" s="282">
        <v>25500</v>
      </c>
      <c r="CY16" s="282"/>
      <c r="CZ16" s="282"/>
      <c r="DA16" s="282"/>
      <c r="DB16" s="282"/>
      <c r="DC16" s="282">
        <v>1</v>
      </c>
      <c r="DD16" s="282">
        <v>25500</v>
      </c>
      <c r="DE16" s="282"/>
      <c r="DF16" s="282"/>
      <c r="DG16" s="282"/>
      <c r="DH16" s="282"/>
      <c r="DI16" s="282"/>
      <c r="DJ16" s="282"/>
      <c r="DK16" s="282"/>
      <c r="DL16" s="352"/>
      <c r="DM16" s="353">
        <f t="shared" si="21"/>
        <v>1</v>
      </c>
      <c r="DN16" s="353">
        <f t="shared" si="21"/>
        <v>25500</v>
      </c>
      <c r="DO16" s="169">
        <v>1</v>
      </c>
      <c r="DP16" s="169">
        <v>25500</v>
      </c>
      <c r="DQ16" s="169"/>
      <c r="DR16" s="321"/>
      <c r="DS16" s="169"/>
      <c r="DT16" s="354">
        <v>1</v>
      </c>
      <c r="DU16" s="321"/>
      <c r="DV16" s="169"/>
      <c r="DW16" s="169"/>
      <c r="DX16" s="169"/>
      <c r="DY16" s="169"/>
      <c r="DZ16" s="169"/>
    </row>
    <row r="17" spans="1:130" ht="38.25">
      <c r="A17" s="345">
        <v>10</v>
      </c>
      <c r="B17" s="288" t="s">
        <v>3579</v>
      </c>
      <c r="C17" s="288" t="s">
        <v>3580</v>
      </c>
      <c r="D17" s="288" t="s">
        <v>3581</v>
      </c>
      <c r="E17" s="282">
        <v>25500</v>
      </c>
      <c r="F17" s="282" t="s">
        <v>3582</v>
      </c>
      <c r="G17" s="281">
        <f t="shared" si="0"/>
        <v>4500</v>
      </c>
      <c r="H17" s="282">
        <v>5</v>
      </c>
      <c r="I17" s="281">
        <f t="shared" si="1"/>
        <v>200.8125</v>
      </c>
      <c r="J17" s="282">
        <v>20</v>
      </c>
      <c r="K17" s="336">
        <f t="shared" si="2"/>
        <v>1475.8125</v>
      </c>
      <c r="L17" s="346" t="s">
        <v>3582</v>
      </c>
      <c r="M17" s="282">
        <v>20</v>
      </c>
      <c r="N17" s="281">
        <f t="shared" si="3"/>
        <v>4016.25</v>
      </c>
      <c r="O17" s="337">
        <f t="shared" si="4"/>
        <v>29516.25</v>
      </c>
      <c r="P17" s="282">
        <f t="shared" si="5"/>
        <v>5000</v>
      </c>
      <c r="Q17" s="282">
        <f t="shared" si="6"/>
        <v>3825</v>
      </c>
      <c r="R17" s="282">
        <f t="shared" si="6"/>
        <v>1175</v>
      </c>
      <c r="S17" s="281">
        <f t="shared" si="7"/>
        <v>24516.25</v>
      </c>
      <c r="T17" s="282" t="s">
        <v>3520</v>
      </c>
      <c r="U17" s="290" t="s">
        <v>3547</v>
      </c>
      <c r="V17" s="282">
        <v>3825</v>
      </c>
      <c r="W17" s="282">
        <v>1175</v>
      </c>
      <c r="X17" s="291">
        <f>SUM(V17:W17)</f>
        <v>5000</v>
      </c>
      <c r="Y17" s="290"/>
      <c r="Z17" s="282"/>
      <c r="AA17" s="282"/>
      <c r="AB17" s="347">
        <f t="shared" si="9"/>
        <v>0</v>
      </c>
      <c r="AC17" s="290"/>
      <c r="AD17" s="282"/>
      <c r="AE17" s="282"/>
      <c r="AF17" s="291">
        <f t="shared" si="22"/>
        <v>0</v>
      </c>
      <c r="AG17" s="290"/>
      <c r="AH17" s="282"/>
      <c r="AI17" s="282"/>
      <c r="AJ17" s="291">
        <f t="shared" si="23"/>
        <v>0</v>
      </c>
      <c r="AK17" s="349"/>
      <c r="AL17" s="349"/>
      <c r="AM17" s="349"/>
      <c r="AN17" s="291">
        <f t="shared" si="10"/>
        <v>0</v>
      </c>
      <c r="AO17" s="349"/>
      <c r="AP17" s="349"/>
      <c r="AQ17" s="349"/>
      <c r="AR17" s="291">
        <f t="shared" si="11"/>
        <v>0</v>
      </c>
      <c r="AS17" s="349"/>
      <c r="AT17" s="349"/>
      <c r="AU17" s="349"/>
      <c r="AV17" s="291">
        <f t="shared" si="12"/>
        <v>0</v>
      </c>
      <c r="AW17" s="349"/>
      <c r="AX17" s="349"/>
      <c r="AY17" s="349"/>
      <c r="AZ17" s="291">
        <f t="shared" si="24"/>
        <v>0</v>
      </c>
      <c r="BA17" s="349"/>
      <c r="BB17" s="349"/>
      <c r="BC17" s="349"/>
      <c r="BD17" s="291">
        <f t="shared" si="13"/>
        <v>0</v>
      </c>
      <c r="BE17" s="349"/>
      <c r="BF17" s="349"/>
      <c r="BG17" s="349"/>
      <c r="BH17" s="347">
        <f t="shared" si="25"/>
        <v>0</v>
      </c>
      <c r="BI17" s="349"/>
      <c r="BJ17" s="349"/>
      <c r="BK17" s="349"/>
      <c r="BL17" s="349">
        <f t="shared" si="14"/>
        <v>0</v>
      </c>
      <c r="BM17" s="349"/>
      <c r="BN17" s="349"/>
      <c r="BO17" s="349"/>
      <c r="BP17" s="349"/>
      <c r="BQ17" s="349"/>
      <c r="BR17" s="349"/>
      <c r="BS17" s="349"/>
      <c r="BT17" s="350">
        <f t="shared" si="15"/>
        <v>0</v>
      </c>
      <c r="BU17" s="349"/>
      <c r="BV17" s="349"/>
      <c r="BW17" s="349"/>
      <c r="BX17" s="350">
        <f t="shared" si="16"/>
        <v>0</v>
      </c>
      <c r="BY17" s="349"/>
      <c r="BZ17" s="349"/>
      <c r="CA17" s="349"/>
      <c r="CB17" s="350">
        <f t="shared" si="17"/>
        <v>0</v>
      </c>
      <c r="CC17" s="349"/>
      <c r="CD17" s="349"/>
      <c r="CE17" s="349"/>
      <c r="CF17" s="350">
        <f t="shared" si="18"/>
        <v>0</v>
      </c>
      <c r="CG17" s="349"/>
      <c r="CH17" s="349"/>
      <c r="CI17" s="349"/>
      <c r="CJ17" s="350">
        <f t="shared" si="19"/>
        <v>0</v>
      </c>
      <c r="CK17" s="349"/>
      <c r="CL17" s="349"/>
      <c r="CM17" s="349"/>
      <c r="CN17" s="350">
        <f t="shared" si="20"/>
        <v>0</v>
      </c>
      <c r="CO17" s="349"/>
      <c r="CP17" s="349"/>
      <c r="CQ17" s="349"/>
      <c r="CR17" s="349"/>
      <c r="CS17" s="349"/>
      <c r="CT17" s="349"/>
      <c r="CU17" s="349"/>
      <c r="CV17" s="349"/>
      <c r="CW17" s="351">
        <v>1</v>
      </c>
      <c r="CX17" s="282">
        <v>25500</v>
      </c>
      <c r="CY17" s="282"/>
      <c r="CZ17" s="282"/>
      <c r="DA17" s="282"/>
      <c r="DB17" s="282"/>
      <c r="DC17" s="282">
        <v>1</v>
      </c>
      <c r="DD17" s="282">
        <v>25500</v>
      </c>
      <c r="DE17" s="282"/>
      <c r="DF17" s="282"/>
      <c r="DG17" s="282"/>
      <c r="DH17" s="282"/>
      <c r="DI17" s="282"/>
      <c r="DJ17" s="282"/>
      <c r="DK17" s="282"/>
      <c r="DL17" s="352"/>
      <c r="DM17" s="353">
        <f t="shared" si="21"/>
        <v>1</v>
      </c>
      <c r="DN17" s="353">
        <f t="shared" si="21"/>
        <v>25500</v>
      </c>
      <c r="DO17" s="169">
        <v>1</v>
      </c>
      <c r="DP17" s="169">
        <v>25500</v>
      </c>
      <c r="DQ17" s="169"/>
      <c r="DR17" s="321"/>
      <c r="DS17" s="169"/>
      <c r="DT17" s="354">
        <v>1</v>
      </c>
      <c r="DU17" s="321"/>
      <c r="DV17" s="169"/>
      <c r="DW17" s="169"/>
      <c r="DX17" s="169"/>
      <c r="DY17" s="169"/>
      <c r="DZ17" s="169"/>
    </row>
    <row r="18" spans="1:130" ht="63.75">
      <c r="A18" s="345">
        <v>11</v>
      </c>
      <c r="B18" s="288" t="s">
        <v>3583</v>
      </c>
      <c r="C18" s="288" t="s">
        <v>3517</v>
      </c>
      <c r="D18" s="288" t="s">
        <v>3584</v>
      </c>
      <c r="E18" s="282">
        <v>21250</v>
      </c>
      <c r="F18" s="282" t="s">
        <v>3585</v>
      </c>
      <c r="G18" s="281">
        <f t="shared" si="0"/>
        <v>3750</v>
      </c>
      <c r="H18" s="282">
        <v>5</v>
      </c>
      <c r="I18" s="281">
        <f t="shared" si="1"/>
        <v>167.34375</v>
      </c>
      <c r="J18" s="282">
        <v>20</v>
      </c>
      <c r="K18" s="336">
        <f t="shared" si="2"/>
        <v>1229.84375</v>
      </c>
      <c r="L18" s="346" t="s">
        <v>3585</v>
      </c>
      <c r="M18" s="282">
        <v>20</v>
      </c>
      <c r="N18" s="281">
        <f t="shared" si="3"/>
        <v>3346.875</v>
      </c>
      <c r="O18" s="337">
        <f t="shared" si="4"/>
        <v>24596.875</v>
      </c>
      <c r="P18" s="282">
        <f t="shared" si="5"/>
        <v>17000</v>
      </c>
      <c r="Q18" s="282">
        <f t="shared" si="6"/>
        <v>14426</v>
      </c>
      <c r="R18" s="282">
        <f t="shared" si="6"/>
        <v>2574</v>
      </c>
      <c r="S18" s="281">
        <f t="shared" si="7"/>
        <v>7596.875</v>
      </c>
      <c r="T18" s="282" t="s">
        <v>3545</v>
      </c>
      <c r="U18" s="290" t="s">
        <v>3547</v>
      </c>
      <c r="V18" s="282">
        <v>2126</v>
      </c>
      <c r="W18" s="282">
        <v>374</v>
      </c>
      <c r="X18" s="291">
        <f>SUM(V18:W18)</f>
        <v>2500</v>
      </c>
      <c r="Y18" s="290" t="s">
        <v>3532</v>
      </c>
      <c r="Z18" s="282">
        <v>12300</v>
      </c>
      <c r="AA18" s="282">
        <v>2200</v>
      </c>
      <c r="AB18" s="347">
        <f t="shared" si="9"/>
        <v>14500</v>
      </c>
      <c r="AC18" s="290"/>
      <c r="AD18" s="282"/>
      <c r="AE18" s="282"/>
      <c r="AF18" s="291">
        <f t="shared" si="22"/>
        <v>0</v>
      </c>
      <c r="AG18" s="290"/>
      <c r="AH18" s="282"/>
      <c r="AI18" s="282"/>
      <c r="AJ18" s="291">
        <f t="shared" si="23"/>
        <v>0</v>
      </c>
      <c r="AK18" s="349"/>
      <c r="AL18" s="349"/>
      <c r="AM18" s="349"/>
      <c r="AN18" s="291">
        <f t="shared" si="10"/>
        <v>0</v>
      </c>
      <c r="AO18" s="349"/>
      <c r="AP18" s="349"/>
      <c r="AQ18" s="349"/>
      <c r="AR18" s="291">
        <f t="shared" si="11"/>
        <v>0</v>
      </c>
      <c r="AS18" s="349"/>
      <c r="AT18" s="349"/>
      <c r="AU18" s="349"/>
      <c r="AV18" s="291">
        <f t="shared" si="12"/>
        <v>0</v>
      </c>
      <c r="AW18" s="349"/>
      <c r="AX18" s="349"/>
      <c r="AY18" s="349"/>
      <c r="AZ18" s="291">
        <f t="shared" si="24"/>
        <v>0</v>
      </c>
      <c r="BA18" s="349"/>
      <c r="BB18" s="349"/>
      <c r="BC18" s="349"/>
      <c r="BD18" s="291">
        <f t="shared" si="13"/>
        <v>0</v>
      </c>
      <c r="BE18" s="349"/>
      <c r="BF18" s="349"/>
      <c r="BG18" s="349"/>
      <c r="BH18" s="347">
        <f t="shared" si="25"/>
        <v>0</v>
      </c>
      <c r="BI18" s="349"/>
      <c r="BJ18" s="349"/>
      <c r="BK18" s="349"/>
      <c r="BL18" s="349">
        <f t="shared" si="14"/>
        <v>0</v>
      </c>
      <c r="BM18" s="349"/>
      <c r="BN18" s="349"/>
      <c r="BO18" s="349"/>
      <c r="BP18" s="349"/>
      <c r="BQ18" s="349"/>
      <c r="BR18" s="349"/>
      <c r="BS18" s="349"/>
      <c r="BT18" s="350">
        <f t="shared" si="15"/>
        <v>0</v>
      </c>
      <c r="BU18" s="349"/>
      <c r="BV18" s="349"/>
      <c r="BW18" s="349"/>
      <c r="BX18" s="350">
        <f t="shared" si="16"/>
        <v>0</v>
      </c>
      <c r="BY18" s="349"/>
      <c r="BZ18" s="349"/>
      <c r="CA18" s="349"/>
      <c r="CB18" s="350">
        <f t="shared" si="17"/>
        <v>0</v>
      </c>
      <c r="CC18" s="349"/>
      <c r="CD18" s="349"/>
      <c r="CE18" s="349"/>
      <c r="CF18" s="350">
        <f t="shared" si="18"/>
        <v>0</v>
      </c>
      <c r="CG18" s="349"/>
      <c r="CH18" s="349"/>
      <c r="CI18" s="349"/>
      <c r="CJ18" s="350">
        <f t="shared" si="19"/>
        <v>0</v>
      </c>
      <c r="CK18" s="349"/>
      <c r="CL18" s="349"/>
      <c r="CM18" s="349"/>
      <c r="CN18" s="350">
        <f t="shared" si="20"/>
        <v>0</v>
      </c>
      <c r="CO18" s="349"/>
      <c r="CP18" s="349"/>
      <c r="CQ18" s="349"/>
      <c r="CR18" s="349"/>
      <c r="CS18" s="349"/>
      <c r="CT18" s="349"/>
      <c r="CU18" s="349"/>
      <c r="CV18" s="349"/>
      <c r="CW18" s="351"/>
      <c r="CX18" s="282"/>
      <c r="CY18" s="282">
        <v>1</v>
      </c>
      <c r="CZ18" s="282">
        <v>21250</v>
      </c>
      <c r="DA18" s="282"/>
      <c r="DB18" s="282"/>
      <c r="DC18" s="282">
        <v>1</v>
      </c>
      <c r="DD18" s="282">
        <v>21250</v>
      </c>
      <c r="DE18" s="282"/>
      <c r="DF18" s="282"/>
      <c r="DG18" s="282"/>
      <c r="DH18" s="282"/>
      <c r="DI18" s="282"/>
      <c r="DJ18" s="282"/>
      <c r="DK18" s="282"/>
      <c r="DL18" s="352"/>
      <c r="DM18" s="353">
        <f t="shared" si="21"/>
        <v>1</v>
      </c>
      <c r="DN18" s="353">
        <f t="shared" si="21"/>
        <v>21250</v>
      </c>
      <c r="DO18" s="169">
        <v>1</v>
      </c>
      <c r="DP18" s="169">
        <v>21250</v>
      </c>
      <c r="DQ18" s="169"/>
      <c r="DR18" s="321"/>
      <c r="DS18" s="169"/>
      <c r="DT18" s="354">
        <v>1</v>
      </c>
      <c r="DU18" s="321"/>
      <c r="DV18" s="169"/>
      <c r="DW18" s="169"/>
      <c r="DX18" s="169"/>
      <c r="DY18" s="169"/>
      <c r="DZ18" s="169"/>
    </row>
    <row r="19" spans="1:130" ht="38.25">
      <c r="A19" s="345">
        <v>12</v>
      </c>
      <c r="B19" s="288" t="s">
        <v>3586</v>
      </c>
      <c r="C19" s="288" t="s">
        <v>3587</v>
      </c>
      <c r="D19" s="288" t="s">
        <v>3537</v>
      </c>
      <c r="E19" s="282">
        <v>25500</v>
      </c>
      <c r="F19" s="282" t="s">
        <v>3588</v>
      </c>
      <c r="G19" s="281">
        <f t="shared" si="0"/>
        <v>4500</v>
      </c>
      <c r="H19" s="282">
        <v>5</v>
      </c>
      <c r="I19" s="281">
        <f t="shared" si="1"/>
        <v>200.8125</v>
      </c>
      <c r="J19" s="282">
        <v>20</v>
      </c>
      <c r="K19" s="336">
        <f t="shared" si="2"/>
        <v>1475.8125</v>
      </c>
      <c r="L19" s="346" t="s">
        <v>3588</v>
      </c>
      <c r="M19" s="282">
        <v>20</v>
      </c>
      <c r="N19" s="281">
        <f t="shared" si="3"/>
        <v>4016.25</v>
      </c>
      <c r="O19" s="337">
        <f t="shared" si="4"/>
        <v>29516.25</v>
      </c>
      <c r="P19" s="282">
        <f t="shared" si="5"/>
        <v>2900</v>
      </c>
      <c r="Q19" s="282">
        <f t="shared" si="6"/>
        <v>2275</v>
      </c>
      <c r="R19" s="282">
        <f t="shared" si="6"/>
        <v>625</v>
      </c>
      <c r="S19" s="281">
        <f t="shared" si="7"/>
        <v>26616.25</v>
      </c>
      <c r="T19" s="282" t="s">
        <v>3545</v>
      </c>
      <c r="U19" s="290" t="s">
        <v>3589</v>
      </c>
      <c r="V19" s="282">
        <v>1275</v>
      </c>
      <c r="W19" s="282">
        <v>225</v>
      </c>
      <c r="X19" s="347">
        <f t="shared" ref="X19:X26" si="26">SUM(V19:W19)</f>
        <v>1500</v>
      </c>
      <c r="Y19" s="355" t="s">
        <v>3568</v>
      </c>
      <c r="Z19" s="282">
        <v>1000</v>
      </c>
      <c r="AA19" s="282">
        <v>400</v>
      </c>
      <c r="AB19" s="347">
        <f t="shared" si="9"/>
        <v>1400</v>
      </c>
      <c r="AC19" s="290"/>
      <c r="AD19" s="282"/>
      <c r="AE19" s="282"/>
      <c r="AF19" s="291">
        <f t="shared" si="22"/>
        <v>0</v>
      </c>
      <c r="AG19" s="290"/>
      <c r="AH19" s="282"/>
      <c r="AI19" s="282"/>
      <c r="AJ19" s="291">
        <f t="shared" si="23"/>
        <v>0</v>
      </c>
      <c r="AK19" s="349"/>
      <c r="AL19" s="349"/>
      <c r="AM19" s="349"/>
      <c r="AN19" s="291">
        <f t="shared" si="10"/>
        <v>0</v>
      </c>
      <c r="AO19" s="349"/>
      <c r="AP19" s="349"/>
      <c r="AQ19" s="349"/>
      <c r="AR19" s="291">
        <f t="shared" si="11"/>
        <v>0</v>
      </c>
      <c r="AS19" s="349"/>
      <c r="AT19" s="349"/>
      <c r="AU19" s="349"/>
      <c r="AV19" s="291">
        <f t="shared" si="12"/>
        <v>0</v>
      </c>
      <c r="AW19" s="349"/>
      <c r="AX19" s="349"/>
      <c r="AY19" s="349"/>
      <c r="AZ19" s="291">
        <f t="shared" si="24"/>
        <v>0</v>
      </c>
      <c r="BA19" s="349"/>
      <c r="BB19" s="349"/>
      <c r="BC19" s="349"/>
      <c r="BD19" s="291">
        <f t="shared" si="13"/>
        <v>0</v>
      </c>
      <c r="BE19" s="349"/>
      <c r="BF19" s="349"/>
      <c r="BG19" s="349"/>
      <c r="BH19" s="347">
        <f t="shared" si="25"/>
        <v>0</v>
      </c>
      <c r="BI19" s="349"/>
      <c r="BJ19" s="349"/>
      <c r="BK19" s="349"/>
      <c r="BL19" s="349">
        <f t="shared" si="14"/>
        <v>0</v>
      </c>
      <c r="BM19" s="349"/>
      <c r="BN19" s="349"/>
      <c r="BO19" s="349"/>
      <c r="BP19" s="349"/>
      <c r="BQ19" s="349"/>
      <c r="BR19" s="349"/>
      <c r="BS19" s="349"/>
      <c r="BT19" s="350">
        <f t="shared" si="15"/>
        <v>0</v>
      </c>
      <c r="BU19" s="349"/>
      <c r="BV19" s="349"/>
      <c r="BW19" s="349"/>
      <c r="BX19" s="350">
        <f t="shared" si="16"/>
        <v>0</v>
      </c>
      <c r="BY19" s="349"/>
      <c r="BZ19" s="349"/>
      <c r="CA19" s="349"/>
      <c r="CB19" s="350">
        <f t="shared" si="17"/>
        <v>0</v>
      </c>
      <c r="CC19" s="349"/>
      <c r="CD19" s="349"/>
      <c r="CE19" s="349"/>
      <c r="CF19" s="350">
        <f t="shared" si="18"/>
        <v>0</v>
      </c>
      <c r="CG19" s="349"/>
      <c r="CH19" s="349"/>
      <c r="CI19" s="349"/>
      <c r="CJ19" s="350">
        <f t="shared" si="19"/>
        <v>0</v>
      </c>
      <c r="CK19" s="349"/>
      <c r="CL19" s="349"/>
      <c r="CM19" s="349"/>
      <c r="CN19" s="350">
        <f t="shared" si="20"/>
        <v>0</v>
      </c>
      <c r="CO19" s="349"/>
      <c r="CP19" s="349"/>
      <c r="CQ19" s="349"/>
      <c r="CR19" s="349"/>
      <c r="CS19" s="349"/>
      <c r="CT19" s="349"/>
      <c r="CU19" s="349"/>
      <c r="CV19" s="349"/>
      <c r="CW19" s="351">
        <v>1</v>
      </c>
      <c r="CX19" s="282">
        <v>25500</v>
      </c>
      <c r="CY19" s="282"/>
      <c r="CZ19" s="282"/>
      <c r="DA19" s="282"/>
      <c r="DB19" s="282"/>
      <c r="DC19" s="282">
        <v>1</v>
      </c>
      <c r="DD19" s="282">
        <v>25500</v>
      </c>
      <c r="DE19" s="282"/>
      <c r="DF19" s="282"/>
      <c r="DG19" s="282"/>
      <c r="DH19" s="282"/>
      <c r="DI19" s="282"/>
      <c r="DJ19" s="282"/>
      <c r="DK19" s="282"/>
      <c r="DL19" s="352"/>
      <c r="DM19" s="353">
        <f t="shared" si="21"/>
        <v>1</v>
      </c>
      <c r="DN19" s="353">
        <f t="shared" si="21"/>
        <v>25500</v>
      </c>
      <c r="DO19" s="356">
        <v>1</v>
      </c>
      <c r="DP19" s="356">
        <v>25500</v>
      </c>
      <c r="DQ19" s="356"/>
      <c r="DR19" s="357"/>
      <c r="DS19" s="356"/>
      <c r="DT19" s="358">
        <v>1</v>
      </c>
      <c r="DU19" s="357"/>
      <c r="DV19" s="356"/>
      <c r="DW19" s="356"/>
      <c r="DX19" s="356"/>
      <c r="DY19" s="356"/>
      <c r="DZ19" s="356"/>
    </row>
    <row r="20" spans="1:130" ht="38.25">
      <c r="A20" s="345">
        <v>13</v>
      </c>
      <c r="B20" s="288" t="s">
        <v>3590</v>
      </c>
      <c r="C20" s="288" t="s">
        <v>3591</v>
      </c>
      <c r="D20" s="288" t="s">
        <v>3592</v>
      </c>
      <c r="E20" s="282">
        <v>21250</v>
      </c>
      <c r="F20" s="282" t="s">
        <v>3593</v>
      </c>
      <c r="G20" s="281">
        <f t="shared" si="0"/>
        <v>3750</v>
      </c>
      <c r="H20" s="282">
        <v>5</v>
      </c>
      <c r="I20" s="281">
        <f t="shared" si="1"/>
        <v>167.34375</v>
      </c>
      <c r="J20" s="282">
        <v>20</v>
      </c>
      <c r="K20" s="336">
        <f t="shared" si="2"/>
        <v>1229.84375</v>
      </c>
      <c r="L20" s="346" t="s">
        <v>3593</v>
      </c>
      <c r="M20" s="282">
        <v>20</v>
      </c>
      <c r="N20" s="281">
        <f t="shared" si="3"/>
        <v>3346.875</v>
      </c>
      <c r="O20" s="337">
        <f t="shared" si="4"/>
        <v>24596.875</v>
      </c>
      <c r="P20" s="282">
        <f t="shared" si="5"/>
        <v>23470</v>
      </c>
      <c r="Q20" s="282">
        <f t="shared" si="6"/>
        <v>20698</v>
      </c>
      <c r="R20" s="282">
        <f t="shared" si="6"/>
        <v>2772</v>
      </c>
      <c r="S20" s="281">
        <f t="shared" si="7"/>
        <v>1126.875</v>
      </c>
      <c r="T20" s="282" t="s">
        <v>3545</v>
      </c>
      <c r="U20" s="290" t="s">
        <v>3594</v>
      </c>
      <c r="V20" s="282">
        <v>1230</v>
      </c>
      <c r="W20" s="282"/>
      <c r="X20" s="347">
        <f t="shared" si="26"/>
        <v>1230</v>
      </c>
      <c r="Y20" s="290" t="s">
        <v>3595</v>
      </c>
      <c r="Z20" s="282">
        <v>1230</v>
      </c>
      <c r="AA20" s="282"/>
      <c r="AB20" s="347">
        <f>SUM(Z20:AA20)</f>
        <v>1230</v>
      </c>
      <c r="AC20" s="290" t="s">
        <v>3555</v>
      </c>
      <c r="AD20" s="282">
        <v>1230</v>
      </c>
      <c r="AE20" s="282"/>
      <c r="AF20" s="291">
        <f t="shared" si="22"/>
        <v>1230</v>
      </c>
      <c r="AG20" s="290" t="s">
        <v>3523</v>
      </c>
      <c r="AH20" s="282">
        <v>1063</v>
      </c>
      <c r="AI20" s="282">
        <v>167</v>
      </c>
      <c r="AJ20" s="291">
        <f t="shared" si="23"/>
        <v>1230</v>
      </c>
      <c r="AK20" s="348" t="s">
        <v>3525</v>
      </c>
      <c r="AL20" s="349">
        <v>1063</v>
      </c>
      <c r="AM20" s="349">
        <v>167</v>
      </c>
      <c r="AN20" s="291">
        <f t="shared" si="10"/>
        <v>1230</v>
      </c>
      <c r="AO20" s="349" t="s">
        <v>3525</v>
      </c>
      <c r="AP20" s="349">
        <v>1063</v>
      </c>
      <c r="AQ20" s="349">
        <v>167</v>
      </c>
      <c r="AR20" s="291">
        <f t="shared" si="11"/>
        <v>1230</v>
      </c>
      <c r="AS20" s="359" t="s">
        <v>3596</v>
      </c>
      <c r="AT20" s="349">
        <v>1063</v>
      </c>
      <c r="AU20" s="349">
        <v>167</v>
      </c>
      <c r="AV20" s="291">
        <f t="shared" si="12"/>
        <v>1230</v>
      </c>
      <c r="AW20" s="348" t="s">
        <v>3558</v>
      </c>
      <c r="AX20" s="349">
        <v>1063</v>
      </c>
      <c r="AY20" s="349">
        <v>167</v>
      </c>
      <c r="AZ20" s="291">
        <f t="shared" si="24"/>
        <v>1230</v>
      </c>
      <c r="BA20" s="348" t="s">
        <v>3548</v>
      </c>
      <c r="BB20" s="349">
        <v>1063</v>
      </c>
      <c r="BC20" s="349">
        <v>167</v>
      </c>
      <c r="BD20" s="291">
        <f t="shared" si="13"/>
        <v>1230</v>
      </c>
      <c r="BE20" s="348" t="s">
        <v>3559</v>
      </c>
      <c r="BF20" s="349">
        <v>1063</v>
      </c>
      <c r="BG20" s="349">
        <v>267</v>
      </c>
      <c r="BH20" s="347">
        <f t="shared" si="25"/>
        <v>1330</v>
      </c>
      <c r="BI20" s="348" t="s">
        <v>3597</v>
      </c>
      <c r="BJ20" s="349">
        <v>1063</v>
      </c>
      <c r="BK20" s="349">
        <v>167</v>
      </c>
      <c r="BL20" s="349">
        <f>SUM(BJ20:BK20)</f>
        <v>1230</v>
      </c>
      <c r="BM20" s="348" t="s">
        <v>3598</v>
      </c>
      <c r="BN20" s="349">
        <v>1063</v>
      </c>
      <c r="BO20" s="349">
        <v>167</v>
      </c>
      <c r="BP20" s="350">
        <f>SUM(BN20:BO20)</f>
        <v>1230</v>
      </c>
      <c r="BQ20" s="348" t="s">
        <v>3578</v>
      </c>
      <c r="BR20" s="349">
        <v>1063</v>
      </c>
      <c r="BS20" s="349">
        <v>167</v>
      </c>
      <c r="BT20" s="350">
        <f>SUM(BR20:BS20)</f>
        <v>1230</v>
      </c>
      <c r="BU20" s="349" t="s">
        <v>3527</v>
      </c>
      <c r="BV20" s="349">
        <v>1063</v>
      </c>
      <c r="BW20" s="349">
        <v>167</v>
      </c>
      <c r="BX20" s="350">
        <f>SUM(BV20:BW20)</f>
        <v>1230</v>
      </c>
      <c r="BY20" s="349" t="s">
        <v>3599</v>
      </c>
      <c r="BZ20" s="349">
        <v>1063</v>
      </c>
      <c r="CA20" s="349">
        <v>167</v>
      </c>
      <c r="CB20" s="350">
        <f>SUM(BZ20:CA20)</f>
        <v>1230</v>
      </c>
      <c r="CC20" s="349" t="s">
        <v>3600</v>
      </c>
      <c r="CD20" s="349">
        <v>1063</v>
      </c>
      <c r="CE20" s="349">
        <v>167</v>
      </c>
      <c r="CF20" s="350">
        <f>SUM(CD20:CE20)</f>
        <v>1230</v>
      </c>
      <c r="CG20" s="360">
        <v>39874</v>
      </c>
      <c r="CH20" s="349">
        <v>2126</v>
      </c>
      <c r="CI20" s="349">
        <v>334</v>
      </c>
      <c r="CJ20" s="350">
        <f>SUM(CH20:CI20)</f>
        <v>2460</v>
      </c>
      <c r="CK20" s="349" t="s">
        <v>3601</v>
      </c>
      <c r="CL20" s="349">
        <v>1063</v>
      </c>
      <c r="CM20" s="349">
        <v>167</v>
      </c>
      <c r="CN20" s="350">
        <f>SUM(CL20:CM20)</f>
        <v>1230</v>
      </c>
      <c r="CO20" s="349"/>
      <c r="CP20" s="349"/>
      <c r="CQ20" s="349"/>
      <c r="CR20" s="349"/>
      <c r="CS20" s="349"/>
      <c r="CT20" s="349"/>
      <c r="CU20" s="349"/>
      <c r="CV20" s="349"/>
      <c r="CW20" s="351">
        <v>1</v>
      </c>
      <c r="CX20" s="282">
        <v>21250</v>
      </c>
      <c r="CY20" s="282"/>
      <c r="CZ20" s="282"/>
      <c r="DA20" s="282"/>
      <c r="DB20" s="282"/>
      <c r="DC20" s="282">
        <v>1</v>
      </c>
      <c r="DD20" s="282">
        <v>21250</v>
      </c>
      <c r="DE20" s="282"/>
      <c r="DF20" s="282"/>
      <c r="DG20" s="282"/>
      <c r="DH20" s="282"/>
      <c r="DI20" s="282"/>
      <c r="DJ20" s="282"/>
      <c r="DK20" s="282"/>
      <c r="DL20" s="352"/>
      <c r="DM20" s="353">
        <f t="shared" si="21"/>
        <v>1</v>
      </c>
      <c r="DN20" s="353">
        <f t="shared" si="21"/>
        <v>21250</v>
      </c>
      <c r="DO20" s="356">
        <v>1</v>
      </c>
      <c r="DP20" s="356">
        <v>21250</v>
      </c>
      <c r="DQ20" s="356"/>
      <c r="DR20" s="357"/>
      <c r="DS20" s="356"/>
      <c r="DT20" s="358">
        <v>1</v>
      </c>
      <c r="DU20" s="357"/>
      <c r="DV20" s="356"/>
      <c r="DW20" s="356"/>
      <c r="DX20" s="356"/>
      <c r="DY20" s="356"/>
      <c r="DZ20" s="356"/>
    </row>
    <row r="21" spans="1:130" ht="51">
      <c r="A21" s="345">
        <v>14</v>
      </c>
      <c r="B21" s="288" t="s">
        <v>3602</v>
      </c>
      <c r="C21" s="288" t="s">
        <v>3603</v>
      </c>
      <c r="D21" s="288" t="s">
        <v>3604</v>
      </c>
      <c r="E21" s="282">
        <v>25500</v>
      </c>
      <c r="F21" s="282" t="s">
        <v>3605</v>
      </c>
      <c r="G21" s="281">
        <f t="shared" si="0"/>
        <v>4500</v>
      </c>
      <c r="H21" s="282">
        <v>5</v>
      </c>
      <c r="I21" s="281">
        <f t="shared" si="1"/>
        <v>200.8125</v>
      </c>
      <c r="J21" s="282">
        <v>20</v>
      </c>
      <c r="K21" s="336">
        <f t="shared" si="2"/>
        <v>1475.8125</v>
      </c>
      <c r="L21" s="346" t="s">
        <v>3605</v>
      </c>
      <c r="M21" s="282">
        <v>20</v>
      </c>
      <c r="N21" s="281">
        <f t="shared" si="3"/>
        <v>4016.25</v>
      </c>
      <c r="O21" s="337">
        <f t="shared" si="4"/>
        <v>29516.25</v>
      </c>
      <c r="P21" s="282">
        <f t="shared" si="5"/>
        <v>7756</v>
      </c>
      <c r="Q21" s="282">
        <f t="shared" si="6"/>
        <v>6600</v>
      </c>
      <c r="R21" s="282">
        <f t="shared" si="6"/>
        <v>1156</v>
      </c>
      <c r="S21" s="281">
        <f t="shared" si="7"/>
        <v>21760.25</v>
      </c>
      <c r="T21" s="282" t="s">
        <v>3545</v>
      </c>
      <c r="U21" s="290" t="s">
        <v>3594</v>
      </c>
      <c r="V21" s="282">
        <v>1476</v>
      </c>
      <c r="W21" s="282"/>
      <c r="X21" s="347">
        <f t="shared" si="26"/>
        <v>1476</v>
      </c>
      <c r="Y21" s="290" t="s">
        <v>3547</v>
      </c>
      <c r="Z21" s="282">
        <v>2550</v>
      </c>
      <c r="AA21" s="282">
        <v>750</v>
      </c>
      <c r="AB21" s="347">
        <f t="shared" ref="AB21:AB27" si="27">SUM(Z21:AA21)</f>
        <v>3300</v>
      </c>
      <c r="AC21" s="290" t="s">
        <v>3589</v>
      </c>
      <c r="AD21" s="282">
        <v>1299</v>
      </c>
      <c r="AE21" s="282">
        <v>201</v>
      </c>
      <c r="AF21" s="291">
        <f t="shared" si="22"/>
        <v>1500</v>
      </c>
      <c r="AG21" s="355" t="s">
        <v>3599</v>
      </c>
      <c r="AH21" s="282">
        <v>1275</v>
      </c>
      <c r="AI21" s="282">
        <v>205</v>
      </c>
      <c r="AJ21" s="291">
        <f t="shared" si="23"/>
        <v>1480</v>
      </c>
      <c r="AK21" s="349"/>
      <c r="AL21" s="349"/>
      <c r="AM21" s="349"/>
      <c r="AN21" s="291">
        <f t="shared" si="10"/>
        <v>0</v>
      </c>
      <c r="AO21" s="349"/>
      <c r="AP21" s="349"/>
      <c r="AQ21" s="349"/>
      <c r="AR21" s="291">
        <f t="shared" si="11"/>
        <v>0</v>
      </c>
      <c r="AS21" s="349"/>
      <c r="AT21" s="349"/>
      <c r="AU21" s="349"/>
      <c r="AV21" s="291">
        <f t="shared" si="12"/>
        <v>0</v>
      </c>
      <c r="AW21" s="349"/>
      <c r="AX21" s="349"/>
      <c r="AY21" s="349"/>
      <c r="AZ21" s="291">
        <f t="shared" si="24"/>
        <v>0</v>
      </c>
      <c r="BA21" s="349"/>
      <c r="BB21" s="349"/>
      <c r="BC21" s="349"/>
      <c r="BD21" s="291">
        <f t="shared" si="13"/>
        <v>0</v>
      </c>
      <c r="BE21" s="349"/>
      <c r="BF21" s="349"/>
      <c r="BG21" s="349"/>
      <c r="BH21" s="347">
        <f t="shared" si="25"/>
        <v>0</v>
      </c>
      <c r="BI21" s="349"/>
      <c r="BJ21" s="349"/>
      <c r="BK21" s="349"/>
      <c r="BL21" s="349">
        <f t="shared" ref="BL21:BL27" si="28">SUM(BJ21:BK21)</f>
        <v>0</v>
      </c>
      <c r="BM21" s="349"/>
      <c r="BN21" s="349"/>
      <c r="BO21" s="349"/>
      <c r="BP21" s="349"/>
      <c r="BQ21" s="349"/>
      <c r="BR21" s="349"/>
      <c r="BS21" s="349"/>
      <c r="BT21" s="350">
        <f t="shared" ref="BT21:BT26" si="29">SUM(BR21:BS21)</f>
        <v>0</v>
      </c>
      <c r="BU21" s="349"/>
      <c r="BV21" s="349"/>
      <c r="BW21" s="349"/>
      <c r="BX21" s="350">
        <f t="shared" ref="BX21:BX26" si="30">SUM(BV21:BW21)</f>
        <v>0</v>
      </c>
      <c r="BY21" s="349"/>
      <c r="BZ21" s="349"/>
      <c r="CA21" s="349"/>
      <c r="CB21" s="350">
        <f t="shared" ref="CB21:CB27" si="31">SUM(BZ21:CA21)</f>
        <v>0</v>
      </c>
      <c r="CC21" s="349"/>
      <c r="CD21" s="349"/>
      <c r="CE21" s="349"/>
      <c r="CF21" s="350">
        <f t="shared" ref="CF21:CF27" si="32">SUM(CD21:CE21)</f>
        <v>0</v>
      </c>
      <c r="CG21" s="349"/>
      <c r="CH21" s="349"/>
      <c r="CI21" s="349"/>
      <c r="CJ21" s="350">
        <f t="shared" ref="CJ21:CJ26" si="33">SUM(CH21:CI21)</f>
        <v>0</v>
      </c>
      <c r="CK21" s="349"/>
      <c r="CL21" s="349"/>
      <c r="CM21" s="349"/>
      <c r="CN21" s="350">
        <f t="shared" ref="CN21:CN26" si="34">SUM(CL21:CM21)</f>
        <v>0</v>
      </c>
      <c r="CO21" s="349"/>
      <c r="CP21" s="349"/>
      <c r="CQ21" s="349"/>
      <c r="CR21" s="349"/>
      <c r="CS21" s="349"/>
      <c r="CT21" s="349"/>
      <c r="CU21" s="349"/>
      <c r="CV21" s="349"/>
      <c r="CW21" s="351">
        <v>1</v>
      </c>
      <c r="CX21" s="282">
        <v>25500</v>
      </c>
      <c r="CY21" s="282"/>
      <c r="CZ21" s="282"/>
      <c r="DA21" s="282"/>
      <c r="DB21" s="282"/>
      <c r="DC21" s="282">
        <v>1</v>
      </c>
      <c r="DD21" s="282">
        <v>25500</v>
      </c>
      <c r="DE21" s="282"/>
      <c r="DF21" s="282"/>
      <c r="DG21" s="282"/>
      <c r="DH21" s="282"/>
      <c r="DI21" s="282"/>
      <c r="DJ21" s="282"/>
      <c r="DK21" s="282"/>
      <c r="DL21" s="352"/>
      <c r="DM21" s="353">
        <f t="shared" si="21"/>
        <v>1</v>
      </c>
      <c r="DN21" s="353">
        <f t="shared" si="21"/>
        <v>25500</v>
      </c>
      <c r="DO21" s="356">
        <v>1</v>
      </c>
      <c r="DP21" s="356">
        <v>25500</v>
      </c>
      <c r="DQ21" s="356"/>
      <c r="DR21" s="357"/>
      <c r="DS21" s="356"/>
      <c r="DT21" s="358">
        <v>1</v>
      </c>
      <c r="DU21" s="357"/>
      <c r="DV21" s="356"/>
      <c r="DW21" s="356"/>
      <c r="DX21" s="356"/>
      <c r="DY21" s="356"/>
      <c r="DZ21" s="356"/>
    </row>
    <row r="22" spans="1:130" ht="38.25">
      <c r="A22" s="345">
        <v>15</v>
      </c>
      <c r="B22" s="288" t="s">
        <v>3606</v>
      </c>
      <c r="C22" s="288" t="s">
        <v>3607</v>
      </c>
      <c r="D22" s="288" t="s">
        <v>3608</v>
      </c>
      <c r="E22" s="282">
        <v>25500</v>
      </c>
      <c r="F22" s="282" t="s">
        <v>3609</v>
      </c>
      <c r="G22" s="281">
        <f t="shared" si="0"/>
        <v>4500</v>
      </c>
      <c r="H22" s="282">
        <v>5</v>
      </c>
      <c r="I22" s="281">
        <f t="shared" si="1"/>
        <v>200.8125</v>
      </c>
      <c r="J22" s="282">
        <v>20</v>
      </c>
      <c r="K22" s="336">
        <f t="shared" si="2"/>
        <v>1475.8125</v>
      </c>
      <c r="L22" s="346" t="s">
        <v>3609</v>
      </c>
      <c r="M22" s="282">
        <v>20</v>
      </c>
      <c r="N22" s="281">
        <f t="shared" si="3"/>
        <v>4016.25</v>
      </c>
      <c r="O22" s="337">
        <f t="shared" si="4"/>
        <v>29516.25</v>
      </c>
      <c r="P22" s="282">
        <f t="shared" si="5"/>
        <v>16272</v>
      </c>
      <c r="Q22" s="282">
        <f t="shared" si="6"/>
        <v>14664</v>
      </c>
      <c r="R22" s="282">
        <f t="shared" si="6"/>
        <v>1608</v>
      </c>
      <c r="S22" s="281">
        <f t="shared" si="7"/>
        <v>13244.25</v>
      </c>
      <c r="T22" s="282" t="s">
        <v>3545</v>
      </c>
      <c r="U22" s="290" t="s">
        <v>3546</v>
      </c>
      <c r="V22" s="282">
        <v>1476</v>
      </c>
      <c r="W22" s="282" t="s">
        <v>3454</v>
      </c>
      <c r="X22" s="347">
        <f t="shared" si="26"/>
        <v>1476</v>
      </c>
      <c r="Y22" s="290" t="s">
        <v>3521</v>
      </c>
      <c r="Z22" s="282">
        <v>1476</v>
      </c>
      <c r="AA22" s="282"/>
      <c r="AB22" s="347">
        <f t="shared" si="27"/>
        <v>1476</v>
      </c>
      <c r="AC22" s="290" t="s">
        <v>3555</v>
      </c>
      <c r="AD22" s="282">
        <v>1476</v>
      </c>
      <c r="AE22" s="282"/>
      <c r="AF22" s="291">
        <f t="shared" si="22"/>
        <v>1476</v>
      </c>
      <c r="AG22" s="290" t="s">
        <v>3523</v>
      </c>
      <c r="AH22" s="282">
        <v>1275</v>
      </c>
      <c r="AI22" s="282">
        <v>201</v>
      </c>
      <c r="AJ22" s="291">
        <f t="shared" si="23"/>
        <v>1476</v>
      </c>
      <c r="AK22" s="348" t="s">
        <v>3524</v>
      </c>
      <c r="AL22" s="349">
        <v>1275</v>
      </c>
      <c r="AM22" s="349">
        <v>201</v>
      </c>
      <c r="AN22" s="291">
        <f t="shared" si="10"/>
        <v>1476</v>
      </c>
      <c r="AO22" s="348" t="s">
        <v>3596</v>
      </c>
      <c r="AP22" s="349">
        <v>1275</v>
      </c>
      <c r="AQ22" s="349">
        <v>201</v>
      </c>
      <c r="AR22" s="291">
        <f t="shared" si="11"/>
        <v>1476</v>
      </c>
      <c r="AS22" s="348" t="s">
        <v>3558</v>
      </c>
      <c r="AT22" s="349">
        <v>1275</v>
      </c>
      <c r="AU22" s="349">
        <v>201</v>
      </c>
      <c r="AV22" s="291">
        <f t="shared" si="12"/>
        <v>1476</v>
      </c>
      <c r="AW22" s="348" t="s">
        <v>3548</v>
      </c>
      <c r="AX22" s="349">
        <v>1279</v>
      </c>
      <c r="AY22" s="349">
        <v>201</v>
      </c>
      <c r="AZ22" s="291">
        <f t="shared" si="24"/>
        <v>1480</v>
      </c>
      <c r="BA22" s="348" t="s">
        <v>3559</v>
      </c>
      <c r="BB22" s="349">
        <v>1279</v>
      </c>
      <c r="BC22" s="349">
        <v>201</v>
      </c>
      <c r="BD22" s="291">
        <f t="shared" si="13"/>
        <v>1480</v>
      </c>
      <c r="BE22" s="348" t="s">
        <v>3597</v>
      </c>
      <c r="BF22" s="349">
        <v>1279</v>
      </c>
      <c r="BG22" s="349">
        <v>201</v>
      </c>
      <c r="BH22" s="347">
        <f t="shared" si="25"/>
        <v>1480</v>
      </c>
      <c r="BI22" s="349" t="s">
        <v>3578</v>
      </c>
      <c r="BJ22" s="349">
        <v>1299</v>
      </c>
      <c r="BK22" s="349">
        <v>201</v>
      </c>
      <c r="BL22" s="349">
        <f t="shared" si="28"/>
        <v>1500</v>
      </c>
      <c r="BM22" s="349"/>
      <c r="BN22" s="349"/>
      <c r="BO22" s="349"/>
      <c r="BP22" s="349"/>
      <c r="BQ22" s="349"/>
      <c r="BR22" s="349"/>
      <c r="BS22" s="349"/>
      <c r="BT22" s="350">
        <f t="shared" si="29"/>
        <v>0</v>
      </c>
      <c r="BU22" s="349"/>
      <c r="BV22" s="349"/>
      <c r="BW22" s="349"/>
      <c r="BX22" s="350">
        <f t="shared" si="30"/>
        <v>0</v>
      </c>
      <c r="BY22" s="349"/>
      <c r="BZ22" s="349"/>
      <c r="CA22" s="349"/>
      <c r="CB22" s="350">
        <f t="shared" si="31"/>
        <v>0</v>
      </c>
      <c r="CC22" s="349"/>
      <c r="CD22" s="349"/>
      <c r="CE22" s="349"/>
      <c r="CF22" s="350">
        <f t="shared" si="32"/>
        <v>0</v>
      </c>
      <c r="CG22" s="349"/>
      <c r="CH22" s="349"/>
      <c r="CI22" s="349"/>
      <c r="CJ22" s="350">
        <f t="shared" si="33"/>
        <v>0</v>
      </c>
      <c r="CK22" s="349"/>
      <c r="CL22" s="349"/>
      <c r="CM22" s="349"/>
      <c r="CN22" s="350">
        <f t="shared" si="34"/>
        <v>0</v>
      </c>
      <c r="CO22" s="349"/>
      <c r="CP22" s="349"/>
      <c r="CQ22" s="349"/>
      <c r="CR22" s="349"/>
      <c r="CS22" s="349"/>
      <c r="CT22" s="349"/>
      <c r="CU22" s="349"/>
      <c r="CV22" s="349"/>
      <c r="CW22" s="351">
        <v>1</v>
      </c>
      <c r="CX22" s="282">
        <v>25500</v>
      </c>
      <c r="CY22" s="282"/>
      <c r="CZ22" s="282"/>
      <c r="DA22" s="282"/>
      <c r="DB22" s="282"/>
      <c r="DC22" s="282">
        <v>1</v>
      </c>
      <c r="DD22" s="282">
        <v>25500</v>
      </c>
      <c r="DE22" s="282"/>
      <c r="DF22" s="282"/>
      <c r="DG22" s="282"/>
      <c r="DH22" s="282"/>
      <c r="DI22" s="282"/>
      <c r="DJ22" s="282"/>
      <c r="DK22" s="282"/>
      <c r="DL22" s="352"/>
      <c r="DM22" s="353">
        <f t="shared" si="21"/>
        <v>1</v>
      </c>
      <c r="DN22" s="353">
        <f t="shared" si="21"/>
        <v>25500</v>
      </c>
      <c r="DO22" s="356">
        <v>1</v>
      </c>
      <c r="DP22" s="356">
        <v>25500</v>
      </c>
      <c r="DQ22" s="356"/>
      <c r="DR22" s="357"/>
      <c r="DS22" s="356"/>
      <c r="DT22" s="358">
        <v>1</v>
      </c>
      <c r="DU22" s="357"/>
      <c r="DV22" s="356"/>
      <c r="DW22" s="356"/>
      <c r="DX22" s="356"/>
      <c r="DY22" s="356"/>
      <c r="DZ22" s="356"/>
    </row>
    <row r="23" spans="1:130" ht="38.25">
      <c r="A23" s="345">
        <v>16</v>
      </c>
      <c r="B23" s="288" t="s">
        <v>3610</v>
      </c>
      <c r="C23" s="288" t="s">
        <v>3611</v>
      </c>
      <c r="D23" s="288" t="s">
        <v>3612</v>
      </c>
      <c r="E23" s="282">
        <v>25500</v>
      </c>
      <c r="F23" s="282" t="s">
        <v>3613</v>
      </c>
      <c r="G23" s="281">
        <f t="shared" si="0"/>
        <v>4500</v>
      </c>
      <c r="H23" s="282">
        <v>5</v>
      </c>
      <c r="I23" s="281">
        <f t="shared" si="1"/>
        <v>200.8125</v>
      </c>
      <c r="J23" s="282">
        <v>20</v>
      </c>
      <c r="K23" s="336">
        <f t="shared" si="2"/>
        <v>1475.8125</v>
      </c>
      <c r="L23" s="346" t="s">
        <v>3613</v>
      </c>
      <c r="M23" s="282">
        <v>20</v>
      </c>
      <c r="N23" s="281">
        <f t="shared" si="3"/>
        <v>4016.25</v>
      </c>
      <c r="O23" s="337">
        <f t="shared" si="4"/>
        <v>29516.25</v>
      </c>
      <c r="P23" s="282">
        <f t="shared" si="5"/>
        <v>6428</v>
      </c>
      <c r="Q23" s="282">
        <f t="shared" si="6"/>
        <v>5825</v>
      </c>
      <c r="R23" s="282">
        <f t="shared" si="6"/>
        <v>603</v>
      </c>
      <c r="S23" s="281">
        <f t="shared" si="7"/>
        <v>23088.25</v>
      </c>
      <c r="T23" s="282" t="s">
        <v>3545</v>
      </c>
      <c r="U23" s="290" t="s">
        <v>3546</v>
      </c>
      <c r="V23" s="282">
        <v>2000</v>
      </c>
      <c r="W23" s="282"/>
      <c r="X23" s="347">
        <f t="shared" si="26"/>
        <v>2000</v>
      </c>
      <c r="Y23" s="290" t="s">
        <v>3614</v>
      </c>
      <c r="Z23" s="282">
        <v>1275</v>
      </c>
      <c r="AA23" s="282">
        <v>201</v>
      </c>
      <c r="AB23" s="347">
        <f t="shared" si="27"/>
        <v>1476</v>
      </c>
      <c r="AC23" s="290" t="s">
        <v>3547</v>
      </c>
      <c r="AD23" s="282">
        <v>1275</v>
      </c>
      <c r="AE23" s="282">
        <v>201</v>
      </c>
      <c r="AF23" s="291">
        <f t="shared" si="22"/>
        <v>1476</v>
      </c>
      <c r="AG23" s="290" t="s">
        <v>3558</v>
      </c>
      <c r="AH23" s="282">
        <v>1275</v>
      </c>
      <c r="AI23" s="282">
        <v>201</v>
      </c>
      <c r="AJ23" s="291">
        <f t="shared" si="23"/>
        <v>1476</v>
      </c>
      <c r="AK23" s="349"/>
      <c r="AL23" s="349"/>
      <c r="AM23" s="349"/>
      <c r="AN23" s="291">
        <f t="shared" si="10"/>
        <v>0</v>
      </c>
      <c r="AO23" s="349"/>
      <c r="AP23" s="349"/>
      <c r="AQ23" s="349"/>
      <c r="AR23" s="291">
        <f t="shared" si="11"/>
        <v>0</v>
      </c>
      <c r="AS23" s="349"/>
      <c r="AT23" s="349"/>
      <c r="AU23" s="349"/>
      <c r="AV23" s="291">
        <f t="shared" si="12"/>
        <v>0</v>
      </c>
      <c r="AW23" s="349"/>
      <c r="AX23" s="349"/>
      <c r="AY23" s="349"/>
      <c r="AZ23" s="291">
        <f t="shared" si="24"/>
        <v>0</v>
      </c>
      <c r="BA23" s="349"/>
      <c r="BB23" s="349"/>
      <c r="BC23" s="349"/>
      <c r="BD23" s="291">
        <f t="shared" si="13"/>
        <v>0</v>
      </c>
      <c r="BE23" s="349"/>
      <c r="BF23" s="349"/>
      <c r="BG23" s="349"/>
      <c r="BH23" s="347">
        <f t="shared" si="25"/>
        <v>0</v>
      </c>
      <c r="BI23" s="349"/>
      <c r="BJ23" s="349"/>
      <c r="BK23" s="349"/>
      <c r="BL23" s="349">
        <f t="shared" si="28"/>
        <v>0</v>
      </c>
      <c r="BM23" s="349"/>
      <c r="BN23" s="349"/>
      <c r="BO23" s="349"/>
      <c r="BP23" s="349"/>
      <c r="BQ23" s="349"/>
      <c r="BR23" s="349"/>
      <c r="BS23" s="349"/>
      <c r="BT23" s="350">
        <f t="shared" si="29"/>
        <v>0</v>
      </c>
      <c r="BU23" s="349"/>
      <c r="BV23" s="349"/>
      <c r="BW23" s="349"/>
      <c r="BX23" s="350">
        <f t="shared" si="30"/>
        <v>0</v>
      </c>
      <c r="BY23" s="349"/>
      <c r="BZ23" s="349"/>
      <c r="CA23" s="349"/>
      <c r="CB23" s="350">
        <f t="shared" si="31"/>
        <v>0</v>
      </c>
      <c r="CC23" s="349"/>
      <c r="CD23" s="349"/>
      <c r="CE23" s="349"/>
      <c r="CF23" s="350">
        <f t="shared" si="32"/>
        <v>0</v>
      </c>
      <c r="CG23" s="349"/>
      <c r="CH23" s="349"/>
      <c r="CI23" s="349"/>
      <c r="CJ23" s="350">
        <f t="shared" si="33"/>
        <v>0</v>
      </c>
      <c r="CK23" s="349"/>
      <c r="CL23" s="349"/>
      <c r="CM23" s="349"/>
      <c r="CN23" s="350">
        <f t="shared" si="34"/>
        <v>0</v>
      </c>
      <c r="CO23" s="349"/>
      <c r="CP23" s="349"/>
      <c r="CQ23" s="349"/>
      <c r="CR23" s="349"/>
      <c r="CS23" s="349"/>
      <c r="CT23" s="349"/>
      <c r="CU23" s="349"/>
      <c r="CV23" s="349"/>
      <c r="CW23" s="351">
        <v>1</v>
      </c>
      <c r="CX23" s="282">
        <v>25500</v>
      </c>
      <c r="CY23" s="282"/>
      <c r="CZ23" s="282"/>
      <c r="DA23" s="282"/>
      <c r="DB23" s="282"/>
      <c r="DC23" s="282" t="s">
        <v>3454</v>
      </c>
      <c r="DD23" s="282"/>
      <c r="DE23" s="282">
        <v>1</v>
      </c>
      <c r="DF23" s="282">
        <v>25500</v>
      </c>
      <c r="DG23" s="282"/>
      <c r="DH23" s="282"/>
      <c r="DI23" s="282"/>
      <c r="DJ23" s="282"/>
      <c r="DK23" s="282"/>
      <c r="DL23" s="352"/>
      <c r="DM23" s="353">
        <f t="shared" si="21"/>
        <v>1</v>
      </c>
      <c r="DN23" s="353">
        <f t="shared" si="21"/>
        <v>25500</v>
      </c>
      <c r="DO23" s="356">
        <v>1</v>
      </c>
      <c r="DP23" s="356">
        <v>25500</v>
      </c>
      <c r="DQ23" s="356"/>
      <c r="DR23" s="357"/>
      <c r="DS23" s="356"/>
      <c r="DT23" s="358">
        <v>1</v>
      </c>
      <c r="DU23" s="357"/>
      <c r="DV23" s="356"/>
      <c r="DW23" s="356"/>
      <c r="DX23" s="356"/>
      <c r="DY23" s="356"/>
      <c r="DZ23" s="356"/>
    </row>
    <row r="24" spans="1:130" ht="38.25">
      <c r="A24" s="345">
        <v>17</v>
      </c>
      <c r="B24" s="288" t="s">
        <v>3615</v>
      </c>
      <c r="C24" s="288" t="s">
        <v>3616</v>
      </c>
      <c r="D24" s="288" t="s">
        <v>3562</v>
      </c>
      <c r="E24" s="282">
        <v>29750</v>
      </c>
      <c r="F24" s="282" t="s">
        <v>3613</v>
      </c>
      <c r="G24" s="281">
        <f t="shared" si="0"/>
        <v>5250</v>
      </c>
      <c r="H24" s="282">
        <v>5</v>
      </c>
      <c r="I24" s="281">
        <f t="shared" si="1"/>
        <v>234.28125</v>
      </c>
      <c r="J24" s="282">
        <v>20</v>
      </c>
      <c r="K24" s="336">
        <f t="shared" si="2"/>
        <v>1721.78125</v>
      </c>
      <c r="L24" s="346" t="s">
        <v>3613</v>
      </c>
      <c r="M24" s="282">
        <v>20</v>
      </c>
      <c r="N24" s="281">
        <f t="shared" si="3"/>
        <v>4685.625</v>
      </c>
      <c r="O24" s="281">
        <f t="shared" si="4"/>
        <v>34435.625</v>
      </c>
      <c r="P24" s="282">
        <f t="shared" si="5"/>
        <v>33708</v>
      </c>
      <c r="Q24" s="282">
        <f t="shared" si="6"/>
        <v>29288</v>
      </c>
      <c r="R24" s="282">
        <f t="shared" si="6"/>
        <v>4420</v>
      </c>
      <c r="S24" s="281">
        <f t="shared" si="7"/>
        <v>727.625</v>
      </c>
      <c r="T24" s="282" t="s">
        <v>3545</v>
      </c>
      <c r="U24" s="290" t="s">
        <v>3594</v>
      </c>
      <c r="V24" s="282">
        <v>1725</v>
      </c>
      <c r="W24" s="282"/>
      <c r="X24" s="347">
        <f t="shared" si="26"/>
        <v>1725</v>
      </c>
      <c r="Y24" s="290" t="s">
        <v>3521</v>
      </c>
      <c r="Z24" s="282">
        <v>1725</v>
      </c>
      <c r="AA24" s="282"/>
      <c r="AB24" s="347">
        <f t="shared" si="27"/>
        <v>1725</v>
      </c>
      <c r="AC24" s="290" t="s">
        <v>3555</v>
      </c>
      <c r="AD24" s="282">
        <v>1722</v>
      </c>
      <c r="AE24" s="282"/>
      <c r="AF24" s="291">
        <f t="shared" si="22"/>
        <v>1722</v>
      </c>
      <c r="AG24" s="290" t="s">
        <v>3614</v>
      </c>
      <c r="AH24" s="282">
        <v>1488</v>
      </c>
      <c r="AI24" s="282">
        <v>234</v>
      </c>
      <c r="AJ24" s="291">
        <f t="shared" si="23"/>
        <v>1722</v>
      </c>
      <c r="AK24" s="348" t="s">
        <v>3547</v>
      </c>
      <c r="AL24" s="349">
        <v>1488</v>
      </c>
      <c r="AM24" s="349">
        <v>234</v>
      </c>
      <c r="AN24" s="291">
        <f t="shared" si="10"/>
        <v>1722</v>
      </c>
      <c r="AO24" s="348" t="s">
        <v>3547</v>
      </c>
      <c r="AP24" s="349">
        <v>1488</v>
      </c>
      <c r="AQ24" s="349">
        <v>234</v>
      </c>
      <c r="AR24" s="291">
        <f t="shared" si="11"/>
        <v>1722</v>
      </c>
      <c r="AS24" s="348" t="s">
        <v>3547</v>
      </c>
      <c r="AT24" s="349">
        <v>1488</v>
      </c>
      <c r="AU24" s="349">
        <v>234</v>
      </c>
      <c r="AV24" s="291">
        <f t="shared" si="12"/>
        <v>1722</v>
      </c>
      <c r="AW24" s="348" t="s">
        <v>3547</v>
      </c>
      <c r="AX24" s="349">
        <v>1488</v>
      </c>
      <c r="AY24" s="349">
        <v>234</v>
      </c>
      <c r="AZ24" s="291">
        <f t="shared" si="24"/>
        <v>1722</v>
      </c>
      <c r="BA24" s="349" t="s">
        <v>3550</v>
      </c>
      <c r="BB24" s="349">
        <v>16676</v>
      </c>
      <c r="BC24" s="349">
        <v>3250</v>
      </c>
      <c r="BD24" s="291">
        <f t="shared" si="13"/>
        <v>19926</v>
      </c>
      <c r="BE24" s="349"/>
      <c r="BF24" s="349"/>
      <c r="BG24" s="349"/>
      <c r="BH24" s="347">
        <f t="shared" si="25"/>
        <v>0</v>
      </c>
      <c r="BI24" s="349"/>
      <c r="BJ24" s="349"/>
      <c r="BK24" s="349"/>
      <c r="BL24" s="349">
        <f t="shared" si="28"/>
        <v>0</v>
      </c>
      <c r="BM24" s="349"/>
      <c r="BN24" s="349"/>
      <c r="BO24" s="349"/>
      <c r="BP24" s="349"/>
      <c r="BQ24" s="349"/>
      <c r="BR24" s="349"/>
      <c r="BS24" s="349"/>
      <c r="BT24" s="350">
        <f t="shared" si="29"/>
        <v>0</v>
      </c>
      <c r="BU24" s="349"/>
      <c r="BV24" s="349"/>
      <c r="BW24" s="349"/>
      <c r="BX24" s="350">
        <f t="shared" si="30"/>
        <v>0</v>
      </c>
      <c r="BY24" s="349"/>
      <c r="BZ24" s="349"/>
      <c r="CA24" s="349"/>
      <c r="CB24" s="350">
        <f t="shared" si="31"/>
        <v>0</v>
      </c>
      <c r="CC24" s="349"/>
      <c r="CD24" s="349"/>
      <c r="CE24" s="349"/>
      <c r="CF24" s="350">
        <f t="shared" si="32"/>
        <v>0</v>
      </c>
      <c r="CG24" s="349"/>
      <c r="CH24" s="349"/>
      <c r="CI24" s="349"/>
      <c r="CJ24" s="350">
        <f t="shared" si="33"/>
        <v>0</v>
      </c>
      <c r="CK24" s="349"/>
      <c r="CL24" s="349"/>
      <c r="CM24" s="349"/>
      <c r="CN24" s="350">
        <f t="shared" si="34"/>
        <v>0</v>
      </c>
      <c r="CO24" s="349"/>
      <c r="CP24" s="349"/>
      <c r="CQ24" s="349"/>
      <c r="CR24" s="349"/>
      <c r="CS24" s="349"/>
      <c r="CT24" s="349"/>
      <c r="CU24" s="349"/>
      <c r="CV24" s="349"/>
      <c r="CW24" s="351">
        <v>1</v>
      </c>
      <c r="CX24" s="282">
        <v>29750</v>
      </c>
      <c r="CY24" s="282"/>
      <c r="CZ24" s="282"/>
      <c r="DA24" s="282"/>
      <c r="DB24" s="282"/>
      <c r="DC24" s="282">
        <v>1</v>
      </c>
      <c r="DD24" s="282">
        <v>29750</v>
      </c>
      <c r="DE24" s="282"/>
      <c r="DF24" s="282"/>
      <c r="DG24" s="282"/>
      <c r="DH24" s="282"/>
      <c r="DI24" s="282"/>
      <c r="DJ24" s="282"/>
      <c r="DK24" s="282"/>
      <c r="DL24" s="352"/>
      <c r="DM24" s="353">
        <f t="shared" si="21"/>
        <v>1</v>
      </c>
      <c r="DN24" s="353">
        <f t="shared" si="21"/>
        <v>29750</v>
      </c>
      <c r="DO24" s="356">
        <v>1</v>
      </c>
      <c r="DP24" s="356">
        <v>29750</v>
      </c>
      <c r="DQ24" s="356"/>
      <c r="DR24" s="357"/>
      <c r="DS24" s="356"/>
      <c r="DT24" s="358">
        <v>1</v>
      </c>
      <c r="DU24" s="357"/>
      <c r="DV24" s="356"/>
      <c r="DW24" s="356"/>
      <c r="DX24" s="356"/>
      <c r="DY24" s="356"/>
      <c r="DZ24" s="356"/>
    </row>
    <row r="25" spans="1:130" ht="51">
      <c r="A25" s="345">
        <v>18</v>
      </c>
      <c r="B25" s="288" t="s">
        <v>3617</v>
      </c>
      <c r="C25" s="288" t="s">
        <v>3618</v>
      </c>
      <c r="D25" s="288" t="s">
        <v>3619</v>
      </c>
      <c r="E25" s="282">
        <v>25500</v>
      </c>
      <c r="F25" s="282" t="s">
        <v>3620</v>
      </c>
      <c r="G25" s="281">
        <f t="shared" si="0"/>
        <v>4500</v>
      </c>
      <c r="H25" s="282">
        <v>5</v>
      </c>
      <c r="I25" s="281">
        <f t="shared" si="1"/>
        <v>200.8125</v>
      </c>
      <c r="J25" s="282">
        <v>20</v>
      </c>
      <c r="K25" s="336">
        <f t="shared" si="2"/>
        <v>1475.8125</v>
      </c>
      <c r="L25" s="346" t="s">
        <v>3620</v>
      </c>
      <c r="M25" s="282">
        <v>20</v>
      </c>
      <c r="N25" s="281">
        <f t="shared" si="3"/>
        <v>4016.25</v>
      </c>
      <c r="O25" s="337">
        <f t="shared" si="4"/>
        <v>29516.25</v>
      </c>
      <c r="P25" s="282">
        <f t="shared" si="5"/>
        <v>19700</v>
      </c>
      <c r="Q25" s="282">
        <f t="shared" si="6"/>
        <v>16975</v>
      </c>
      <c r="R25" s="282">
        <f t="shared" si="6"/>
        <v>2725</v>
      </c>
      <c r="S25" s="281">
        <f t="shared" si="7"/>
        <v>9816.25</v>
      </c>
      <c r="T25" s="282" t="s">
        <v>3520</v>
      </c>
      <c r="U25" s="290" t="s">
        <v>3621</v>
      </c>
      <c r="V25" s="282">
        <v>2000</v>
      </c>
      <c r="W25" s="282" t="s">
        <v>3454</v>
      </c>
      <c r="X25" s="347">
        <f t="shared" si="26"/>
        <v>2000</v>
      </c>
      <c r="Y25" s="290" t="s">
        <v>3556</v>
      </c>
      <c r="Z25" s="282">
        <v>1000</v>
      </c>
      <c r="AA25" s="282"/>
      <c r="AB25" s="347">
        <f t="shared" si="27"/>
        <v>1000</v>
      </c>
      <c r="AC25" s="290" t="s">
        <v>3547</v>
      </c>
      <c r="AD25" s="282">
        <v>2550</v>
      </c>
      <c r="AE25" s="282">
        <v>450</v>
      </c>
      <c r="AF25" s="291">
        <f t="shared" si="22"/>
        <v>3000</v>
      </c>
      <c r="AG25" s="290" t="s">
        <v>3564</v>
      </c>
      <c r="AH25" s="282">
        <v>1275</v>
      </c>
      <c r="AI25" s="282">
        <v>725</v>
      </c>
      <c r="AJ25" s="291">
        <f t="shared" si="23"/>
        <v>2000</v>
      </c>
      <c r="AK25" s="349" t="s">
        <v>3568</v>
      </c>
      <c r="AL25" s="349">
        <v>2150</v>
      </c>
      <c r="AM25" s="349">
        <v>250</v>
      </c>
      <c r="AN25" s="291">
        <f t="shared" si="10"/>
        <v>2400</v>
      </c>
      <c r="AO25" s="349" t="s">
        <v>3550</v>
      </c>
      <c r="AP25" s="349">
        <v>8000</v>
      </c>
      <c r="AQ25" s="349">
        <v>1300</v>
      </c>
      <c r="AR25" s="291">
        <f t="shared" si="11"/>
        <v>9300</v>
      </c>
      <c r="AS25" s="349"/>
      <c r="AT25" s="349"/>
      <c r="AU25" s="349"/>
      <c r="AV25" s="291">
        <f t="shared" si="12"/>
        <v>0</v>
      </c>
      <c r="AW25" s="349"/>
      <c r="AX25" s="349"/>
      <c r="AY25" s="349"/>
      <c r="AZ25" s="291">
        <f t="shared" si="24"/>
        <v>0</v>
      </c>
      <c r="BA25" s="349"/>
      <c r="BB25" s="349"/>
      <c r="BC25" s="349"/>
      <c r="BD25" s="291">
        <f t="shared" si="13"/>
        <v>0</v>
      </c>
      <c r="BE25" s="349"/>
      <c r="BF25" s="349"/>
      <c r="BG25" s="349"/>
      <c r="BH25" s="347">
        <f t="shared" si="25"/>
        <v>0</v>
      </c>
      <c r="BI25" s="349"/>
      <c r="BJ25" s="349"/>
      <c r="BK25" s="349"/>
      <c r="BL25" s="349">
        <f t="shared" si="28"/>
        <v>0</v>
      </c>
      <c r="BM25" s="349"/>
      <c r="BN25" s="349"/>
      <c r="BO25" s="349"/>
      <c r="BP25" s="349"/>
      <c r="BQ25" s="349"/>
      <c r="BR25" s="349"/>
      <c r="BS25" s="349"/>
      <c r="BT25" s="350">
        <f t="shared" si="29"/>
        <v>0</v>
      </c>
      <c r="BU25" s="349"/>
      <c r="BV25" s="349"/>
      <c r="BW25" s="349"/>
      <c r="BX25" s="350">
        <f t="shared" si="30"/>
        <v>0</v>
      </c>
      <c r="BY25" s="349"/>
      <c r="BZ25" s="349"/>
      <c r="CA25" s="349"/>
      <c r="CB25" s="350">
        <f t="shared" si="31"/>
        <v>0</v>
      </c>
      <c r="CC25" s="349"/>
      <c r="CD25" s="349"/>
      <c r="CE25" s="349"/>
      <c r="CF25" s="350">
        <f t="shared" si="32"/>
        <v>0</v>
      </c>
      <c r="CG25" s="349"/>
      <c r="CH25" s="349"/>
      <c r="CI25" s="349"/>
      <c r="CJ25" s="350">
        <f t="shared" si="33"/>
        <v>0</v>
      </c>
      <c r="CK25" s="349"/>
      <c r="CL25" s="349"/>
      <c r="CM25" s="349"/>
      <c r="CN25" s="350">
        <f t="shared" si="34"/>
        <v>0</v>
      </c>
      <c r="CO25" s="349"/>
      <c r="CP25" s="349"/>
      <c r="CQ25" s="349"/>
      <c r="CR25" s="349"/>
      <c r="CS25" s="349"/>
      <c r="CT25" s="349"/>
      <c r="CU25" s="349"/>
      <c r="CV25" s="349"/>
      <c r="CW25" s="351">
        <v>1</v>
      </c>
      <c r="CX25" s="282">
        <v>25500</v>
      </c>
      <c r="CY25" s="282"/>
      <c r="CZ25" s="282"/>
      <c r="DA25" s="282"/>
      <c r="DB25" s="282"/>
      <c r="DC25" s="282">
        <v>1</v>
      </c>
      <c r="DD25" s="282">
        <v>25500</v>
      </c>
      <c r="DE25" s="282"/>
      <c r="DF25" s="282"/>
      <c r="DG25" s="282"/>
      <c r="DH25" s="282"/>
      <c r="DI25" s="282"/>
      <c r="DJ25" s="282"/>
      <c r="DK25" s="282"/>
      <c r="DL25" s="352"/>
      <c r="DM25" s="353">
        <f t="shared" si="21"/>
        <v>1</v>
      </c>
      <c r="DN25" s="353">
        <f t="shared" si="21"/>
        <v>25500</v>
      </c>
      <c r="DO25" s="356">
        <v>1</v>
      </c>
      <c r="DP25" s="356">
        <v>25500</v>
      </c>
      <c r="DQ25" s="356"/>
      <c r="DR25" s="357"/>
      <c r="DS25" s="356"/>
      <c r="DT25" s="358">
        <v>1</v>
      </c>
      <c r="DU25" s="357"/>
      <c r="DV25" s="356"/>
      <c r="DW25" s="356"/>
      <c r="DX25" s="356"/>
      <c r="DY25" s="356"/>
      <c r="DZ25" s="356"/>
    </row>
    <row r="26" spans="1:130" ht="51">
      <c r="A26" s="345">
        <v>19</v>
      </c>
      <c r="B26" s="288" t="s">
        <v>3622</v>
      </c>
      <c r="C26" s="288" t="s">
        <v>3623</v>
      </c>
      <c r="D26" s="288" t="s">
        <v>3566</v>
      </c>
      <c r="E26" s="282">
        <v>29750</v>
      </c>
      <c r="F26" s="282" t="s">
        <v>3624</v>
      </c>
      <c r="G26" s="281">
        <f t="shared" si="0"/>
        <v>5250</v>
      </c>
      <c r="H26" s="282">
        <v>5</v>
      </c>
      <c r="I26" s="281">
        <f t="shared" si="1"/>
        <v>234.28125</v>
      </c>
      <c r="J26" s="282">
        <v>20</v>
      </c>
      <c r="K26" s="336">
        <f t="shared" si="2"/>
        <v>1721.78125</v>
      </c>
      <c r="L26" s="346" t="s">
        <v>3624</v>
      </c>
      <c r="M26" s="282">
        <v>20</v>
      </c>
      <c r="N26" s="281">
        <f t="shared" si="3"/>
        <v>4685.625</v>
      </c>
      <c r="O26" s="337">
        <f t="shared" si="4"/>
        <v>34435.625</v>
      </c>
      <c r="P26" s="282">
        <f t="shared" si="5"/>
        <v>6500</v>
      </c>
      <c r="Q26" s="282">
        <f t="shared" si="6"/>
        <v>5600</v>
      </c>
      <c r="R26" s="282">
        <f t="shared" si="6"/>
        <v>900</v>
      </c>
      <c r="S26" s="281">
        <f t="shared" si="7"/>
        <v>27935.625</v>
      </c>
      <c r="T26" s="282" t="s">
        <v>3625</v>
      </c>
      <c r="U26" s="355" t="s">
        <v>3568</v>
      </c>
      <c r="V26" s="282">
        <v>1500</v>
      </c>
      <c r="W26" s="282">
        <v>120</v>
      </c>
      <c r="X26" s="347">
        <f t="shared" si="26"/>
        <v>1620</v>
      </c>
      <c r="Y26" s="355" t="s">
        <v>3540</v>
      </c>
      <c r="Z26" s="282">
        <v>500</v>
      </c>
      <c r="AA26" s="282">
        <v>80</v>
      </c>
      <c r="AB26" s="347">
        <f t="shared" si="27"/>
        <v>580</v>
      </c>
      <c r="AC26" s="355" t="s">
        <v>3599</v>
      </c>
      <c r="AD26" s="282">
        <v>500</v>
      </c>
      <c r="AE26" s="282">
        <v>100</v>
      </c>
      <c r="AF26" s="291">
        <f t="shared" si="22"/>
        <v>600</v>
      </c>
      <c r="AG26" s="355" t="s">
        <v>3600</v>
      </c>
      <c r="AH26" s="282">
        <v>1000</v>
      </c>
      <c r="AI26" s="282">
        <v>100</v>
      </c>
      <c r="AJ26" s="291">
        <f t="shared" si="23"/>
        <v>1100</v>
      </c>
      <c r="AK26" s="349" t="s">
        <v>3626</v>
      </c>
      <c r="AL26" s="349">
        <v>900</v>
      </c>
      <c r="AM26" s="349">
        <v>200</v>
      </c>
      <c r="AN26" s="291">
        <f t="shared" si="10"/>
        <v>1100</v>
      </c>
      <c r="AO26" s="349" t="s">
        <v>3550</v>
      </c>
      <c r="AP26" s="349">
        <v>1200</v>
      </c>
      <c r="AQ26" s="349">
        <v>300</v>
      </c>
      <c r="AR26" s="291">
        <f t="shared" si="11"/>
        <v>1500</v>
      </c>
      <c r="AS26" s="349"/>
      <c r="AT26" s="349"/>
      <c r="AU26" s="349"/>
      <c r="AV26" s="291">
        <f t="shared" si="12"/>
        <v>0</v>
      </c>
      <c r="AW26" s="349"/>
      <c r="AX26" s="349"/>
      <c r="AY26" s="349"/>
      <c r="AZ26" s="291">
        <f t="shared" si="24"/>
        <v>0</v>
      </c>
      <c r="BA26" s="349"/>
      <c r="BB26" s="349"/>
      <c r="BC26" s="349"/>
      <c r="BD26" s="291">
        <f t="shared" si="13"/>
        <v>0</v>
      </c>
      <c r="BE26" s="349"/>
      <c r="BF26" s="349"/>
      <c r="BG26" s="349"/>
      <c r="BH26" s="347">
        <f t="shared" si="25"/>
        <v>0</v>
      </c>
      <c r="BI26" s="349"/>
      <c r="BJ26" s="349"/>
      <c r="BK26" s="349"/>
      <c r="BL26" s="349">
        <f t="shared" si="28"/>
        <v>0</v>
      </c>
      <c r="BM26" s="349"/>
      <c r="BN26" s="349"/>
      <c r="BO26" s="349"/>
      <c r="BP26" s="349"/>
      <c r="BQ26" s="349"/>
      <c r="BR26" s="349"/>
      <c r="BS26" s="349"/>
      <c r="BT26" s="350">
        <f t="shared" si="29"/>
        <v>0</v>
      </c>
      <c r="BU26" s="349"/>
      <c r="BV26" s="349"/>
      <c r="BW26" s="349"/>
      <c r="BX26" s="350">
        <f t="shared" si="30"/>
        <v>0</v>
      </c>
      <c r="BY26" s="349"/>
      <c r="BZ26" s="349"/>
      <c r="CA26" s="349"/>
      <c r="CB26" s="350">
        <f t="shared" si="31"/>
        <v>0</v>
      </c>
      <c r="CC26" s="349"/>
      <c r="CD26" s="349"/>
      <c r="CE26" s="349"/>
      <c r="CF26" s="350">
        <f t="shared" si="32"/>
        <v>0</v>
      </c>
      <c r="CG26" s="349"/>
      <c r="CH26" s="349"/>
      <c r="CI26" s="349"/>
      <c r="CJ26" s="350">
        <f t="shared" si="33"/>
        <v>0</v>
      </c>
      <c r="CK26" s="349"/>
      <c r="CL26" s="349"/>
      <c r="CM26" s="349"/>
      <c r="CN26" s="350">
        <f t="shared" si="34"/>
        <v>0</v>
      </c>
      <c r="CO26" s="349"/>
      <c r="CP26" s="349"/>
      <c r="CQ26" s="349"/>
      <c r="CR26" s="349"/>
      <c r="CS26" s="349"/>
      <c r="CT26" s="349"/>
      <c r="CU26" s="349"/>
      <c r="CV26" s="349"/>
      <c r="CW26" s="351"/>
      <c r="CX26" s="282"/>
      <c r="CY26" s="282">
        <v>1</v>
      </c>
      <c r="CZ26" s="282">
        <v>29750</v>
      </c>
      <c r="DA26" s="282"/>
      <c r="DB26" s="282"/>
      <c r="DC26" s="282"/>
      <c r="DD26" s="282"/>
      <c r="DE26" s="282">
        <v>1</v>
      </c>
      <c r="DF26" s="282">
        <v>29750</v>
      </c>
      <c r="DG26" s="282"/>
      <c r="DH26" s="282"/>
      <c r="DI26" s="282"/>
      <c r="DJ26" s="282"/>
      <c r="DK26" s="282"/>
      <c r="DL26" s="352"/>
      <c r="DM26" s="353">
        <f t="shared" si="21"/>
        <v>1</v>
      </c>
      <c r="DN26" s="353">
        <f t="shared" si="21"/>
        <v>29750</v>
      </c>
      <c r="DO26" s="356">
        <v>1</v>
      </c>
      <c r="DP26" s="356">
        <v>29750</v>
      </c>
      <c r="DQ26" s="356"/>
      <c r="DR26" s="357"/>
      <c r="DS26" s="356"/>
      <c r="DT26" s="358">
        <v>1</v>
      </c>
      <c r="DU26" s="357"/>
      <c r="DV26" s="356"/>
      <c r="DW26" s="356"/>
      <c r="DX26" s="356"/>
      <c r="DY26" s="356"/>
      <c r="DZ26" s="356"/>
    </row>
    <row r="27" spans="1:130">
      <c r="A27" s="345"/>
      <c r="B27" s="288"/>
      <c r="C27" s="288"/>
      <c r="D27" s="288"/>
      <c r="E27" s="282"/>
      <c r="F27" s="282"/>
      <c r="G27" s="281"/>
      <c r="H27" s="282"/>
      <c r="I27" s="281"/>
      <c r="J27" s="282"/>
      <c r="K27" s="336"/>
      <c r="L27" s="346"/>
      <c r="M27" s="282"/>
      <c r="N27" s="282"/>
      <c r="O27" s="337"/>
      <c r="P27" s="282">
        <f t="shared" si="5"/>
        <v>0</v>
      </c>
      <c r="Q27" s="282">
        <f t="shared" si="6"/>
        <v>0</v>
      </c>
      <c r="R27" s="282">
        <f t="shared" si="6"/>
        <v>0</v>
      </c>
      <c r="S27" s="281"/>
      <c r="T27" s="282"/>
      <c r="U27" s="290"/>
      <c r="V27" s="282"/>
      <c r="W27" s="282"/>
      <c r="X27" s="291"/>
      <c r="Y27" s="290"/>
      <c r="Z27" s="282"/>
      <c r="AA27" s="282"/>
      <c r="AB27" s="347">
        <f t="shared" si="27"/>
        <v>0</v>
      </c>
      <c r="AC27" s="290"/>
      <c r="AD27" s="282"/>
      <c r="AE27" s="282"/>
      <c r="AF27" s="291">
        <f t="shared" si="22"/>
        <v>0</v>
      </c>
      <c r="AG27" s="290"/>
      <c r="AH27" s="282"/>
      <c r="AI27" s="282"/>
      <c r="AJ27" s="291">
        <f t="shared" si="23"/>
        <v>0</v>
      </c>
      <c r="AK27" s="349"/>
      <c r="AL27" s="349"/>
      <c r="AM27" s="349"/>
      <c r="AN27" s="291">
        <f t="shared" si="10"/>
        <v>0</v>
      </c>
      <c r="AO27" s="349"/>
      <c r="AP27" s="349"/>
      <c r="AQ27" s="349"/>
      <c r="AR27" s="291">
        <f t="shared" si="11"/>
        <v>0</v>
      </c>
      <c r="AS27" s="349"/>
      <c r="AT27" s="349"/>
      <c r="AU27" s="349"/>
      <c r="AV27" s="291">
        <f t="shared" si="12"/>
        <v>0</v>
      </c>
      <c r="AW27" s="349"/>
      <c r="AX27" s="349"/>
      <c r="AY27" s="349"/>
      <c r="AZ27" s="291">
        <f t="shared" si="24"/>
        <v>0</v>
      </c>
      <c r="BA27" s="349"/>
      <c r="BB27" s="349"/>
      <c r="BC27" s="349"/>
      <c r="BD27" s="291">
        <f t="shared" si="13"/>
        <v>0</v>
      </c>
      <c r="BE27" s="349"/>
      <c r="BF27" s="349"/>
      <c r="BG27" s="349"/>
      <c r="BH27" s="347">
        <f t="shared" si="25"/>
        <v>0</v>
      </c>
      <c r="BI27" s="349"/>
      <c r="BJ27" s="349"/>
      <c r="BK27" s="349"/>
      <c r="BL27" s="349">
        <f t="shared" si="28"/>
        <v>0</v>
      </c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50">
        <f t="shared" si="31"/>
        <v>0</v>
      </c>
      <c r="CC27" s="349"/>
      <c r="CD27" s="349"/>
      <c r="CE27" s="349"/>
      <c r="CF27" s="350">
        <f t="shared" si="32"/>
        <v>0</v>
      </c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51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352"/>
      <c r="DM27" s="353">
        <f t="shared" si="21"/>
        <v>0</v>
      </c>
      <c r="DN27" s="353">
        <f t="shared" si="21"/>
        <v>0</v>
      </c>
      <c r="DO27" s="169"/>
      <c r="DP27" s="169"/>
      <c r="DQ27" s="169"/>
      <c r="DR27" s="321"/>
      <c r="DS27" s="169"/>
      <c r="DT27" s="354"/>
      <c r="DU27" s="321"/>
      <c r="DV27" s="169"/>
      <c r="DW27" s="169"/>
      <c r="DX27" s="169"/>
      <c r="DY27" s="169"/>
      <c r="DZ27" s="169"/>
    </row>
    <row r="28" spans="1:130">
      <c r="A28" s="361"/>
      <c r="B28" s="278" t="s">
        <v>3446</v>
      </c>
      <c r="C28" s="278"/>
      <c r="D28" s="279"/>
      <c r="E28" s="298">
        <f>SUM(E8:E27)</f>
        <v>488750</v>
      </c>
      <c r="F28" s="298"/>
      <c r="G28" s="298">
        <f>SUM(G8:G27)</f>
        <v>86250</v>
      </c>
      <c r="H28" s="281"/>
      <c r="I28" s="298">
        <f>SUM(I8:I27)</f>
        <v>3848.90625</v>
      </c>
      <c r="J28" s="298"/>
      <c r="K28" s="298">
        <f>SUM(K8:K27)</f>
        <v>28286.40625</v>
      </c>
      <c r="L28" s="362" t="s">
        <v>3454</v>
      </c>
      <c r="M28" s="298">
        <f t="shared" ref="M28:BZ28" si="35">SUM(M8:M27)</f>
        <v>380</v>
      </c>
      <c r="N28" s="298">
        <f t="shared" si="35"/>
        <v>76978.125</v>
      </c>
      <c r="O28" s="298">
        <f t="shared" si="35"/>
        <v>565728.125</v>
      </c>
      <c r="P28" s="292">
        <f t="shared" si="35"/>
        <v>299624</v>
      </c>
      <c r="Q28" s="292">
        <f t="shared" si="35"/>
        <v>258730</v>
      </c>
      <c r="R28" s="292">
        <f t="shared" si="35"/>
        <v>40894</v>
      </c>
      <c r="S28" s="292">
        <f t="shared" si="35"/>
        <v>266104.125</v>
      </c>
      <c r="T28" s="292">
        <f t="shared" si="35"/>
        <v>0</v>
      </c>
      <c r="U28" s="292">
        <f t="shared" si="35"/>
        <v>0</v>
      </c>
      <c r="V28" s="292">
        <f t="shared" si="35"/>
        <v>32513</v>
      </c>
      <c r="W28" s="292">
        <f t="shared" si="35"/>
        <v>3119</v>
      </c>
      <c r="X28" s="292">
        <f t="shared" si="35"/>
        <v>35632</v>
      </c>
      <c r="Y28" s="292">
        <f t="shared" si="35"/>
        <v>0</v>
      </c>
      <c r="Z28" s="292">
        <f t="shared" si="35"/>
        <v>34961</v>
      </c>
      <c r="AA28" s="292">
        <f t="shared" si="35"/>
        <v>5255</v>
      </c>
      <c r="AB28" s="292">
        <f t="shared" si="35"/>
        <v>40216</v>
      </c>
      <c r="AC28" s="292">
        <f t="shared" si="35"/>
        <v>0</v>
      </c>
      <c r="AD28" s="292">
        <f t="shared" si="35"/>
        <v>41714</v>
      </c>
      <c r="AE28" s="292">
        <f t="shared" si="35"/>
        <v>5990</v>
      </c>
      <c r="AF28" s="292">
        <f t="shared" si="35"/>
        <v>47704</v>
      </c>
      <c r="AG28" s="292">
        <f t="shared" si="35"/>
        <v>39296</v>
      </c>
      <c r="AH28" s="292">
        <f t="shared" si="35"/>
        <v>21618</v>
      </c>
      <c r="AI28" s="292">
        <f t="shared" si="35"/>
        <v>4644</v>
      </c>
      <c r="AJ28" s="292">
        <f t="shared" si="35"/>
        <v>26262</v>
      </c>
      <c r="AK28" s="292">
        <f t="shared" si="35"/>
        <v>0</v>
      </c>
      <c r="AL28" s="292">
        <f t="shared" si="35"/>
        <v>17814</v>
      </c>
      <c r="AM28" s="292">
        <f t="shared" si="35"/>
        <v>3306</v>
      </c>
      <c r="AN28" s="292">
        <f t="shared" si="35"/>
        <v>21120</v>
      </c>
      <c r="AO28" s="292">
        <f t="shared" si="35"/>
        <v>0</v>
      </c>
      <c r="AP28" s="292">
        <f t="shared" si="35"/>
        <v>24889</v>
      </c>
      <c r="AQ28" s="292">
        <f t="shared" si="35"/>
        <v>4513</v>
      </c>
      <c r="AR28" s="292">
        <f t="shared" si="35"/>
        <v>29402</v>
      </c>
      <c r="AS28" s="292">
        <f t="shared" si="35"/>
        <v>0</v>
      </c>
      <c r="AT28" s="292">
        <f t="shared" si="35"/>
        <v>22364</v>
      </c>
      <c r="AU28" s="292">
        <f t="shared" si="35"/>
        <v>2114</v>
      </c>
      <c r="AV28" s="292">
        <f t="shared" si="35"/>
        <v>24478</v>
      </c>
      <c r="AW28" s="292">
        <f t="shared" si="35"/>
        <v>0</v>
      </c>
      <c r="AX28" s="292">
        <f t="shared" si="35"/>
        <v>6593</v>
      </c>
      <c r="AY28" s="292">
        <f t="shared" si="35"/>
        <v>1061</v>
      </c>
      <c r="AZ28" s="292">
        <f t="shared" si="35"/>
        <v>7654</v>
      </c>
      <c r="BA28" s="292">
        <f t="shared" si="35"/>
        <v>0</v>
      </c>
      <c r="BB28" s="292">
        <f t="shared" si="35"/>
        <v>21781</v>
      </c>
      <c r="BC28" s="292">
        <f t="shared" si="35"/>
        <v>5355</v>
      </c>
      <c r="BD28" s="292">
        <f t="shared" si="35"/>
        <v>27136</v>
      </c>
      <c r="BE28" s="292">
        <f t="shared" si="35"/>
        <v>0</v>
      </c>
      <c r="BF28" s="292">
        <f t="shared" si="35"/>
        <v>12617</v>
      </c>
      <c r="BG28" s="292">
        <f t="shared" si="35"/>
        <v>1693</v>
      </c>
      <c r="BH28" s="292">
        <f t="shared" si="35"/>
        <v>14310</v>
      </c>
      <c r="BI28" s="292">
        <f t="shared" si="35"/>
        <v>0</v>
      </c>
      <c r="BJ28" s="292">
        <f t="shared" si="35"/>
        <v>13362</v>
      </c>
      <c r="BK28" s="292">
        <f t="shared" si="35"/>
        <v>2508</v>
      </c>
      <c r="BL28" s="292">
        <f t="shared" si="35"/>
        <v>15870</v>
      </c>
      <c r="BM28" s="292">
        <f t="shared" si="35"/>
        <v>0</v>
      </c>
      <c r="BN28" s="292">
        <f t="shared" si="35"/>
        <v>1063</v>
      </c>
      <c r="BO28" s="292">
        <f t="shared" si="35"/>
        <v>167</v>
      </c>
      <c r="BP28" s="292">
        <f t="shared" si="35"/>
        <v>1230</v>
      </c>
      <c r="BQ28" s="292">
        <f t="shared" si="35"/>
        <v>0</v>
      </c>
      <c r="BR28" s="292">
        <f t="shared" si="35"/>
        <v>1063</v>
      </c>
      <c r="BS28" s="292">
        <f t="shared" si="35"/>
        <v>167</v>
      </c>
      <c r="BT28" s="292">
        <f t="shared" si="35"/>
        <v>1230</v>
      </c>
      <c r="BU28" s="292">
        <f t="shared" si="35"/>
        <v>0</v>
      </c>
      <c r="BV28" s="292">
        <f t="shared" si="35"/>
        <v>1063</v>
      </c>
      <c r="BW28" s="292">
        <f t="shared" si="35"/>
        <v>167</v>
      </c>
      <c r="BX28" s="292">
        <f t="shared" si="35"/>
        <v>1230</v>
      </c>
      <c r="BY28" s="292">
        <f t="shared" si="35"/>
        <v>0</v>
      </c>
      <c r="BZ28" s="292">
        <f t="shared" si="35"/>
        <v>1063</v>
      </c>
      <c r="CA28" s="292">
        <f t="shared" ref="CA28:DL28" si="36">SUM(CA8:CA27)</f>
        <v>167</v>
      </c>
      <c r="CB28" s="292">
        <f t="shared" si="36"/>
        <v>1230</v>
      </c>
      <c r="CC28" s="292">
        <f t="shared" si="36"/>
        <v>0</v>
      </c>
      <c r="CD28" s="292">
        <f t="shared" si="36"/>
        <v>1063</v>
      </c>
      <c r="CE28" s="292">
        <f t="shared" si="36"/>
        <v>167</v>
      </c>
      <c r="CF28" s="292">
        <f t="shared" si="36"/>
        <v>1230</v>
      </c>
      <c r="CG28" s="292">
        <f t="shared" si="36"/>
        <v>39874</v>
      </c>
      <c r="CH28" s="292">
        <f t="shared" si="36"/>
        <v>2126</v>
      </c>
      <c r="CI28" s="292">
        <f t="shared" si="36"/>
        <v>334</v>
      </c>
      <c r="CJ28" s="292">
        <f t="shared" si="36"/>
        <v>2460</v>
      </c>
      <c r="CK28" s="292">
        <f t="shared" si="36"/>
        <v>0</v>
      </c>
      <c r="CL28" s="292">
        <f t="shared" si="36"/>
        <v>1063</v>
      </c>
      <c r="CM28" s="292">
        <f t="shared" si="36"/>
        <v>167</v>
      </c>
      <c r="CN28" s="292">
        <f t="shared" si="36"/>
        <v>1230</v>
      </c>
      <c r="CO28" s="292">
        <f t="shared" si="36"/>
        <v>0</v>
      </c>
      <c r="CP28" s="292">
        <f t="shared" si="36"/>
        <v>0</v>
      </c>
      <c r="CQ28" s="292">
        <f t="shared" si="36"/>
        <v>0</v>
      </c>
      <c r="CR28" s="292">
        <f t="shared" si="36"/>
        <v>0</v>
      </c>
      <c r="CS28" s="292">
        <f t="shared" si="36"/>
        <v>0</v>
      </c>
      <c r="CT28" s="292">
        <f t="shared" si="36"/>
        <v>0</v>
      </c>
      <c r="CU28" s="292">
        <f t="shared" si="36"/>
        <v>0</v>
      </c>
      <c r="CV28" s="292">
        <f t="shared" si="36"/>
        <v>0</v>
      </c>
      <c r="CW28" s="292">
        <f t="shared" si="36"/>
        <v>17</v>
      </c>
      <c r="CX28" s="292">
        <f t="shared" si="36"/>
        <v>437750</v>
      </c>
      <c r="CY28" s="292">
        <f t="shared" si="36"/>
        <v>2</v>
      </c>
      <c r="CZ28" s="292">
        <f t="shared" si="36"/>
        <v>51000</v>
      </c>
      <c r="DA28" s="292">
        <f t="shared" si="36"/>
        <v>0</v>
      </c>
      <c r="DB28" s="292">
        <f t="shared" si="36"/>
        <v>0</v>
      </c>
      <c r="DC28" s="292">
        <f t="shared" si="36"/>
        <v>15</v>
      </c>
      <c r="DD28" s="292">
        <f t="shared" si="36"/>
        <v>382500</v>
      </c>
      <c r="DE28" s="292">
        <f t="shared" si="36"/>
        <v>4</v>
      </c>
      <c r="DF28" s="292">
        <f t="shared" si="36"/>
        <v>106250</v>
      </c>
      <c r="DG28" s="292">
        <f t="shared" si="36"/>
        <v>0</v>
      </c>
      <c r="DH28" s="292">
        <f t="shared" si="36"/>
        <v>0</v>
      </c>
      <c r="DI28" s="292">
        <f t="shared" si="36"/>
        <v>0</v>
      </c>
      <c r="DJ28" s="292">
        <f t="shared" si="36"/>
        <v>0</v>
      </c>
      <c r="DK28" s="292">
        <f t="shared" si="36"/>
        <v>0</v>
      </c>
      <c r="DL28" s="292">
        <f t="shared" si="36"/>
        <v>0</v>
      </c>
      <c r="DM28" s="353">
        <f t="shared" si="21"/>
        <v>19</v>
      </c>
      <c r="DN28" s="353">
        <f t="shared" si="21"/>
        <v>488750</v>
      </c>
      <c r="DO28" s="298">
        <f>SUM(DO8:DO27)</f>
        <v>17</v>
      </c>
      <c r="DP28" s="298">
        <f>SUM(DP8:DP27)</f>
        <v>437750</v>
      </c>
      <c r="DQ28" s="363">
        <f>SUM(DQ8:DQ27)</f>
        <v>2</v>
      </c>
      <c r="DR28" s="364">
        <f>SUM(DR8:DR27)</f>
        <v>51000</v>
      </c>
      <c r="DT28" s="312"/>
      <c r="DU28" s="257"/>
    </row>
    <row r="31" spans="1:130">
      <c r="E31">
        <f>E28/85*100</f>
        <v>575000</v>
      </c>
    </row>
    <row r="32" spans="1:130">
      <c r="E32">
        <f>E31*0.1</f>
        <v>57500</v>
      </c>
    </row>
    <row r="33" spans="5:5">
      <c r="E33" s="608">
        <f>E32+E28</f>
        <v>546250</v>
      </c>
    </row>
  </sheetData>
  <mergeCells count="44"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DO4:DQ4"/>
    <mergeCell ref="CG4:CJ4"/>
    <mergeCell ref="CK4:CN4"/>
    <mergeCell ref="CO4:CR4"/>
    <mergeCell ref="CS4:CV4"/>
    <mergeCell ref="CW4:CZ4"/>
    <mergeCell ref="DA4:D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99"/>
  <sheetViews>
    <sheetView topLeftCell="A192" workbookViewId="0">
      <selection activeCell="A93" sqref="A93:A199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  <c r="U1" s="613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  <c r="U2" s="613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  <c r="U3" s="613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219"/>
      <c r="U4" s="613"/>
    </row>
    <row r="5" spans="1:21" ht="18.75">
      <c r="A5" s="798" t="s">
        <v>6264</v>
      </c>
      <c r="B5" s="798"/>
      <c r="C5" s="798"/>
      <c r="D5" s="798"/>
      <c r="E5" s="798"/>
      <c r="F5" s="798"/>
      <c r="G5" s="798"/>
      <c r="H5" s="178"/>
      <c r="I5" s="178"/>
      <c r="J5" s="220"/>
      <c r="K5" s="614"/>
      <c r="L5" s="615"/>
      <c r="M5" s="221"/>
      <c r="N5" s="215"/>
      <c r="O5" s="616"/>
      <c r="P5" s="617"/>
      <c r="Q5" s="618"/>
      <c r="R5" s="145" t="s">
        <v>1100</v>
      </c>
      <c r="S5" s="219"/>
      <c r="T5" s="219"/>
      <c r="U5" s="613"/>
    </row>
    <row r="6" spans="1:21" ht="15.75">
      <c r="A6" s="619"/>
      <c r="B6" s="169"/>
      <c r="C6" s="169"/>
      <c r="D6" s="169"/>
      <c r="E6" s="170"/>
      <c r="F6" s="180"/>
      <c r="G6" s="180"/>
      <c r="H6" s="180"/>
      <c r="I6" s="180"/>
      <c r="J6" s="44"/>
      <c r="K6" s="152"/>
      <c r="L6" s="152"/>
      <c r="M6" s="223"/>
      <c r="N6" s="216"/>
      <c r="O6" s="620"/>
      <c r="P6" s="620"/>
      <c r="Q6" s="803" t="s">
        <v>1655</v>
      </c>
      <c r="R6" s="803"/>
      <c r="S6" s="219"/>
      <c r="T6" s="219"/>
      <c r="U6" s="613"/>
    </row>
    <row r="7" spans="1:21" ht="15.75">
      <c r="A7" s="799" t="s">
        <v>1102</v>
      </c>
      <c r="B7" s="799"/>
      <c r="C7" s="799"/>
      <c r="D7" s="169"/>
      <c r="E7" s="170"/>
      <c r="F7" s="180"/>
      <c r="G7" s="180"/>
      <c r="H7" s="180"/>
      <c r="I7" s="180"/>
      <c r="J7" s="44"/>
      <c r="K7" s="152"/>
      <c r="L7" s="152"/>
      <c r="M7" s="223"/>
      <c r="N7" s="216"/>
      <c r="O7" s="620"/>
      <c r="P7" s="802" t="s">
        <v>1656</v>
      </c>
      <c r="Q7" s="802"/>
      <c r="R7" s="802"/>
      <c r="S7" s="219"/>
      <c r="T7" s="219"/>
      <c r="U7" s="613"/>
    </row>
    <row r="8" spans="1:21" ht="60">
      <c r="A8" s="621" t="s">
        <v>708</v>
      </c>
      <c r="B8" s="115" t="s">
        <v>709</v>
      </c>
      <c r="C8" s="115" t="s">
        <v>710</v>
      </c>
      <c r="D8" s="115" t="s">
        <v>711</v>
      </c>
      <c r="E8" s="115" t="s">
        <v>712</v>
      </c>
      <c r="F8" s="115" t="s">
        <v>9</v>
      </c>
      <c r="G8" s="622" t="s">
        <v>713</v>
      </c>
      <c r="H8" s="115" t="s">
        <v>714</v>
      </c>
      <c r="I8" s="115" t="s">
        <v>715</v>
      </c>
      <c r="J8" s="115" t="s">
        <v>716</v>
      </c>
      <c r="K8" s="115" t="s">
        <v>717</v>
      </c>
      <c r="L8" s="623" t="s">
        <v>6265</v>
      </c>
      <c r="M8" s="115" t="s">
        <v>719</v>
      </c>
      <c r="N8" s="115" t="s">
        <v>720</v>
      </c>
      <c r="O8" s="115" t="s">
        <v>721</v>
      </c>
      <c r="P8" s="115" t="s">
        <v>720</v>
      </c>
      <c r="Q8" s="115" t="s">
        <v>719</v>
      </c>
      <c r="R8" s="115" t="s">
        <v>721</v>
      </c>
      <c r="S8" s="581" t="s">
        <v>1658</v>
      </c>
      <c r="T8" s="581" t="s">
        <v>1659</v>
      </c>
      <c r="U8" s="624" t="s">
        <v>3344</v>
      </c>
    </row>
    <row r="9" spans="1:21" ht="75">
      <c r="A9" s="27">
        <v>1</v>
      </c>
      <c r="B9" s="27"/>
      <c r="C9" s="95" t="s">
        <v>5794</v>
      </c>
      <c r="D9" s="95" t="s">
        <v>5795</v>
      </c>
      <c r="E9" s="95" t="s">
        <v>5796</v>
      </c>
      <c r="F9" s="123" t="s">
        <v>30</v>
      </c>
      <c r="G9" s="597" t="s">
        <v>33</v>
      </c>
      <c r="H9" s="597" t="s">
        <v>34</v>
      </c>
      <c r="I9" s="597" t="s">
        <v>6</v>
      </c>
      <c r="J9" s="95" t="s">
        <v>5797</v>
      </c>
      <c r="K9" s="27">
        <v>50000</v>
      </c>
      <c r="L9" s="27">
        <v>31500</v>
      </c>
      <c r="M9" s="27" t="s">
        <v>5798</v>
      </c>
      <c r="N9" s="27">
        <v>35000</v>
      </c>
      <c r="O9" s="27">
        <v>20</v>
      </c>
      <c r="P9" s="27">
        <v>35000</v>
      </c>
      <c r="Q9" s="27" t="s">
        <v>5799</v>
      </c>
      <c r="R9" s="27">
        <v>20</v>
      </c>
      <c r="S9" s="242" t="s">
        <v>5800</v>
      </c>
      <c r="T9" s="242" t="s">
        <v>5801</v>
      </c>
      <c r="U9" s="241" t="s">
        <v>5802</v>
      </c>
    </row>
    <row r="10" spans="1:21" ht="75">
      <c r="A10" s="27">
        <v>2</v>
      </c>
      <c r="B10" s="27"/>
      <c r="C10" s="95" t="s">
        <v>1265</v>
      </c>
      <c r="D10" s="95" t="s">
        <v>5803</v>
      </c>
      <c r="E10" s="95" t="s">
        <v>5804</v>
      </c>
      <c r="F10" s="123" t="s">
        <v>30</v>
      </c>
      <c r="G10" s="597" t="s">
        <v>33</v>
      </c>
      <c r="H10" s="597" t="s">
        <v>34</v>
      </c>
      <c r="I10" s="597" t="s">
        <v>6</v>
      </c>
      <c r="J10" s="95" t="s">
        <v>5805</v>
      </c>
      <c r="K10" s="27">
        <v>50000</v>
      </c>
      <c r="L10" s="27">
        <v>31500</v>
      </c>
      <c r="M10" s="27" t="s">
        <v>5798</v>
      </c>
      <c r="N10" s="27">
        <v>35000</v>
      </c>
      <c r="O10" s="27">
        <v>20</v>
      </c>
      <c r="P10" s="27">
        <v>35000</v>
      </c>
      <c r="Q10" s="27" t="s">
        <v>5799</v>
      </c>
      <c r="R10" s="27">
        <v>20</v>
      </c>
      <c r="S10" s="242" t="s">
        <v>5806</v>
      </c>
      <c r="T10" s="242" t="s">
        <v>5807</v>
      </c>
      <c r="U10" s="241" t="s">
        <v>5808</v>
      </c>
    </row>
    <row r="11" spans="1:21" ht="30">
      <c r="A11" s="27">
        <v>3</v>
      </c>
      <c r="B11" s="27"/>
      <c r="C11" s="95" t="s">
        <v>5809</v>
      </c>
      <c r="D11" s="104" t="s">
        <v>5810</v>
      </c>
      <c r="E11" s="95" t="s">
        <v>5811</v>
      </c>
      <c r="F11" s="123" t="s">
        <v>30</v>
      </c>
      <c r="G11" s="597" t="s">
        <v>33</v>
      </c>
      <c r="H11" s="597" t="s">
        <v>34</v>
      </c>
      <c r="I11" s="610" t="s">
        <v>5</v>
      </c>
      <c r="J11" s="95" t="s">
        <v>5812</v>
      </c>
      <c r="K11" s="27">
        <v>100000</v>
      </c>
      <c r="L11" s="27">
        <v>63000</v>
      </c>
      <c r="M11" s="27" t="s">
        <v>5798</v>
      </c>
      <c r="N11" s="27">
        <v>70000</v>
      </c>
      <c r="O11" s="27">
        <v>20</v>
      </c>
      <c r="P11" s="27">
        <v>70000</v>
      </c>
      <c r="Q11" s="27" t="s">
        <v>5799</v>
      </c>
      <c r="R11" s="27">
        <v>20</v>
      </c>
      <c r="S11" s="242" t="s">
        <v>5813</v>
      </c>
      <c r="T11" s="242" t="s">
        <v>5814</v>
      </c>
      <c r="U11" s="241" t="s">
        <v>5815</v>
      </c>
    </row>
    <row r="12" spans="1:21" ht="45">
      <c r="A12" s="27">
        <v>4</v>
      </c>
      <c r="B12" s="27"/>
      <c r="C12" s="95" t="s">
        <v>5816</v>
      </c>
      <c r="D12" s="95" t="s">
        <v>5817</v>
      </c>
      <c r="E12" s="95" t="s">
        <v>5818</v>
      </c>
      <c r="F12" s="123" t="s">
        <v>30</v>
      </c>
      <c r="G12" s="597" t="s">
        <v>33</v>
      </c>
      <c r="H12" s="597" t="s">
        <v>34</v>
      </c>
      <c r="I12" s="597" t="s">
        <v>6</v>
      </c>
      <c r="J12" s="95" t="s">
        <v>5819</v>
      </c>
      <c r="K12" s="27">
        <v>50000</v>
      </c>
      <c r="L12" s="27">
        <v>31500</v>
      </c>
      <c r="M12" s="27" t="s">
        <v>5798</v>
      </c>
      <c r="N12" s="27">
        <v>35000</v>
      </c>
      <c r="O12" s="27">
        <v>20</v>
      </c>
      <c r="P12" s="27">
        <v>35000</v>
      </c>
      <c r="Q12" s="27" t="s">
        <v>5799</v>
      </c>
      <c r="R12" s="27">
        <v>20</v>
      </c>
      <c r="S12" s="242" t="s">
        <v>5820</v>
      </c>
      <c r="T12" s="242" t="s">
        <v>5821</v>
      </c>
      <c r="U12" s="241" t="s">
        <v>5822</v>
      </c>
    </row>
    <row r="13" spans="1:21" ht="60">
      <c r="A13" s="27">
        <v>5</v>
      </c>
      <c r="B13" s="27"/>
      <c r="C13" s="54" t="s">
        <v>5823</v>
      </c>
      <c r="D13" s="54" t="s">
        <v>5824</v>
      </c>
      <c r="E13" s="54" t="s">
        <v>1232</v>
      </c>
      <c r="F13" s="123" t="s">
        <v>30</v>
      </c>
      <c r="G13" s="597" t="s">
        <v>33</v>
      </c>
      <c r="H13" s="597" t="s">
        <v>34</v>
      </c>
      <c r="I13" s="597" t="s">
        <v>6</v>
      </c>
      <c r="J13" s="54" t="s">
        <v>5825</v>
      </c>
      <c r="K13" s="27">
        <v>50000</v>
      </c>
      <c r="L13" s="27">
        <v>31500</v>
      </c>
      <c r="M13" s="27" t="s">
        <v>5798</v>
      </c>
      <c r="N13" s="27">
        <v>35000</v>
      </c>
      <c r="O13" s="27">
        <v>20</v>
      </c>
      <c r="P13" s="27">
        <v>35000</v>
      </c>
      <c r="Q13" s="27" t="s">
        <v>5799</v>
      </c>
      <c r="R13" s="27">
        <v>20</v>
      </c>
      <c r="S13" s="600" t="s">
        <v>5826</v>
      </c>
      <c r="T13" s="600" t="s">
        <v>5827</v>
      </c>
      <c r="U13" s="602" t="s">
        <v>5828</v>
      </c>
    </row>
    <row r="14" spans="1:21" ht="75">
      <c r="A14" s="27">
        <v>6</v>
      </c>
      <c r="B14" s="27"/>
      <c r="C14" s="54" t="s">
        <v>5829</v>
      </c>
      <c r="D14" s="54" t="s">
        <v>5830</v>
      </c>
      <c r="E14" s="54" t="s">
        <v>5831</v>
      </c>
      <c r="F14" s="123" t="s">
        <v>30</v>
      </c>
      <c r="G14" s="597" t="s">
        <v>33</v>
      </c>
      <c r="H14" s="597" t="s">
        <v>34</v>
      </c>
      <c r="I14" s="610" t="s">
        <v>5</v>
      </c>
      <c r="J14" s="54" t="s">
        <v>5832</v>
      </c>
      <c r="K14" s="27">
        <v>100000</v>
      </c>
      <c r="L14" s="27">
        <v>63000</v>
      </c>
      <c r="M14" s="27" t="s">
        <v>5798</v>
      </c>
      <c r="N14" s="27">
        <v>70000</v>
      </c>
      <c r="O14" s="27">
        <v>20</v>
      </c>
      <c r="P14" s="27">
        <v>70000</v>
      </c>
      <c r="Q14" s="27" t="s">
        <v>5799</v>
      </c>
      <c r="R14" s="27">
        <v>20</v>
      </c>
      <c r="S14" s="600" t="s">
        <v>5833</v>
      </c>
      <c r="T14" s="600" t="s">
        <v>5834</v>
      </c>
      <c r="U14" s="602" t="s">
        <v>5835</v>
      </c>
    </row>
    <row r="15" spans="1:21" ht="105">
      <c r="A15" s="27">
        <v>7</v>
      </c>
      <c r="B15" s="54"/>
      <c r="C15" s="95" t="s">
        <v>1991</v>
      </c>
      <c r="D15" s="95" t="s">
        <v>3193</v>
      </c>
      <c r="E15" s="95" t="s">
        <v>5836</v>
      </c>
      <c r="F15" s="123" t="s">
        <v>30</v>
      </c>
      <c r="G15" s="241" t="s">
        <v>33</v>
      </c>
      <c r="H15" s="241" t="s">
        <v>34</v>
      </c>
      <c r="I15" s="241" t="s">
        <v>6</v>
      </c>
      <c r="J15" s="119" t="s">
        <v>1682</v>
      </c>
      <c r="K15" s="54">
        <v>50000</v>
      </c>
      <c r="L15" s="54">
        <v>31500</v>
      </c>
      <c r="M15" s="54" t="s">
        <v>5798</v>
      </c>
      <c r="N15" s="95">
        <v>35000</v>
      </c>
      <c r="O15" s="54">
        <v>20</v>
      </c>
      <c r="P15" s="95">
        <v>35000</v>
      </c>
      <c r="Q15" s="54" t="s">
        <v>5837</v>
      </c>
      <c r="R15" s="54">
        <v>20</v>
      </c>
      <c r="S15" s="242" t="s">
        <v>5838</v>
      </c>
      <c r="T15" s="242" t="s">
        <v>5839</v>
      </c>
      <c r="U15" s="242" t="s">
        <v>5840</v>
      </c>
    </row>
    <row r="16" spans="1:21" ht="75">
      <c r="A16" s="27">
        <v>8</v>
      </c>
      <c r="B16" s="54"/>
      <c r="C16" s="95" t="s">
        <v>5841</v>
      </c>
      <c r="D16" s="95" t="s">
        <v>5842</v>
      </c>
      <c r="E16" s="95" t="s">
        <v>5843</v>
      </c>
      <c r="F16" s="123" t="s">
        <v>30</v>
      </c>
      <c r="G16" s="241" t="s">
        <v>33</v>
      </c>
      <c r="H16" s="241" t="s">
        <v>34</v>
      </c>
      <c r="I16" s="241" t="s">
        <v>6</v>
      </c>
      <c r="J16" s="119" t="s">
        <v>4565</v>
      </c>
      <c r="K16" s="54">
        <v>50000</v>
      </c>
      <c r="L16" s="54">
        <v>31500</v>
      </c>
      <c r="M16" s="54" t="s">
        <v>5798</v>
      </c>
      <c r="N16" s="95">
        <v>35000</v>
      </c>
      <c r="O16" s="54">
        <v>20</v>
      </c>
      <c r="P16" s="95">
        <v>35000</v>
      </c>
      <c r="Q16" s="54" t="s">
        <v>5837</v>
      </c>
      <c r="R16" s="54">
        <v>20</v>
      </c>
      <c r="S16" s="242" t="s">
        <v>5844</v>
      </c>
      <c r="T16" s="242" t="s">
        <v>5845</v>
      </c>
      <c r="U16" s="242" t="s">
        <v>5846</v>
      </c>
    </row>
    <row r="17" spans="1:21" ht="45">
      <c r="A17" s="27">
        <v>9</v>
      </c>
      <c r="B17" s="54"/>
      <c r="C17" s="95" t="s">
        <v>5279</v>
      </c>
      <c r="D17" s="95" t="s">
        <v>5847</v>
      </c>
      <c r="E17" s="95" t="s">
        <v>5848</v>
      </c>
      <c r="F17" s="123" t="s">
        <v>30</v>
      </c>
      <c r="G17" s="241" t="s">
        <v>33</v>
      </c>
      <c r="H17" s="241" t="s">
        <v>34</v>
      </c>
      <c r="I17" s="241" t="s">
        <v>6</v>
      </c>
      <c r="J17" s="119" t="s">
        <v>5849</v>
      </c>
      <c r="K17" s="54">
        <v>50000</v>
      </c>
      <c r="L17" s="54">
        <v>31500</v>
      </c>
      <c r="M17" s="54" t="s">
        <v>5798</v>
      </c>
      <c r="N17" s="95">
        <v>35000</v>
      </c>
      <c r="O17" s="54">
        <v>20</v>
      </c>
      <c r="P17" s="95">
        <v>35000</v>
      </c>
      <c r="Q17" s="54" t="s">
        <v>5837</v>
      </c>
      <c r="R17" s="54">
        <v>20</v>
      </c>
      <c r="S17" s="242" t="s">
        <v>5850</v>
      </c>
      <c r="T17" s="242" t="s">
        <v>5851</v>
      </c>
      <c r="U17" s="242" t="s">
        <v>5852</v>
      </c>
    </row>
    <row r="18" spans="1:21" ht="75">
      <c r="A18" s="27">
        <v>10</v>
      </c>
      <c r="B18" s="54"/>
      <c r="C18" s="95" t="s">
        <v>5853</v>
      </c>
      <c r="D18" s="95" t="s">
        <v>5854</v>
      </c>
      <c r="E18" s="95" t="s">
        <v>5855</v>
      </c>
      <c r="F18" s="123" t="s">
        <v>30</v>
      </c>
      <c r="G18" s="241" t="s">
        <v>33</v>
      </c>
      <c r="H18" s="241" t="s">
        <v>34</v>
      </c>
      <c r="I18" s="241" t="s">
        <v>6</v>
      </c>
      <c r="J18" s="119" t="s">
        <v>5856</v>
      </c>
      <c r="K18" s="54">
        <v>50000</v>
      </c>
      <c r="L18" s="54">
        <v>31500</v>
      </c>
      <c r="M18" s="54" t="s">
        <v>5798</v>
      </c>
      <c r="N18" s="95">
        <v>35000</v>
      </c>
      <c r="O18" s="54">
        <v>20</v>
      </c>
      <c r="P18" s="95">
        <v>35000</v>
      </c>
      <c r="Q18" s="54" t="s">
        <v>5837</v>
      </c>
      <c r="R18" s="54">
        <v>20</v>
      </c>
      <c r="S18" s="242" t="s">
        <v>5857</v>
      </c>
      <c r="T18" s="242" t="s">
        <v>5323</v>
      </c>
      <c r="U18" s="242" t="s">
        <v>5858</v>
      </c>
    </row>
    <row r="19" spans="1:21" ht="60">
      <c r="A19" s="27">
        <v>11</v>
      </c>
      <c r="B19" s="54"/>
      <c r="C19" s="95" t="s">
        <v>5859</v>
      </c>
      <c r="D19" s="95" t="s">
        <v>2272</v>
      </c>
      <c r="E19" s="95" t="s">
        <v>5860</v>
      </c>
      <c r="F19" s="123" t="s">
        <v>30</v>
      </c>
      <c r="G19" s="241" t="s">
        <v>33</v>
      </c>
      <c r="H19" s="241" t="s">
        <v>34</v>
      </c>
      <c r="I19" s="241" t="s">
        <v>6</v>
      </c>
      <c r="J19" s="119" t="s">
        <v>5861</v>
      </c>
      <c r="K19" s="54">
        <v>50000</v>
      </c>
      <c r="L19" s="54">
        <v>31500</v>
      </c>
      <c r="M19" s="54" t="s">
        <v>5798</v>
      </c>
      <c r="N19" s="95">
        <v>35000</v>
      </c>
      <c r="O19" s="54">
        <v>20</v>
      </c>
      <c r="P19" s="95">
        <v>35000</v>
      </c>
      <c r="Q19" s="54" t="s">
        <v>5837</v>
      </c>
      <c r="R19" s="54">
        <v>20</v>
      </c>
      <c r="S19" s="242" t="s">
        <v>5862</v>
      </c>
      <c r="T19" s="242" t="s">
        <v>5863</v>
      </c>
      <c r="U19" s="242" t="s">
        <v>5864</v>
      </c>
    </row>
    <row r="20" spans="1:21" ht="75">
      <c r="A20" s="27">
        <v>12</v>
      </c>
      <c r="B20" s="54"/>
      <c r="C20" s="95" t="s">
        <v>1746</v>
      </c>
      <c r="D20" s="95" t="s">
        <v>5865</v>
      </c>
      <c r="E20" s="95" t="s">
        <v>5866</v>
      </c>
      <c r="F20" s="123" t="s">
        <v>30</v>
      </c>
      <c r="G20" s="241" t="s">
        <v>33</v>
      </c>
      <c r="H20" s="241" t="s">
        <v>34</v>
      </c>
      <c r="I20" s="241" t="s">
        <v>6</v>
      </c>
      <c r="J20" s="119" t="s">
        <v>5867</v>
      </c>
      <c r="K20" s="54">
        <v>50000</v>
      </c>
      <c r="L20" s="54">
        <v>31500</v>
      </c>
      <c r="M20" s="54" t="s">
        <v>5798</v>
      </c>
      <c r="N20" s="95">
        <v>35000</v>
      </c>
      <c r="O20" s="54">
        <v>20</v>
      </c>
      <c r="P20" s="95">
        <v>35000</v>
      </c>
      <c r="Q20" s="54" t="s">
        <v>5837</v>
      </c>
      <c r="R20" s="54">
        <v>20</v>
      </c>
      <c r="S20" s="242" t="s">
        <v>5868</v>
      </c>
      <c r="T20" s="242" t="s">
        <v>5869</v>
      </c>
      <c r="U20" s="242" t="s">
        <v>5870</v>
      </c>
    </row>
    <row r="21" spans="1:21" ht="60">
      <c r="A21" s="27">
        <v>13</v>
      </c>
      <c r="B21" s="54"/>
      <c r="C21" s="123" t="s">
        <v>5871</v>
      </c>
      <c r="D21" s="123" t="s">
        <v>1746</v>
      </c>
      <c r="E21" s="123" t="s">
        <v>2775</v>
      </c>
      <c r="F21" s="123" t="s">
        <v>30</v>
      </c>
      <c r="G21" s="241" t="s">
        <v>33</v>
      </c>
      <c r="H21" s="241" t="s">
        <v>34</v>
      </c>
      <c r="I21" s="241" t="s">
        <v>6</v>
      </c>
      <c r="J21" s="119" t="s">
        <v>5872</v>
      </c>
      <c r="K21" s="54">
        <v>50000</v>
      </c>
      <c r="L21" s="54">
        <v>31500</v>
      </c>
      <c r="M21" s="54" t="s">
        <v>5798</v>
      </c>
      <c r="N21" s="123">
        <v>35000</v>
      </c>
      <c r="O21" s="54">
        <v>20</v>
      </c>
      <c r="P21" s="123">
        <v>35000</v>
      </c>
      <c r="Q21" s="54" t="s">
        <v>5837</v>
      </c>
      <c r="R21" s="54">
        <v>20</v>
      </c>
      <c r="S21" s="588" t="s">
        <v>5873</v>
      </c>
      <c r="T21" s="242" t="s">
        <v>5874</v>
      </c>
      <c r="U21" s="588" t="s">
        <v>5875</v>
      </c>
    </row>
    <row r="22" spans="1:21" ht="90">
      <c r="A22" s="27">
        <v>14</v>
      </c>
      <c r="B22" s="54"/>
      <c r="C22" s="54" t="s">
        <v>5876</v>
      </c>
      <c r="D22" s="54" t="s">
        <v>1661</v>
      </c>
      <c r="E22" s="95" t="s">
        <v>5877</v>
      </c>
      <c r="F22" s="54" t="s">
        <v>30</v>
      </c>
      <c r="G22" s="95" t="s">
        <v>33</v>
      </c>
      <c r="H22" s="595" t="s">
        <v>34</v>
      </c>
      <c r="I22" s="611" t="s">
        <v>5</v>
      </c>
      <c r="J22" s="95" t="s">
        <v>5878</v>
      </c>
      <c r="K22" s="54">
        <v>100000</v>
      </c>
      <c r="L22" s="54">
        <v>63000</v>
      </c>
      <c r="M22" s="125" t="s">
        <v>5879</v>
      </c>
      <c r="N22" s="54">
        <v>70000</v>
      </c>
      <c r="O22" s="54">
        <v>20</v>
      </c>
      <c r="P22" s="54">
        <v>70000</v>
      </c>
      <c r="Q22" s="125" t="s">
        <v>5880</v>
      </c>
      <c r="R22" s="54">
        <v>20</v>
      </c>
      <c r="S22" s="242" t="s">
        <v>5881</v>
      </c>
      <c r="T22" s="242" t="s">
        <v>5882</v>
      </c>
      <c r="U22" s="242" t="s">
        <v>5883</v>
      </c>
    </row>
    <row r="23" spans="1:21" ht="60">
      <c r="A23" s="27">
        <v>15</v>
      </c>
      <c r="B23" s="54"/>
      <c r="C23" s="54" t="s">
        <v>5884</v>
      </c>
      <c r="D23" s="54" t="s">
        <v>5885</v>
      </c>
      <c r="E23" s="95" t="s">
        <v>5886</v>
      </c>
      <c r="F23" s="54" t="s">
        <v>30</v>
      </c>
      <c r="G23" s="95" t="s">
        <v>33</v>
      </c>
      <c r="H23" s="595" t="s">
        <v>34</v>
      </c>
      <c r="I23" s="611" t="s">
        <v>5</v>
      </c>
      <c r="J23" s="95" t="s">
        <v>5878</v>
      </c>
      <c r="K23" s="54">
        <v>80000</v>
      </c>
      <c r="L23" s="54">
        <v>50400</v>
      </c>
      <c r="M23" s="125" t="s">
        <v>5879</v>
      </c>
      <c r="N23" s="54">
        <v>56000</v>
      </c>
      <c r="O23" s="54">
        <v>20</v>
      </c>
      <c r="P23" s="54">
        <v>56000</v>
      </c>
      <c r="Q23" s="125" t="s">
        <v>5880</v>
      </c>
      <c r="R23" s="54">
        <v>20</v>
      </c>
      <c r="S23" s="242" t="s">
        <v>5887</v>
      </c>
      <c r="T23" s="242" t="s">
        <v>5888</v>
      </c>
      <c r="U23" s="242" t="s">
        <v>5889</v>
      </c>
    </row>
    <row r="24" spans="1:21" ht="75">
      <c r="A24" s="27">
        <v>16</v>
      </c>
      <c r="B24" s="54"/>
      <c r="C24" s="54" t="s">
        <v>1991</v>
      </c>
      <c r="D24" s="54" t="s">
        <v>5890</v>
      </c>
      <c r="E24" s="95" t="s">
        <v>5891</v>
      </c>
      <c r="F24" s="54" t="s">
        <v>30</v>
      </c>
      <c r="G24" s="95" t="s">
        <v>33</v>
      </c>
      <c r="H24" s="595" t="s">
        <v>34</v>
      </c>
      <c r="I24" s="611" t="s">
        <v>5</v>
      </c>
      <c r="J24" s="95" t="s">
        <v>5892</v>
      </c>
      <c r="K24" s="54">
        <v>100000</v>
      </c>
      <c r="L24" s="54">
        <v>63000</v>
      </c>
      <c r="M24" s="125" t="s">
        <v>5879</v>
      </c>
      <c r="N24" s="54">
        <v>70000</v>
      </c>
      <c r="O24" s="54">
        <v>20</v>
      </c>
      <c r="P24" s="54">
        <v>70000</v>
      </c>
      <c r="Q24" s="125" t="s">
        <v>5880</v>
      </c>
      <c r="R24" s="54">
        <v>20</v>
      </c>
      <c r="S24" s="242" t="s">
        <v>5893</v>
      </c>
      <c r="T24" s="242" t="s">
        <v>5894</v>
      </c>
      <c r="U24" s="242" t="s">
        <v>5895</v>
      </c>
    </row>
    <row r="25" spans="1:21" ht="60">
      <c r="A25" s="27">
        <v>17</v>
      </c>
      <c r="B25" s="54"/>
      <c r="C25" s="95" t="s">
        <v>5896</v>
      </c>
      <c r="D25" s="95" t="s">
        <v>5897</v>
      </c>
      <c r="E25" s="95" t="s">
        <v>5898</v>
      </c>
      <c r="F25" s="54" t="s">
        <v>30</v>
      </c>
      <c r="G25" s="95" t="s">
        <v>33</v>
      </c>
      <c r="H25" s="595" t="s">
        <v>159</v>
      </c>
      <c r="I25" s="611" t="s">
        <v>5</v>
      </c>
      <c r="J25" s="95" t="s">
        <v>5899</v>
      </c>
      <c r="K25" s="54">
        <v>90000</v>
      </c>
      <c r="L25" s="54">
        <v>56700</v>
      </c>
      <c r="M25" s="125" t="s">
        <v>5879</v>
      </c>
      <c r="N25" s="54">
        <v>63000</v>
      </c>
      <c r="O25" s="54">
        <v>20</v>
      </c>
      <c r="P25" s="54">
        <v>63000</v>
      </c>
      <c r="Q25" s="125" t="s">
        <v>5880</v>
      </c>
      <c r="R25" s="54">
        <v>20</v>
      </c>
      <c r="S25" s="242" t="s">
        <v>5900</v>
      </c>
      <c r="T25" s="242" t="s">
        <v>5901</v>
      </c>
      <c r="U25" s="242" t="s">
        <v>5902</v>
      </c>
    </row>
    <row r="26" spans="1:21" ht="45">
      <c r="A26" s="27">
        <v>18</v>
      </c>
      <c r="B26" s="54"/>
      <c r="C26" s="54" t="s">
        <v>5903</v>
      </c>
      <c r="D26" s="54" t="s">
        <v>5904</v>
      </c>
      <c r="E26" s="95" t="s">
        <v>5905</v>
      </c>
      <c r="F26" s="54" t="s">
        <v>30</v>
      </c>
      <c r="G26" s="95" t="s">
        <v>33</v>
      </c>
      <c r="H26" s="595" t="s">
        <v>34</v>
      </c>
      <c r="I26" s="611" t="s">
        <v>5</v>
      </c>
      <c r="J26" s="95" t="s">
        <v>1759</v>
      </c>
      <c r="K26" s="54">
        <v>70000</v>
      </c>
      <c r="L26" s="54">
        <v>44100</v>
      </c>
      <c r="M26" s="125" t="s">
        <v>5879</v>
      </c>
      <c r="N26" s="54">
        <v>49000</v>
      </c>
      <c r="O26" s="54">
        <v>20</v>
      </c>
      <c r="P26" s="54">
        <v>49000</v>
      </c>
      <c r="Q26" s="125" t="s">
        <v>5880</v>
      </c>
      <c r="R26" s="54">
        <v>20</v>
      </c>
      <c r="S26" s="242" t="s">
        <v>5906</v>
      </c>
      <c r="T26" s="242" t="s">
        <v>5907</v>
      </c>
      <c r="U26" s="242" t="s">
        <v>5908</v>
      </c>
    </row>
    <row r="27" spans="1:21" ht="60">
      <c r="A27" s="27">
        <v>19</v>
      </c>
      <c r="B27" s="54"/>
      <c r="C27" s="54" t="s">
        <v>5909</v>
      </c>
      <c r="D27" s="54" t="s">
        <v>5910</v>
      </c>
      <c r="E27" s="95" t="s">
        <v>5911</v>
      </c>
      <c r="F27" s="54" t="s">
        <v>30</v>
      </c>
      <c r="G27" s="95" t="s">
        <v>33</v>
      </c>
      <c r="H27" s="595" t="s">
        <v>34</v>
      </c>
      <c r="I27" s="611" t="s">
        <v>5</v>
      </c>
      <c r="J27" s="95" t="s">
        <v>1759</v>
      </c>
      <c r="K27" s="54">
        <v>70000</v>
      </c>
      <c r="L27" s="54">
        <v>44100</v>
      </c>
      <c r="M27" s="125" t="s">
        <v>5879</v>
      </c>
      <c r="N27" s="54">
        <v>49000</v>
      </c>
      <c r="O27" s="54">
        <v>20</v>
      </c>
      <c r="P27" s="54">
        <v>49000</v>
      </c>
      <c r="Q27" s="125" t="s">
        <v>5880</v>
      </c>
      <c r="R27" s="54">
        <v>20</v>
      </c>
      <c r="S27" s="242" t="s">
        <v>5912</v>
      </c>
      <c r="T27" s="242" t="s">
        <v>5913</v>
      </c>
      <c r="U27" s="242" t="s">
        <v>5914</v>
      </c>
    </row>
    <row r="28" spans="1:21" ht="60">
      <c r="A28" s="27">
        <v>20</v>
      </c>
      <c r="B28" s="54"/>
      <c r="C28" s="612" t="s">
        <v>5915</v>
      </c>
      <c r="D28" s="612" t="s">
        <v>1729</v>
      </c>
      <c r="E28" s="123" t="s">
        <v>5916</v>
      </c>
      <c r="F28" s="54" t="s">
        <v>30</v>
      </c>
      <c r="G28" s="123" t="s">
        <v>33</v>
      </c>
      <c r="H28" s="595" t="s">
        <v>34</v>
      </c>
      <c r="I28" s="611" t="s">
        <v>5</v>
      </c>
      <c r="J28" s="123" t="s">
        <v>4565</v>
      </c>
      <c r="K28" s="54">
        <v>50000</v>
      </c>
      <c r="L28" s="54">
        <v>31500</v>
      </c>
      <c r="M28" s="125" t="s">
        <v>5879</v>
      </c>
      <c r="N28" s="54">
        <v>35000</v>
      </c>
      <c r="O28" s="54">
        <v>20</v>
      </c>
      <c r="P28" s="54">
        <v>35000</v>
      </c>
      <c r="Q28" s="125" t="s">
        <v>5880</v>
      </c>
      <c r="R28" s="54">
        <v>20</v>
      </c>
      <c r="S28" s="242" t="s">
        <v>5917</v>
      </c>
      <c r="T28" s="588" t="s">
        <v>5918</v>
      </c>
      <c r="U28" s="588" t="s">
        <v>5919</v>
      </c>
    </row>
    <row r="29" spans="1:21" ht="45">
      <c r="A29" s="27">
        <v>21</v>
      </c>
      <c r="B29" s="54"/>
      <c r="C29" s="54" t="s">
        <v>3122</v>
      </c>
      <c r="D29" s="54" t="s">
        <v>5920</v>
      </c>
      <c r="E29" s="95" t="s">
        <v>5921</v>
      </c>
      <c r="F29" s="54" t="s">
        <v>30</v>
      </c>
      <c r="G29" s="95" t="s">
        <v>33</v>
      </c>
      <c r="H29" s="595" t="s">
        <v>34</v>
      </c>
      <c r="I29" s="611" t="s">
        <v>5</v>
      </c>
      <c r="J29" s="95" t="s">
        <v>4672</v>
      </c>
      <c r="K29" s="54">
        <v>100000</v>
      </c>
      <c r="L29" s="54">
        <v>63000</v>
      </c>
      <c r="M29" s="125" t="s">
        <v>5879</v>
      </c>
      <c r="N29" s="54">
        <v>70000</v>
      </c>
      <c r="O29" s="54">
        <v>20</v>
      </c>
      <c r="P29" s="54">
        <v>70000</v>
      </c>
      <c r="Q29" s="125" t="s">
        <v>5880</v>
      </c>
      <c r="R29" s="54">
        <v>20</v>
      </c>
      <c r="S29" s="242" t="s">
        <v>5922</v>
      </c>
      <c r="T29" s="242" t="s">
        <v>5923</v>
      </c>
      <c r="U29" s="242" t="s">
        <v>5924</v>
      </c>
    </row>
    <row r="30" spans="1:21" ht="45">
      <c r="A30" s="27">
        <v>22</v>
      </c>
      <c r="B30" s="54"/>
      <c r="C30" s="54" t="s">
        <v>5925</v>
      </c>
      <c r="D30" s="54" t="s">
        <v>5926</v>
      </c>
      <c r="E30" s="123" t="s">
        <v>5927</v>
      </c>
      <c r="F30" s="54" t="s">
        <v>30</v>
      </c>
      <c r="G30" s="95" t="s">
        <v>33</v>
      </c>
      <c r="H30" s="595" t="s">
        <v>159</v>
      </c>
      <c r="I30" s="611" t="s">
        <v>5</v>
      </c>
      <c r="J30" s="95" t="s">
        <v>5928</v>
      </c>
      <c r="K30" s="54">
        <v>100000</v>
      </c>
      <c r="L30" s="54">
        <v>63000</v>
      </c>
      <c r="M30" s="125" t="s">
        <v>5879</v>
      </c>
      <c r="N30" s="54">
        <v>70000</v>
      </c>
      <c r="O30" s="54">
        <v>20</v>
      </c>
      <c r="P30" s="54">
        <v>70000</v>
      </c>
      <c r="Q30" s="125" t="s">
        <v>5880</v>
      </c>
      <c r="R30" s="54">
        <v>20</v>
      </c>
      <c r="S30" s="242" t="s">
        <v>5929</v>
      </c>
      <c r="T30" s="242" t="s">
        <v>5930</v>
      </c>
      <c r="U30" s="242" t="s">
        <v>5931</v>
      </c>
    </row>
    <row r="31" spans="1:21" ht="75">
      <c r="A31" s="27">
        <v>23</v>
      </c>
      <c r="B31" s="54"/>
      <c r="C31" s="54" t="s">
        <v>5932</v>
      </c>
      <c r="D31" s="54" t="s">
        <v>5350</v>
      </c>
      <c r="E31" s="95" t="s">
        <v>5933</v>
      </c>
      <c r="F31" s="54" t="s">
        <v>30</v>
      </c>
      <c r="G31" s="95" t="s">
        <v>33</v>
      </c>
      <c r="H31" s="595" t="s">
        <v>34</v>
      </c>
      <c r="I31" s="242" t="s">
        <v>6</v>
      </c>
      <c r="J31" s="95" t="s">
        <v>5934</v>
      </c>
      <c r="K31" s="54">
        <v>80000</v>
      </c>
      <c r="L31" s="54">
        <v>50400</v>
      </c>
      <c r="M31" s="125" t="s">
        <v>5879</v>
      </c>
      <c r="N31" s="54">
        <v>56000</v>
      </c>
      <c r="O31" s="54">
        <v>20</v>
      </c>
      <c r="P31" s="54">
        <v>56000</v>
      </c>
      <c r="Q31" s="125" t="s">
        <v>5880</v>
      </c>
      <c r="R31" s="54">
        <v>20</v>
      </c>
      <c r="S31" s="242" t="s">
        <v>5935</v>
      </c>
      <c r="T31" s="242" t="s">
        <v>5936</v>
      </c>
      <c r="U31" s="242" t="s">
        <v>5937</v>
      </c>
    </row>
    <row r="32" spans="1:21" ht="60">
      <c r="A32" s="27">
        <v>24</v>
      </c>
      <c r="B32" s="54"/>
      <c r="C32" s="54" t="s">
        <v>3149</v>
      </c>
      <c r="D32" s="54" t="s">
        <v>5938</v>
      </c>
      <c r="E32" s="95" t="s">
        <v>5939</v>
      </c>
      <c r="F32" s="54" t="s">
        <v>30</v>
      </c>
      <c r="G32" s="95" t="s">
        <v>33</v>
      </c>
      <c r="H32" s="595" t="s">
        <v>34</v>
      </c>
      <c r="I32" s="611" t="s">
        <v>5</v>
      </c>
      <c r="J32" s="95" t="s">
        <v>4672</v>
      </c>
      <c r="K32" s="54">
        <v>80000</v>
      </c>
      <c r="L32" s="54">
        <v>50400</v>
      </c>
      <c r="M32" s="125" t="s">
        <v>5879</v>
      </c>
      <c r="N32" s="54">
        <v>56000</v>
      </c>
      <c r="O32" s="54">
        <v>20</v>
      </c>
      <c r="P32" s="54">
        <v>56000</v>
      </c>
      <c r="Q32" s="125" t="s">
        <v>5880</v>
      </c>
      <c r="R32" s="54">
        <v>20</v>
      </c>
      <c r="S32" s="242" t="s">
        <v>5940</v>
      </c>
      <c r="T32" s="242" t="s">
        <v>5941</v>
      </c>
      <c r="U32" s="242" t="s">
        <v>5942</v>
      </c>
    </row>
    <row r="33" spans="1:21" ht="60">
      <c r="A33" s="27">
        <v>25</v>
      </c>
      <c r="B33" s="54"/>
      <c r="C33" s="54" t="s">
        <v>5943</v>
      </c>
      <c r="D33" s="54" t="s">
        <v>5944</v>
      </c>
      <c r="E33" s="95" t="s">
        <v>5939</v>
      </c>
      <c r="F33" s="54" t="s">
        <v>30</v>
      </c>
      <c r="G33" s="95" t="s">
        <v>33</v>
      </c>
      <c r="H33" s="595" t="s">
        <v>34</v>
      </c>
      <c r="I33" s="611" t="s">
        <v>5</v>
      </c>
      <c r="J33" s="95" t="s">
        <v>5878</v>
      </c>
      <c r="K33" s="54">
        <v>80000</v>
      </c>
      <c r="L33" s="54">
        <v>50400</v>
      </c>
      <c r="M33" s="125" t="s">
        <v>5879</v>
      </c>
      <c r="N33" s="54">
        <v>56000</v>
      </c>
      <c r="O33" s="54">
        <v>20</v>
      </c>
      <c r="P33" s="54">
        <v>56000</v>
      </c>
      <c r="Q33" s="125" t="s">
        <v>5880</v>
      </c>
      <c r="R33" s="54">
        <v>20</v>
      </c>
      <c r="S33" s="242" t="s">
        <v>5945</v>
      </c>
      <c r="T33" s="242" t="s">
        <v>5946</v>
      </c>
      <c r="U33" s="242" t="s">
        <v>5947</v>
      </c>
    </row>
    <row r="34" spans="1:21" ht="60">
      <c r="A34" s="27">
        <v>26</v>
      </c>
      <c r="B34" s="54"/>
      <c r="C34" s="54" t="s">
        <v>5948</v>
      </c>
      <c r="D34" s="54" t="s">
        <v>1886</v>
      </c>
      <c r="E34" s="95" t="s">
        <v>5949</v>
      </c>
      <c r="F34" s="54" t="s">
        <v>30</v>
      </c>
      <c r="G34" s="95" t="s">
        <v>33</v>
      </c>
      <c r="H34" s="595" t="s">
        <v>159</v>
      </c>
      <c r="I34" s="611" t="s">
        <v>5</v>
      </c>
      <c r="J34" s="95" t="s">
        <v>5878</v>
      </c>
      <c r="K34" s="54">
        <v>70000</v>
      </c>
      <c r="L34" s="54">
        <v>44100</v>
      </c>
      <c r="M34" s="125" t="s">
        <v>5879</v>
      </c>
      <c r="N34" s="54">
        <v>49000</v>
      </c>
      <c r="O34" s="54">
        <v>20</v>
      </c>
      <c r="P34" s="54">
        <v>49000</v>
      </c>
      <c r="Q34" s="125" t="s">
        <v>5880</v>
      </c>
      <c r="R34" s="54">
        <v>20</v>
      </c>
      <c r="S34" s="242" t="s">
        <v>5950</v>
      </c>
      <c r="T34" s="242" t="s">
        <v>5951</v>
      </c>
      <c r="U34" s="242" t="s">
        <v>5952</v>
      </c>
    </row>
    <row r="35" spans="1:21" ht="45">
      <c r="A35" s="27">
        <v>27</v>
      </c>
      <c r="B35" s="54"/>
      <c r="C35" s="54" t="s">
        <v>2650</v>
      </c>
      <c r="D35" s="54" t="s">
        <v>1711</v>
      </c>
      <c r="E35" s="95" t="s">
        <v>5921</v>
      </c>
      <c r="F35" s="54" t="s">
        <v>30</v>
      </c>
      <c r="G35" s="95" t="s">
        <v>33</v>
      </c>
      <c r="H35" s="595" t="s">
        <v>34</v>
      </c>
      <c r="I35" s="611" t="s">
        <v>5</v>
      </c>
      <c r="J35" s="95" t="s">
        <v>5878</v>
      </c>
      <c r="K35" s="54">
        <v>100000</v>
      </c>
      <c r="L35" s="54">
        <v>63000</v>
      </c>
      <c r="M35" s="125" t="s">
        <v>5879</v>
      </c>
      <c r="N35" s="54">
        <v>70000</v>
      </c>
      <c r="O35" s="54">
        <v>20</v>
      </c>
      <c r="P35" s="54">
        <v>70000</v>
      </c>
      <c r="Q35" s="125" t="s">
        <v>5880</v>
      </c>
      <c r="R35" s="54">
        <v>20</v>
      </c>
      <c r="S35" s="242" t="s">
        <v>5953</v>
      </c>
      <c r="T35" s="242" t="s">
        <v>5954</v>
      </c>
      <c r="U35" s="242" t="s">
        <v>5955</v>
      </c>
    </row>
    <row r="36" spans="1:21" ht="60">
      <c r="A36" s="27">
        <v>28</v>
      </c>
      <c r="B36" s="54"/>
      <c r="C36" s="54" t="s">
        <v>5956</v>
      </c>
      <c r="D36" s="54" t="s">
        <v>1934</v>
      </c>
      <c r="E36" s="95" t="s">
        <v>5957</v>
      </c>
      <c r="F36" s="54" t="s">
        <v>30</v>
      </c>
      <c r="G36" s="95" t="s">
        <v>33</v>
      </c>
      <c r="H36" s="595" t="s">
        <v>34</v>
      </c>
      <c r="I36" s="611" t="s">
        <v>5</v>
      </c>
      <c r="J36" s="95" t="s">
        <v>5878</v>
      </c>
      <c r="K36" s="54">
        <v>80000</v>
      </c>
      <c r="L36" s="54">
        <v>50400</v>
      </c>
      <c r="M36" s="125" t="s">
        <v>5879</v>
      </c>
      <c r="N36" s="54">
        <v>56000</v>
      </c>
      <c r="O36" s="54">
        <v>20</v>
      </c>
      <c r="P36" s="54">
        <v>56000</v>
      </c>
      <c r="Q36" s="125" t="s">
        <v>5880</v>
      </c>
      <c r="R36" s="54">
        <v>20</v>
      </c>
      <c r="S36" s="242" t="s">
        <v>5958</v>
      </c>
      <c r="T36" s="242" t="s">
        <v>5959</v>
      </c>
      <c r="U36" s="242" t="s">
        <v>5960</v>
      </c>
    </row>
    <row r="37" spans="1:21" ht="45">
      <c r="A37" s="27">
        <v>29</v>
      </c>
      <c r="B37" s="54"/>
      <c r="C37" s="54" t="s">
        <v>33</v>
      </c>
      <c r="D37" s="54" t="s">
        <v>5961</v>
      </c>
      <c r="E37" s="95" t="s">
        <v>5927</v>
      </c>
      <c r="F37" s="54" t="s">
        <v>30</v>
      </c>
      <c r="G37" s="95" t="s">
        <v>33</v>
      </c>
      <c r="H37" s="595" t="s">
        <v>34</v>
      </c>
      <c r="I37" s="611" t="s">
        <v>5</v>
      </c>
      <c r="J37" s="95" t="s">
        <v>5962</v>
      </c>
      <c r="K37" s="54">
        <v>70000</v>
      </c>
      <c r="L37" s="54">
        <v>44100</v>
      </c>
      <c r="M37" s="125" t="s">
        <v>5879</v>
      </c>
      <c r="N37" s="54">
        <v>49000</v>
      </c>
      <c r="O37" s="54">
        <v>20</v>
      </c>
      <c r="P37" s="54">
        <v>49000</v>
      </c>
      <c r="Q37" s="125" t="s">
        <v>5880</v>
      </c>
      <c r="R37" s="54">
        <v>20</v>
      </c>
      <c r="S37" s="242" t="s">
        <v>5963</v>
      </c>
      <c r="T37" s="242" t="s">
        <v>5964</v>
      </c>
      <c r="U37" s="242" t="s">
        <v>5965</v>
      </c>
    </row>
    <row r="38" spans="1:21" ht="60">
      <c r="A38" s="27">
        <v>30</v>
      </c>
      <c r="B38" s="54"/>
      <c r="C38" s="95" t="s">
        <v>5966</v>
      </c>
      <c r="D38" s="95" t="s">
        <v>2516</v>
      </c>
      <c r="E38" s="95" t="s">
        <v>5898</v>
      </c>
      <c r="F38" s="54" t="s">
        <v>30</v>
      </c>
      <c r="G38" s="95" t="s">
        <v>33</v>
      </c>
      <c r="H38" s="595" t="s">
        <v>34</v>
      </c>
      <c r="I38" s="611" t="s">
        <v>5</v>
      </c>
      <c r="J38" s="95" t="s">
        <v>5967</v>
      </c>
      <c r="K38" s="54">
        <v>100000</v>
      </c>
      <c r="L38" s="54">
        <v>63000</v>
      </c>
      <c r="M38" s="125" t="s">
        <v>5879</v>
      </c>
      <c r="N38" s="54">
        <v>70000</v>
      </c>
      <c r="O38" s="54">
        <v>20</v>
      </c>
      <c r="P38" s="54">
        <v>70000</v>
      </c>
      <c r="Q38" s="125" t="s">
        <v>5880</v>
      </c>
      <c r="R38" s="54">
        <v>20</v>
      </c>
      <c r="S38" s="242" t="s">
        <v>5968</v>
      </c>
      <c r="T38" s="242" t="s">
        <v>5969</v>
      </c>
      <c r="U38" s="242" t="s">
        <v>5970</v>
      </c>
    </row>
    <row r="39" spans="1:21" ht="90">
      <c r="A39" s="27">
        <v>31</v>
      </c>
      <c r="B39" s="54"/>
      <c r="C39" s="54" t="s">
        <v>5971</v>
      </c>
      <c r="D39" s="54" t="s">
        <v>1974</v>
      </c>
      <c r="E39" s="95" t="s">
        <v>5972</v>
      </c>
      <c r="F39" s="54" t="s">
        <v>30</v>
      </c>
      <c r="G39" s="95" t="s">
        <v>33</v>
      </c>
      <c r="H39" s="595" t="s">
        <v>34</v>
      </c>
      <c r="I39" s="611" t="s">
        <v>5</v>
      </c>
      <c r="J39" s="95" t="s">
        <v>4648</v>
      </c>
      <c r="K39" s="54">
        <v>100000</v>
      </c>
      <c r="L39" s="54">
        <v>63000</v>
      </c>
      <c r="M39" s="125" t="s">
        <v>5879</v>
      </c>
      <c r="N39" s="54">
        <v>70000</v>
      </c>
      <c r="O39" s="54">
        <v>20</v>
      </c>
      <c r="P39" s="54">
        <v>70000</v>
      </c>
      <c r="Q39" s="125" t="s">
        <v>5880</v>
      </c>
      <c r="R39" s="54">
        <v>20</v>
      </c>
      <c r="S39" s="242" t="s">
        <v>5973</v>
      </c>
      <c r="T39" s="242" t="s">
        <v>5974</v>
      </c>
      <c r="U39" s="242" t="s">
        <v>5975</v>
      </c>
    </row>
    <row r="40" spans="1:21" ht="90">
      <c r="A40" s="27">
        <v>32</v>
      </c>
      <c r="B40" s="54"/>
      <c r="C40" s="54" t="s">
        <v>5213</v>
      </c>
      <c r="D40" s="54" t="s">
        <v>5976</v>
      </c>
      <c r="E40" s="95" t="s">
        <v>5972</v>
      </c>
      <c r="F40" s="54" t="s">
        <v>30</v>
      </c>
      <c r="G40" s="95" t="s">
        <v>33</v>
      </c>
      <c r="H40" s="595" t="s">
        <v>34</v>
      </c>
      <c r="I40" s="611" t="s">
        <v>5</v>
      </c>
      <c r="J40" s="95" t="s">
        <v>4648</v>
      </c>
      <c r="K40" s="54">
        <v>100000</v>
      </c>
      <c r="L40" s="54">
        <v>63000</v>
      </c>
      <c r="M40" s="125" t="s">
        <v>5879</v>
      </c>
      <c r="N40" s="54">
        <v>70000</v>
      </c>
      <c r="O40" s="54">
        <v>20</v>
      </c>
      <c r="P40" s="54">
        <v>70000</v>
      </c>
      <c r="Q40" s="125" t="s">
        <v>5880</v>
      </c>
      <c r="R40" s="54">
        <v>20</v>
      </c>
      <c r="S40" s="242" t="s">
        <v>5977</v>
      </c>
      <c r="T40" s="242" t="s">
        <v>5978</v>
      </c>
      <c r="U40" s="242" t="s">
        <v>5979</v>
      </c>
    </row>
    <row r="41" spans="1:21" ht="60">
      <c r="A41" s="27">
        <v>33</v>
      </c>
      <c r="B41" s="54"/>
      <c r="C41" s="54" t="s">
        <v>5980</v>
      </c>
      <c r="D41" s="54" t="s">
        <v>5981</v>
      </c>
      <c r="E41" s="95" t="s">
        <v>5886</v>
      </c>
      <c r="F41" s="54" t="s">
        <v>30</v>
      </c>
      <c r="G41" s="95" t="s">
        <v>33</v>
      </c>
      <c r="H41" s="595" t="s">
        <v>34</v>
      </c>
      <c r="I41" s="611" t="s">
        <v>5</v>
      </c>
      <c r="J41" s="95" t="s">
        <v>5878</v>
      </c>
      <c r="K41" s="54">
        <v>50000</v>
      </c>
      <c r="L41" s="54">
        <v>31500</v>
      </c>
      <c r="M41" s="125" t="s">
        <v>5879</v>
      </c>
      <c r="N41" s="54">
        <v>35000</v>
      </c>
      <c r="O41" s="54">
        <v>20</v>
      </c>
      <c r="P41" s="54">
        <v>35000</v>
      </c>
      <c r="Q41" s="125" t="s">
        <v>5880</v>
      </c>
      <c r="R41" s="54">
        <v>20</v>
      </c>
      <c r="S41" s="242" t="s">
        <v>5982</v>
      </c>
      <c r="T41" s="242" t="s">
        <v>5983</v>
      </c>
      <c r="U41" s="242" t="s">
        <v>5984</v>
      </c>
    </row>
    <row r="42" spans="1:21" ht="90">
      <c r="A42" s="27">
        <v>34</v>
      </c>
      <c r="B42" s="54"/>
      <c r="C42" s="54" t="s">
        <v>5985</v>
      </c>
      <c r="D42" s="54" t="s">
        <v>5986</v>
      </c>
      <c r="E42" s="95" t="s">
        <v>4733</v>
      </c>
      <c r="F42" s="54" t="s">
        <v>30</v>
      </c>
      <c r="G42" s="95" t="s">
        <v>33</v>
      </c>
      <c r="H42" s="595" t="s">
        <v>34</v>
      </c>
      <c r="I42" s="611" t="s">
        <v>5</v>
      </c>
      <c r="J42" s="95" t="s">
        <v>4738</v>
      </c>
      <c r="K42" s="54">
        <v>50000</v>
      </c>
      <c r="L42" s="54">
        <v>31500</v>
      </c>
      <c r="M42" s="125" t="s">
        <v>5879</v>
      </c>
      <c r="N42" s="54">
        <v>35000</v>
      </c>
      <c r="O42" s="54">
        <v>20</v>
      </c>
      <c r="P42" s="54">
        <v>35000</v>
      </c>
      <c r="Q42" s="125" t="s">
        <v>5880</v>
      </c>
      <c r="R42" s="54">
        <v>20</v>
      </c>
      <c r="S42" s="242" t="s">
        <v>5987</v>
      </c>
      <c r="T42" s="242" t="s">
        <v>5988</v>
      </c>
      <c r="U42" s="242" t="s">
        <v>5989</v>
      </c>
    </row>
    <row r="43" spans="1:21" ht="90">
      <c r="A43" s="27">
        <v>35</v>
      </c>
      <c r="B43" s="54"/>
      <c r="C43" s="54" t="s">
        <v>5990</v>
      </c>
      <c r="D43" s="54" t="s">
        <v>5991</v>
      </c>
      <c r="E43" s="95" t="s">
        <v>4733</v>
      </c>
      <c r="F43" s="54" t="s">
        <v>30</v>
      </c>
      <c r="G43" s="95" t="s">
        <v>33</v>
      </c>
      <c r="H43" s="595" t="s">
        <v>34</v>
      </c>
      <c r="I43" s="611" t="s">
        <v>5</v>
      </c>
      <c r="J43" s="95" t="s">
        <v>4672</v>
      </c>
      <c r="K43" s="54">
        <v>50000</v>
      </c>
      <c r="L43" s="54">
        <v>31500</v>
      </c>
      <c r="M43" s="125" t="s">
        <v>5879</v>
      </c>
      <c r="N43" s="54">
        <v>35000</v>
      </c>
      <c r="O43" s="54">
        <v>20</v>
      </c>
      <c r="P43" s="54">
        <v>35000</v>
      </c>
      <c r="Q43" s="125" t="s">
        <v>5880</v>
      </c>
      <c r="R43" s="54">
        <v>20</v>
      </c>
      <c r="S43" s="242" t="s">
        <v>5992</v>
      </c>
      <c r="T43" s="242" t="s">
        <v>5993</v>
      </c>
      <c r="U43" s="242" t="s">
        <v>5994</v>
      </c>
    </row>
    <row r="44" spans="1:21" ht="60">
      <c r="A44" s="27">
        <v>36</v>
      </c>
      <c r="B44" s="54"/>
      <c r="C44" s="95" t="s">
        <v>5995</v>
      </c>
      <c r="D44" s="95" t="s">
        <v>5996</v>
      </c>
      <c r="E44" s="95" t="s">
        <v>5997</v>
      </c>
      <c r="F44" s="54" t="s">
        <v>30</v>
      </c>
      <c r="G44" s="95" t="s">
        <v>33</v>
      </c>
      <c r="H44" s="595" t="s">
        <v>34</v>
      </c>
      <c r="I44" s="611" t="s">
        <v>5</v>
      </c>
      <c r="J44" s="95" t="s">
        <v>4565</v>
      </c>
      <c r="K44" s="54">
        <v>80000</v>
      </c>
      <c r="L44" s="54">
        <v>50400</v>
      </c>
      <c r="M44" s="125" t="s">
        <v>5879</v>
      </c>
      <c r="N44" s="54">
        <v>56000</v>
      </c>
      <c r="O44" s="54">
        <v>20</v>
      </c>
      <c r="P44" s="54">
        <v>56000</v>
      </c>
      <c r="Q44" s="125" t="s">
        <v>5880</v>
      </c>
      <c r="R44" s="54">
        <v>20</v>
      </c>
      <c r="S44" s="242" t="s">
        <v>5998</v>
      </c>
      <c r="T44" s="242" t="s">
        <v>5999</v>
      </c>
      <c r="U44" s="242" t="s">
        <v>6000</v>
      </c>
    </row>
    <row r="45" spans="1:21" ht="60">
      <c r="A45" s="27">
        <v>37</v>
      </c>
      <c r="B45" s="54"/>
      <c r="C45" s="95" t="s">
        <v>6001</v>
      </c>
      <c r="D45" s="95" t="s">
        <v>6002</v>
      </c>
      <c r="E45" s="95" t="s">
        <v>6003</v>
      </c>
      <c r="F45" s="54" t="s">
        <v>30</v>
      </c>
      <c r="G45" s="95" t="s">
        <v>33</v>
      </c>
      <c r="H45" s="595" t="s">
        <v>34</v>
      </c>
      <c r="I45" s="611" t="s">
        <v>5</v>
      </c>
      <c r="J45" s="95" t="s">
        <v>4565</v>
      </c>
      <c r="K45" s="54">
        <v>50000</v>
      </c>
      <c r="L45" s="54">
        <v>31500</v>
      </c>
      <c r="M45" s="125" t="s">
        <v>5879</v>
      </c>
      <c r="N45" s="54">
        <v>35000</v>
      </c>
      <c r="O45" s="54">
        <v>20</v>
      </c>
      <c r="P45" s="54">
        <v>35000</v>
      </c>
      <c r="Q45" s="125" t="s">
        <v>5880</v>
      </c>
      <c r="R45" s="54">
        <v>20</v>
      </c>
      <c r="S45" s="242" t="s">
        <v>6004</v>
      </c>
      <c r="T45" s="242" t="s">
        <v>6005</v>
      </c>
      <c r="U45" s="242" t="s">
        <v>6006</v>
      </c>
    </row>
    <row r="46" spans="1:21" ht="60">
      <c r="A46" s="27">
        <v>38</v>
      </c>
      <c r="B46" s="54"/>
      <c r="C46" s="95" t="s">
        <v>6007</v>
      </c>
      <c r="D46" s="95" t="s">
        <v>6008</v>
      </c>
      <c r="E46" s="95" t="s">
        <v>6003</v>
      </c>
      <c r="F46" s="54" t="s">
        <v>30</v>
      </c>
      <c r="G46" s="95" t="s">
        <v>33</v>
      </c>
      <c r="H46" s="595" t="s">
        <v>34</v>
      </c>
      <c r="I46" s="611" t="s">
        <v>5</v>
      </c>
      <c r="J46" s="95" t="s">
        <v>4565</v>
      </c>
      <c r="K46" s="54">
        <v>50000</v>
      </c>
      <c r="L46" s="54">
        <v>31500</v>
      </c>
      <c r="M46" s="125" t="s">
        <v>5879</v>
      </c>
      <c r="N46" s="54">
        <v>35000</v>
      </c>
      <c r="O46" s="54">
        <v>20</v>
      </c>
      <c r="P46" s="54">
        <v>35000</v>
      </c>
      <c r="Q46" s="125" t="s">
        <v>5880</v>
      </c>
      <c r="R46" s="54">
        <v>20</v>
      </c>
      <c r="S46" s="242" t="s">
        <v>6009</v>
      </c>
      <c r="T46" s="242" t="s">
        <v>6010</v>
      </c>
      <c r="U46" s="242" t="s">
        <v>6011</v>
      </c>
    </row>
    <row r="47" spans="1:21" ht="90">
      <c r="A47" s="27">
        <v>39</v>
      </c>
      <c r="B47" s="54"/>
      <c r="C47" s="54" t="s">
        <v>6012</v>
      </c>
      <c r="D47" s="54" t="s">
        <v>6013</v>
      </c>
      <c r="E47" s="95" t="s">
        <v>4733</v>
      </c>
      <c r="F47" s="54" t="s">
        <v>30</v>
      </c>
      <c r="G47" s="95" t="s">
        <v>33</v>
      </c>
      <c r="H47" s="595" t="s">
        <v>34</v>
      </c>
      <c r="I47" s="611" t="s">
        <v>5</v>
      </c>
      <c r="J47" s="95" t="s">
        <v>4672</v>
      </c>
      <c r="K47" s="54">
        <v>50000</v>
      </c>
      <c r="L47" s="54">
        <v>31500</v>
      </c>
      <c r="M47" s="125" t="s">
        <v>5879</v>
      </c>
      <c r="N47" s="54">
        <v>35000</v>
      </c>
      <c r="O47" s="54">
        <v>20</v>
      </c>
      <c r="P47" s="54">
        <v>35000</v>
      </c>
      <c r="Q47" s="125" t="s">
        <v>5880</v>
      </c>
      <c r="R47" s="54">
        <v>20</v>
      </c>
      <c r="S47" s="242" t="s">
        <v>6014</v>
      </c>
      <c r="T47" s="242" t="s">
        <v>6015</v>
      </c>
      <c r="U47" s="242" t="s">
        <v>6016</v>
      </c>
    </row>
    <row r="48" spans="1:21" ht="90">
      <c r="A48" s="27">
        <v>40</v>
      </c>
      <c r="B48" s="54"/>
      <c r="C48" s="54" t="s">
        <v>6017</v>
      </c>
      <c r="D48" s="54" t="s">
        <v>6018</v>
      </c>
      <c r="E48" s="95" t="s">
        <v>4733</v>
      </c>
      <c r="F48" s="54" t="s">
        <v>30</v>
      </c>
      <c r="G48" s="95" t="s">
        <v>33</v>
      </c>
      <c r="H48" s="595" t="s">
        <v>34</v>
      </c>
      <c r="I48" s="611" t="s">
        <v>5</v>
      </c>
      <c r="J48" s="95" t="s">
        <v>4918</v>
      </c>
      <c r="K48" s="54">
        <v>50000</v>
      </c>
      <c r="L48" s="54">
        <v>31500</v>
      </c>
      <c r="M48" s="125" t="s">
        <v>5879</v>
      </c>
      <c r="N48" s="54">
        <v>35000</v>
      </c>
      <c r="O48" s="54">
        <v>20</v>
      </c>
      <c r="P48" s="54">
        <v>35000</v>
      </c>
      <c r="Q48" s="125" t="s">
        <v>5880</v>
      </c>
      <c r="R48" s="54">
        <v>20</v>
      </c>
      <c r="S48" s="242" t="s">
        <v>6019</v>
      </c>
      <c r="T48" s="242" t="s">
        <v>6020</v>
      </c>
      <c r="U48" s="242" t="s">
        <v>6021</v>
      </c>
    </row>
    <row r="49" spans="1:21" ht="90">
      <c r="A49" s="27">
        <v>41</v>
      </c>
      <c r="B49" s="54"/>
      <c r="C49" s="54" t="s">
        <v>6022</v>
      </c>
      <c r="D49" s="54" t="s">
        <v>6023</v>
      </c>
      <c r="E49" s="95" t="s">
        <v>4733</v>
      </c>
      <c r="F49" s="54" t="s">
        <v>30</v>
      </c>
      <c r="G49" s="95" t="s">
        <v>33</v>
      </c>
      <c r="H49" s="595" t="s">
        <v>34</v>
      </c>
      <c r="I49" s="611" t="s">
        <v>5</v>
      </c>
      <c r="J49" s="95" t="s">
        <v>4648</v>
      </c>
      <c r="K49" s="54">
        <v>50000</v>
      </c>
      <c r="L49" s="54">
        <v>31500</v>
      </c>
      <c r="M49" s="125" t="s">
        <v>5879</v>
      </c>
      <c r="N49" s="54">
        <v>35000</v>
      </c>
      <c r="O49" s="54">
        <v>20</v>
      </c>
      <c r="P49" s="54">
        <v>35000</v>
      </c>
      <c r="Q49" s="125" t="s">
        <v>5880</v>
      </c>
      <c r="R49" s="54">
        <v>20</v>
      </c>
      <c r="S49" s="242" t="s">
        <v>6024</v>
      </c>
      <c r="T49" s="242" t="s">
        <v>6025</v>
      </c>
      <c r="U49" s="242" t="s">
        <v>6026</v>
      </c>
    </row>
    <row r="50" spans="1:21" ht="75">
      <c r="A50" s="27">
        <v>42</v>
      </c>
      <c r="B50" s="54"/>
      <c r="C50" s="54" t="s">
        <v>5243</v>
      </c>
      <c r="D50" s="54" t="s">
        <v>4676</v>
      </c>
      <c r="E50" s="95" t="s">
        <v>6027</v>
      </c>
      <c r="F50" s="54" t="s">
        <v>30</v>
      </c>
      <c r="G50" s="95" t="s">
        <v>33</v>
      </c>
      <c r="H50" s="595" t="s">
        <v>34</v>
      </c>
      <c r="I50" s="242" t="s">
        <v>6</v>
      </c>
      <c r="J50" s="95" t="s">
        <v>6028</v>
      </c>
      <c r="K50" s="54">
        <v>50000</v>
      </c>
      <c r="L50" s="54">
        <v>31500</v>
      </c>
      <c r="M50" s="125" t="s">
        <v>5879</v>
      </c>
      <c r="N50" s="54">
        <v>35000</v>
      </c>
      <c r="O50" s="54">
        <v>20</v>
      </c>
      <c r="P50" s="54">
        <v>35000</v>
      </c>
      <c r="Q50" s="125" t="s">
        <v>5880</v>
      </c>
      <c r="R50" s="54">
        <v>20</v>
      </c>
      <c r="S50" s="242" t="s">
        <v>6029</v>
      </c>
      <c r="T50" s="242" t="s">
        <v>6030</v>
      </c>
      <c r="U50" s="242" t="s">
        <v>6031</v>
      </c>
    </row>
    <row r="51" spans="1:21" ht="105">
      <c r="A51" s="27">
        <v>43</v>
      </c>
      <c r="B51" s="54"/>
      <c r="C51" s="54" t="s">
        <v>6032</v>
      </c>
      <c r="D51" s="54" t="s">
        <v>3308</v>
      </c>
      <c r="E51" s="95" t="s">
        <v>6033</v>
      </c>
      <c r="F51" s="54" t="s">
        <v>30</v>
      </c>
      <c r="G51" s="95" t="s">
        <v>33</v>
      </c>
      <c r="H51" s="595" t="s">
        <v>34</v>
      </c>
      <c r="I51" s="611" t="s">
        <v>5</v>
      </c>
      <c r="J51" s="95" t="s">
        <v>1759</v>
      </c>
      <c r="K51" s="54">
        <v>50000</v>
      </c>
      <c r="L51" s="54">
        <v>31500</v>
      </c>
      <c r="M51" s="125" t="s">
        <v>5879</v>
      </c>
      <c r="N51" s="54">
        <v>35000</v>
      </c>
      <c r="O51" s="54">
        <v>20</v>
      </c>
      <c r="P51" s="54">
        <v>35000</v>
      </c>
      <c r="Q51" s="125" t="s">
        <v>5880</v>
      </c>
      <c r="R51" s="54">
        <v>20</v>
      </c>
      <c r="S51" s="242" t="s">
        <v>6034</v>
      </c>
      <c r="T51" s="242" t="s">
        <v>6035</v>
      </c>
      <c r="U51" s="242" t="s">
        <v>6036</v>
      </c>
    </row>
    <row r="52" spans="1:21" ht="45">
      <c r="A52" s="27">
        <v>44</v>
      </c>
      <c r="B52" s="54"/>
      <c r="C52" s="54" t="s">
        <v>6037</v>
      </c>
      <c r="D52" s="54" t="s">
        <v>6038</v>
      </c>
      <c r="E52" s="95" t="s">
        <v>6039</v>
      </c>
      <c r="F52" s="54" t="s">
        <v>30</v>
      </c>
      <c r="G52" s="95" t="s">
        <v>33</v>
      </c>
      <c r="H52" s="595" t="s">
        <v>159</v>
      </c>
      <c r="I52" s="242" t="s">
        <v>6</v>
      </c>
      <c r="J52" s="95" t="s">
        <v>2701</v>
      </c>
      <c r="K52" s="54">
        <v>70000</v>
      </c>
      <c r="L52" s="54">
        <v>44100</v>
      </c>
      <c r="M52" s="125" t="s">
        <v>5879</v>
      </c>
      <c r="N52" s="54">
        <v>49000</v>
      </c>
      <c r="O52" s="54">
        <v>20</v>
      </c>
      <c r="P52" s="54">
        <v>49000</v>
      </c>
      <c r="Q52" s="125" t="s">
        <v>5880</v>
      </c>
      <c r="R52" s="54">
        <v>20</v>
      </c>
      <c r="S52" s="242" t="s">
        <v>6040</v>
      </c>
      <c r="T52" s="242" t="s">
        <v>6041</v>
      </c>
      <c r="U52" s="242" t="s">
        <v>6042</v>
      </c>
    </row>
    <row r="53" spans="1:21" ht="75">
      <c r="A53" s="27">
        <v>45</v>
      </c>
      <c r="B53" s="54"/>
      <c r="C53" s="95" t="s">
        <v>6043</v>
      </c>
      <c r="D53" s="95" t="s">
        <v>5684</v>
      </c>
      <c r="E53" s="95" t="s">
        <v>6044</v>
      </c>
      <c r="F53" s="54" t="s">
        <v>30</v>
      </c>
      <c r="G53" s="95" t="s">
        <v>33</v>
      </c>
      <c r="H53" s="595" t="s">
        <v>34</v>
      </c>
      <c r="I53" s="611" t="s">
        <v>5</v>
      </c>
      <c r="J53" s="95" t="s">
        <v>4751</v>
      </c>
      <c r="K53" s="54">
        <v>50000</v>
      </c>
      <c r="L53" s="54">
        <v>31500</v>
      </c>
      <c r="M53" s="125" t="s">
        <v>5879</v>
      </c>
      <c r="N53" s="54">
        <v>35000</v>
      </c>
      <c r="O53" s="54">
        <v>20</v>
      </c>
      <c r="P53" s="54">
        <v>35000</v>
      </c>
      <c r="Q53" s="125" t="s">
        <v>5880</v>
      </c>
      <c r="R53" s="54">
        <v>20</v>
      </c>
      <c r="S53" s="242" t="s">
        <v>6045</v>
      </c>
      <c r="T53" s="242" t="s">
        <v>6046</v>
      </c>
      <c r="U53" s="242" t="s">
        <v>6047</v>
      </c>
    </row>
    <row r="54" spans="1:21" ht="45">
      <c r="A54" s="27">
        <v>46</v>
      </c>
      <c r="B54" s="54"/>
      <c r="C54" s="54" t="s">
        <v>6048</v>
      </c>
      <c r="D54" s="54" t="s">
        <v>6049</v>
      </c>
      <c r="E54" s="95" t="s">
        <v>2854</v>
      </c>
      <c r="F54" s="54" t="s">
        <v>30</v>
      </c>
      <c r="G54" s="95" t="s">
        <v>33</v>
      </c>
      <c r="H54" s="595" t="s">
        <v>34</v>
      </c>
      <c r="I54" s="242" t="s">
        <v>6</v>
      </c>
      <c r="J54" s="95" t="s">
        <v>1759</v>
      </c>
      <c r="K54" s="54">
        <v>100000</v>
      </c>
      <c r="L54" s="54">
        <v>63000</v>
      </c>
      <c r="M54" s="125" t="s">
        <v>5879</v>
      </c>
      <c r="N54" s="54">
        <v>70000</v>
      </c>
      <c r="O54" s="54">
        <v>20</v>
      </c>
      <c r="P54" s="54">
        <v>70000</v>
      </c>
      <c r="Q54" s="125" t="s">
        <v>5880</v>
      </c>
      <c r="R54" s="54">
        <v>20</v>
      </c>
      <c r="S54" s="242" t="s">
        <v>6050</v>
      </c>
      <c r="T54" s="242" t="s">
        <v>6051</v>
      </c>
      <c r="U54" s="242" t="s">
        <v>6052</v>
      </c>
    </row>
    <row r="55" spans="1:21" ht="45">
      <c r="A55" s="27">
        <v>47</v>
      </c>
      <c r="B55" s="54"/>
      <c r="C55" s="54" t="s">
        <v>6053</v>
      </c>
      <c r="D55" s="54" t="s">
        <v>6054</v>
      </c>
      <c r="E55" s="95" t="s">
        <v>6055</v>
      </c>
      <c r="F55" s="54" t="s">
        <v>30</v>
      </c>
      <c r="G55" s="95" t="s">
        <v>33</v>
      </c>
      <c r="H55" s="595" t="s">
        <v>34</v>
      </c>
      <c r="I55" s="611" t="s">
        <v>5</v>
      </c>
      <c r="J55" s="95" t="s">
        <v>6056</v>
      </c>
      <c r="K55" s="54">
        <v>50000</v>
      </c>
      <c r="L55" s="54">
        <v>31500</v>
      </c>
      <c r="M55" s="125" t="s">
        <v>5879</v>
      </c>
      <c r="N55" s="54">
        <v>35000</v>
      </c>
      <c r="O55" s="54">
        <v>20</v>
      </c>
      <c r="P55" s="54">
        <v>35000</v>
      </c>
      <c r="Q55" s="125" t="s">
        <v>5880</v>
      </c>
      <c r="R55" s="54">
        <v>20</v>
      </c>
      <c r="S55" s="242" t="s">
        <v>6057</v>
      </c>
      <c r="T55" s="242" t="s">
        <v>6058</v>
      </c>
      <c r="U55" s="242" t="s">
        <v>6059</v>
      </c>
    </row>
    <row r="56" spans="1:21" ht="75">
      <c r="A56" s="27">
        <v>48</v>
      </c>
      <c r="B56" s="54"/>
      <c r="C56" s="54" t="s">
        <v>3300</v>
      </c>
      <c r="D56" s="54" t="s">
        <v>6060</v>
      </c>
      <c r="E56" s="95" t="s">
        <v>6061</v>
      </c>
      <c r="F56" s="54" t="s">
        <v>30</v>
      </c>
      <c r="G56" s="95" t="s">
        <v>33</v>
      </c>
      <c r="H56" s="595" t="s">
        <v>34</v>
      </c>
      <c r="I56" s="611" t="s">
        <v>5</v>
      </c>
      <c r="J56" s="95" t="s">
        <v>4672</v>
      </c>
      <c r="K56" s="54">
        <v>60000</v>
      </c>
      <c r="L56" s="54">
        <v>37800</v>
      </c>
      <c r="M56" s="125" t="s">
        <v>5879</v>
      </c>
      <c r="N56" s="54">
        <v>42000</v>
      </c>
      <c r="O56" s="54">
        <v>20</v>
      </c>
      <c r="P56" s="54">
        <v>42000</v>
      </c>
      <c r="Q56" s="125" t="s">
        <v>5880</v>
      </c>
      <c r="R56" s="54">
        <v>20</v>
      </c>
      <c r="S56" s="242" t="s">
        <v>6062</v>
      </c>
      <c r="T56" s="242" t="s">
        <v>6063</v>
      </c>
      <c r="U56" s="242" t="s">
        <v>6064</v>
      </c>
    </row>
    <row r="57" spans="1:21" ht="90">
      <c r="A57" s="27">
        <v>49</v>
      </c>
      <c r="B57" s="54"/>
      <c r="C57" s="54" t="s">
        <v>3300</v>
      </c>
      <c r="D57" s="54" t="s">
        <v>6065</v>
      </c>
      <c r="E57" s="95" t="s">
        <v>6066</v>
      </c>
      <c r="F57" s="54" t="s">
        <v>30</v>
      </c>
      <c r="G57" s="95" t="s">
        <v>33</v>
      </c>
      <c r="H57" s="595" t="s">
        <v>34</v>
      </c>
      <c r="I57" s="611" t="s">
        <v>5</v>
      </c>
      <c r="J57" s="95" t="s">
        <v>4823</v>
      </c>
      <c r="K57" s="54">
        <v>60000</v>
      </c>
      <c r="L57" s="54">
        <v>37800</v>
      </c>
      <c r="M57" s="125" t="s">
        <v>5879</v>
      </c>
      <c r="N57" s="54">
        <v>42000</v>
      </c>
      <c r="O57" s="54">
        <v>20</v>
      </c>
      <c r="P57" s="54">
        <v>42000</v>
      </c>
      <c r="Q57" s="125" t="s">
        <v>5880</v>
      </c>
      <c r="R57" s="54">
        <v>20</v>
      </c>
      <c r="S57" s="242" t="s">
        <v>6067</v>
      </c>
      <c r="T57" s="242" t="s">
        <v>6068</v>
      </c>
      <c r="U57" s="242" t="s">
        <v>6069</v>
      </c>
    </row>
    <row r="58" spans="1:21" ht="45">
      <c r="A58" s="27">
        <v>50</v>
      </c>
      <c r="B58" s="54"/>
      <c r="C58" s="54" t="s">
        <v>6070</v>
      </c>
      <c r="D58" s="54" t="s">
        <v>6071</v>
      </c>
      <c r="E58" s="95" t="s">
        <v>6072</v>
      </c>
      <c r="F58" s="54" t="s">
        <v>30</v>
      </c>
      <c r="G58" s="95" t="s">
        <v>33</v>
      </c>
      <c r="H58" s="595" t="s">
        <v>34</v>
      </c>
      <c r="I58" s="242" t="s">
        <v>6</v>
      </c>
      <c r="J58" s="95" t="s">
        <v>6073</v>
      </c>
      <c r="K58" s="54">
        <v>100000</v>
      </c>
      <c r="L58" s="54">
        <v>63000</v>
      </c>
      <c r="M58" s="125" t="s">
        <v>5879</v>
      </c>
      <c r="N58" s="54">
        <v>70000</v>
      </c>
      <c r="O58" s="54">
        <v>20</v>
      </c>
      <c r="P58" s="54">
        <v>70000</v>
      </c>
      <c r="Q58" s="125" t="s">
        <v>5880</v>
      </c>
      <c r="R58" s="54">
        <v>20</v>
      </c>
      <c r="S58" s="242" t="s">
        <v>6074</v>
      </c>
      <c r="T58" s="242" t="s">
        <v>6075</v>
      </c>
      <c r="U58" s="242" t="s">
        <v>6076</v>
      </c>
    </row>
    <row r="59" spans="1:21" ht="45">
      <c r="A59" s="27">
        <v>51</v>
      </c>
      <c r="B59" s="54"/>
      <c r="C59" s="54" t="s">
        <v>5576</v>
      </c>
      <c r="D59" s="54" t="s">
        <v>6077</v>
      </c>
      <c r="E59" s="95" t="s">
        <v>5921</v>
      </c>
      <c r="F59" s="54" t="s">
        <v>30</v>
      </c>
      <c r="G59" s="95" t="s">
        <v>33</v>
      </c>
      <c r="H59" s="595" t="s">
        <v>34</v>
      </c>
      <c r="I59" s="611" t="s">
        <v>5</v>
      </c>
      <c r="J59" s="95" t="s">
        <v>1759</v>
      </c>
      <c r="K59" s="54">
        <v>70000</v>
      </c>
      <c r="L59" s="54">
        <v>44100</v>
      </c>
      <c r="M59" s="125" t="s">
        <v>5879</v>
      </c>
      <c r="N59" s="54">
        <v>49000</v>
      </c>
      <c r="O59" s="54">
        <v>20</v>
      </c>
      <c r="P59" s="54">
        <v>49000</v>
      </c>
      <c r="Q59" s="125" t="s">
        <v>5880</v>
      </c>
      <c r="R59" s="54">
        <v>20</v>
      </c>
      <c r="S59" s="242" t="s">
        <v>6078</v>
      </c>
      <c r="T59" s="242" t="s">
        <v>6079</v>
      </c>
      <c r="U59" s="242" t="s">
        <v>6080</v>
      </c>
    </row>
    <row r="60" spans="1:21" ht="60">
      <c r="A60" s="27">
        <v>52</v>
      </c>
      <c r="B60" s="54"/>
      <c r="C60" s="54" t="s">
        <v>6081</v>
      </c>
      <c r="D60" s="54" t="s">
        <v>5961</v>
      </c>
      <c r="E60" s="95" t="s">
        <v>6082</v>
      </c>
      <c r="F60" s="54" t="s">
        <v>30</v>
      </c>
      <c r="G60" s="95" t="s">
        <v>33</v>
      </c>
      <c r="H60" s="595" t="s">
        <v>34</v>
      </c>
      <c r="I60" s="611" t="s">
        <v>5</v>
      </c>
      <c r="J60" s="95" t="s">
        <v>5878</v>
      </c>
      <c r="K60" s="54">
        <v>80000</v>
      </c>
      <c r="L60" s="54">
        <v>50400</v>
      </c>
      <c r="M60" s="125" t="s">
        <v>5879</v>
      </c>
      <c r="N60" s="54">
        <v>56000</v>
      </c>
      <c r="O60" s="54">
        <v>20</v>
      </c>
      <c r="P60" s="54">
        <v>56000</v>
      </c>
      <c r="Q60" s="125" t="s">
        <v>5880</v>
      </c>
      <c r="R60" s="54">
        <v>20</v>
      </c>
      <c r="S60" s="242" t="s">
        <v>6083</v>
      </c>
      <c r="T60" s="242" t="s">
        <v>6084</v>
      </c>
      <c r="U60" s="242" t="s">
        <v>6085</v>
      </c>
    </row>
    <row r="61" spans="1:21" ht="30">
      <c r="A61" s="27">
        <v>53</v>
      </c>
      <c r="B61" s="54"/>
      <c r="C61" s="54" t="s">
        <v>6086</v>
      </c>
      <c r="D61" s="54" t="s">
        <v>6087</v>
      </c>
      <c r="E61" s="95" t="s">
        <v>6088</v>
      </c>
      <c r="F61" s="54" t="s">
        <v>30</v>
      </c>
      <c r="G61" s="95" t="s">
        <v>33</v>
      </c>
      <c r="H61" s="595" t="s">
        <v>159</v>
      </c>
      <c r="I61" s="611" t="s">
        <v>5</v>
      </c>
      <c r="J61" s="95" t="s">
        <v>1759</v>
      </c>
      <c r="K61" s="54">
        <v>70000</v>
      </c>
      <c r="L61" s="54">
        <v>44100</v>
      </c>
      <c r="M61" s="125" t="s">
        <v>5879</v>
      </c>
      <c r="N61" s="54">
        <v>49000</v>
      </c>
      <c r="O61" s="54">
        <v>20</v>
      </c>
      <c r="P61" s="54">
        <v>49000</v>
      </c>
      <c r="Q61" s="125" t="s">
        <v>5880</v>
      </c>
      <c r="R61" s="54">
        <v>20</v>
      </c>
      <c r="S61" s="242" t="s">
        <v>6089</v>
      </c>
      <c r="T61" s="242" t="s">
        <v>6090</v>
      </c>
      <c r="U61" s="588" t="s">
        <v>6091</v>
      </c>
    </row>
    <row r="62" spans="1:21" ht="45">
      <c r="A62" s="27">
        <v>54</v>
      </c>
      <c r="B62" s="54"/>
      <c r="C62" s="54" t="s">
        <v>4908</v>
      </c>
      <c r="D62" s="54" t="s">
        <v>6092</v>
      </c>
      <c r="E62" s="95" t="s">
        <v>6093</v>
      </c>
      <c r="F62" s="54" t="s">
        <v>30</v>
      </c>
      <c r="G62" s="95" t="s">
        <v>33</v>
      </c>
      <c r="H62" s="595" t="s">
        <v>34</v>
      </c>
      <c r="I62" s="242" t="s">
        <v>6</v>
      </c>
      <c r="J62" s="95" t="s">
        <v>4846</v>
      </c>
      <c r="K62" s="54">
        <v>100000</v>
      </c>
      <c r="L62" s="54">
        <v>63000</v>
      </c>
      <c r="M62" s="125" t="s">
        <v>5879</v>
      </c>
      <c r="N62" s="54">
        <v>70000</v>
      </c>
      <c r="O62" s="54">
        <v>20</v>
      </c>
      <c r="P62" s="54">
        <v>70000</v>
      </c>
      <c r="Q62" s="125" t="s">
        <v>5880</v>
      </c>
      <c r="R62" s="54">
        <v>20</v>
      </c>
      <c r="S62" s="242" t="s">
        <v>6094</v>
      </c>
      <c r="T62" s="242" t="s">
        <v>6095</v>
      </c>
      <c r="U62" s="242" t="s">
        <v>6096</v>
      </c>
    </row>
    <row r="63" spans="1:21" ht="45">
      <c r="A63" s="27">
        <v>55</v>
      </c>
      <c r="B63" s="54"/>
      <c r="C63" s="54" t="s">
        <v>6097</v>
      </c>
      <c r="D63" s="54" t="s">
        <v>2627</v>
      </c>
      <c r="E63" s="95" t="s">
        <v>6098</v>
      </c>
      <c r="F63" s="54" t="s">
        <v>30</v>
      </c>
      <c r="G63" s="95" t="s">
        <v>33</v>
      </c>
      <c r="H63" s="595" t="s">
        <v>34</v>
      </c>
      <c r="I63" s="242" t="s">
        <v>6</v>
      </c>
      <c r="J63" s="95" t="s">
        <v>1759</v>
      </c>
      <c r="K63" s="54">
        <v>50000</v>
      </c>
      <c r="L63" s="54">
        <v>31500</v>
      </c>
      <c r="M63" s="125" t="s">
        <v>5879</v>
      </c>
      <c r="N63" s="54">
        <v>35000</v>
      </c>
      <c r="O63" s="54">
        <v>20</v>
      </c>
      <c r="P63" s="54">
        <v>35000</v>
      </c>
      <c r="Q63" s="125" t="s">
        <v>5880</v>
      </c>
      <c r="R63" s="54">
        <v>20</v>
      </c>
      <c r="S63" s="242" t="s">
        <v>6099</v>
      </c>
      <c r="T63" s="242" t="s">
        <v>6100</v>
      </c>
      <c r="U63" s="242" t="s">
        <v>6101</v>
      </c>
    </row>
    <row r="64" spans="1:21" ht="45">
      <c r="A64" s="27">
        <v>56</v>
      </c>
      <c r="B64" s="54"/>
      <c r="C64" s="54" t="s">
        <v>6102</v>
      </c>
      <c r="D64" s="54" t="s">
        <v>6103</v>
      </c>
      <c r="E64" s="95" t="s">
        <v>6104</v>
      </c>
      <c r="F64" s="54" t="s">
        <v>30</v>
      </c>
      <c r="G64" s="95" t="s">
        <v>33</v>
      </c>
      <c r="H64" s="595" t="s">
        <v>159</v>
      </c>
      <c r="I64" s="611" t="s">
        <v>5</v>
      </c>
      <c r="J64" s="95" t="s">
        <v>1759</v>
      </c>
      <c r="K64" s="54">
        <v>80000</v>
      </c>
      <c r="L64" s="54">
        <v>50400</v>
      </c>
      <c r="M64" s="125" t="s">
        <v>5879</v>
      </c>
      <c r="N64" s="54">
        <v>56000</v>
      </c>
      <c r="O64" s="54">
        <v>20</v>
      </c>
      <c r="P64" s="54">
        <v>56000</v>
      </c>
      <c r="Q64" s="125" t="s">
        <v>5880</v>
      </c>
      <c r="R64" s="54">
        <v>20</v>
      </c>
      <c r="S64" s="242" t="s">
        <v>6105</v>
      </c>
      <c r="T64" s="242" t="s">
        <v>6106</v>
      </c>
      <c r="U64" s="242" t="s">
        <v>6107</v>
      </c>
    </row>
    <row r="65" spans="1:21" ht="30">
      <c r="A65" s="27">
        <v>57</v>
      </c>
      <c r="B65" s="54"/>
      <c r="C65" s="54" t="s">
        <v>4555</v>
      </c>
      <c r="D65" s="54" t="s">
        <v>6108</v>
      </c>
      <c r="E65" s="123" t="s">
        <v>6109</v>
      </c>
      <c r="F65" s="54" t="s">
        <v>30</v>
      </c>
      <c r="G65" s="95" t="s">
        <v>33</v>
      </c>
      <c r="H65" s="595" t="s">
        <v>34</v>
      </c>
      <c r="I65" s="611" t="s">
        <v>5</v>
      </c>
      <c r="J65" s="95" t="s">
        <v>4565</v>
      </c>
      <c r="K65" s="54">
        <v>100000</v>
      </c>
      <c r="L65" s="54">
        <v>63000</v>
      </c>
      <c r="M65" s="125" t="s">
        <v>5879</v>
      </c>
      <c r="N65" s="54">
        <v>70000</v>
      </c>
      <c r="O65" s="54">
        <v>20</v>
      </c>
      <c r="P65" s="54">
        <v>70000</v>
      </c>
      <c r="Q65" s="125" t="s">
        <v>5880</v>
      </c>
      <c r="R65" s="54">
        <v>20</v>
      </c>
      <c r="S65" s="242" t="s">
        <v>6110</v>
      </c>
      <c r="T65" s="242" t="s">
        <v>6111</v>
      </c>
      <c r="U65" s="242" t="s">
        <v>6112</v>
      </c>
    </row>
    <row r="66" spans="1:21" ht="45">
      <c r="A66" s="27">
        <v>58</v>
      </c>
      <c r="B66" s="54"/>
      <c r="C66" s="54" t="s">
        <v>1823</v>
      </c>
      <c r="D66" s="54" t="s">
        <v>6113</v>
      </c>
      <c r="E66" s="95" t="s">
        <v>6114</v>
      </c>
      <c r="F66" s="54" t="s">
        <v>30</v>
      </c>
      <c r="G66" s="95" t="s">
        <v>33</v>
      </c>
      <c r="H66" s="595" t="s">
        <v>34</v>
      </c>
      <c r="I66" s="611" t="s">
        <v>5</v>
      </c>
      <c r="J66" s="95" t="s">
        <v>5878</v>
      </c>
      <c r="K66" s="54">
        <v>100000</v>
      </c>
      <c r="L66" s="54">
        <v>63000</v>
      </c>
      <c r="M66" s="125" t="s">
        <v>5879</v>
      </c>
      <c r="N66" s="54">
        <v>70000</v>
      </c>
      <c r="O66" s="54">
        <v>20</v>
      </c>
      <c r="P66" s="54">
        <v>70000</v>
      </c>
      <c r="Q66" s="125" t="s">
        <v>5880</v>
      </c>
      <c r="R66" s="54">
        <v>20</v>
      </c>
      <c r="S66" s="242" t="s">
        <v>6115</v>
      </c>
      <c r="T66" s="242" t="s">
        <v>6116</v>
      </c>
      <c r="U66" s="242" t="s">
        <v>6117</v>
      </c>
    </row>
    <row r="67" spans="1:21" ht="45">
      <c r="A67" s="27">
        <v>59</v>
      </c>
      <c r="B67" s="54"/>
      <c r="C67" s="54" t="s">
        <v>6118</v>
      </c>
      <c r="D67" s="54" t="s">
        <v>3114</v>
      </c>
      <c r="E67" s="95" t="s">
        <v>2854</v>
      </c>
      <c r="F67" s="54" t="s">
        <v>30</v>
      </c>
      <c r="G67" s="95" t="s">
        <v>33</v>
      </c>
      <c r="H67" s="595" t="s">
        <v>34</v>
      </c>
      <c r="I67" s="242" t="s">
        <v>6</v>
      </c>
      <c r="J67" s="95" t="s">
        <v>2416</v>
      </c>
      <c r="K67" s="54">
        <v>100000</v>
      </c>
      <c r="L67" s="54">
        <v>63000</v>
      </c>
      <c r="M67" s="125" t="s">
        <v>5879</v>
      </c>
      <c r="N67" s="54">
        <v>70000</v>
      </c>
      <c r="O67" s="54">
        <v>20</v>
      </c>
      <c r="P67" s="54">
        <v>70000</v>
      </c>
      <c r="Q67" s="125" t="s">
        <v>5880</v>
      </c>
      <c r="R67" s="54">
        <v>20</v>
      </c>
      <c r="S67" s="242" t="s">
        <v>6119</v>
      </c>
      <c r="T67" s="242" t="s">
        <v>6120</v>
      </c>
      <c r="U67" s="242" t="s">
        <v>6121</v>
      </c>
    </row>
    <row r="68" spans="1:21" ht="30">
      <c r="A68" s="27">
        <v>60</v>
      </c>
      <c r="B68" s="54"/>
      <c r="C68" s="54" t="s">
        <v>6122</v>
      </c>
      <c r="D68" s="54" t="s">
        <v>6123</v>
      </c>
      <c r="E68" s="95" t="s">
        <v>6124</v>
      </c>
      <c r="F68" s="54" t="s">
        <v>30</v>
      </c>
      <c r="G68" s="95" t="s">
        <v>33</v>
      </c>
      <c r="H68" s="595" t="s">
        <v>34</v>
      </c>
      <c r="I68" s="611" t="s">
        <v>5</v>
      </c>
      <c r="J68" s="95" t="s">
        <v>6125</v>
      </c>
      <c r="K68" s="54">
        <v>50000</v>
      </c>
      <c r="L68" s="54">
        <v>31500</v>
      </c>
      <c r="M68" s="125" t="s">
        <v>5879</v>
      </c>
      <c r="N68" s="54">
        <v>35000</v>
      </c>
      <c r="O68" s="54">
        <v>20</v>
      </c>
      <c r="P68" s="54">
        <v>35000</v>
      </c>
      <c r="Q68" s="125" t="s">
        <v>5880</v>
      </c>
      <c r="R68" s="54">
        <v>20</v>
      </c>
      <c r="S68" s="242" t="s">
        <v>6126</v>
      </c>
      <c r="T68" s="242" t="s">
        <v>6127</v>
      </c>
      <c r="U68" s="242" t="s">
        <v>6128</v>
      </c>
    </row>
    <row r="69" spans="1:21" ht="30">
      <c r="A69" s="27">
        <v>61</v>
      </c>
      <c r="B69" s="54"/>
      <c r="C69" s="54" t="s">
        <v>6129</v>
      </c>
      <c r="D69" s="54" t="s">
        <v>6130</v>
      </c>
      <c r="E69" s="95" t="s">
        <v>6124</v>
      </c>
      <c r="F69" s="54" t="s">
        <v>30</v>
      </c>
      <c r="G69" s="95" t="s">
        <v>33</v>
      </c>
      <c r="H69" s="595" t="s">
        <v>34</v>
      </c>
      <c r="I69" s="611" t="s">
        <v>5</v>
      </c>
      <c r="J69" s="95" t="s">
        <v>4672</v>
      </c>
      <c r="K69" s="54">
        <v>50000</v>
      </c>
      <c r="L69" s="54">
        <v>31500</v>
      </c>
      <c r="M69" s="125" t="s">
        <v>5879</v>
      </c>
      <c r="N69" s="54">
        <v>35000</v>
      </c>
      <c r="O69" s="54">
        <v>20</v>
      </c>
      <c r="P69" s="54">
        <v>35000</v>
      </c>
      <c r="Q69" s="125" t="s">
        <v>5880</v>
      </c>
      <c r="R69" s="54">
        <v>20</v>
      </c>
      <c r="S69" s="242" t="s">
        <v>6131</v>
      </c>
      <c r="T69" s="242" t="s">
        <v>6132</v>
      </c>
      <c r="U69" s="242" t="s">
        <v>6133</v>
      </c>
    </row>
    <row r="70" spans="1:21" ht="30">
      <c r="A70" s="27">
        <v>62</v>
      </c>
      <c r="B70" s="54"/>
      <c r="C70" s="54" t="s">
        <v>1746</v>
      </c>
      <c r="D70" s="54" t="s">
        <v>2401</v>
      </c>
      <c r="E70" s="95" t="s">
        <v>6124</v>
      </c>
      <c r="F70" s="54" t="s">
        <v>30</v>
      </c>
      <c r="G70" s="95" t="s">
        <v>33</v>
      </c>
      <c r="H70" s="595" t="s">
        <v>34</v>
      </c>
      <c r="I70" s="611" t="s">
        <v>5</v>
      </c>
      <c r="J70" s="123" t="s">
        <v>4672</v>
      </c>
      <c r="K70" s="54">
        <v>50000</v>
      </c>
      <c r="L70" s="54">
        <v>31500</v>
      </c>
      <c r="M70" s="125" t="s">
        <v>5879</v>
      </c>
      <c r="N70" s="54">
        <v>35000</v>
      </c>
      <c r="O70" s="54">
        <v>20</v>
      </c>
      <c r="P70" s="54">
        <v>35000</v>
      </c>
      <c r="Q70" s="125" t="s">
        <v>5880</v>
      </c>
      <c r="R70" s="54">
        <v>20</v>
      </c>
      <c r="S70" s="242" t="s">
        <v>6134</v>
      </c>
      <c r="T70" s="242" t="s">
        <v>6135</v>
      </c>
      <c r="U70" s="242" t="s">
        <v>6136</v>
      </c>
    </row>
    <row r="71" spans="1:21" ht="60">
      <c r="A71" s="27">
        <v>63</v>
      </c>
      <c r="B71" s="54"/>
      <c r="C71" s="54" t="s">
        <v>6137</v>
      </c>
      <c r="D71" s="54" t="s">
        <v>6138</v>
      </c>
      <c r="E71" s="95" t="s">
        <v>6139</v>
      </c>
      <c r="F71" s="54" t="s">
        <v>30</v>
      </c>
      <c r="G71" s="95" t="s">
        <v>33</v>
      </c>
      <c r="H71" s="595" t="s">
        <v>34</v>
      </c>
      <c r="I71" s="611" t="s">
        <v>5</v>
      </c>
      <c r="J71" s="95" t="s">
        <v>6140</v>
      </c>
      <c r="K71" s="54">
        <v>50000</v>
      </c>
      <c r="L71" s="54">
        <v>31500</v>
      </c>
      <c r="M71" s="125" t="s">
        <v>5879</v>
      </c>
      <c r="N71" s="54">
        <v>35000</v>
      </c>
      <c r="O71" s="54">
        <v>20</v>
      </c>
      <c r="P71" s="54">
        <v>35000</v>
      </c>
      <c r="Q71" s="125" t="s">
        <v>5880</v>
      </c>
      <c r="R71" s="54">
        <v>20</v>
      </c>
      <c r="S71" s="242" t="s">
        <v>6141</v>
      </c>
      <c r="T71" s="242" t="s">
        <v>6142</v>
      </c>
      <c r="U71" s="242" t="s">
        <v>6143</v>
      </c>
    </row>
    <row r="72" spans="1:21" ht="60">
      <c r="A72" s="27">
        <v>64</v>
      </c>
      <c r="B72" s="54"/>
      <c r="C72" s="54" t="s">
        <v>6144</v>
      </c>
      <c r="D72" s="54" t="s">
        <v>4702</v>
      </c>
      <c r="E72" s="95" t="s">
        <v>6145</v>
      </c>
      <c r="F72" s="54" t="s">
        <v>30</v>
      </c>
      <c r="G72" s="95" t="s">
        <v>33</v>
      </c>
      <c r="H72" s="595" t="s">
        <v>34</v>
      </c>
      <c r="I72" s="611" t="s">
        <v>5</v>
      </c>
      <c r="J72" s="95" t="s">
        <v>5878</v>
      </c>
      <c r="K72" s="54">
        <v>50000</v>
      </c>
      <c r="L72" s="54">
        <v>31500</v>
      </c>
      <c r="M72" s="125" t="s">
        <v>5879</v>
      </c>
      <c r="N72" s="54">
        <v>35000</v>
      </c>
      <c r="O72" s="54">
        <v>20</v>
      </c>
      <c r="P72" s="54">
        <v>35000</v>
      </c>
      <c r="Q72" s="125" t="s">
        <v>5880</v>
      </c>
      <c r="R72" s="54">
        <v>20</v>
      </c>
      <c r="S72" s="242" t="s">
        <v>6146</v>
      </c>
      <c r="T72" s="242" t="s">
        <v>6147</v>
      </c>
      <c r="U72" s="242" t="s">
        <v>6148</v>
      </c>
    </row>
    <row r="73" spans="1:21" ht="75">
      <c r="A73" s="27">
        <v>65</v>
      </c>
      <c r="B73" s="54"/>
      <c r="C73" s="54" t="s">
        <v>4993</v>
      </c>
      <c r="D73" s="54" t="s">
        <v>5943</v>
      </c>
      <c r="E73" s="95" t="s">
        <v>6149</v>
      </c>
      <c r="F73" s="54" t="s">
        <v>30</v>
      </c>
      <c r="G73" s="95" t="s">
        <v>33</v>
      </c>
      <c r="H73" s="595" t="s">
        <v>159</v>
      </c>
      <c r="I73" s="242" t="s">
        <v>6</v>
      </c>
      <c r="J73" s="95" t="s">
        <v>4565</v>
      </c>
      <c r="K73" s="54">
        <v>100000</v>
      </c>
      <c r="L73" s="54">
        <v>63000</v>
      </c>
      <c r="M73" s="125" t="s">
        <v>5879</v>
      </c>
      <c r="N73" s="54">
        <v>70000</v>
      </c>
      <c r="O73" s="54">
        <v>20</v>
      </c>
      <c r="P73" s="54">
        <v>70000</v>
      </c>
      <c r="Q73" s="125" t="s">
        <v>5880</v>
      </c>
      <c r="R73" s="54">
        <v>20</v>
      </c>
      <c r="S73" s="242" t="s">
        <v>6150</v>
      </c>
      <c r="T73" s="242" t="s">
        <v>6151</v>
      </c>
      <c r="U73" s="242" t="s">
        <v>6152</v>
      </c>
    </row>
    <row r="74" spans="1:21" ht="60">
      <c r="A74" s="27">
        <v>66</v>
      </c>
      <c r="B74" s="54"/>
      <c r="C74" s="54" t="s">
        <v>6153</v>
      </c>
      <c r="D74" s="54" t="s">
        <v>1862</v>
      </c>
      <c r="E74" s="95" t="s">
        <v>6154</v>
      </c>
      <c r="F74" s="54" t="s">
        <v>30</v>
      </c>
      <c r="G74" s="95" t="s">
        <v>33</v>
      </c>
      <c r="H74" s="595" t="s">
        <v>159</v>
      </c>
      <c r="I74" s="611" t="s">
        <v>5</v>
      </c>
      <c r="J74" s="95" t="s">
        <v>5899</v>
      </c>
      <c r="K74" s="54">
        <v>60000</v>
      </c>
      <c r="L74" s="54">
        <v>37800</v>
      </c>
      <c r="M74" s="125" t="s">
        <v>5879</v>
      </c>
      <c r="N74" s="54">
        <v>42000</v>
      </c>
      <c r="O74" s="54">
        <v>20</v>
      </c>
      <c r="P74" s="54">
        <v>42000</v>
      </c>
      <c r="Q74" s="125" t="s">
        <v>5880</v>
      </c>
      <c r="R74" s="54">
        <v>20</v>
      </c>
      <c r="S74" s="242" t="s">
        <v>6155</v>
      </c>
      <c r="T74" s="242" t="s">
        <v>6156</v>
      </c>
      <c r="U74" s="242" t="s">
        <v>6157</v>
      </c>
    </row>
    <row r="75" spans="1:21" ht="60">
      <c r="A75" s="27">
        <v>67</v>
      </c>
      <c r="B75" s="54"/>
      <c r="C75" s="95" t="s">
        <v>5203</v>
      </c>
      <c r="D75" s="95" t="s">
        <v>6158</v>
      </c>
      <c r="E75" s="95" t="s">
        <v>6159</v>
      </c>
      <c r="F75" s="54" t="s">
        <v>30</v>
      </c>
      <c r="G75" s="95" t="s">
        <v>33</v>
      </c>
      <c r="H75" s="595" t="s">
        <v>159</v>
      </c>
      <c r="I75" s="242" t="s">
        <v>6</v>
      </c>
      <c r="J75" s="95" t="s">
        <v>4565</v>
      </c>
      <c r="K75" s="54">
        <v>50000</v>
      </c>
      <c r="L75" s="54">
        <v>31500</v>
      </c>
      <c r="M75" s="125" t="s">
        <v>5879</v>
      </c>
      <c r="N75" s="54">
        <v>35000</v>
      </c>
      <c r="O75" s="54">
        <v>20</v>
      </c>
      <c r="P75" s="54">
        <v>35000</v>
      </c>
      <c r="Q75" s="125" t="s">
        <v>5880</v>
      </c>
      <c r="R75" s="54">
        <v>20</v>
      </c>
      <c r="S75" s="242" t="s">
        <v>6160</v>
      </c>
      <c r="T75" s="242" t="s">
        <v>6161</v>
      </c>
      <c r="U75" s="242" t="s">
        <v>6162</v>
      </c>
    </row>
    <row r="76" spans="1:21" ht="60">
      <c r="A76" s="27">
        <v>68</v>
      </c>
      <c r="B76" s="54"/>
      <c r="C76" s="95" t="s">
        <v>6163</v>
      </c>
      <c r="D76" s="95" t="s">
        <v>6164</v>
      </c>
      <c r="E76" s="95" t="s">
        <v>6165</v>
      </c>
      <c r="F76" s="54" t="s">
        <v>30</v>
      </c>
      <c r="G76" s="95" t="s">
        <v>33</v>
      </c>
      <c r="H76" s="595" t="s">
        <v>34</v>
      </c>
      <c r="I76" s="611" t="s">
        <v>5</v>
      </c>
      <c r="J76" s="95" t="s">
        <v>1759</v>
      </c>
      <c r="K76" s="54">
        <v>50000</v>
      </c>
      <c r="L76" s="54">
        <v>31500</v>
      </c>
      <c r="M76" s="125" t="s">
        <v>5879</v>
      </c>
      <c r="N76" s="54">
        <v>35000</v>
      </c>
      <c r="O76" s="54">
        <v>20</v>
      </c>
      <c r="P76" s="54">
        <v>35000</v>
      </c>
      <c r="Q76" s="125" t="s">
        <v>5880</v>
      </c>
      <c r="R76" s="54">
        <v>20</v>
      </c>
      <c r="S76" s="242" t="s">
        <v>6166</v>
      </c>
      <c r="T76" s="242" t="s">
        <v>6167</v>
      </c>
      <c r="U76" s="242" t="s">
        <v>6168</v>
      </c>
    </row>
    <row r="77" spans="1:21" ht="30">
      <c r="A77" s="27">
        <v>69</v>
      </c>
      <c r="B77" s="54"/>
      <c r="C77" s="95" t="s">
        <v>5555</v>
      </c>
      <c r="D77" s="95" t="s">
        <v>2650</v>
      </c>
      <c r="E77" s="95" t="s">
        <v>6169</v>
      </c>
      <c r="F77" s="54" t="s">
        <v>30</v>
      </c>
      <c r="G77" s="95" t="s">
        <v>33</v>
      </c>
      <c r="H77" s="595" t="s">
        <v>34</v>
      </c>
      <c r="I77" s="242" t="s">
        <v>6</v>
      </c>
      <c r="J77" s="95" t="s">
        <v>6170</v>
      </c>
      <c r="K77" s="54">
        <v>100000</v>
      </c>
      <c r="L77" s="54">
        <v>63000</v>
      </c>
      <c r="M77" s="125" t="s">
        <v>5879</v>
      </c>
      <c r="N77" s="54">
        <v>70000</v>
      </c>
      <c r="O77" s="54">
        <v>20</v>
      </c>
      <c r="P77" s="54">
        <v>70000</v>
      </c>
      <c r="Q77" s="125" t="s">
        <v>5880</v>
      </c>
      <c r="R77" s="54">
        <v>20</v>
      </c>
      <c r="S77" s="242" t="s">
        <v>6171</v>
      </c>
      <c r="T77" s="242">
        <v>368776316475</v>
      </c>
      <c r="U77" s="242" t="s">
        <v>6172</v>
      </c>
    </row>
    <row r="78" spans="1:21" ht="60">
      <c r="A78" s="27">
        <v>70</v>
      </c>
      <c r="B78" s="54"/>
      <c r="C78" s="95" t="s">
        <v>6173</v>
      </c>
      <c r="D78" s="95" t="s">
        <v>6174</v>
      </c>
      <c r="E78" s="95" t="s">
        <v>6175</v>
      </c>
      <c r="F78" s="54" t="s">
        <v>30</v>
      </c>
      <c r="G78" s="95" t="s">
        <v>33</v>
      </c>
      <c r="H78" s="595" t="s">
        <v>159</v>
      </c>
      <c r="I78" s="611" t="s">
        <v>5</v>
      </c>
      <c r="J78" s="95" t="s">
        <v>1759</v>
      </c>
      <c r="K78" s="54">
        <v>50000</v>
      </c>
      <c r="L78" s="54">
        <v>31500</v>
      </c>
      <c r="M78" s="125" t="s">
        <v>5879</v>
      </c>
      <c r="N78" s="54">
        <v>35000</v>
      </c>
      <c r="O78" s="54">
        <v>20</v>
      </c>
      <c r="P78" s="54">
        <v>35000</v>
      </c>
      <c r="Q78" s="125" t="s">
        <v>5880</v>
      </c>
      <c r="R78" s="54">
        <v>20</v>
      </c>
      <c r="S78" s="242" t="s">
        <v>6176</v>
      </c>
      <c r="T78" s="242" t="s">
        <v>6177</v>
      </c>
      <c r="U78" s="242" t="s">
        <v>6178</v>
      </c>
    </row>
    <row r="79" spans="1:21" ht="30">
      <c r="A79" s="27">
        <v>71</v>
      </c>
      <c r="B79" s="54"/>
      <c r="C79" s="95" t="s">
        <v>6179</v>
      </c>
      <c r="D79" s="95" t="s">
        <v>6180</v>
      </c>
      <c r="E79" s="54" t="s">
        <v>6181</v>
      </c>
      <c r="F79" s="54" t="s">
        <v>30</v>
      </c>
      <c r="G79" s="54" t="s">
        <v>33</v>
      </c>
      <c r="H79" s="595" t="s">
        <v>34</v>
      </c>
      <c r="I79" s="611" t="s">
        <v>5</v>
      </c>
      <c r="J79" s="54" t="s">
        <v>4565</v>
      </c>
      <c r="K79" s="54">
        <v>50000</v>
      </c>
      <c r="L79" s="54">
        <v>31500</v>
      </c>
      <c r="M79" s="125" t="s">
        <v>5879</v>
      </c>
      <c r="N79" s="54">
        <v>35000</v>
      </c>
      <c r="O79" s="54">
        <v>20</v>
      </c>
      <c r="P79" s="54">
        <v>35000</v>
      </c>
      <c r="Q79" s="125" t="s">
        <v>5880</v>
      </c>
      <c r="R79" s="54">
        <v>20</v>
      </c>
      <c r="S79" s="242" t="s">
        <v>6182</v>
      </c>
      <c r="T79" s="242" t="s">
        <v>6183</v>
      </c>
      <c r="U79" s="600" t="s">
        <v>6184</v>
      </c>
    </row>
    <row r="80" spans="1:21" ht="30">
      <c r="A80" s="27">
        <v>72</v>
      </c>
      <c r="B80" s="54"/>
      <c r="C80" s="95" t="s">
        <v>1862</v>
      </c>
      <c r="D80" s="95" t="s">
        <v>6185</v>
      </c>
      <c r="E80" s="54" t="s">
        <v>6181</v>
      </c>
      <c r="F80" s="54" t="s">
        <v>30</v>
      </c>
      <c r="G80" s="54" t="s">
        <v>33</v>
      </c>
      <c r="H80" s="595" t="s">
        <v>34</v>
      </c>
      <c r="I80" s="611" t="s">
        <v>5</v>
      </c>
      <c r="J80" s="54" t="s">
        <v>4565</v>
      </c>
      <c r="K80" s="54">
        <v>50000</v>
      </c>
      <c r="L80" s="54">
        <v>31500</v>
      </c>
      <c r="M80" s="125" t="s">
        <v>5879</v>
      </c>
      <c r="N80" s="54">
        <v>35000</v>
      </c>
      <c r="O80" s="54">
        <v>20</v>
      </c>
      <c r="P80" s="54">
        <v>35000</v>
      </c>
      <c r="Q80" s="125" t="s">
        <v>5880</v>
      </c>
      <c r="R80" s="54">
        <v>20</v>
      </c>
      <c r="S80" s="242" t="s">
        <v>6186</v>
      </c>
      <c r="T80" s="242" t="s">
        <v>6187</v>
      </c>
      <c r="U80" s="600" t="s">
        <v>6188</v>
      </c>
    </row>
    <row r="81" spans="1:21" ht="60">
      <c r="A81" s="27">
        <v>73</v>
      </c>
      <c r="B81" s="54"/>
      <c r="C81" s="54" t="s">
        <v>5470</v>
      </c>
      <c r="D81" s="54" t="s">
        <v>2740</v>
      </c>
      <c r="E81" s="54" t="s">
        <v>6189</v>
      </c>
      <c r="F81" s="54" t="s">
        <v>30</v>
      </c>
      <c r="G81" s="54" t="s">
        <v>33</v>
      </c>
      <c r="H81" s="595" t="s">
        <v>34</v>
      </c>
      <c r="I81" s="611" t="s">
        <v>5</v>
      </c>
      <c r="J81" s="54" t="s">
        <v>6190</v>
      </c>
      <c r="K81" s="54">
        <v>100000</v>
      </c>
      <c r="L81" s="54">
        <v>63000</v>
      </c>
      <c r="M81" s="125" t="s">
        <v>5879</v>
      </c>
      <c r="N81" s="54">
        <v>70000</v>
      </c>
      <c r="O81" s="54">
        <v>20</v>
      </c>
      <c r="P81" s="54">
        <v>70000</v>
      </c>
      <c r="Q81" s="125" t="s">
        <v>5880</v>
      </c>
      <c r="R81" s="54">
        <v>20</v>
      </c>
      <c r="S81" s="242" t="s">
        <v>6191</v>
      </c>
      <c r="T81" s="242" t="s">
        <v>6192</v>
      </c>
      <c r="U81" s="600" t="s">
        <v>6193</v>
      </c>
    </row>
    <row r="82" spans="1:21" ht="45">
      <c r="A82" s="27">
        <v>74</v>
      </c>
      <c r="B82" s="54"/>
      <c r="C82" s="54" t="s">
        <v>6194</v>
      </c>
      <c r="D82" s="54" t="s">
        <v>4676</v>
      </c>
      <c r="E82" s="54" t="s">
        <v>6195</v>
      </c>
      <c r="F82" s="54" t="s">
        <v>30</v>
      </c>
      <c r="G82" s="54" t="s">
        <v>33</v>
      </c>
      <c r="H82" s="595" t="s">
        <v>34</v>
      </c>
      <c r="I82" s="611" t="s">
        <v>5</v>
      </c>
      <c r="J82" s="54" t="s">
        <v>4565</v>
      </c>
      <c r="K82" s="54">
        <v>100000</v>
      </c>
      <c r="L82" s="54">
        <v>63000</v>
      </c>
      <c r="M82" s="125" t="s">
        <v>5879</v>
      </c>
      <c r="N82" s="54">
        <v>70000</v>
      </c>
      <c r="O82" s="54">
        <v>20</v>
      </c>
      <c r="P82" s="54">
        <v>70000</v>
      </c>
      <c r="Q82" s="125" t="s">
        <v>5880</v>
      </c>
      <c r="R82" s="54">
        <v>20</v>
      </c>
      <c r="S82" s="242" t="s">
        <v>6196</v>
      </c>
      <c r="T82" s="242" t="s">
        <v>6197</v>
      </c>
      <c r="U82" s="600" t="s">
        <v>6198</v>
      </c>
    </row>
    <row r="83" spans="1:21" ht="60">
      <c r="A83" s="27">
        <v>75</v>
      </c>
      <c r="B83" s="54"/>
      <c r="C83" s="54" t="s">
        <v>6199</v>
      </c>
      <c r="D83" s="54" t="s">
        <v>6200</v>
      </c>
      <c r="E83" s="95" t="s">
        <v>6201</v>
      </c>
      <c r="F83" s="54" t="s">
        <v>30</v>
      </c>
      <c r="G83" s="95" t="s">
        <v>33</v>
      </c>
      <c r="H83" s="595" t="s">
        <v>159</v>
      </c>
      <c r="I83" s="242" t="s">
        <v>6</v>
      </c>
      <c r="J83" s="95" t="s">
        <v>4565</v>
      </c>
      <c r="K83" s="54">
        <v>50000</v>
      </c>
      <c r="L83" s="54">
        <v>31500</v>
      </c>
      <c r="M83" s="125" t="s">
        <v>5879</v>
      </c>
      <c r="N83" s="54">
        <v>35000</v>
      </c>
      <c r="O83" s="54">
        <v>20</v>
      </c>
      <c r="P83" s="54">
        <v>35000</v>
      </c>
      <c r="Q83" s="125" t="s">
        <v>5880</v>
      </c>
      <c r="R83" s="54">
        <v>20</v>
      </c>
      <c r="S83" s="242" t="s">
        <v>6202</v>
      </c>
      <c r="T83" s="242" t="s">
        <v>6203</v>
      </c>
      <c r="U83" s="242" t="s">
        <v>6204</v>
      </c>
    </row>
    <row r="84" spans="1:21" ht="60">
      <c r="A84" s="27">
        <v>76</v>
      </c>
      <c r="B84" s="54"/>
      <c r="C84" s="54" t="s">
        <v>6205</v>
      </c>
      <c r="D84" s="54" t="s">
        <v>6206</v>
      </c>
      <c r="E84" s="95" t="s">
        <v>6207</v>
      </c>
      <c r="F84" s="54" t="s">
        <v>30</v>
      </c>
      <c r="G84" s="95" t="s">
        <v>33</v>
      </c>
      <c r="H84" s="595" t="s">
        <v>34</v>
      </c>
      <c r="I84" s="242" t="s">
        <v>6</v>
      </c>
      <c r="J84" s="95" t="s">
        <v>4951</v>
      </c>
      <c r="K84" s="54">
        <v>80000</v>
      </c>
      <c r="L84" s="54">
        <v>50400</v>
      </c>
      <c r="M84" s="125" t="s">
        <v>5879</v>
      </c>
      <c r="N84" s="54">
        <v>56000</v>
      </c>
      <c r="O84" s="54">
        <v>20</v>
      </c>
      <c r="P84" s="54">
        <v>56000</v>
      </c>
      <c r="Q84" s="125" t="s">
        <v>5880</v>
      </c>
      <c r="R84" s="54">
        <v>20</v>
      </c>
      <c r="S84" s="242" t="s">
        <v>6208</v>
      </c>
      <c r="T84" s="242" t="s">
        <v>6209</v>
      </c>
      <c r="U84" s="242" t="s">
        <v>6210</v>
      </c>
    </row>
    <row r="85" spans="1:21" ht="45">
      <c r="A85" s="27">
        <v>77</v>
      </c>
      <c r="B85" s="54"/>
      <c r="C85" s="54" t="s">
        <v>6211</v>
      </c>
      <c r="D85" s="54" t="s">
        <v>2650</v>
      </c>
      <c r="E85" s="95" t="s">
        <v>2854</v>
      </c>
      <c r="F85" s="54" t="s">
        <v>30</v>
      </c>
      <c r="G85" s="95" t="s">
        <v>33</v>
      </c>
      <c r="H85" s="595" t="s">
        <v>34</v>
      </c>
      <c r="I85" s="242" t="s">
        <v>6</v>
      </c>
      <c r="J85" s="95" t="s">
        <v>1759</v>
      </c>
      <c r="K85" s="54">
        <v>50000</v>
      </c>
      <c r="L85" s="54">
        <v>31500</v>
      </c>
      <c r="M85" s="125" t="s">
        <v>5879</v>
      </c>
      <c r="N85" s="54">
        <v>35000</v>
      </c>
      <c r="O85" s="54">
        <v>20</v>
      </c>
      <c r="P85" s="54">
        <v>35000</v>
      </c>
      <c r="Q85" s="125" t="s">
        <v>5880</v>
      </c>
      <c r="R85" s="54">
        <v>20</v>
      </c>
      <c r="S85" s="242" t="s">
        <v>6212</v>
      </c>
      <c r="T85" s="242" t="s">
        <v>6213</v>
      </c>
      <c r="U85" s="242" t="s">
        <v>6214</v>
      </c>
    </row>
    <row r="86" spans="1:21" ht="60">
      <c r="A86" s="27">
        <v>78</v>
      </c>
      <c r="B86" s="54"/>
      <c r="C86" s="54" t="s">
        <v>2945</v>
      </c>
      <c r="D86" s="54" t="s">
        <v>6215</v>
      </c>
      <c r="E86" s="95" t="s">
        <v>6216</v>
      </c>
      <c r="F86" s="54" t="s">
        <v>30</v>
      </c>
      <c r="G86" s="95" t="s">
        <v>33</v>
      </c>
      <c r="H86" s="595" t="s">
        <v>159</v>
      </c>
      <c r="I86" s="242" t="s">
        <v>6</v>
      </c>
      <c r="J86" s="95" t="s">
        <v>6217</v>
      </c>
      <c r="K86" s="54">
        <v>50000</v>
      </c>
      <c r="L86" s="54">
        <v>31500</v>
      </c>
      <c r="M86" s="125" t="s">
        <v>5879</v>
      </c>
      <c r="N86" s="54">
        <v>35000</v>
      </c>
      <c r="O86" s="54">
        <v>20</v>
      </c>
      <c r="P86" s="54">
        <v>35000</v>
      </c>
      <c r="Q86" s="125" t="s">
        <v>5880</v>
      </c>
      <c r="R86" s="54">
        <v>20</v>
      </c>
      <c r="S86" s="242" t="s">
        <v>6218</v>
      </c>
      <c r="T86" s="242" t="s">
        <v>6219</v>
      </c>
      <c r="U86" s="242" t="s">
        <v>6220</v>
      </c>
    </row>
    <row r="87" spans="1:21" ht="60">
      <c r="A87" s="27">
        <v>79</v>
      </c>
      <c r="B87" s="54"/>
      <c r="C87" s="54" t="s">
        <v>6221</v>
      </c>
      <c r="D87" s="54" t="s">
        <v>6222</v>
      </c>
      <c r="E87" s="95" t="s">
        <v>6223</v>
      </c>
      <c r="F87" s="54" t="s">
        <v>30</v>
      </c>
      <c r="G87" s="95" t="s">
        <v>33</v>
      </c>
      <c r="H87" s="595" t="s">
        <v>159</v>
      </c>
      <c r="I87" s="242" t="s">
        <v>6</v>
      </c>
      <c r="J87" s="95" t="s">
        <v>1759</v>
      </c>
      <c r="K87" s="54">
        <v>50000</v>
      </c>
      <c r="L87" s="54">
        <v>31500</v>
      </c>
      <c r="M87" s="125" t="s">
        <v>5879</v>
      </c>
      <c r="N87" s="54">
        <v>35000</v>
      </c>
      <c r="O87" s="54">
        <v>20</v>
      </c>
      <c r="P87" s="54">
        <v>35000</v>
      </c>
      <c r="Q87" s="125" t="s">
        <v>5880</v>
      </c>
      <c r="R87" s="54">
        <v>20</v>
      </c>
      <c r="S87" s="242" t="s">
        <v>6224</v>
      </c>
      <c r="T87" s="242" t="s">
        <v>6225</v>
      </c>
      <c r="U87" s="242" t="s">
        <v>6226</v>
      </c>
    </row>
    <row r="88" spans="1:21" ht="60">
      <c r="A88" s="27">
        <v>80</v>
      </c>
      <c r="B88" s="54"/>
      <c r="C88" s="54" t="s">
        <v>4908</v>
      </c>
      <c r="D88" s="54" t="s">
        <v>3026</v>
      </c>
      <c r="E88" s="95" t="s">
        <v>6223</v>
      </c>
      <c r="F88" s="54" t="s">
        <v>30</v>
      </c>
      <c r="G88" s="95" t="s">
        <v>33</v>
      </c>
      <c r="H88" s="595" t="s">
        <v>34</v>
      </c>
      <c r="I88" s="242" t="s">
        <v>6</v>
      </c>
      <c r="J88" s="95" t="s">
        <v>6227</v>
      </c>
      <c r="K88" s="54">
        <v>50000</v>
      </c>
      <c r="L88" s="54">
        <v>31500</v>
      </c>
      <c r="M88" s="125" t="s">
        <v>5879</v>
      </c>
      <c r="N88" s="54">
        <v>35000</v>
      </c>
      <c r="O88" s="54">
        <v>20</v>
      </c>
      <c r="P88" s="54">
        <v>35000</v>
      </c>
      <c r="Q88" s="125" t="s">
        <v>5880</v>
      </c>
      <c r="R88" s="54">
        <v>20</v>
      </c>
      <c r="S88" s="242" t="s">
        <v>6228</v>
      </c>
      <c r="T88" s="242" t="s">
        <v>6229</v>
      </c>
      <c r="U88" s="242" t="s">
        <v>6230</v>
      </c>
    </row>
    <row r="89" spans="1:21" ht="90">
      <c r="A89" s="27">
        <v>81</v>
      </c>
      <c r="B89" s="54"/>
      <c r="C89" s="54" t="s">
        <v>6215</v>
      </c>
      <c r="D89" s="54" t="s">
        <v>6231</v>
      </c>
      <c r="E89" s="95" t="s">
        <v>6232</v>
      </c>
      <c r="F89" s="54" t="s">
        <v>30</v>
      </c>
      <c r="G89" s="95" t="s">
        <v>33</v>
      </c>
      <c r="H89" s="595" t="s">
        <v>34</v>
      </c>
      <c r="I89" s="242" t="s">
        <v>6</v>
      </c>
      <c r="J89" s="95" t="s">
        <v>6233</v>
      </c>
      <c r="K89" s="54">
        <v>70000</v>
      </c>
      <c r="L89" s="54">
        <v>44100</v>
      </c>
      <c r="M89" s="125" t="s">
        <v>5879</v>
      </c>
      <c r="N89" s="54">
        <v>49000</v>
      </c>
      <c r="O89" s="54">
        <v>20</v>
      </c>
      <c r="P89" s="54">
        <v>49000</v>
      </c>
      <c r="Q89" s="125" t="s">
        <v>5880</v>
      </c>
      <c r="R89" s="54">
        <v>20</v>
      </c>
      <c r="S89" s="242" t="s">
        <v>6234</v>
      </c>
      <c r="T89" s="242" t="s">
        <v>6235</v>
      </c>
      <c r="U89" s="242" t="s">
        <v>6236</v>
      </c>
    </row>
    <row r="90" spans="1:21" ht="60">
      <c r="A90" s="27">
        <v>82</v>
      </c>
      <c r="B90" s="54"/>
      <c r="C90" s="54" t="s">
        <v>6237</v>
      </c>
      <c r="D90" s="54" t="s">
        <v>5195</v>
      </c>
      <c r="E90" s="95" t="s">
        <v>6238</v>
      </c>
      <c r="F90" s="54" t="s">
        <v>30</v>
      </c>
      <c r="G90" s="95" t="s">
        <v>33</v>
      </c>
      <c r="H90" s="595" t="s">
        <v>159</v>
      </c>
      <c r="I90" s="242" t="s">
        <v>6</v>
      </c>
      <c r="J90" s="95" t="s">
        <v>6239</v>
      </c>
      <c r="K90" s="54">
        <v>50000</v>
      </c>
      <c r="L90" s="54">
        <v>31500</v>
      </c>
      <c r="M90" s="125" t="s">
        <v>5879</v>
      </c>
      <c r="N90" s="54">
        <v>35000</v>
      </c>
      <c r="O90" s="54">
        <v>20</v>
      </c>
      <c r="P90" s="54">
        <v>35000</v>
      </c>
      <c r="Q90" s="125" t="s">
        <v>5880</v>
      </c>
      <c r="R90" s="54">
        <v>20</v>
      </c>
      <c r="S90" s="242" t="s">
        <v>6240</v>
      </c>
      <c r="T90" s="242" t="s">
        <v>6241</v>
      </c>
      <c r="U90" s="242" t="s">
        <v>6242</v>
      </c>
    </row>
    <row r="91" spans="1:21" ht="45">
      <c r="A91" s="27">
        <v>83</v>
      </c>
      <c r="B91" s="54"/>
      <c r="C91" s="54" t="s">
        <v>6243</v>
      </c>
      <c r="D91" s="54" t="s">
        <v>3219</v>
      </c>
      <c r="E91" s="95" t="s">
        <v>6244</v>
      </c>
      <c r="F91" s="54" t="s">
        <v>30</v>
      </c>
      <c r="G91" s="95" t="s">
        <v>33</v>
      </c>
      <c r="H91" s="595" t="s">
        <v>34</v>
      </c>
      <c r="I91" s="611" t="s">
        <v>5</v>
      </c>
      <c r="J91" s="95" t="s">
        <v>4672</v>
      </c>
      <c r="K91" s="54">
        <v>50000</v>
      </c>
      <c r="L91" s="54">
        <v>31500</v>
      </c>
      <c r="M91" s="125" t="s">
        <v>5879</v>
      </c>
      <c r="N91" s="54">
        <v>35000</v>
      </c>
      <c r="O91" s="54">
        <v>20</v>
      </c>
      <c r="P91" s="54">
        <v>35000</v>
      </c>
      <c r="Q91" s="125" t="s">
        <v>5880</v>
      </c>
      <c r="R91" s="54">
        <v>20</v>
      </c>
      <c r="S91" s="242" t="s">
        <v>6245</v>
      </c>
      <c r="T91" s="242" t="s">
        <v>6246</v>
      </c>
      <c r="U91" s="242" t="s">
        <v>6247</v>
      </c>
    </row>
    <row r="92" spans="1:21" ht="45">
      <c r="A92" s="27">
        <v>84</v>
      </c>
      <c r="B92" s="54"/>
      <c r="C92" s="54" t="s">
        <v>1926</v>
      </c>
      <c r="D92" s="54" t="s">
        <v>6248</v>
      </c>
      <c r="E92" s="95" t="s">
        <v>6244</v>
      </c>
      <c r="F92" s="54" t="s">
        <v>30</v>
      </c>
      <c r="G92" s="95" t="s">
        <v>33</v>
      </c>
      <c r="H92" s="595" t="s">
        <v>34</v>
      </c>
      <c r="I92" s="611" t="s">
        <v>5</v>
      </c>
      <c r="J92" s="95" t="s">
        <v>4565</v>
      </c>
      <c r="K92" s="54">
        <v>50000</v>
      </c>
      <c r="L92" s="54">
        <v>31500</v>
      </c>
      <c r="M92" s="125" t="s">
        <v>5879</v>
      </c>
      <c r="N92" s="54">
        <v>35000</v>
      </c>
      <c r="O92" s="54">
        <v>20</v>
      </c>
      <c r="P92" s="54">
        <v>35000</v>
      </c>
      <c r="Q92" s="125" t="s">
        <v>5880</v>
      </c>
      <c r="R92" s="54">
        <v>20</v>
      </c>
      <c r="S92" s="242" t="s">
        <v>6249</v>
      </c>
      <c r="T92" s="242" t="s">
        <v>6250</v>
      </c>
      <c r="U92" s="242" t="s">
        <v>6251</v>
      </c>
    </row>
    <row r="93" spans="1:21" ht="60">
      <c r="A93" s="27">
        <v>85</v>
      </c>
      <c r="B93" s="54"/>
      <c r="C93" s="95" t="s">
        <v>5208</v>
      </c>
      <c r="D93" s="95" t="s">
        <v>1730</v>
      </c>
      <c r="E93" s="95" t="s">
        <v>6252</v>
      </c>
      <c r="F93" s="54" t="s">
        <v>30</v>
      </c>
      <c r="G93" s="95" t="s">
        <v>33</v>
      </c>
      <c r="H93" s="595" t="s">
        <v>34</v>
      </c>
      <c r="I93" s="611" t="s">
        <v>5</v>
      </c>
      <c r="J93" s="95" t="s">
        <v>4565</v>
      </c>
      <c r="K93" s="54">
        <v>50000</v>
      </c>
      <c r="L93" s="54">
        <v>31500</v>
      </c>
      <c r="M93" s="125" t="s">
        <v>5879</v>
      </c>
      <c r="N93" s="54">
        <v>35000</v>
      </c>
      <c r="O93" s="54">
        <v>20</v>
      </c>
      <c r="P93" s="54">
        <v>35000</v>
      </c>
      <c r="Q93" s="125" t="s">
        <v>5880</v>
      </c>
      <c r="R93" s="54">
        <v>20</v>
      </c>
      <c r="S93" s="242" t="s">
        <v>6253</v>
      </c>
      <c r="T93" s="242" t="s">
        <v>6254</v>
      </c>
      <c r="U93" s="242" t="s">
        <v>6255</v>
      </c>
    </row>
    <row r="94" spans="1:21" ht="45">
      <c r="A94" s="27">
        <v>86</v>
      </c>
      <c r="B94" s="54"/>
      <c r="C94" s="95" t="s">
        <v>6256</v>
      </c>
      <c r="D94" s="95" t="s">
        <v>6257</v>
      </c>
      <c r="E94" s="95" t="s">
        <v>6258</v>
      </c>
      <c r="F94" s="54" t="s">
        <v>30</v>
      </c>
      <c r="G94" s="95" t="s">
        <v>33</v>
      </c>
      <c r="H94" s="595" t="s">
        <v>34</v>
      </c>
      <c r="I94" s="242" t="s">
        <v>6</v>
      </c>
      <c r="J94" s="95" t="s">
        <v>5878</v>
      </c>
      <c r="K94" s="54">
        <v>100000</v>
      </c>
      <c r="L94" s="54">
        <v>63000</v>
      </c>
      <c r="M94" s="125" t="s">
        <v>5879</v>
      </c>
      <c r="N94" s="612">
        <v>70000</v>
      </c>
      <c r="O94" s="54">
        <v>20</v>
      </c>
      <c r="P94" s="612">
        <v>70000</v>
      </c>
      <c r="Q94" s="125" t="s">
        <v>5880</v>
      </c>
      <c r="R94" s="54">
        <v>20</v>
      </c>
      <c r="S94" s="242" t="s">
        <v>6259</v>
      </c>
      <c r="T94" s="242" t="s">
        <v>6260</v>
      </c>
      <c r="U94" s="242"/>
    </row>
    <row r="95" spans="1:21" ht="60">
      <c r="A95" s="27">
        <v>87</v>
      </c>
      <c r="B95" s="27"/>
      <c r="C95" s="119" t="s">
        <v>5058</v>
      </c>
      <c r="D95" s="119" t="s">
        <v>5059</v>
      </c>
      <c r="E95" s="590" t="s">
        <v>5060</v>
      </c>
      <c r="F95" s="119" t="s">
        <v>30</v>
      </c>
      <c r="G95" s="119" t="s">
        <v>33</v>
      </c>
      <c r="H95" s="625" t="s">
        <v>34</v>
      </c>
      <c r="I95" s="626" t="s">
        <v>6</v>
      </c>
      <c r="J95" s="590" t="s">
        <v>4672</v>
      </c>
      <c r="K95" s="27">
        <v>0</v>
      </c>
      <c r="L95" s="27">
        <v>27000</v>
      </c>
      <c r="M95" s="119" t="s">
        <v>4649</v>
      </c>
      <c r="N95" s="119">
        <v>30000</v>
      </c>
      <c r="O95" s="27">
        <v>20</v>
      </c>
      <c r="P95" s="119">
        <v>30000</v>
      </c>
      <c r="Q95" s="27" t="s">
        <v>6266</v>
      </c>
      <c r="R95" s="27">
        <v>20</v>
      </c>
      <c r="S95" s="592" t="s">
        <v>5061</v>
      </c>
      <c r="T95" s="592" t="s">
        <v>5062</v>
      </c>
      <c r="U95" s="592" t="s">
        <v>5063</v>
      </c>
    </row>
    <row r="96" spans="1:21" ht="51">
      <c r="A96" s="27">
        <v>88</v>
      </c>
      <c r="B96" s="27"/>
      <c r="C96" s="119" t="s">
        <v>5319</v>
      </c>
      <c r="D96" s="119" t="s">
        <v>5504</v>
      </c>
      <c r="E96" s="590" t="s">
        <v>5445</v>
      </c>
      <c r="F96" s="119" t="s">
        <v>30</v>
      </c>
      <c r="G96" s="626" t="s">
        <v>33</v>
      </c>
      <c r="H96" s="625" t="s">
        <v>34</v>
      </c>
      <c r="I96" s="626" t="s">
        <v>6</v>
      </c>
      <c r="J96" s="590" t="s">
        <v>4553</v>
      </c>
      <c r="K96" s="27">
        <v>0</v>
      </c>
      <c r="L96" s="27">
        <v>13500</v>
      </c>
      <c r="M96" s="119" t="s">
        <v>4649</v>
      </c>
      <c r="N96" s="119">
        <v>15000</v>
      </c>
      <c r="O96" s="27">
        <v>20</v>
      </c>
      <c r="P96" s="119">
        <v>15000</v>
      </c>
      <c r="Q96" s="27" t="s">
        <v>6266</v>
      </c>
      <c r="R96" s="27">
        <v>20</v>
      </c>
      <c r="S96" s="592" t="s">
        <v>5505</v>
      </c>
      <c r="T96" s="592" t="s">
        <v>5506</v>
      </c>
      <c r="U96" s="627" t="s">
        <v>6267</v>
      </c>
    </row>
    <row r="97" spans="1:21" ht="38.25">
      <c r="A97" s="27">
        <v>89</v>
      </c>
      <c r="B97" s="27"/>
      <c r="C97" s="119" t="s">
        <v>5096</v>
      </c>
      <c r="D97" s="119" t="s">
        <v>5097</v>
      </c>
      <c r="E97" s="590" t="s">
        <v>2854</v>
      </c>
      <c r="F97" s="119" t="s">
        <v>30</v>
      </c>
      <c r="G97" s="119" t="s">
        <v>33</v>
      </c>
      <c r="H97" s="626" t="s">
        <v>159</v>
      </c>
      <c r="I97" s="626" t="s">
        <v>6</v>
      </c>
      <c r="J97" s="590" t="s">
        <v>1759</v>
      </c>
      <c r="K97" s="27">
        <v>0</v>
      </c>
      <c r="L97" s="27">
        <v>13500</v>
      </c>
      <c r="M97" s="119" t="s">
        <v>4649</v>
      </c>
      <c r="N97" s="119">
        <v>15000</v>
      </c>
      <c r="O97" s="27">
        <v>20</v>
      </c>
      <c r="P97" s="119">
        <v>15000</v>
      </c>
      <c r="Q97" s="27" t="s">
        <v>6266</v>
      </c>
      <c r="R97" s="27">
        <v>20</v>
      </c>
      <c r="S97" s="592" t="s">
        <v>5098</v>
      </c>
      <c r="T97" s="592" t="s">
        <v>5099</v>
      </c>
      <c r="U97" s="593" t="s">
        <v>6268</v>
      </c>
    </row>
    <row r="98" spans="1:21" ht="30">
      <c r="A98" s="27">
        <v>90</v>
      </c>
      <c r="B98" s="27"/>
      <c r="C98" s="116" t="s">
        <v>5386</v>
      </c>
      <c r="D98" s="116" t="s">
        <v>5387</v>
      </c>
      <c r="E98" s="590" t="s">
        <v>5055</v>
      </c>
      <c r="F98" s="119" t="s">
        <v>30</v>
      </c>
      <c r="G98" s="626" t="s">
        <v>33</v>
      </c>
      <c r="H98" s="625" t="s">
        <v>34</v>
      </c>
      <c r="I98" s="625" t="s">
        <v>5</v>
      </c>
      <c r="J98" s="590" t="s">
        <v>4553</v>
      </c>
      <c r="K98" s="27">
        <v>0</v>
      </c>
      <c r="L98" s="27">
        <v>13500</v>
      </c>
      <c r="M98" s="119" t="s">
        <v>4649</v>
      </c>
      <c r="N98" s="119">
        <v>15000</v>
      </c>
      <c r="O98" s="27">
        <v>20</v>
      </c>
      <c r="P98" s="119">
        <v>15000</v>
      </c>
      <c r="Q98" s="27" t="s">
        <v>6266</v>
      </c>
      <c r="R98" s="27">
        <v>20</v>
      </c>
      <c r="S98" s="592">
        <v>61159522320</v>
      </c>
      <c r="T98" s="592" t="s">
        <v>5389</v>
      </c>
      <c r="U98" s="627" t="s">
        <v>6269</v>
      </c>
    </row>
    <row r="99" spans="1:21" ht="30">
      <c r="A99" s="27">
        <v>91</v>
      </c>
      <c r="B99" s="27"/>
      <c r="C99" s="116" t="s">
        <v>5390</v>
      </c>
      <c r="D99" s="116" t="s">
        <v>5391</v>
      </c>
      <c r="E99" s="590" t="s">
        <v>5055</v>
      </c>
      <c r="F99" s="119" t="s">
        <v>30</v>
      </c>
      <c r="G99" s="626" t="s">
        <v>33</v>
      </c>
      <c r="H99" s="625" t="s">
        <v>34</v>
      </c>
      <c r="I99" s="625" t="s">
        <v>5</v>
      </c>
      <c r="J99" s="590" t="s">
        <v>4553</v>
      </c>
      <c r="K99" s="27">
        <v>0</v>
      </c>
      <c r="L99" s="27">
        <v>13500</v>
      </c>
      <c r="M99" s="119" t="s">
        <v>4649</v>
      </c>
      <c r="N99" s="119">
        <v>15000</v>
      </c>
      <c r="O99" s="27">
        <v>20</v>
      </c>
      <c r="P99" s="119">
        <v>15000</v>
      </c>
      <c r="Q99" s="27" t="s">
        <v>6266</v>
      </c>
      <c r="R99" s="27">
        <v>20</v>
      </c>
      <c r="S99" s="592" t="s">
        <v>5392</v>
      </c>
      <c r="T99" s="592" t="s">
        <v>5393</v>
      </c>
      <c r="U99" s="627" t="s">
        <v>6270</v>
      </c>
    </row>
    <row r="100" spans="1:21" ht="51">
      <c r="A100" s="27">
        <v>92</v>
      </c>
      <c r="B100" s="27"/>
      <c r="C100" s="119" t="s">
        <v>5461</v>
      </c>
      <c r="D100" s="119" t="s">
        <v>4822</v>
      </c>
      <c r="E100" s="590" t="s">
        <v>2345</v>
      </c>
      <c r="F100" s="119" t="s">
        <v>30</v>
      </c>
      <c r="G100" s="626" t="s">
        <v>33</v>
      </c>
      <c r="H100" s="625" t="s">
        <v>34</v>
      </c>
      <c r="I100" s="626" t="s">
        <v>6</v>
      </c>
      <c r="J100" s="590" t="s">
        <v>4553</v>
      </c>
      <c r="K100" s="27">
        <v>0</v>
      </c>
      <c r="L100" s="27">
        <v>13500</v>
      </c>
      <c r="M100" s="119" t="s">
        <v>4649</v>
      </c>
      <c r="N100" s="119">
        <v>15000</v>
      </c>
      <c r="O100" s="27">
        <v>20</v>
      </c>
      <c r="P100" s="119">
        <v>15000</v>
      </c>
      <c r="Q100" s="27" t="s">
        <v>6266</v>
      </c>
      <c r="R100" s="27">
        <v>20</v>
      </c>
      <c r="S100" s="593" t="s">
        <v>5462</v>
      </c>
      <c r="T100" s="592" t="s">
        <v>5463</v>
      </c>
      <c r="U100" s="627" t="s">
        <v>6271</v>
      </c>
    </row>
    <row r="101" spans="1:21" ht="45">
      <c r="A101" s="27">
        <v>93</v>
      </c>
      <c r="B101" s="27"/>
      <c r="C101" s="116" t="s">
        <v>4791</v>
      </c>
      <c r="D101" s="116" t="s">
        <v>4792</v>
      </c>
      <c r="E101" s="590" t="s">
        <v>4793</v>
      </c>
      <c r="F101" s="119" t="s">
        <v>30</v>
      </c>
      <c r="G101" s="119" t="s">
        <v>33</v>
      </c>
      <c r="H101" s="625" t="s">
        <v>34</v>
      </c>
      <c r="I101" s="626" t="s">
        <v>6</v>
      </c>
      <c r="J101" s="590" t="s">
        <v>4794</v>
      </c>
      <c r="K101" s="27">
        <v>0</v>
      </c>
      <c r="L101" s="27">
        <v>13500</v>
      </c>
      <c r="M101" s="119" t="s">
        <v>4649</v>
      </c>
      <c r="N101" s="119">
        <v>15000</v>
      </c>
      <c r="O101" s="27">
        <v>20</v>
      </c>
      <c r="P101" s="119">
        <v>15000</v>
      </c>
      <c r="Q101" s="27" t="s">
        <v>6266</v>
      </c>
      <c r="R101" s="27">
        <v>20</v>
      </c>
      <c r="S101" s="592" t="s">
        <v>4795</v>
      </c>
      <c r="T101" s="592" t="s">
        <v>4796</v>
      </c>
      <c r="U101" s="593" t="s">
        <v>6272</v>
      </c>
    </row>
    <row r="102" spans="1:21" ht="38.25">
      <c r="A102" s="27">
        <v>94</v>
      </c>
      <c r="B102" s="27"/>
      <c r="C102" s="119" t="s">
        <v>5499</v>
      </c>
      <c r="D102" s="119" t="s">
        <v>5500</v>
      </c>
      <c r="E102" s="590" t="s">
        <v>5501</v>
      </c>
      <c r="F102" s="119" t="s">
        <v>30</v>
      </c>
      <c r="G102" s="626" t="s">
        <v>33</v>
      </c>
      <c r="H102" s="625" t="s">
        <v>34</v>
      </c>
      <c r="I102" s="626" t="s">
        <v>6</v>
      </c>
      <c r="J102" s="590" t="s">
        <v>4553</v>
      </c>
      <c r="K102" s="27">
        <v>0</v>
      </c>
      <c r="L102" s="27">
        <v>13500</v>
      </c>
      <c r="M102" s="119" t="s">
        <v>4649</v>
      </c>
      <c r="N102" s="119">
        <v>15000</v>
      </c>
      <c r="O102" s="27">
        <v>20</v>
      </c>
      <c r="P102" s="119">
        <v>15000</v>
      </c>
      <c r="Q102" s="27" t="s">
        <v>6266</v>
      </c>
      <c r="R102" s="27">
        <v>20</v>
      </c>
      <c r="S102" s="592" t="s">
        <v>5502</v>
      </c>
      <c r="T102" s="592" t="s">
        <v>5503</v>
      </c>
      <c r="U102" s="627" t="s">
        <v>6273</v>
      </c>
    </row>
    <row r="103" spans="1:21" ht="38.25">
      <c r="A103" s="27">
        <v>95</v>
      </c>
      <c r="B103" s="27"/>
      <c r="C103" s="119" t="s">
        <v>1704</v>
      </c>
      <c r="D103" s="119" t="s">
        <v>5688</v>
      </c>
      <c r="E103" s="590" t="s">
        <v>5689</v>
      </c>
      <c r="F103" s="119" t="s">
        <v>30</v>
      </c>
      <c r="G103" s="626" t="s">
        <v>33</v>
      </c>
      <c r="H103" s="625" t="s">
        <v>34</v>
      </c>
      <c r="I103" s="626" t="s">
        <v>6</v>
      </c>
      <c r="J103" s="590" t="s">
        <v>4553</v>
      </c>
      <c r="K103" s="27">
        <v>0</v>
      </c>
      <c r="L103" s="27">
        <v>27000</v>
      </c>
      <c r="M103" s="119" t="s">
        <v>4649</v>
      </c>
      <c r="N103" s="119">
        <v>30000</v>
      </c>
      <c r="O103" s="27">
        <v>20</v>
      </c>
      <c r="P103" s="119">
        <v>30000</v>
      </c>
      <c r="Q103" s="27" t="s">
        <v>6266</v>
      </c>
      <c r="R103" s="27">
        <v>20</v>
      </c>
      <c r="S103" s="592" t="s">
        <v>5690</v>
      </c>
      <c r="T103" s="592" t="s">
        <v>5691</v>
      </c>
      <c r="U103" s="627" t="s">
        <v>6274</v>
      </c>
    </row>
    <row r="104" spans="1:21" ht="30">
      <c r="A104" s="27">
        <v>96</v>
      </c>
      <c r="B104" s="27"/>
      <c r="C104" s="119" t="s">
        <v>5242</v>
      </c>
      <c r="D104" s="119" t="s">
        <v>5243</v>
      </c>
      <c r="E104" s="590" t="s">
        <v>5244</v>
      </c>
      <c r="F104" s="119" t="s">
        <v>30</v>
      </c>
      <c r="G104" s="119" t="s">
        <v>33</v>
      </c>
      <c r="H104" s="626" t="s">
        <v>159</v>
      </c>
      <c r="I104" s="625" t="s">
        <v>5</v>
      </c>
      <c r="J104" s="628" t="s">
        <v>4846</v>
      </c>
      <c r="K104" s="27">
        <v>0</v>
      </c>
      <c r="L104" s="27">
        <v>27000</v>
      </c>
      <c r="M104" s="119" t="s">
        <v>4649</v>
      </c>
      <c r="N104" s="119">
        <v>30000</v>
      </c>
      <c r="O104" s="27">
        <v>20</v>
      </c>
      <c r="P104" s="119">
        <v>30000</v>
      </c>
      <c r="Q104" s="27" t="s">
        <v>6266</v>
      </c>
      <c r="R104" s="27">
        <v>20</v>
      </c>
      <c r="S104" s="627" t="s">
        <v>5245</v>
      </c>
      <c r="T104" s="592" t="s">
        <v>5246</v>
      </c>
      <c r="U104" s="593" t="s">
        <v>6275</v>
      </c>
    </row>
    <row r="105" spans="1:21" ht="45">
      <c r="A105" s="27">
        <v>97</v>
      </c>
      <c r="B105" s="27"/>
      <c r="C105" s="119" t="s">
        <v>4954</v>
      </c>
      <c r="D105" s="119" t="s">
        <v>3171</v>
      </c>
      <c r="E105" s="590" t="s">
        <v>4955</v>
      </c>
      <c r="F105" s="119" t="s">
        <v>30</v>
      </c>
      <c r="G105" s="119" t="s">
        <v>33</v>
      </c>
      <c r="H105" s="625" t="s">
        <v>34</v>
      </c>
      <c r="I105" s="625" t="s">
        <v>5</v>
      </c>
      <c r="J105" s="590" t="s">
        <v>4956</v>
      </c>
      <c r="K105" s="27">
        <v>0</v>
      </c>
      <c r="L105" s="27">
        <v>54000</v>
      </c>
      <c r="M105" s="119" t="s">
        <v>4649</v>
      </c>
      <c r="N105" s="119">
        <v>60000</v>
      </c>
      <c r="O105" s="27">
        <v>20</v>
      </c>
      <c r="P105" s="119">
        <v>60000</v>
      </c>
      <c r="Q105" s="27" t="s">
        <v>6266</v>
      </c>
      <c r="R105" s="27">
        <v>20</v>
      </c>
      <c r="S105" s="592" t="s">
        <v>4957</v>
      </c>
      <c r="T105" s="592" t="s">
        <v>4958</v>
      </c>
      <c r="U105" s="593" t="s">
        <v>6276</v>
      </c>
    </row>
    <row r="106" spans="1:21" ht="63.75">
      <c r="A106" s="27">
        <v>98</v>
      </c>
      <c r="B106" s="27"/>
      <c r="C106" s="116" t="s">
        <v>5350</v>
      </c>
      <c r="D106" s="116" t="s">
        <v>5351</v>
      </c>
      <c r="E106" s="590" t="s">
        <v>5352</v>
      </c>
      <c r="F106" s="119" t="s">
        <v>30</v>
      </c>
      <c r="G106" s="626" t="s">
        <v>33</v>
      </c>
      <c r="H106" s="625" t="s">
        <v>34</v>
      </c>
      <c r="I106" s="625" t="s">
        <v>5</v>
      </c>
      <c r="J106" s="590" t="s">
        <v>4553</v>
      </c>
      <c r="K106" s="27">
        <v>0</v>
      </c>
      <c r="L106" s="27">
        <v>13500</v>
      </c>
      <c r="M106" s="119" t="s">
        <v>4649</v>
      </c>
      <c r="N106" s="119">
        <v>15000</v>
      </c>
      <c r="O106" s="27">
        <v>20</v>
      </c>
      <c r="P106" s="119">
        <v>15000</v>
      </c>
      <c r="Q106" s="27" t="s">
        <v>6266</v>
      </c>
      <c r="R106" s="27">
        <v>20</v>
      </c>
      <c r="S106" s="593" t="s">
        <v>5353</v>
      </c>
      <c r="T106" s="592" t="s">
        <v>5354</v>
      </c>
      <c r="U106" s="627" t="s">
        <v>6277</v>
      </c>
    </row>
    <row r="107" spans="1:21" ht="30">
      <c r="A107" s="27">
        <v>99</v>
      </c>
      <c r="B107" s="27"/>
      <c r="C107" s="119" t="s">
        <v>5227</v>
      </c>
      <c r="D107" s="119" t="s">
        <v>3145</v>
      </c>
      <c r="E107" s="590" t="s">
        <v>5228</v>
      </c>
      <c r="F107" s="119" t="s">
        <v>30</v>
      </c>
      <c r="G107" s="119" t="s">
        <v>33</v>
      </c>
      <c r="H107" s="625" t="s">
        <v>34</v>
      </c>
      <c r="I107" s="625" t="s">
        <v>5</v>
      </c>
      <c r="J107" s="628" t="s">
        <v>4846</v>
      </c>
      <c r="K107" s="27">
        <v>0</v>
      </c>
      <c r="L107" s="27">
        <v>13500</v>
      </c>
      <c r="M107" s="119" t="s">
        <v>4649</v>
      </c>
      <c r="N107" s="119">
        <v>15000</v>
      </c>
      <c r="O107" s="27">
        <v>20</v>
      </c>
      <c r="P107" s="119">
        <v>15000</v>
      </c>
      <c r="Q107" s="27" t="s">
        <v>6266</v>
      </c>
      <c r="R107" s="27">
        <v>20</v>
      </c>
      <c r="S107" s="601" t="s">
        <v>5229</v>
      </c>
      <c r="T107" s="592" t="s">
        <v>5230</v>
      </c>
      <c r="U107" s="593" t="s">
        <v>6278</v>
      </c>
    </row>
    <row r="108" spans="1:21" ht="51">
      <c r="A108" s="27">
        <v>100</v>
      </c>
      <c r="B108" s="27"/>
      <c r="C108" s="119" t="s">
        <v>5125</v>
      </c>
      <c r="D108" s="119" t="s">
        <v>5126</v>
      </c>
      <c r="E108" s="590" t="s">
        <v>5127</v>
      </c>
      <c r="F108" s="119" t="s">
        <v>30</v>
      </c>
      <c r="G108" s="119" t="s">
        <v>33</v>
      </c>
      <c r="H108" s="625" t="s">
        <v>34</v>
      </c>
      <c r="I108" s="626" t="s">
        <v>6</v>
      </c>
      <c r="J108" s="590" t="s">
        <v>5128</v>
      </c>
      <c r="K108" s="27">
        <v>0</v>
      </c>
      <c r="L108" s="27">
        <v>13500</v>
      </c>
      <c r="M108" s="119" t="s">
        <v>4649</v>
      </c>
      <c r="N108" s="119">
        <v>15000</v>
      </c>
      <c r="O108" s="27">
        <v>20</v>
      </c>
      <c r="P108" s="119">
        <v>15000</v>
      </c>
      <c r="Q108" s="27" t="s">
        <v>6266</v>
      </c>
      <c r="R108" s="27">
        <v>20</v>
      </c>
      <c r="S108" s="592" t="s">
        <v>6279</v>
      </c>
      <c r="T108" s="592" t="s">
        <v>5130</v>
      </c>
      <c r="U108" s="593" t="s">
        <v>6280</v>
      </c>
    </row>
    <row r="109" spans="1:21" ht="63.75">
      <c r="A109" s="27">
        <v>101</v>
      </c>
      <c r="B109" s="27"/>
      <c r="C109" s="119" t="s">
        <v>5616</v>
      </c>
      <c r="D109" s="119" t="s">
        <v>2316</v>
      </c>
      <c r="E109" s="590" t="s">
        <v>5617</v>
      </c>
      <c r="F109" s="119" t="s">
        <v>30</v>
      </c>
      <c r="G109" s="626" t="s">
        <v>33</v>
      </c>
      <c r="H109" s="625" t="s">
        <v>34</v>
      </c>
      <c r="I109" s="625" t="s">
        <v>5</v>
      </c>
      <c r="J109" s="590" t="s">
        <v>4553</v>
      </c>
      <c r="K109" s="27">
        <v>0</v>
      </c>
      <c r="L109" s="27">
        <v>13500</v>
      </c>
      <c r="M109" s="119" t="s">
        <v>4649</v>
      </c>
      <c r="N109" s="119">
        <v>15000</v>
      </c>
      <c r="O109" s="27">
        <v>20</v>
      </c>
      <c r="P109" s="119">
        <v>15000</v>
      </c>
      <c r="Q109" s="27" t="s">
        <v>6266</v>
      </c>
      <c r="R109" s="27">
        <v>20</v>
      </c>
      <c r="S109" s="592" t="s">
        <v>5618</v>
      </c>
      <c r="T109" s="592" t="s">
        <v>5619</v>
      </c>
      <c r="U109" s="627" t="s">
        <v>6281</v>
      </c>
    </row>
    <row r="110" spans="1:21" ht="51">
      <c r="A110" s="27">
        <v>102</v>
      </c>
      <c r="B110" s="27"/>
      <c r="C110" s="119" t="s">
        <v>5486</v>
      </c>
      <c r="D110" s="119" t="s">
        <v>5521</v>
      </c>
      <c r="E110" s="590" t="s">
        <v>5522</v>
      </c>
      <c r="F110" s="119" t="s">
        <v>30</v>
      </c>
      <c r="G110" s="626" t="s">
        <v>33</v>
      </c>
      <c r="H110" s="625" t="s">
        <v>34</v>
      </c>
      <c r="I110" s="625" t="s">
        <v>5</v>
      </c>
      <c r="J110" s="590" t="s">
        <v>4553</v>
      </c>
      <c r="K110" s="27">
        <v>0</v>
      </c>
      <c r="L110" s="27">
        <v>27000</v>
      </c>
      <c r="M110" s="119" t="s">
        <v>4649</v>
      </c>
      <c r="N110" s="119">
        <v>30000</v>
      </c>
      <c r="O110" s="27">
        <v>20</v>
      </c>
      <c r="P110" s="119">
        <v>30000</v>
      </c>
      <c r="Q110" s="27" t="s">
        <v>6266</v>
      </c>
      <c r="R110" s="27">
        <v>20</v>
      </c>
      <c r="S110" s="592" t="s">
        <v>5523</v>
      </c>
      <c r="T110" s="592" t="s">
        <v>5524</v>
      </c>
      <c r="U110" s="627" t="s">
        <v>6282</v>
      </c>
    </row>
    <row r="111" spans="1:21" ht="30">
      <c r="A111" s="27">
        <v>103</v>
      </c>
      <c r="B111" s="27"/>
      <c r="C111" s="119" t="s">
        <v>5297</v>
      </c>
      <c r="D111" s="119" t="s">
        <v>5298</v>
      </c>
      <c r="E111" s="590" t="s">
        <v>5294</v>
      </c>
      <c r="F111" s="119" t="s">
        <v>30</v>
      </c>
      <c r="G111" s="119" t="s">
        <v>33</v>
      </c>
      <c r="H111" s="625" t="s">
        <v>34</v>
      </c>
      <c r="I111" s="625" t="s">
        <v>5</v>
      </c>
      <c r="J111" s="628" t="s">
        <v>4672</v>
      </c>
      <c r="K111" s="27">
        <v>0</v>
      </c>
      <c r="L111" s="27">
        <v>27000</v>
      </c>
      <c r="M111" s="119" t="s">
        <v>4649</v>
      </c>
      <c r="N111" s="119">
        <v>30000</v>
      </c>
      <c r="O111" s="27">
        <v>20</v>
      </c>
      <c r="P111" s="119">
        <v>30000</v>
      </c>
      <c r="Q111" s="27" t="s">
        <v>6266</v>
      </c>
      <c r="R111" s="27">
        <v>20</v>
      </c>
      <c r="S111" s="601" t="s">
        <v>5299</v>
      </c>
      <c r="T111" s="592" t="s">
        <v>5300</v>
      </c>
      <c r="U111" s="593" t="s">
        <v>6283</v>
      </c>
    </row>
    <row r="112" spans="1:21" ht="63.75">
      <c r="A112" s="27">
        <v>104</v>
      </c>
      <c r="B112" s="27"/>
      <c r="C112" s="119" t="s">
        <v>5516</v>
      </c>
      <c r="D112" s="119" t="s">
        <v>5517</v>
      </c>
      <c r="E112" s="590" t="s">
        <v>5518</v>
      </c>
      <c r="F112" s="119" t="s">
        <v>30</v>
      </c>
      <c r="G112" s="626" t="s">
        <v>33</v>
      </c>
      <c r="H112" s="625" t="s">
        <v>34</v>
      </c>
      <c r="I112" s="625" t="s">
        <v>5</v>
      </c>
      <c r="J112" s="590" t="s">
        <v>4553</v>
      </c>
      <c r="K112" s="27">
        <v>0</v>
      </c>
      <c r="L112" s="27">
        <v>27000</v>
      </c>
      <c r="M112" s="119" t="s">
        <v>4649</v>
      </c>
      <c r="N112" s="119">
        <v>30000</v>
      </c>
      <c r="O112" s="27">
        <v>20</v>
      </c>
      <c r="P112" s="119">
        <v>30000</v>
      </c>
      <c r="Q112" s="27" t="s">
        <v>6266</v>
      </c>
      <c r="R112" s="27">
        <v>20</v>
      </c>
      <c r="S112" s="592" t="s">
        <v>5519</v>
      </c>
      <c r="T112" s="592" t="s">
        <v>5520</v>
      </c>
      <c r="U112" s="627" t="s">
        <v>6284</v>
      </c>
    </row>
    <row r="113" spans="1:21" ht="30">
      <c r="A113" s="27">
        <v>105</v>
      </c>
      <c r="B113" s="27"/>
      <c r="C113" s="119" t="s">
        <v>2898</v>
      </c>
      <c r="D113" s="119" t="s">
        <v>4830</v>
      </c>
      <c r="E113" s="590" t="s">
        <v>4817</v>
      </c>
      <c r="F113" s="119" t="s">
        <v>30</v>
      </c>
      <c r="G113" s="119" t="s">
        <v>33</v>
      </c>
      <c r="H113" s="625" t="s">
        <v>34</v>
      </c>
      <c r="I113" s="625" t="s">
        <v>5</v>
      </c>
      <c r="J113" s="590" t="s">
        <v>4672</v>
      </c>
      <c r="K113" s="27">
        <v>0</v>
      </c>
      <c r="L113" s="27">
        <v>13500</v>
      </c>
      <c r="M113" s="119" t="s">
        <v>4649</v>
      </c>
      <c r="N113" s="119">
        <v>15000</v>
      </c>
      <c r="O113" s="27">
        <v>20</v>
      </c>
      <c r="P113" s="119">
        <v>15000</v>
      </c>
      <c r="Q113" s="27" t="s">
        <v>6266</v>
      </c>
      <c r="R113" s="27">
        <v>20</v>
      </c>
      <c r="S113" s="592" t="s">
        <v>4831</v>
      </c>
      <c r="T113" s="592" t="s">
        <v>4832</v>
      </c>
      <c r="U113" s="593" t="s">
        <v>6285</v>
      </c>
    </row>
    <row r="114" spans="1:21" ht="30">
      <c r="A114" s="27">
        <v>106</v>
      </c>
      <c r="B114" s="27"/>
      <c r="C114" s="119" t="s">
        <v>4815</v>
      </c>
      <c r="D114" s="119" t="s">
        <v>4816</v>
      </c>
      <c r="E114" s="590" t="s">
        <v>4817</v>
      </c>
      <c r="F114" s="119" t="s">
        <v>30</v>
      </c>
      <c r="G114" s="119" t="s">
        <v>33</v>
      </c>
      <c r="H114" s="625" t="s">
        <v>34</v>
      </c>
      <c r="I114" s="625" t="s">
        <v>5</v>
      </c>
      <c r="J114" s="590" t="s">
        <v>4818</v>
      </c>
      <c r="K114" s="27">
        <v>0</v>
      </c>
      <c r="L114" s="27">
        <v>13500</v>
      </c>
      <c r="M114" s="119" t="s">
        <v>4649</v>
      </c>
      <c r="N114" s="119">
        <v>15000</v>
      </c>
      <c r="O114" s="27">
        <v>20</v>
      </c>
      <c r="P114" s="119">
        <v>15000</v>
      </c>
      <c r="Q114" s="27" t="s">
        <v>6266</v>
      </c>
      <c r="R114" s="27">
        <v>20</v>
      </c>
      <c r="S114" s="592" t="s">
        <v>4819</v>
      </c>
      <c r="T114" s="592" t="s">
        <v>4820</v>
      </c>
      <c r="U114" s="593" t="s">
        <v>6286</v>
      </c>
    </row>
    <row r="115" spans="1:21" ht="30">
      <c r="A115" s="27">
        <v>107</v>
      </c>
      <c r="B115" s="27"/>
      <c r="C115" s="119" t="s">
        <v>4841</v>
      </c>
      <c r="D115" s="119" t="s">
        <v>1862</v>
      </c>
      <c r="E115" s="590" t="s">
        <v>4817</v>
      </c>
      <c r="F115" s="119" t="s">
        <v>30</v>
      </c>
      <c r="G115" s="119" t="s">
        <v>33</v>
      </c>
      <c r="H115" s="625" t="s">
        <v>34</v>
      </c>
      <c r="I115" s="625" t="s">
        <v>5</v>
      </c>
      <c r="J115" s="590" t="s">
        <v>4672</v>
      </c>
      <c r="K115" s="27">
        <v>0</v>
      </c>
      <c r="L115" s="27">
        <v>13500</v>
      </c>
      <c r="M115" s="119" t="s">
        <v>4649</v>
      </c>
      <c r="N115" s="119">
        <v>15000</v>
      </c>
      <c r="O115" s="27">
        <v>20</v>
      </c>
      <c r="P115" s="119">
        <v>15000</v>
      </c>
      <c r="Q115" s="27" t="s">
        <v>6266</v>
      </c>
      <c r="R115" s="27">
        <v>20</v>
      </c>
      <c r="S115" s="592" t="s">
        <v>4842</v>
      </c>
      <c r="T115" s="592" t="s">
        <v>4843</v>
      </c>
      <c r="U115" s="593" t="s">
        <v>6287</v>
      </c>
    </row>
    <row r="116" spans="1:21" ht="30">
      <c r="A116" s="27">
        <v>108</v>
      </c>
      <c r="B116" s="27"/>
      <c r="C116" s="119" t="s">
        <v>4826</v>
      </c>
      <c r="D116" s="119" t="s">
        <v>4827</v>
      </c>
      <c r="E116" s="590" t="s">
        <v>4817</v>
      </c>
      <c r="F116" s="119" t="s">
        <v>30</v>
      </c>
      <c r="G116" s="119" t="s">
        <v>33</v>
      </c>
      <c r="H116" s="625" t="s">
        <v>34</v>
      </c>
      <c r="I116" s="625" t="s">
        <v>5</v>
      </c>
      <c r="J116" s="590" t="s">
        <v>4751</v>
      </c>
      <c r="K116" s="27">
        <v>0</v>
      </c>
      <c r="L116" s="27">
        <v>13500</v>
      </c>
      <c r="M116" s="119" t="s">
        <v>4649</v>
      </c>
      <c r="N116" s="119">
        <v>15000</v>
      </c>
      <c r="O116" s="27">
        <v>20</v>
      </c>
      <c r="P116" s="119">
        <v>15000</v>
      </c>
      <c r="Q116" s="27" t="s">
        <v>6266</v>
      </c>
      <c r="R116" s="27">
        <v>20</v>
      </c>
      <c r="S116" s="592" t="s">
        <v>4828</v>
      </c>
      <c r="T116" s="592" t="s">
        <v>4829</v>
      </c>
      <c r="U116" s="593" t="s">
        <v>6288</v>
      </c>
    </row>
    <row r="117" spans="1:21" ht="30">
      <c r="A117" s="27">
        <v>109</v>
      </c>
      <c r="B117" s="27"/>
      <c r="C117" s="119" t="s">
        <v>4563</v>
      </c>
      <c r="D117" s="119" t="s">
        <v>4833</v>
      </c>
      <c r="E117" s="590" t="s">
        <v>4817</v>
      </c>
      <c r="F117" s="119" t="s">
        <v>30</v>
      </c>
      <c r="G117" s="119" t="s">
        <v>33</v>
      </c>
      <c r="H117" s="625" t="s">
        <v>34</v>
      </c>
      <c r="I117" s="625" t="s">
        <v>5</v>
      </c>
      <c r="J117" s="590" t="s">
        <v>4834</v>
      </c>
      <c r="K117" s="27">
        <v>0</v>
      </c>
      <c r="L117" s="27">
        <v>13500</v>
      </c>
      <c r="M117" s="119" t="s">
        <v>4649</v>
      </c>
      <c r="N117" s="119">
        <v>15000</v>
      </c>
      <c r="O117" s="27">
        <v>20</v>
      </c>
      <c r="P117" s="119">
        <v>15000</v>
      </c>
      <c r="Q117" s="27" t="s">
        <v>6266</v>
      </c>
      <c r="R117" s="27">
        <v>20</v>
      </c>
      <c r="S117" s="592" t="s">
        <v>4835</v>
      </c>
      <c r="T117" s="592" t="s">
        <v>4836</v>
      </c>
      <c r="U117" s="593" t="s">
        <v>6289</v>
      </c>
    </row>
    <row r="118" spans="1:21" ht="30">
      <c r="A118" s="27">
        <v>110</v>
      </c>
      <c r="B118" s="27"/>
      <c r="C118" s="119" t="s">
        <v>5292</v>
      </c>
      <c r="D118" s="119" t="s">
        <v>5293</v>
      </c>
      <c r="E118" s="590" t="s">
        <v>5294</v>
      </c>
      <c r="F118" s="119" t="s">
        <v>30</v>
      </c>
      <c r="G118" s="119" t="s">
        <v>33</v>
      </c>
      <c r="H118" s="625" t="s">
        <v>34</v>
      </c>
      <c r="I118" s="625" t="s">
        <v>5</v>
      </c>
      <c r="J118" s="628" t="s">
        <v>4672</v>
      </c>
      <c r="K118" s="27">
        <v>0</v>
      </c>
      <c r="L118" s="27">
        <v>27000</v>
      </c>
      <c r="M118" s="119" t="s">
        <v>4649</v>
      </c>
      <c r="N118" s="119">
        <v>30000</v>
      </c>
      <c r="O118" s="27">
        <v>20</v>
      </c>
      <c r="P118" s="119">
        <v>30000</v>
      </c>
      <c r="Q118" s="27" t="s">
        <v>6266</v>
      </c>
      <c r="R118" s="27">
        <v>20</v>
      </c>
      <c r="S118" s="601" t="s">
        <v>5295</v>
      </c>
      <c r="T118" s="592" t="s">
        <v>5296</v>
      </c>
      <c r="U118" s="593" t="s">
        <v>6290</v>
      </c>
    </row>
    <row r="119" spans="1:21" ht="51">
      <c r="A119" s="27">
        <v>111</v>
      </c>
      <c r="B119" s="27"/>
      <c r="C119" s="116" t="s">
        <v>4695</v>
      </c>
      <c r="D119" s="116" t="s">
        <v>4696</v>
      </c>
      <c r="E119" s="590" t="s">
        <v>4697</v>
      </c>
      <c r="F119" s="119" t="s">
        <v>30</v>
      </c>
      <c r="G119" s="119" t="s">
        <v>33</v>
      </c>
      <c r="H119" s="625" t="s">
        <v>34</v>
      </c>
      <c r="I119" s="626" t="s">
        <v>6</v>
      </c>
      <c r="J119" s="590" t="s">
        <v>4698</v>
      </c>
      <c r="K119" s="27">
        <v>0</v>
      </c>
      <c r="L119" s="27">
        <v>13500</v>
      </c>
      <c r="M119" s="119" t="s">
        <v>4649</v>
      </c>
      <c r="N119" s="119">
        <v>15000</v>
      </c>
      <c r="O119" s="27">
        <v>20</v>
      </c>
      <c r="P119" s="119">
        <v>15000</v>
      </c>
      <c r="Q119" s="27" t="s">
        <v>6266</v>
      </c>
      <c r="R119" s="27">
        <v>20</v>
      </c>
      <c r="S119" s="592" t="s">
        <v>4699</v>
      </c>
      <c r="T119" s="592" t="s">
        <v>4700</v>
      </c>
      <c r="U119" s="593" t="s">
        <v>6291</v>
      </c>
    </row>
    <row r="120" spans="1:21" ht="38.25">
      <c r="A120" s="27">
        <v>112</v>
      </c>
      <c r="B120" s="27"/>
      <c r="C120" s="116" t="s">
        <v>2316</v>
      </c>
      <c r="D120" s="116" t="s">
        <v>4741</v>
      </c>
      <c r="E120" s="590" t="s">
        <v>4737</v>
      </c>
      <c r="F120" s="119" t="s">
        <v>30</v>
      </c>
      <c r="G120" s="119" t="s">
        <v>33</v>
      </c>
      <c r="H120" s="625" t="s">
        <v>34</v>
      </c>
      <c r="I120" s="625" t="s">
        <v>5</v>
      </c>
      <c r="J120" s="590" t="s">
        <v>4742</v>
      </c>
      <c r="K120" s="27">
        <v>0</v>
      </c>
      <c r="L120" s="27">
        <v>13500</v>
      </c>
      <c r="M120" s="119" t="s">
        <v>4649</v>
      </c>
      <c r="N120" s="119">
        <v>15000</v>
      </c>
      <c r="O120" s="27">
        <v>20</v>
      </c>
      <c r="P120" s="119">
        <v>15000</v>
      </c>
      <c r="Q120" s="27" t="s">
        <v>6266</v>
      </c>
      <c r="R120" s="27">
        <v>20</v>
      </c>
      <c r="S120" s="592" t="s">
        <v>4743</v>
      </c>
      <c r="T120" s="592" t="s">
        <v>4744</v>
      </c>
      <c r="U120" s="593" t="s">
        <v>6292</v>
      </c>
    </row>
    <row r="121" spans="1:21" ht="30">
      <c r="A121" s="27">
        <v>113</v>
      </c>
      <c r="B121" s="27"/>
      <c r="C121" s="119" t="s">
        <v>1991</v>
      </c>
      <c r="D121" s="119" t="s">
        <v>4908</v>
      </c>
      <c r="E121" s="590" t="s">
        <v>4909</v>
      </c>
      <c r="F121" s="119" t="s">
        <v>30</v>
      </c>
      <c r="G121" s="119" t="s">
        <v>33</v>
      </c>
      <c r="H121" s="625" t="s">
        <v>34</v>
      </c>
      <c r="I121" s="625" t="s">
        <v>5</v>
      </c>
      <c r="J121" s="590" t="s">
        <v>4738</v>
      </c>
      <c r="K121" s="27">
        <v>0</v>
      </c>
      <c r="L121" s="27">
        <v>27000</v>
      </c>
      <c r="M121" s="119" t="s">
        <v>4649</v>
      </c>
      <c r="N121" s="119">
        <v>30000</v>
      </c>
      <c r="O121" s="27">
        <v>20</v>
      </c>
      <c r="P121" s="119">
        <v>30000</v>
      </c>
      <c r="Q121" s="27" t="s">
        <v>6266</v>
      </c>
      <c r="R121" s="27">
        <v>20</v>
      </c>
      <c r="S121" s="592" t="s">
        <v>4910</v>
      </c>
      <c r="T121" s="592" t="s">
        <v>4911</v>
      </c>
      <c r="U121" s="593" t="s">
        <v>6293</v>
      </c>
    </row>
    <row r="122" spans="1:21" ht="51">
      <c r="A122" s="27">
        <v>114</v>
      </c>
      <c r="B122" s="27"/>
      <c r="C122" s="116" t="s">
        <v>5439</v>
      </c>
      <c r="D122" s="116" t="s">
        <v>5440</v>
      </c>
      <c r="E122" s="590" t="s">
        <v>5441</v>
      </c>
      <c r="F122" s="119" t="s">
        <v>30</v>
      </c>
      <c r="G122" s="626" t="s">
        <v>33</v>
      </c>
      <c r="H122" s="626" t="s">
        <v>159</v>
      </c>
      <c r="I122" s="626" t="s">
        <v>6</v>
      </c>
      <c r="J122" s="590" t="s">
        <v>4553</v>
      </c>
      <c r="K122" s="27">
        <v>0</v>
      </c>
      <c r="L122" s="27">
        <v>13500</v>
      </c>
      <c r="M122" s="119" t="s">
        <v>4649</v>
      </c>
      <c r="N122" s="119">
        <v>15000</v>
      </c>
      <c r="O122" s="27">
        <v>20</v>
      </c>
      <c r="P122" s="119">
        <v>15000</v>
      </c>
      <c r="Q122" s="27" t="s">
        <v>6266</v>
      </c>
      <c r="R122" s="27">
        <v>20</v>
      </c>
      <c r="S122" s="592" t="s">
        <v>5442</v>
      </c>
      <c r="T122" s="592" t="s">
        <v>5443</v>
      </c>
      <c r="U122" s="627" t="s">
        <v>6294</v>
      </c>
    </row>
    <row r="123" spans="1:21" ht="89.25">
      <c r="A123" s="27">
        <v>115</v>
      </c>
      <c r="B123" s="27"/>
      <c r="C123" s="116" t="s">
        <v>5434</v>
      </c>
      <c r="D123" s="116" t="s">
        <v>5435</v>
      </c>
      <c r="E123" s="590" t="s">
        <v>5436</v>
      </c>
      <c r="F123" s="119" t="s">
        <v>30</v>
      </c>
      <c r="G123" s="626" t="s">
        <v>33</v>
      </c>
      <c r="H123" s="626" t="s">
        <v>159</v>
      </c>
      <c r="I123" s="626" t="s">
        <v>6</v>
      </c>
      <c r="J123" s="590" t="s">
        <v>4553</v>
      </c>
      <c r="K123" s="27">
        <v>0</v>
      </c>
      <c r="L123" s="27">
        <v>13500</v>
      </c>
      <c r="M123" s="119" t="s">
        <v>4649</v>
      </c>
      <c r="N123" s="119">
        <v>15000</v>
      </c>
      <c r="O123" s="27">
        <v>20</v>
      </c>
      <c r="P123" s="119">
        <v>15000</v>
      </c>
      <c r="Q123" s="27" t="s">
        <v>6266</v>
      </c>
      <c r="R123" s="27">
        <v>20</v>
      </c>
      <c r="S123" s="593" t="s">
        <v>5437</v>
      </c>
      <c r="T123" s="592" t="s">
        <v>5438</v>
      </c>
      <c r="U123" s="627" t="s">
        <v>6295</v>
      </c>
    </row>
    <row r="124" spans="1:21" ht="51">
      <c r="A124" s="27">
        <v>116</v>
      </c>
      <c r="B124" s="27"/>
      <c r="C124" s="119" t="s">
        <v>5564</v>
      </c>
      <c r="D124" s="119" t="s">
        <v>2316</v>
      </c>
      <c r="E124" s="590" t="s">
        <v>5565</v>
      </c>
      <c r="F124" s="119" t="s">
        <v>30</v>
      </c>
      <c r="G124" s="626" t="s">
        <v>33</v>
      </c>
      <c r="H124" s="625" t="s">
        <v>34</v>
      </c>
      <c r="I124" s="625" t="s">
        <v>5</v>
      </c>
      <c r="J124" s="590" t="s">
        <v>4553</v>
      </c>
      <c r="K124" s="27">
        <v>0</v>
      </c>
      <c r="L124" s="27">
        <v>13500</v>
      </c>
      <c r="M124" s="119" t="s">
        <v>4649</v>
      </c>
      <c r="N124" s="119">
        <v>15000</v>
      </c>
      <c r="O124" s="27">
        <v>20</v>
      </c>
      <c r="P124" s="119">
        <v>15000</v>
      </c>
      <c r="Q124" s="27" t="s">
        <v>6266</v>
      </c>
      <c r="R124" s="27">
        <v>20</v>
      </c>
      <c r="S124" s="592" t="s">
        <v>5566</v>
      </c>
      <c r="T124" s="592" t="s">
        <v>5567</v>
      </c>
      <c r="U124" s="627" t="s">
        <v>6296</v>
      </c>
    </row>
    <row r="125" spans="1:21" ht="30">
      <c r="A125" s="27">
        <v>117</v>
      </c>
      <c r="B125" s="27"/>
      <c r="C125" s="119" t="s">
        <v>5551</v>
      </c>
      <c r="D125" s="119" t="s">
        <v>1939</v>
      </c>
      <c r="E125" s="590" t="s">
        <v>5552</v>
      </c>
      <c r="F125" s="119" t="s">
        <v>30</v>
      </c>
      <c r="G125" s="626" t="s">
        <v>33</v>
      </c>
      <c r="H125" s="625" t="s">
        <v>34</v>
      </c>
      <c r="I125" s="626" t="s">
        <v>6</v>
      </c>
      <c r="J125" s="590" t="s">
        <v>4553</v>
      </c>
      <c r="K125" s="27">
        <v>0</v>
      </c>
      <c r="L125" s="27">
        <v>13500</v>
      </c>
      <c r="M125" s="119" t="s">
        <v>4649</v>
      </c>
      <c r="N125" s="119">
        <v>15000</v>
      </c>
      <c r="O125" s="27">
        <v>20</v>
      </c>
      <c r="P125" s="119">
        <v>15000</v>
      </c>
      <c r="Q125" s="27" t="s">
        <v>6266</v>
      </c>
      <c r="R125" s="27">
        <v>20</v>
      </c>
      <c r="S125" s="592" t="s">
        <v>5553</v>
      </c>
      <c r="T125" s="592" t="s">
        <v>5554</v>
      </c>
      <c r="U125" s="627" t="s">
        <v>6297</v>
      </c>
    </row>
    <row r="126" spans="1:21" ht="38.25">
      <c r="A126" s="27">
        <v>118</v>
      </c>
      <c r="B126" s="27"/>
      <c r="C126" s="116" t="s">
        <v>2650</v>
      </c>
      <c r="D126" s="116" t="s">
        <v>4681</v>
      </c>
      <c r="E126" s="590" t="s">
        <v>4682</v>
      </c>
      <c r="F126" s="119" t="s">
        <v>30</v>
      </c>
      <c r="G126" s="119" t="s">
        <v>33</v>
      </c>
      <c r="H126" s="625" t="s">
        <v>34</v>
      </c>
      <c r="I126" s="626" t="s">
        <v>6</v>
      </c>
      <c r="J126" s="590" t="s">
        <v>1759</v>
      </c>
      <c r="K126" s="27">
        <v>0</v>
      </c>
      <c r="L126" s="27">
        <v>13500</v>
      </c>
      <c r="M126" s="119" t="s">
        <v>4649</v>
      </c>
      <c r="N126" s="119">
        <v>15000</v>
      </c>
      <c r="O126" s="27">
        <v>20</v>
      </c>
      <c r="P126" s="119">
        <v>15000</v>
      </c>
      <c r="Q126" s="27" t="s">
        <v>6266</v>
      </c>
      <c r="R126" s="27">
        <v>20</v>
      </c>
      <c r="S126" s="592" t="s">
        <v>4683</v>
      </c>
      <c r="T126" s="592" t="s">
        <v>4684</v>
      </c>
      <c r="U126" s="593" t="s">
        <v>6298</v>
      </c>
    </row>
    <row r="127" spans="1:21" ht="38.25">
      <c r="A127" s="27">
        <v>119</v>
      </c>
      <c r="B127" s="27"/>
      <c r="C127" s="119" t="s">
        <v>5263</v>
      </c>
      <c r="D127" s="119" t="s">
        <v>1705</v>
      </c>
      <c r="E127" s="590" t="s">
        <v>5264</v>
      </c>
      <c r="F127" s="119" t="s">
        <v>30</v>
      </c>
      <c r="G127" s="119" t="s">
        <v>33</v>
      </c>
      <c r="H127" s="625" t="s">
        <v>34</v>
      </c>
      <c r="I127" s="626" t="s">
        <v>6</v>
      </c>
      <c r="J127" s="628" t="s">
        <v>4698</v>
      </c>
      <c r="K127" s="27">
        <v>0</v>
      </c>
      <c r="L127" s="27">
        <v>13500</v>
      </c>
      <c r="M127" s="119" t="s">
        <v>4649</v>
      </c>
      <c r="N127" s="119">
        <v>15000</v>
      </c>
      <c r="O127" s="27">
        <v>20</v>
      </c>
      <c r="P127" s="119">
        <v>15000</v>
      </c>
      <c r="Q127" s="27" t="s">
        <v>6266</v>
      </c>
      <c r="R127" s="27">
        <v>20</v>
      </c>
      <c r="S127" s="601" t="s">
        <v>5265</v>
      </c>
      <c r="T127" s="592" t="s">
        <v>5266</v>
      </c>
      <c r="U127" s="593" t="s">
        <v>6299</v>
      </c>
    </row>
    <row r="128" spans="1:21" ht="38.25">
      <c r="A128" s="27">
        <v>120</v>
      </c>
      <c r="B128" s="27"/>
      <c r="C128" s="119" t="s">
        <v>5037</v>
      </c>
      <c r="D128" s="119" t="s">
        <v>5038</v>
      </c>
      <c r="E128" s="590" t="s">
        <v>5039</v>
      </c>
      <c r="F128" s="119" t="s">
        <v>30</v>
      </c>
      <c r="G128" s="119" t="s">
        <v>33</v>
      </c>
      <c r="H128" s="625" t="s">
        <v>34</v>
      </c>
      <c r="I128" s="626" t="s">
        <v>6</v>
      </c>
      <c r="J128" s="590" t="s">
        <v>5040</v>
      </c>
      <c r="K128" s="27">
        <v>0</v>
      </c>
      <c r="L128" s="27">
        <v>27000</v>
      </c>
      <c r="M128" s="119" t="s">
        <v>4649</v>
      </c>
      <c r="N128" s="119">
        <v>30000</v>
      </c>
      <c r="O128" s="27">
        <v>20</v>
      </c>
      <c r="P128" s="119">
        <v>30000</v>
      </c>
      <c r="Q128" s="27" t="s">
        <v>6266</v>
      </c>
      <c r="R128" s="27">
        <v>20</v>
      </c>
      <c r="S128" s="592" t="s">
        <v>5041</v>
      </c>
      <c r="T128" s="592" t="s">
        <v>5042</v>
      </c>
      <c r="U128" s="593" t="s">
        <v>6300</v>
      </c>
    </row>
    <row r="129" spans="1:21" ht="30">
      <c r="A129" s="27">
        <v>121</v>
      </c>
      <c r="B129" s="27"/>
      <c r="C129" s="119" t="s">
        <v>5235</v>
      </c>
      <c r="D129" s="119" t="s">
        <v>3403</v>
      </c>
      <c r="E129" s="590" t="s">
        <v>5236</v>
      </c>
      <c r="F129" s="119" t="s">
        <v>30</v>
      </c>
      <c r="G129" s="119" t="s">
        <v>33</v>
      </c>
      <c r="H129" s="625" t="s">
        <v>34</v>
      </c>
      <c r="I129" s="625" t="s">
        <v>5</v>
      </c>
      <c r="J129" s="628" t="s">
        <v>4846</v>
      </c>
      <c r="K129" s="27">
        <v>0</v>
      </c>
      <c r="L129" s="27">
        <v>13500</v>
      </c>
      <c r="M129" s="119" t="s">
        <v>4649</v>
      </c>
      <c r="N129" s="119">
        <v>15000</v>
      </c>
      <c r="O129" s="27">
        <v>20</v>
      </c>
      <c r="P129" s="119">
        <v>15000</v>
      </c>
      <c r="Q129" s="27" t="s">
        <v>6266</v>
      </c>
      <c r="R129" s="27">
        <v>20</v>
      </c>
      <c r="S129" s="601" t="s">
        <v>5237</v>
      </c>
      <c r="T129" s="592" t="s">
        <v>5238</v>
      </c>
      <c r="U129" s="593" t="s">
        <v>6301</v>
      </c>
    </row>
    <row r="130" spans="1:21" ht="60">
      <c r="A130" s="27">
        <v>122</v>
      </c>
      <c r="B130" s="27"/>
      <c r="C130" s="119" t="s">
        <v>4844</v>
      </c>
      <c r="D130" s="119" t="s">
        <v>4845</v>
      </c>
      <c r="E130" s="590" t="s">
        <v>4777</v>
      </c>
      <c r="F130" s="119" t="s">
        <v>30</v>
      </c>
      <c r="G130" s="119" t="s">
        <v>33</v>
      </c>
      <c r="H130" s="625" t="s">
        <v>34</v>
      </c>
      <c r="I130" s="625" t="s">
        <v>5</v>
      </c>
      <c r="J130" s="590" t="s">
        <v>4846</v>
      </c>
      <c r="K130" s="27">
        <v>0</v>
      </c>
      <c r="L130" s="27">
        <v>27000</v>
      </c>
      <c r="M130" s="119" t="s">
        <v>4649</v>
      </c>
      <c r="N130" s="119">
        <v>30000</v>
      </c>
      <c r="O130" s="27">
        <v>20</v>
      </c>
      <c r="P130" s="119">
        <v>30000</v>
      </c>
      <c r="Q130" s="27" t="s">
        <v>6266</v>
      </c>
      <c r="R130" s="27">
        <v>20</v>
      </c>
      <c r="S130" s="592" t="s">
        <v>4847</v>
      </c>
      <c r="T130" s="592" t="s">
        <v>4848</v>
      </c>
      <c r="U130" s="593" t="s">
        <v>6302</v>
      </c>
    </row>
    <row r="131" spans="1:21" ht="38.25">
      <c r="A131" s="27">
        <v>123</v>
      </c>
      <c r="B131" s="27"/>
      <c r="C131" s="116" t="s">
        <v>4685</v>
      </c>
      <c r="D131" s="116" t="s">
        <v>4686</v>
      </c>
      <c r="E131" s="590" t="s">
        <v>4687</v>
      </c>
      <c r="F131" s="119" t="s">
        <v>30</v>
      </c>
      <c r="G131" s="119" t="s">
        <v>33</v>
      </c>
      <c r="H131" s="625" t="s">
        <v>34</v>
      </c>
      <c r="I131" s="626" t="s">
        <v>6</v>
      </c>
      <c r="J131" s="590" t="s">
        <v>4688</v>
      </c>
      <c r="K131" s="27">
        <v>0</v>
      </c>
      <c r="L131" s="27">
        <v>27000</v>
      </c>
      <c r="M131" s="119" t="s">
        <v>4649</v>
      </c>
      <c r="N131" s="119">
        <v>30000</v>
      </c>
      <c r="O131" s="27">
        <v>20</v>
      </c>
      <c r="P131" s="119">
        <v>30000</v>
      </c>
      <c r="Q131" s="27" t="s">
        <v>6266</v>
      </c>
      <c r="R131" s="27">
        <v>20</v>
      </c>
      <c r="S131" s="592" t="s">
        <v>4689</v>
      </c>
      <c r="T131" s="592" t="s">
        <v>4690</v>
      </c>
      <c r="U131" s="593" t="s">
        <v>6303</v>
      </c>
    </row>
    <row r="132" spans="1:21" ht="45">
      <c r="A132" s="27">
        <v>124</v>
      </c>
      <c r="B132" s="27"/>
      <c r="C132" s="119" t="s">
        <v>5078</v>
      </c>
      <c r="D132" s="119" t="s">
        <v>5079</v>
      </c>
      <c r="E132" s="590" t="s">
        <v>5080</v>
      </c>
      <c r="F132" s="119" t="s">
        <v>30</v>
      </c>
      <c r="G132" s="119" t="s">
        <v>5081</v>
      </c>
      <c r="H132" s="625" t="s">
        <v>34</v>
      </c>
      <c r="I132" s="626" t="s">
        <v>6</v>
      </c>
      <c r="J132" s="590" t="s">
        <v>5082</v>
      </c>
      <c r="K132" s="27">
        <v>0</v>
      </c>
      <c r="L132" s="27">
        <v>27000</v>
      </c>
      <c r="M132" s="119" t="s">
        <v>4649</v>
      </c>
      <c r="N132" s="119">
        <v>30000</v>
      </c>
      <c r="O132" s="27">
        <v>20</v>
      </c>
      <c r="P132" s="119">
        <v>30000</v>
      </c>
      <c r="Q132" s="27" t="s">
        <v>6266</v>
      </c>
      <c r="R132" s="27">
        <v>20</v>
      </c>
      <c r="S132" s="592" t="s">
        <v>5083</v>
      </c>
      <c r="T132" s="592" t="s">
        <v>5084</v>
      </c>
      <c r="U132" s="593" t="s">
        <v>6304</v>
      </c>
    </row>
    <row r="133" spans="1:21" ht="30">
      <c r="A133" s="27">
        <v>125</v>
      </c>
      <c r="B133" s="27"/>
      <c r="C133" s="119" t="s">
        <v>5053</v>
      </c>
      <c r="D133" s="119" t="s">
        <v>5054</v>
      </c>
      <c r="E133" s="590" t="s">
        <v>5055</v>
      </c>
      <c r="F133" s="119" t="s">
        <v>30</v>
      </c>
      <c r="G133" s="119" t="s">
        <v>33</v>
      </c>
      <c r="H133" s="625" t="s">
        <v>34</v>
      </c>
      <c r="I133" s="625" t="s">
        <v>5</v>
      </c>
      <c r="J133" s="590" t="s">
        <v>4698</v>
      </c>
      <c r="K133" s="27">
        <v>0</v>
      </c>
      <c r="L133" s="27">
        <v>13500</v>
      </c>
      <c r="M133" s="119" t="s">
        <v>4649</v>
      </c>
      <c r="N133" s="119">
        <v>15000</v>
      </c>
      <c r="O133" s="27">
        <v>20</v>
      </c>
      <c r="P133" s="119">
        <v>15000</v>
      </c>
      <c r="Q133" s="27" t="s">
        <v>6266</v>
      </c>
      <c r="R133" s="27">
        <v>20</v>
      </c>
      <c r="S133" s="592" t="s">
        <v>5056</v>
      </c>
      <c r="T133" s="592" t="s">
        <v>5057</v>
      </c>
      <c r="U133" s="593" t="s">
        <v>6305</v>
      </c>
    </row>
    <row r="134" spans="1:21" ht="38.25">
      <c r="A134" s="27">
        <v>126</v>
      </c>
      <c r="B134" s="27"/>
      <c r="C134" s="119" t="s">
        <v>5678</v>
      </c>
      <c r="D134" s="119" t="s">
        <v>5679</v>
      </c>
      <c r="E134" s="590" t="s">
        <v>5680</v>
      </c>
      <c r="F134" s="119" t="s">
        <v>30</v>
      </c>
      <c r="G134" s="626" t="s">
        <v>33</v>
      </c>
      <c r="H134" s="625" t="s">
        <v>34</v>
      </c>
      <c r="I134" s="625" t="s">
        <v>5</v>
      </c>
      <c r="J134" s="590" t="s">
        <v>4553</v>
      </c>
      <c r="K134" s="27">
        <v>0</v>
      </c>
      <c r="L134" s="27">
        <v>27000</v>
      </c>
      <c r="M134" s="119" t="s">
        <v>4649</v>
      </c>
      <c r="N134" s="119">
        <v>30000</v>
      </c>
      <c r="O134" s="27">
        <v>20</v>
      </c>
      <c r="P134" s="119">
        <v>30000</v>
      </c>
      <c r="Q134" s="27" t="s">
        <v>6266</v>
      </c>
      <c r="R134" s="27">
        <v>20</v>
      </c>
      <c r="S134" s="592" t="s">
        <v>5681</v>
      </c>
      <c r="T134" s="592" t="s">
        <v>5682</v>
      </c>
      <c r="U134" s="627" t="s">
        <v>6306</v>
      </c>
    </row>
    <row r="135" spans="1:21" ht="51">
      <c r="A135" s="27">
        <v>127</v>
      </c>
      <c r="B135" s="27"/>
      <c r="C135" s="119" t="s">
        <v>5106</v>
      </c>
      <c r="D135" s="119" t="s">
        <v>5107</v>
      </c>
      <c r="E135" s="590" t="s">
        <v>5108</v>
      </c>
      <c r="F135" s="119" t="s">
        <v>30</v>
      </c>
      <c r="G135" s="119" t="s">
        <v>5081</v>
      </c>
      <c r="H135" s="625" t="s">
        <v>34</v>
      </c>
      <c r="I135" s="625" t="s">
        <v>5</v>
      </c>
      <c r="J135" s="590" t="s">
        <v>4672</v>
      </c>
      <c r="K135" s="27">
        <v>0</v>
      </c>
      <c r="L135" s="27">
        <v>13500</v>
      </c>
      <c r="M135" s="119" t="s">
        <v>4649</v>
      </c>
      <c r="N135" s="119">
        <v>15000</v>
      </c>
      <c r="O135" s="27">
        <v>20</v>
      </c>
      <c r="P135" s="119">
        <v>15000</v>
      </c>
      <c r="Q135" s="27" t="s">
        <v>6266</v>
      </c>
      <c r="R135" s="27">
        <v>20</v>
      </c>
      <c r="S135" s="593" t="s">
        <v>5109</v>
      </c>
      <c r="T135" s="592" t="s">
        <v>5110</v>
      </c>
      <c r="U135" s="593" t="s">
        <v>6307</v>
      </c>
    </row>
    <row r="136" spans="1:21" ht="51">
      <c r="A136" s="27">
        <v>128</v>
      </c>
      <c r="B136" s="27"/>
      <c r="C136" s="119" t="s">
        <v>5464</v>
      </c>
      <c r="D136" s="119" t="s">
        <v>5465</v>
      </c>
      <c r="E136" s="590" t="s">
        <v>5466</v>
      </c>
      <c r="F136" s="119" t="s">
        <v>30</v>
      </c>
      <c r="G136" s="626" t="s">
        <v>33</v>
      </c>
      <c r="H136" s="626" t="s">
        <v>159</v>
      </c>
      <c r="I136" s="626" t="s">
        <v>6</v>
      </c>
      <c r="J136" s="590" t="s">
        <v>4553</v>
      </c>
      <c r="K136" s="27">
        <v>0</v>
      </c>
      <c r="L136" s="27">
        <v>13500</v>
      </c>
      <c r="M136" s="119" t="s">
        <v>4649</v>
      </c>
      <c r="N136" s="119">
        <v>15000</v>
      </c>
      <c r="O136" s="27">
        <v>20</v>
      </c>
      <c r="P136" s="119">
        <v>15000</v>
      </c>
      <c r="Q136" s="27" t="s">
        <v>6266</v>
      </c>
      <c r="R136" s="27">
        <v>20</v>
      </c>
      <c r="S136" s="592" t="s">
        <v>5467</v>
      </c>
      <c r="T136" s="592" t="s">
        <v>5468</v>
      </c>
      <c r="U136" s="627" t="s">
        <v>6308</v>
      </c>
    </row>
    <row r="137" spans="1:21" ht="51">
      <c r="A137" s="27">
        <v>129</v>
      </c>
      <c r="B137" s="27"/>
      <c r="C137" s="119" t="s">
        <v>5572</v>
      </c>
      <c r="D137" s="119" t="s">
        <v>1901</v>
      </c>
      <c r="E137" s="590" t="s">
        <v>5573</v>
      </c>
      <c r="F137" s="119" t="s">
        <v>30</v>
      </c>
      <c r="G137" s="626" t="s">
        <v>33</v>
      </c>
      <c r="H137" s="625" t="s">
        <v>34</v>
      </c>
      <c r="I137" s="626" t="s">
        <v>6</v>
      </c>
      <c r="J137" s="590" t="s">
        <v>4553</v>
      </c>
      <c r="K137" s="27">
        <v>0</v>
      </c>
      <c r="L137" s="27">
        <v>13500</v>
      </c>
      <c r="M137" s="119" t="s">
        <v>4649</v>
      </c>
      <c r="N137" s="119">
        <v>15000</v>
      </c>
      <c r="O137" s="27">
        <v>20</v>
      </c>
      <c r="P137" s="119">
        <v>15000</v>
      </c>
      <c r="Q137" s="27" t="s">
        <v>6266</v>
      </c>
      <c r="R137" s="27">
        <v>20</v>
      </c>
      <c r="S137" s="592" t="s">
        <v>5574</v>
      </c>
      <c r="T137" s="592" t="s">
        <v>5575</v>
      </c>
      <c r="U137" s="627" t="s">
        <v>6309</v>
      </c>
    </row>
    <row r="138" spans="1:21" ht="30">
      <c r="A138" s="27">
        <v>130</v>
      </c>
      <c r="B138" s="27"/>
      <c r="C138" s="119" t="s">
        <v>5064</v>
      </c>
      <c r="D138" s="119" t="s">
        <v>5065</v>
      </c>
      <c r="E138" s="590" t="s">
        <v>5066</v>
      </c>
      <c r="F138" s="119" t="s">
        <v>30</v>
      </c>
      <c r="G138" s="119" t="s">
        <v>33</v>
      </c>
      <c r="H138" s="625" t="s">
        <v>34</v>
      </c>
      <c r="I138" s="626" t="s">
        <v>6</v>
      </c>
      <c r="J138" s="590" t="s">
        <v>5067</v>
      </c>
      <c r="K138" s="27">
        <v>0</v>
      </c>
      <c r="L138" s="27">
        <v>13500</v>
      </c>
      <c r="M138" s="119" t="s">
        <v>4649</v>
      </c>
      <c r="N138" s="119">
        <v>15000</v>
      </c>
      <c r="O138" s="27">
        <v>20</v>
      </c>
      <c r="P138" s="119">
        <v>15000</v>
      </c>
      <c r="Q138" s="27" t="s">
        <v>6266</v>
      </c>
      <c r="R138" s="27">
        <v>20</v>
      </c>
      <c r="S138" s="592" t="s">
        <v>5068</v>
      </c>
      <c r="T138" s="592" t="s">
        <v>5069</v>
      </c>
      <c r="U138" s="593" t="s">
        <v>6310</v>
      </c>
    </row>
    <row r="139" spans="1:21" ht="38.25">
      <c r="A139" s="27">
        <v>131</v>
      </c>
      <c r="B139" s="27"/>
      <c r="C139" s="119" t="s">
        <v>5542</v>
      </c>
      <c r="D139" s="119" t="s">
        <v>5543</v>
      </c>
      <c r="E139" s="590" t="s">
        <v>5544</v>
      </c>
      <c r="F139" s="119" t="s">
        <v>30</v>
      </c>
      <c r="G139" s="626" t="s">
        <v>33</v>
      </c>
      <c r="H139" s="625" t="s">
        <v>34</v>
      </c>
      <c r="I139" s="626" t="s">
        <v>6</v>
      </c>
      <c r="J139" s="590" t="s">
        <v>4553</v>
      </c>
      <c r="K139" s="27">
        <v>0</v>
      </c>
      <c r="L139" s="27">
        <v>13500</v>
      </c>
      <c r="M139" s="119" t="s">
        <v>4649</v>
      </c>
      <c r="N139" s="119">
        <v>15000</v>
      </c>
      <c r="O139" s="27">
        <v>20</v>
      </c>
      <c r="P139" s="119">
        <v>15000</v>
      </c>
      <c r="Q139" s="27" t="s">
        <v>6266</v>
      </c>
      <c r="R139" s="27">
        <v>20</v>
      </c>
      <c r="S139" s="592" t="s">
        <v>5545</v>
      </c>
      <c r="T139" s="592" t="s">
        <v>5546</v>
      </c>
      <c r="U139" s="627" t="s">
        <v>6311</v>
      </c>
    </row>
    <row r="140" spans="1:21" ht="30">
      <c r="A140" s="27">
        <v>132</v>
      </c>
      <c r="B140" s="27"/>
      <c r="C140" s="116" t="s">
        <v>5355</v>
      </c>
      <c r="D140" s="116" t="s">
        <v>5356</v>
      </c>
      <c r="E140" s="590" t="s">
        <v>5338</v>
      </c>
      <c r="F140" s="119" t="s">
        <v>30</v>
      </c>
      <c r="G140" s="626" t="s">
        <v>33</v>
      </c>
      <c r="H140" s="625" t="s">
        <v>34</v>
      </c>
      <c r="I140" s="625" t="s">
        <v>5</v>
      </c>
      <c r="J140" s="590" t="s">
        <v>4553</v>
      </c>
      <c r="K140" s="27">
        <v>0</v>
      </c>
      <c r="L140" s="27">
        <v>13500</v>
      </c>
      <c r="M140" s="119" t="s">
        <v>4649</v>
      </c>
      <c r="N140" s="119">
        <v>15000</v>
      </c>
      <c r="O140" s="27">
        <v>20</v>
      </c>
      <c r="P140" s="119">
        <v>15000</v>
      </c>
      <c r="Q140" s="27" t="s">
        <v>6266</v>
      </c>
      <c r="R140" s="27">
        <v>20</v>
      </c>
      <c r="S140" s="592" t="s">
        <v>5357</v>
      </c>
      <c r="T140" s="592" t="s">
        <v>5358</v>
      </c>
      <c r="U140" s="627" t="s">
        <v>6312</v>
      </c>
    </row>
    <row r="141" spans="1:21" ht="30">
      <c r="A141" s="27">
        <v>133</v>
      </c>
      <c r="B141" s="27"/>
      <c r="C141" s="116" t="s">
        <v>5346</v>
      </c>
      <c r="D141" s="116" t="s">
        <v>5347</v>
      </c>
      <c r="E141" s="590" t="s">
        <v>5338</v>
      </c>
      <c r="F141" s="119" t="s">
        <v>30</v>
      </c>
      <c r="G141" s="626" t="s">
        <v>33</v>
      </c>
      <c r="H141" s="625" t="s">
        <v>34</v>
      </c>
      <c r="I141" s="625" t="s">
        <v>5</v>
      </c>
      <c r="J141" s="590" t="s">
        <v>4553</v>
      </c>
      <c r="K141" s="27">
        <v>0</v>
      </c>
      <c r="L141" s="27">
        <v>27000</v>
      </c>
      <c r="M141" s="119" t="s">
        <v>4649</v>
      </c>
      <c r="N141" s="119">
        <v>30000</v>
      </c>
      <c r="O141" s="27">
        <v>20</v>
      </c>
      <c r="P141" s="119">
        <v>30000</v>
      </c>
      <c r="Q141" s="27" t="s">
        <v>6266</v>
      </c>
      <c r="R141" s="27">
        <v>20</v>
      </c>
      <c r="S141" s="592" t="s">
        <v>5348</v>
      </c>
      <c r="T141" s="592" t="s">
        <v>5349</v>
      </c>
      <c r="U141" s="627" t="s">
        <v>6313</v>
      </c>
    </row>
    <row r="142" spans="1:21" ht="30">
      <c r="A142" s="27">
        <v>134</v>
      </c>
      <c r="B142" s="27"/>
      <c r="C142" s="116" t="s">
        <v>5336</v>
      </c>
      <c r="D142" s="116" t="s">
        <v>5337</v>
      </c>
      <c r="E142" s="590" t="s">
        <v>5338</v>
      </c>
      <c r="F142" s="119" t="s">
        <v>30</v>
      </c>
      <c r="G142" s="626" t="s">
        <v>33</v>
      </c>
      <c r="H142" s="625" t="s">
        <v>34</v>
      </c>
      <c r="I142" s="625" t="s">
        <v>5</v>
      </c>
      <c r="J142" s="590" t="s">
        <v>4553</v>
      </c>
      <c r="K142" s="27">
        <v>0</v>
      </c>
      <c r="L142" s="27">
        <v>27000</v>
      </c>
      <c r="M142" s="119" t="s">
        <v>4649</v>
      </c>
      <c r="N142" s="119">
        <v>30000</v>
      </c>
      <c r="O142" s="27">
        <v>20</v>
      </c>
      <c r="P142" s="119">
        <v>30000</v>
      </c>
      <c r="Q142" s="27" t="s">
        <v>6266</v>
      </c>
      <c r="R142" s="27">
        <v>20</v>
      </c>
      <c r="S142" s="592" t="s">
        <v>5339</v>
      </c>
      <c r="T142" s="592" t="s">
        <v>5340</v>
      </c>
      <c r="U142" s="627" t="s">
        <v>6314</v>
      </c>
    </row>
    <row r="143" spans="1:21" ht="63.75">
      <c r="A143" s="27">
        <v>135</v>
      </c>
      <c r="B143" s="27"/>
      <c r="C143" s="119" t="s">
        <v>5448</v>
      </c>
      <c r="D143" s="119" t="s">
        <v>5449</v>
      </c>
      <c r="E143" s="590" t="s">
        <v>5450</v>
      </c>
      <c r="F143" s="119" t="s">
        <v>30</v>
      </c>
      <c r="G143" s="626" t="s">
        <v>33</v>
      </c>
      <c r="H143" s="625" t="s">
        <v>34</v>
      </c>
      <c r="I143" s="626" t="s">
        <v>6</v>
      </c>
      <c r="J143" s="590" t="s">
        <v>4553</v>
      </c>
      <c r="K143" s="27">
        <v>0</v>
      </c>
      <c r="L143" s="27">
        <v>27000</v>
      </c>
      <c r="M143" s="119" t="s">
        <v>4649</v>
      </c>
      <c r="N143" s="119">
        <v>30000</v>
      </c>
      <c r="O143" s="27">
        <v>20</v>
      </c>
      <c r="P143" s="119">
        <v>30000</v>
      </c>
      <c r="Q143" s="27" t="s">
        <v>6266</v>
      </c>
      <c r="R143" s="27">
        <v>20</v>
      </c>
      <c r="S143" s="593" t="s">
        <v>5451</v>
      </c>
      <c r="T143" s="592" t="s">
        <v>5452</v>
      </c>
      <c r="U143" s="627" t="s">
        <v>6315</v>
      </c>
    </row>
    <row r="144" spans="1:21" ht="63.75">
      <c r="A144" s="27">
        <v>136</v>
      </c>
      <c r="B144" s="27"/>
      <c r="C144" s="119" t="s">
        <v>5590</v>
      </c>
      <c r="D144" s="119" t="s">
        <v>5591</v>
      </c>
      <c r="E144" s="590" t="s">
        <v>5592</v>
      </c>
      <c r="F144" s="119" t="s">
        <v>30</v>
      </c>
      <c r="G144" s="626" t="s">
        <v>33</v>
      </c>
      <c r="H144" s="625" t="s">
        <v>34</v>
      </c>
      <c r="I144" s="625" t="s">
        <v>5</v>
      </c>
      <c r="J144" s="590" t="s">
        <v>4553</v>
      </c>
      <c r="K144" s="27">
        <v>0</v>
      </c>
      <c r="L144" s="27">
        <v>13500</v>
      </c>
      <c r="M144" s="119" t="s">
        <v>4649</v>
      </c>
      <c r="N144" s="119">
        <v>15000</v>
      </c>
      <c r="O144" s="27">
        <v>20</v>
      </c>
      <c r="P144" s="119">
        <v>15000</v>
      </c>
      <c r="Q144" s="27" t="s">
        <v>6266</v>
      </c>
      <c r="R144" s="27">
        <v>20</v>
      </c>
      <c r="S144" s="592" t="s">
        <v>5593</v>
      </c>
      <c r="T144" s="592" t="s">
        <v>5594</v>
      </c>
      <c r="U144" s="627" t="s">
        <v>6316</v>
      </c>
    </row>
    <row r="145" spans="1:21" ht="63.75">
      <c r="A145" s="27">
        <v>137</v>
      </c>
      <c r="B145" s="27"/>
      <c r="C145" s="119" t="s">
        <v>5525</v>
      </c>
      <c r="D145" s="119" t="s">
        <v>5526</v>
      </c>
      <c r="E145" s="590" t="s">
        <v>5527</v>
      </c>
      <c r="F145" s="119" t="s">
        <v>30</v>
      </c>
      <c r="G145" s="626" t="s">
        <v>33</v>
      </c>
      <c r="H145" s="625" t="s">
        <v>34</v>
      </c>
      <c r="I145" s="625" t="s">
        <v>5</v>
      </c>
      <c r="J145" s="590" t="s">
        <v>4553</v>
      </c>
      <c r="K145" s="27">
        <v>0</v>
      </c>
      <c r="L145" s="27">
        <v>13500</v>
      </c>
      <c r="M145" s="119" t="s">
        <v>4649</v>
      </c>
      <c r="N145" s="119">
        <v>15000</v>
      </c>
      <c r="O145" s="27">
        <v>20</v>
      </c>
      <c r="P145" s="119">
        <v>15000</v>
      </c>
      <c r="Q145" s="27" t="s">
        <v>6266</v>
      </c>
      <c r="R145" s="27">
        <v>20</v>
      </c>
      <c r="S145" s="592" t="s">
        <v>5528</v>
      </c>
      <c r="T145" s="592" t="s">
        <v>5529</v>
      </c>
      <c r="U145" s="627" t="s">
        <v>6317</v>
      </c>
    </row>
    <row r="146" spans="1:21" ht="51">
      <c r="A146" s="27">
        <v>138</v>
      </c>
      <c r="B146" s="27"/>
      <c r="C146" s="116" t="s">
        <v>5371</v>
      </c>
      <c r="D146" s="116" t="s">
        <v>5372</v>
      </c>
      <c r="E146" s="590" t="s">
        <v>5373</v>
      </c>
      <c r="F146" s="119" t="s">
        <v>30</v>
      </c>
      <c r="G146" s="626" t="s">
        <v>33</v>
      </c>
      <c r="H146" s="625" t="s">
        <v>34</v>
      </c>
      <c r="I146" s="626" t="s">
        <v>6</v>
      </c>
      <c r="J146" s="590" t="s">
        <v>4553</v>
      </c>
      <c r="K146" s="27">
        <v>0</v>
      </c>
      <c r="L146" s="27">
        <v>13500</v>
      </c>
      <c r="M146" s="119" t="s">
        <v>4649</v>
      </c>
      <c r="N146" s="119">
        <v>15000</v>
      </c>
      <c r="O146" s="27">
        <v>20</v>
      </c>
      <c r="P146" s="119">
        <v>15000</v>
      </c>
      <c r="Q146" s="27" t="s">
        <v>6266</v>
      </c>
      <c r="R146" s="27">
        <v>20</v>
      </c>
      <c r="S146" s="593" t="s">
        <v>5374</v>
      </c>
      <c r="T146" s="592" t="s">
        <v>5375</v>
      </c>
      <c r="U146" s="627" t="s">
        <v>6318</v>
      </c>
    </row>
    <row r="147" spans="1:21" ht="30">
      <c r="A147" s="27">
        <v>139</v>
      </c>
      <c r="B147" s="27"/>
      <c r="C147" s="116" t="s">
        <v>5341</v>
      </c>
      <c r="D147" s="116" t="s">
        <v>5342</v>
      </c>
      <c r="E147" s="590" t="s">
        <v>5343</v>
      </c>
      <c r="F147" s="119" t="s">
        <v>30</v>
      </c>
      <c r="G147" s="626" t="s">
        <v>33</v>
      </c>
      <c r="H147" s="625" t="s">
        <v>34</v>
      </c>
      <c r="I147" s="625" t="s">
        <v>5</v>
      </c>
      <c r="J147" s="590" t="s">
        <v>4553</v>
      </c>
      <c r="K147" s="27">
        <v>0</v>
      </c>
      <c r="L147" s="27">
        <v>13500</v>
      </c>
      <c r="M147" s="119" t="s">
        <v>4649</v>
      </c>
      <c r="N147" s="119">
        <v>15000</v>
      </c>
      <c r="O147" s="27">
        <v>20</v>
      </c>
      <c r="P147" s="119">
        <v>15000</v>
      </c>
      <c r="Q147" s="27" t="s">
        <v>6266</v>
      </c>
      <c r="R147" s="27">
        <v>20</v>
      </c>
      <c r="S147" s="593" t="s">
        <v>5344</v>
      </c>
      <c r="T147" s="592" t="s">
        <v>5345</v>
      </c>
      <c r="U147" s="627" t="s">
        <v>6319</v>
      </c>
    </row>
    <row r="148" spans="1:21" ht="63.75">
      <c r="A148" s="27">
        <v>140</v>
      </c>
      <c r="B148" s="27"/>
      <c r="C148" s="116" t="s">
        <v>5398</v>
      </c>
      <c r="D148" s="116" t="s">
        <v>5399</v>
      </c>
      <c r="E148" s="590" t="s">
        <v>5400</v>
      </c>
      <c r="F148" s="119" t="s">
        <v>30</v>
      </c>
      <c r="G148" s="626" t="s">
        <v>33</v>
      </c>
      <c r="H148" s="625" t="s">
        <v>34</v>
      </c>
      <c r="I148" s="626" t="s">
        <v>6</v>
      </c>
      <c r="J148" s="590" t="s">
        <v>4553</v>
      </c>
      <c r="K148" s="27">
        <v>0</v>
      </c>
      <c r="L148" s="27">
        <v>27000</v>
      </c>
      <c r="M148" s="119" t="s">
        <v>4649</v>
      </c>
      <c r="N148" s="119">
        <v>30000</v>
      </c>
      <c r="O148" s="27">
        <v>20</v>
      </c>
      <c r="P148" s="119">
        <v>30000</v>
      </c>
      <c r="Q148" s="27" t="s">
        <v>6266</v>
      </c>
      <c r="R148" s="27">
        <v>20</v>
      </c>
      <c r="S148" s="593" t="s">
        <v>5401</v>
      </c>
      <c r="T148" s="592" t="s">
        <v>5402</v>
      </c>
      <c r="U148" s="627" t="s">
        <v>6320</v>
      </c>
    </row>
    <row r="149" spans="1:21" ht="38.25">
      <c r="A149" s="27">
        <v>141</v>
      </c>
      <c r="B149" s="27"/>
      <c r="C149" s="116" t="s">
        <v>3011</v>
      </c>
      <c r="D149" s="116" t="s">
        <v>4776</v>
      </c>
      <c r="E149" s="590" t="s">
        <v>4777</v>
      </c>
      <c r="F149" s="119" t="s">
        <v>30</v>
      </c>
      <c r="G149" s="119" t="s">
        <v>33</v>
      </c>
      <c r="H149" s="625" t="s">
        <v>34</v>
      </c>
      <c r="I149" s="625" t="s">
        <v>5</v>
      </c>
      <c r="J149" s="590" t="s">
        <v>4672</v>
      </c>
      <c r="K149" s="27">
        <v>0</v>
      </c>
      <c r="L149" s="27">
        <v>13500</v>
      </c>
      <c r="M149" s="119" t="s">
        <v>4649</v>
      </c>
      <c r="N149" s="119">
        <v>15000</v>
      </c>
      <c r="O149" s="27">
        <v>20</v>
      </c>
      <c r="P149" s="119">
        <v>15000</v>
      </c>
      <c r="Q149" s="27" t="s">
        <v>6266</v>
      </c>
      <c r="R149" s="27">
        <v>20</v>
      </c>
      <c r="S149" s="592" t="s">
        <v>4778</v>
      </c>
      <c r="T149" s="592" t="s">
        <v>4779</v>
      </c>
      <c r="U149" s="593" t="s">
        <v>6321</v>
      </c>
    </row>
    <row r="150" spans="1:21" ht="51">
      <c r="A150" s="27">
        <v>142</v>
      </c>
      <c r="B150" s="27"/>
      <c r="C150" s="119" t="s">
        <v>5640</v>
      </c>
      <c r="D150" s="119" t="s">
        <v>5641</v>
      </c>
      <c r="E150" s="590" t="s">
        <v>5509</v>
      </c>
      <c r="F150" s="119" t="s">
        <v>30</v>
      </c>
      <c r="G150" s="626" t="s">
        <v>33</v>
      </c>
      <c r="H150" s="625" t="s">
        <v>34</v>
      </c>
      <c r="I150" s="626" t="s">
        <v>6</v>
      </c>
      <c r="J150" s="590" t="s">
        <v>4553</v>
      </c>
      <c r="K150" s="27">
        <v>0</v>
      </c>
      <c r="L150" s="27">
        <v>13500</v>
      </c>
      <c r="M150" s="119" t="s">
        <v>4649</v>
      </c>
      <c r="N150" s="119">
        <v>15000</v>
      </c>
      <c r="O150" s="27">
        <v>20</v>
      </c>
      <c r="P150" s="119">
        <v>15000</v>
      </c>
      <c r="Q150" s="27" t="s">
        <v>6266</v>
      </c>
      <c r="R150" s="27">
        <v>20</v>
      </c>
      <c r="S150" s="592" t="s">
        <v>5642</v>
      </c>
      <c r="T150" s="592" t="s">
        <v>5643</v>
      </c>
      <c r="U150" s="627" t="s">
        <v>6322</v>
      </c>
    </row>
    <row r="151" spans="1:21" ht="51">
      <c r="A151" s="27">
        <v>143</v>
      </c>
      <c r="B151" s="27"/>
      <c r="C151" s="119" t="s">
        <v>5507</v>
      </c>
      <c r="D151" s="119" t="s">
        <v>5508</v>
      </c>
      <c r="E151" s="590" t="s">
        <v>5509</v>
      </c>
      <c r="F151" s="119" t="s">
        <v>30</v>
      </c>
      <c r="G151" s="626" t="s">
        <v>33</v>
      </c>
      <c r="H151" s="625" t="s">
        <v>34</v>
      </c>
      <c r="I151" s="626" t="s">
        <v>6</v>
      </c>
      <c r="J151" s="590" t="s">
        <v>4553</v>
      </c>
      <c r="K151" s="27">
        <v>0</v>
      </c>
      <c r="L151" s="27">
        <v>13500</v>
      </c>
      <c r="M151" s="119" t="s">
        <v>4649</v>
      </c>
      <c r="N151" s="119">
        <v>15000</v>
      </c>
      <c r="O151" s="27">
        <v>20</v>
      </c>
      <c r="P151" s="119">
        <v>15000</v>
      </c>
      <c r="Q151" s="27" t="s">
        <v>6266</v>
      </c>
      <c r="R151" s="27">
        <v>20</v>
      </c>
      <c r="S151" s="592" t="s">
        <v>5510</v>
      </c>
      <c r="T151" s="592" t="s">
        <v>5511</v>
      </c>
      <c r="U151" s="627" t="s">
        <v>6323</v>
      </c>
    </row>
    <row r="152" spans="1:21" ht="30">
      <c r="A152" s="27">
        <v>144</v>
      </c>
      <c r="B152" s="27"/>
      <c r="C152" s="119" t="s">
        <v>4849</v>
      </c>
      <c r="D152" s="119" t="s">
        <v>4850</v>
      </c>
      <c r="E152" s="590" t="s">
        <v>4851</v>
      </c>
      <c r="F152" s="119" t="s">
        <v>30</v>
      </c>
      <c r="G152" s="119" t="s">
        <v>33</v>
      </c>
      <c r="H152" s="625" t="s">
        <v>34</v>
      </c>
      <c r="I152" s="625" t="s">
        <v>5</v>
      </c>
      <c r="J152" s="590" t="s">
        <v>4846</v>
      </c>
      <c r="K152" s="27">
        <v>0</v>
      </c>
      <c r="L152" s="27">
        <v>13500</v>
      </c>
      <c r="M152" s="119" t="s">
        <v>4649</v>
      </c>
      <c r="N152" s="119">
        <v>15000</v>
      </c>
      <c r="O152" s="27">
        <v>20</v>
      </c>
      <c r="P152" s="119">
        <v>15000</v>
      </c>
      <c r="Q152" s="27" t="s">
        <v>6266</v>
      </c>
      <c r="R152" s="27">
        <v>20</v>
      </c>
      <c r="S152" s="592" t="s">
        <v>4852</v>
      </c>
      <c r="T152" s="592" t="s">
        <v>4853</v>
      </c>
      <c r="U152" s="593" t="s">
        <v>6324</v>
      </c>
    </row>
    <row r="153" spans="1:21" ht="51">
      <c r="A153" s="27">
        <v>145</v>
      </c>
      <c r="B153" s="27"/>
      <c r="C153" s="119" t="s">
        <v>5704</v>
      </c>
      <c r="D153" s="119" t="s">
        <v>2188</v>
      </c>
      <c r="E153" s="590" t="s">
        <v>5705</v>
      </c>
      <c r="F153" s="119" t="s">
        <v>30</v>
      </c>
      <c r="G153" s="626" t="s">
        <v>33</v>
      </c>
      <c r="H153" s="625" t="s">
        <v>34</v>
      </c>
      <c r="I153" s="626" t="s">
        <v>6</v>
      </c>
      <c r="J153" s="590" t="s">
        <v>4553</v>
      </c>
      <c r="K153" s="27">
        <v>0</v>
      </c>
      <c r="L153" s="27">
        <v>27000</v>
      </c>
      <c r="M153" s="119" t="s">
        <v>4649</v>
      </c>
      <c r="N153" s="119">
        <v>30000</v>
      </c>
      <c r="O153" s="27">
        <v>20</v>
      </c>
      <c r="P153" s="119">
        <v>30000</v>
      </c>
      <c r="Q153" s="27" t="s">
        <v>6266</v>
      </c>
      <c r="R153" s="27">
        <v>20</v>
      </c>
      <c r="S153" s="592" t="s">
        <v>5706</v>
      </c>
      <c r="T153" s="592" t="s">
        <v>5707</v>
      </c>
      <c r="U153" s="627" t="s">
        <v>5708</v>
      </c>
    </row>
    <row r="154" spans="1:21" ht="38.25">
      <c r="A154" s="27">
        <v>146</v>
      </c>
      <c r="B154" s="27"/>
      <c r="C154" s="116" t="s">
        <v>1771</v>
      </c>
      <c r="D154" s="116" t="s">
        <v>4749</v>
      </c>
      <c r="E154" s="590" t="s">
        <v>4750</v>
      </c>
      <c r="F154" s="119" t="s">
        <v>30</v>
      </c>
      <c r="G154" s="119" t="s">
        <v>33</v>
      </c>
      <c r="H154" s="625" t="s">
        <v>34</v>
      </c>
      <c r="I154" s="626" t="s">
        <v>6</v>
      </c>
      <c r="J154" s="590" t="s">
        <v>4751</v>
      </c>
      <c r="K154" s="27">
        <v>0</v>
      </c>
      <c r="L154" s="27">
        <v>13500</v>
      </c>
      <c r="M154" s="119" t="s">
        <v>4649</v>
      </c>
      <c r="N154" s="119">
        <v>15000</v>
      </c>
      <c r="O154" s="27">
        <v>20</v>
      </c>
      <c r="P154" s="119">
        <v>15000</v>
      </c>
      <c r="Q154" s="27" t="s">
        <v>6266</v>
      </c>
      <c r="R154" s="27">
        <v>20</v>
      </c>
      <c r="S154" s="592" t="s">
        <v>4752</v>
      </c>
      <c r="T154" s="592" t="s">
        <v>4753</v>
      </c>
      <c r="U154" s="593" t="s">
        <v>6325</v>
      </c>
    </row>
    <row r="155" spans="1:21" ht="38.25">
      <c r="A155" s="27">
        <v>147</v>
      </c>
      <c r="B155" s="27"/>
      <c r="C155" s="119" t="s">
        <v>3001</v>
      </c>
      <c r="D155" s="119" t="s">
        <v>2453</v>
      </c>
      <c r="E155" s="590" t="s">
        <v>4869</v>
      </c>
      <c r="F155" s="119" t="s">
        <v>30</v>
      </c>
      <c r="G155" s="119" t="s">
        <v>33</v>
      </c>
      <c r="H155" s="625" t="s">
        <v>34</v>
      </c>
      <c r="I155" s="626" t="s">
        <v>6</v>
      </c>
      <c r="J155" s="590" t="s">
        <v>4818</v>
      </c>
      <c r="K155" s="27">
        <v>0</v>
      </c>
      <c r="L155" s="27">
        <v>13500</v>
      </c>
      <c r="M155" s="119" t="s">
        <v>4649</v>
      </c>
      <c r="N155" s="119">
        <v>15000</v>
      </c>
      <c r="O155" s="27">
        <v>20</v>
      </c>
      <c r="P155" s="119">
        <v>15000</v>
      </c>
      <c r="Q155" s="27" t="s">
        <v>6266</v>
      </c>
      <c r="R155" s="27">
        <v>20</v>
      </c>
      <c r="S155" s="592" t="s">
        <v>4870</v>
      </c>
      <c r="T155" s="592" t="s">
        <v>4871</v>
      </c>
      <c r="U155" s="593" t="s">
        <v>6326</v>
      </c>
    </row>
    <row r="156" spans="1:21" ht="38.25">
      <c r="A156" s="27">
        <v>148</v>
      </c>
      <c r="B156" s="27"/>
      <c r="C156" s="119" t="s">
        <v>4894</v>
      </c>
      <c r="D156" s="119" t="s">
        <v>2195</v>
      </c>
      <c r="E156" s="590" t="s">
        <v>4869</v>
      </c>
      <c r="F156" s="119" t="s">
        <v>30</v>
      </c>
      <c r="G156" s="119" t="s">
        <v>33</v>
      </c>
      <c r="H156" s="625" t="s">
        <v>34</v>
      </c>
      <c r="I156" s="626" t="s">
        <v>6</v>
      </c>
      <c r="J156" s="590" t="s">
        <v>4895</v>
      </c>
      <c r="K156" s="27">
        <v>0</v>
      </c>
      <c r="L156" s="27">
        <v>13500</v>
      </c>
      <c r="M156" s="119" t="s">
        <v>4649</v>
      </c>
      <c r="N156" s="119">
        <v>15000</v>
      </c>
      <c r="O156" s="27">
        <v>20</v>
      </c>
      <c r="P156" s="119">
        <v>15000</v>
      </c>
      <c r="Q156" s="27" t="s">
        <v>6266</v>
      </c>
      <c r="R156" s="27">
        <v>20</v>
      </c>
      <c r="S156" s="592" t="s">
        <v>4896</v>
      </c>
      <c r="T156" s="592" t="s">
        <v>4897</v>
      </c>
      <c r="U156" s="593" t="s">
        <v>6327</v>
      </c>
    </row>
    <row r="157" spans="1:21" ht="51">
      <c r="A157" s="27">
        <v>149</v>
      </c>
      <c r="B157" s="27"/>
      <c r="C157" s="119" t="s">
        <v>4854</v>
      </c>
      <c r="D157" s="119" t="s">
        <v>4855</v>
      </c>
      <c r="E157" s="590" t="s">
        <v>4856</v>
      </c>
      <c r="F157" s="119" t="s">
        <v>30</v>
      </c>
      <c r="G157" s="119" t="s">
        <v>33</v>
      </c>
      <c r="H157" s="625" t="s">
        <v>34</v>
      </c>
      <c r="I157" s="626" t="s">
        <v>6</v>
      </c>
      <c r="J157" s="590" t="s">
        <v>4818</v>
      </c>
      <c r="K157" s="27">
        <v>0</v>
      </c>
      <c r="L157" s="27">
        <v>13500</v>
      </c>
      <c r="M157" s="119" t="s">
        <v>4649</v>
      </c>
      <c r="N157" s="119">
        <v>15000</v>
      </c>
      <c r="O157" s="27">
        <v>20</v>
      </c>
      <c r="P157" s="119">
        <v>15000</v>
      </c>
      <c r="Q157" s="27" t="s">
        <v>6266</v>
      </c>
      <c r="R157" s="27">
        <v>20</v>
      </c>
      <c r="S157" s="592" t="s">
        <v>4857</v>
      </c>
      <c r="T157" s="592" t="s">
        <v>4858</v>
      </c>
      <c r="U157" s="593" t="s">
        <v>6328</v>
      </c>
    </row>
    <row r="158" spans="1:21" ht="45">
      <c r="A158" s="27">
        <v>150</v>
      </c>
      <c r="B158" s="27"/>
      <c r="C158" s="119" t="s">
        <v>4876</v>
      </c>
      <c r="D158" s="119" t="s">
        <v>2434</v>
      </c>
      <c r="E158" s="590" t="s">
        <v>4877</v>
      </c>
      <c r="F158" s="119" t="s">
        <v>30</v>
      </c>
      <c r="G158" s="119" t="s">
        <v>33</v>
      </c>
      <c r="H158" s="625" t="s">
        <v>34</v>
      </c>
      <c r="I158" s="626" t="s">
        <v>6</v>
      </c>
      <c r="J158" s="590" t="s">
        <v>4738</v>
      </c>
      <c r="K158" s="27">
        <v>0</v>
      </c>
      <c r="L158" s="27">
        <v>13500</v>
      </c>
      <c r="M158" s="119" t="s">
        <v>4649</v>
      </c>
      <c r="N158" s="119">
        <v>15000</v>
      </c>
      <c r="O158" s="27">
        <v>20</v>
      </c>
      <c r="P158" s="119">
        <v>15000</v>
      </c>
      <c r="Q158" s="27" t="s">
        <v>6266</v>
      </c>
      <c r="R158" s="27">
        <v>20</v>
      </c>
      <c r="S158" s="592" t="s">
        <v>4878</v>
      </c>
      <c r="T158" s="592" t="s">
        <v>4879</v>
      </c>
      <c r="U158" s="593" t="s">
        <v>6329</v>
      </c>
    </row>
    <row r="159" spans="1:21" ht="45">
      <c r="A159" s="27">
        <v>151</v>
      </c>
      <c r="B159" s="27"/>
      <c r="C159" s="119" t="s">
        <v>4903</v>
      </c>
      <c r="D159" s="119" t="s">
        <v>4904</v>
      </c>
      <c r="E159" s="590" t="s">
        <v>4905</v>
      </c>
      <c r="F159" s="119" t="s">
        <v>30</v>
      </c>
      <c r="G159" s="119" t="s">
        <v>33</v>
      </c>
      <c r="H159" s="625" t="s">
        <v>34</v>
      </c>
      <c r="I159" s="626" t="s">
        <v>6</v>
      </c>
      <c r="J159" s="590" t="s">
        <v>2752</v>
      </c>
      <c r="K159" s="27">
        <v>0</v>
      </c>
      <c r="L159" s="27">
        <v>13500</v>
      </c>
      <c r="M159" s="119" t="s">
        <v>4649</v>
      </c>
      <c r="N159" s="119">
        <v>15000</v>
      </c>
      <c r="O159" s="27">
        <v>20</v>
      </c>
      <c r="P159" s="119">
        <v>15000</v>
      </c>
      <c r="Q159" s="27" t="s">
        <v>6266</v>
      </c>
      <c r="R159" s="27">
        <v>20</v>
      </c>
      <c r="S159" s="592" t="s">
        <v>4906</v>
      </c>
      <c r="T159" s="592" t="s">
        <v>4907</v>
      </c>
      <c r="U159" s="593" t="s">
        <v>6330</v>
      </c>
    </row>
    <row r="160" spans="1:21" ht="51">
      <c r="A160" s="27">
        <v>152</v>
      </c>
      <c r="B160" s="27"/>
      <c r="C160" s="119" t="s">
        <v>4854</v>
      </c>
      <c r="D160" s="119" t="s">
        <v>2531</v>
      </c>
      <c r="E160" s="590" t="s">
        <v>4872</v>
      </c>
      <c r="F160" s="119" t="s">
        <v>30</v>
      </c>
      <c r="G160" s="119" t="s">
        <v>33</v>
      </c>
      <c r="H160" s="625" t="s">
        <v>34</v>
      </c>
      <c r="I160" s="626" t="s">
        <v>6</v>
      </c>
      <c r="J160" s="590" t="s">
        <v>4873</v>
      </c>
      <c r="K160" s="27">
        <v>0</v>
      </c>
      <c r="L160" s="27">
        <v>13500</v>
      </c>
      <c r="M160" s="119" t="s">
        <v>4649</v>
      </c>
      <c r="N160" s="119">
        <v>15000</v>
      </c>
      <c r="O160" s="27">
        <v>20</v>
      </c>
      <c r="P160" s="119">
        <v>15000</v>
      </c>
      <c r="Q160" s="27" t="s">
        <v>6266</v>
      </c>
      <c r="R160" s="27">
        <v>20</v>
      </c>
      <c r="S160" s="592" t="s">
        <v>4874</v>
      </c>
      <c r="T160" s="592" t="s">
        <v>4875</v>
      </c>
      <c r="U160" s="593" t="s">
        <v>6331</v>
      </c>
    </row>
    <row r="161" spans="1:21" ht="38.25">
      <c r="A161" s="27">
        <v>153</v>
      </c>
      <c r="B161" s="27"/>
      <c r="C161" s="119" t="s">
        <v>4859</v>
      </c>
      <c r="D161" s="119" t="s">
        <v>4860</v>
      </c>
      <c r="E161" s="590" t="s">
        <v>4861</v>
      </c>
      <c r="F161" s="119" t="s">
        <v>30</v>
      </c>
      <c r="G161" s="119" t="s">
        <v>33</v>
      </c>
      <c r="H161" s="625" t="s">
        <v>34</v>
      </c>
      <c r="I161" s="626" t="s">
        <v>6</v>
      </c>
      <c r="J161" s="590" t="s">
        <v>4751</v>
      </c>
      <c r="K161" s="27">
        <v>0</v>
      </c>
      <c r="L161" s="27">
        <v>13500</v>
      </c>
      <c r="M161" s="119" t="s">
        <v>4649</v>
      </c>
      <c r="N161" s="119">
        <v>15000</v>
      </c>
      <c r="O161" s="27">
        <v>20</v>
      </c>
      <c r="P161" s="119">
        <v>15000</v>
      </c>
      <c r="Q161" s="27" t="s">
        <v>6266</v>
      </c>
      <c r="R161" s="27">
        <v>20</v>
      </c>
      <c r="S161" s="592" t="s">
        <v>4862</v>
      </c>
      <c r="T161" s="592" t="s">
        <v>4863</v>
      </c>
      <c r="U161" s="593" t="s">
        <v>6332</v>
      </c>
    </row>
    <row r="162" spans="1:21" ht="63.75">
      <c r="A162" s="27">
        <v>154</v>
      </c>
      <c r="B162" s="27"/>
      <c r="C162" s="119" t="s">
        <v>4798</v>
      </c>
      <c r="D162" s="119" t="s">
        <v>2329</v>
      </c>
      <c r="E162" s="590" t="s">
        <v>4746</v>
      </c>
      <c r="F162" s="119" t="s">
        <v>30</v>
      </c>
      <c r="G162" s="119" t="s">
        <v>33</v>
      </c>
      <c r="H162" s="625" t="s">
        <v>34</v>
      </c>
      <c r="I162" s="626" t="s">
        <v>6</v>
      </c>
      <c r="J162" s="590" t="s">
        <v>3503</v>
      </c>
      <c r="K162" s="27">
        <v>0</v>
      </c>
      <c r="L162" s="27">
        <v>13500</v>
      </c>
      <c r="M162" s="119" t="s">
        <v>4649</v>
      </c>
      <c r="N162" s="119">
        <v>15000</v>
      </c>
      <c r="O162" s="27">
        <v>20</v>
      </c>
      <c r="P162" s="119">
        <v>15000</v>
      </c>
      <c r="Q162" s="27" t="s">
        <v>6266</v>
      </c>
      <c r="R162" s="27">
        <v>20</v>
      </c>
      <c r="S162" s="592" t="s">
        <v>5046</v>
      </c>
      <c r="T162" s="592" t="s">
        <v>5047</v>
      </c>
      <c r="U162" s="593" t="s">
        <v>6333</v>
      </c>
    </row>
    <row r="163" spans="1:21" ht="45">
      <c r="A163" s="27">
        <v>155</v>
      </c>
      <c r="B163" s="27"/>
      <c r="C163" s="119" t="s">
        <v>4888</v>
      </c>
      <c r="D163" s="119" t="s">
        <v>4889</v>
      </c>
      <c r="E163" s="590" t="s">
        <v>4890</v>
      </c>
      <c r="F163" s="119" t="s">
        <v>30</v>
      </c>
      <c r="G163" s="119" t="s">
        <v>33</v>
      </c>
      <c r="H163" s="625" t="s">
        <v>34</v>
      </c>
      <c r="I163" s="626" t="s">
        <v>6</v>
      </c>
      <c r="J163" s="590" t="s">
        <v>4891</v>
      </c>
      <c r="K163" s="27">
        <v>0</v>
      </c>
      <c r="L163" s="27">
        <v>13500</v>
      </c>
      <c r="M163" s="119" t="s">
        <v>4649</v>
      </c>
      <c r="N163" s="119">
        <v>15000</v>
      </c>
      <c r="O163" s="27">
        <v>20</v>
      </c>
      <c r="P163" s="119">
        <v>15000</v>
      </c>
      <c r="Q163" s="27" t="s">
        <v>6266</v>
      </c>
      <c r="R163" s="27">
        <v>20</v>
      </c>
      <c r="S163" s="592" t="s">
        <v>4892</v>
      </c>
      <c r="T163" s="592" t="s">
        <v>4893</v>
      </c>
      <c r="U163" s="593" t="s">
        <v>6334</v>
      </c>
    </row>
    <row r="164" spans="1:21" ht="38.25">
      <c r="A164" s="27">
        <v>156</v>
      </c>
      <c r="B164" s="27"/>
      <c r="C164" s="116" t="s">
        <v>4780</v>
      </c>
      <c r="D164" s="116" t="s">
        <v>4781</v>
      </c>
      <c r="E164" s="590" t="s">
        <v>4782</v>
      </c>
      <c r="F164" s="119" t="s">
        <v>30</v>
      </c>
      <c r="G164" s="119" t="s">
        <v>33</v>
      </c>
      <c r="H164" s="625" t="s">
        <v>34</v>
      </c>
      <c r="I164" s="626" t="s">
        <v>6</v>
      </c>
      <c r="J164" s="590" t="s">
        <v>4783</v>
      </c>
      <c r="K164" s="27">
        <v>0</v>
      </c>
      <c r="L164" s="27">
        <v>13500</v>
      </c>
      <c r="M164" s="119" t="s">
        <v>4649</v>
      </c>
      <c r="N164" s="119">
        <v>15000</v>
      </c>
      <c r="O164" s="27">
        <v>20</v>
      </c>
      <c r="P164" s="119">
        <v>15000</v>
      </c>
      <c r="Q164" s="27" t="s">
        <v>6266</v>
      </c>
      <c r="R164" s="27">
        <v>20</v>
      </c>
      <c r="S164" s="592" t="s">
        <v>4784</v>
      </c>
      <c r="T164" s="592" t="s">
        <v>4785</v>
      </c>
      <c r="U164" s="593" t="s">
        <v>6335</v>
      </c>
    </row>
    <row r="165" spans="1:21" ht="63.75">
      <c r="A165" s="27">
        <v>157</v>
      </c>
      <c r="B165" s="27"/>
      <c r="C165" s="116" t="s">
        <v>4786</v>
      </c>
      <c r="D165" s="116" t="s">
        <v>4787</v>
      </c>
      <c r="E165" s="590" t="s">
        <v>4788</v>
      </c>
      <c r="F165" s="119" t="s">
        <v>30</v>
      </c>
      <c r="G165" s="119" t="s">
        <v>33</v>
      </c>
      <c r="H165" s="625" t="s">
        <v>34</v>
      </c>
      <c r="I165" s="626" t="s">
        <v>6</v>
      </c>
      <c r="J165" s="590" t="s">
        <v>4783</v>
      </c>
      <c r="K165" s="27">
        <v>0</v>
      </c>
      <c r="L165" s="27">
        <v>13500</v>
      </c>
      <c r="M165" s="119" t="s">
        <v>4649</v>
      </c>
      <c r="N165" s="119">
        <v>15000</v>
      </c>
      <c r="O165" s="27">
        <v>20</v>
      </c>
      <c r="P165" s="119">
        <v>15000</v>
      </c>
      <c r="Q165" s="27" t="s">
        <v>6266</v>
      </c>
      <c r="R165" s="27">
        <v>20</v>
      </c>
      <c r="S165" s="592" t="s">
        <v>4789</v>
      </c>
      <c r="T165" s="592" t="s">
        <v>4790</v>
      </c>
      <c r="U165" s="593" t="s">
        <v>6336</v>
      </c>
    </row>
    <row r="166" spans="1:21" ht="63.75">
      <c r="A166" s="27">
        <v>158</v>
      </c>
      <c r="B166" s="27"/>
      <c r="C166" s="119" t="s">
        <v>4710</v>
      </c>
      <c r="D166" s="116" t="s">
        <v>4711</v>
      </c>
      <c r="E166" s="590" t="s">
        <v>4712</v>
      </c>
      <c r="F166" s="119" t="s">
        <v>30</v>
      </c>
      <c r="G166" s="119" t="s">
        <v>33</v>
      </c>
      <c r="H166" s="625" t="s">
        <v>34</v>
      </c>
      <c r="I166" s="626" t="s">
        <v>6</v>
      </c>
      <c r="J166" s="590" t="s">
        <v>4713</v>
      </c>
      <c r="K166" s="27">
        <v>0</v>
      </c>
      <c r="L166" s="27">
        <v>13500</v>
      </c>
      <c r="M166" s="119" t="s">
        <v>4649</v>
      </c>
      <c r="N166" s="119">
        <v>15000</v>
      </c>
      <c r="O166" s="27">
        <v>20</v>
      </c>
      <c r="P166" s="119">
        <v>15000</v>
      </c>
      <c r="Q166" s="27" t="s">
        <v>6266</v>
      </c>
      <c r="R166" s="27">
        <v>20</v>
      </c>
      <c r="S166" s="592" t="s">
        <v>4714</v>
      </c>
      <c r="T166" s="592" t="s">
        <v>4715</v>
      </c>
      <c r="U166" s="593" t="s">
        <v>6337</v>
      </c>
    </row>
    <row r="167" spans="1:21" ht="63.75">
      <c r="A167" s="27">
        <v>159</v>
      </c>
      <c r="B167" s="27"/>
      <c r="C167" s="116" t="s">
        <v>4767</v>
      </c>
      <c r="D167" s="116" t="s">
        <v>4768</v>
      </c>
      <c r="E167" s="590" t="s">
        <v>4769</v>
      </c>
      <c r="F167" s="119" t="s">
        <v>30</v>
      </c>
      <c r="G167" s="119" t="s">
        <v>33</v>
      </c>
      <c r="H167" s="625" t="s">
        <v>34</v>
      </c>
      <c r="I167" s="626" t="s">
        <v>6</v>
      </c>
      <c r="J167" s="590" t="s">
        <v>4672</v>
      </c>
      <c r="K167" s="27">
        <v>0</v>
      </c>
      <c r="L167" s="27">
        <v>13500</v>
      </c>
      <c r="M167" s="119" t="s">
        <v>4649</v>
      </c>
      <c r="N167" s="119">
        <v>15000</v>
      </c>
      <c r="O167" s="27">
        <v>20</v>
      </c>
      <c r="P167" s="119">
        <v>15000</v>
      </c>
      <c r="Q167" s="27" t="s">
        <v>6266</v>
      </c>
      <c r="R167" s="27">
        <v>20</v>
      </c>
      <c r="S167" s="592" t="s">
        <v>4770</v>
      </c>
      <c r="T167" s="592" t="s">
        <v>4771</v>
      </c>
      <c r="U167" s="593" t="s">
        <v>6338</v>
      </c>
    </row>
    <row r="168" spans="1:21" ht="38.25">
      <c r="A168" s="27">
        <v>160</v>
      </c>
      <c r="B168" s="27"/>
      <c r="C168" s="119" t="s">
        <v>5611</v>
      </c>
      <c r="D168" s="119" t="s">
        <v>5612</v>
      </c>
      <c r="E168" s="590" t="s">
        <v>5613</v>
      </c>
      <c r="F168" s="119" t="s">
        <v>30</v>
      </c>
      <c r="G168" s="626" t="s">
        <v>33</v>
      </c>
      <c r="H168" s="625" t="s">
        <v>34</v>
      </c>
      <c r="I168" s="625" t="s">
        <v>5</v>
      </c>
      <c r="J168" s="590" t="s">
        <v>4553</v>
      </c>
      <c r="K168" s="27">
        <v>0</v>
      </c>
      <c r="L168" s="27">
        <v>13500</v>
      </c>
      <c r="M168" s="119" t="s">
        <v>4649</v>
      </c>
      <c r="N168" s="119">
        <v>15000</v>
      </c>
      <c r="O168" s="27">
        <v>20</v>
      </c>
      <c r="P168" s="119">
        <v>15000</v>
      </c>
      <c r="Q168" s="27" t="s">
        <v>6266</v>
      </c>
      <c r="R168" s="27">
        <v>20</v>
      </c>
      <c r="S168" s="592" t="s">
        <v>5614</v>
      </c>
      <c r="T168" s="592" t="s">
        <v>5615</v>
      </c>
      <c r="U168" s="627" t="s">
        <v>6339</v>
      </c>
    </row>
    <row r="169" spans="1:21" ht="30">
      <c r="A169" s="27">
        <v>161</v>
      </c>
      <c r="B169" s="27"/>
      <c r="C169" s="116" t="s">
        <v>5381</v>
      </c>
      <c r="D169" s="116" t="s">
        <v>5382</v>
      </c>
      <c r="E169" s="590" t="s">
        <v>5383</v>
      </c>
      <c r="F169" s="119" t="s">
        <v>30</v>
      </c>
      <c r="G169" s="626" t="s">
        <v>33</v>
      </c>
      <c r="H169" s="625" t="s">
        <v>34</v>
      </c>
      <c r="I169" s="625" t="s">
        <v>5</v>
      </c>
      <c r="J169" s="590" t="s">
        <v>4553</v>
      </c>
      <c r="K169" s="27">
        <v>0</v>
      </c>
      <c r="L169" s="27">
        <v>13500</v>
      </c>
      <c r="M169" s="119" t="s">
        <v>4649</v>
      </c>
      <c r="N169" s="119">
        <v>15000</v>
      </c>
      <c r="O169" s="27">
        <v>20</v>
      </c>
      <c r="P169" s="119">
        <v>15000</v>
      </c>
      <c r="Q169" s="27" t="s">
        <v>6266</v>
      </c>
      <c r="R169" s="27">
        <v>20</v>
      </c>
      <c r="S169" s="593" t="s">
        <v>5384</v>
      </c>
      <c r="T169" s="592" t="s">
        <v>5385</v>
      </c>
      <c r="U169" s="627" t="s">
        <v>6340</v>
      </c>
    </row>
    <row r="170" spans="1:21" ht="38.25">
      <c r="A170" s="27">
        <v>162</v>
      </c>
      <c r="B170" s="27"/>
      <c r="C170" s="119" t="s">
        <v>5319</v>
      </c>
      <c r="D170" s="119" t="s">
        <v>5320</v>
      </c>
      <c r="E170" s="590" t="s">
        <v>5321</v>
      </c>
      <c r="F170" s="119" t="s">
        <v>30</v>
      </c>
      <c r="G170" s="626" t="s">
        <v>33</v>
      </c>
      <c r="H170" s="625" t="s">
        <v>34</v>
      </c>
      <c r="I170" s="626" t="s">
        <v>6</v>
      </c>
      <c r="J170" s="590" t="s">
        <v>4553</v>
      </c>
      <c r="K170" s="27">
        <v>0</v>
      </c>
      <c r="L170" s="27">
        <v>13500</v>
      </c>
      <c r="M170" s="119" t="s">
        <v>4649</v>
      </c>
      <c r="N170" s="119">
        <v>15000</v>
      </c>
      <c r="O170" s="27">
        <v>20</v>
      </c>
      <c r="P170" s="119">
        <v>15000</v>
      </c>
      <c r="Q170" s="27" t="s">
        <v>6266</v>
      </c>
      <c r="R170" s="27">
        <v>20</v>
      </c>
      <c r="S170" s="593" t="s">
        <v>5322</v>
      </c>
      <c r="T170" s="592" t="s">
        <v>5323</v>
      </c>
      <c r="U170" s="627" t="s">
        <v>6341</v>
      </c>
    </row>
    <row r="171" spans="1:21" ht="30">
      <c r="A171" s="27">
        <v>163</v>
      </c>
      <c r="B171" s="27"/>
      <c r="C171" s="119" t="s">
        <v>1896</v>
      </c>
      <c r="D171" s="119" t="s">
        <v>5333</v>
      </c>
      <c r="E171" s="590" t="s">
        <v>5330</v>
      </c>
      <c r="F171" s="119" t="s">
        <v>30</v>
      </c>
      <c r="G171" s="626" t="s">
        <v>33</v>
      </c>
      <c r="H171" s="625" t="s">
        <v>34</v>
      </c>
      <c r="I171" s="625" t="s">
        <v>5</v>
      </c>
      <c r="J171" s="590" t="s">
        <v>4553</v>
      </c>
      <c r="K171" s="27">
        <v>0</v>
      </c>
      <c r="L171" s="27">
        <v>13500</v>
      </c>
      <c r="M171" s="119" t="s">
        <v>4649</v>
      </c>
      <c r="N171" s="119">
        <v>15000</v>
      </c>
      <c r="O171" s="27">
        <v>20</v>
      </c>
      <c r="P171" s="119">
        <v>15000</v>
      </c>
      <c r="Q171" s="27" t="s">
        <v>6266</v>
      </c>
      <c r="R171" s="27">
        <v>20</v>
      </c>
      <c r="S171" s="593" t="s">
        <v>5334</v>
      </c>
      <c r="T171" s="592" t="s">
        <v>5335</v>
      </c>
      <c r="U171" s="627" t="s">
        <v>6342</v>
      </c>
    </row>
    <row r="172" spans="1:21" ht="30">
      <c r="A172" s="27">
        <v>164</v>
      </c>
      <c r="B172" s="27"/>
      <c r="C172" s="119" t="s">
        <v>5328</v>
      </c>
      <c r="D172" s="119" t="s">
        <v>5329</v>
      </c>
      <c r="E172" s="590" t="s">
        <v>5330</v>
      </c>
      <c r="F172" s="119" t="s">
        <v>30</v>
      </c>
      <c r="G172" s="626" t="s">
        <v>33</v>
      </c>
      <c r="H172" s="625" t="s">
        <v>34</v>
      </c>
      <c r="I172" s="625" t="s">
        <v>5</v>
      </c>
      <c r="J172" s="590" t="s">
        <v>4553</v>
      </c>
      <c r="K172" s="27">
        <v>0</v>
      </c>
      <c r="L172" s="27">
        <v>13500</v>
      </c>
      <c r="M172" s="119" t="s">
        <v>4649</v>
      </c>
      <c r="N172" s="119">
        <v>15000</v>
      </c>
      <c r="O172" s="27">
        <v>20</v>
      </c>
      <c r="P172" s="119">
        <v>15000</v>
      </c>
      <c r="Q172" s="27" t="s">
        <v>6266</v>
      </c>
      <c r="R172" s="27">
        <v>20</v>
      </c>
      <c r="S172" s="593" t="s">
        <v>5331</v>
      </c>
      <c r="T172" s="592" t="s">
        <v>5332</v>
      </c>
      <c r="U172" s="627" t="s">
        <v>6343</v>
      </c>
    </row>
    <row r="173" spans="1:21" ht="38.25">
      <c r="A173" s="27">
        <v>165</v>
      </c>
      <c r="B173" s="27"/>
      <c r="C173" s="116" t="s">
        <v>2316</v>
      </c>
      <c r="D173" s="116" t="s">
        <v>5367</v>
      </c>
      <c r="E173" s="590" t="s">
        <v>5368</v>
      </c>
      <c r="F173" s="119" t="s">
        <v>30</v>
      </c>
      <c r="G173" s="626" t="s">
        <v>33</v>
      </c>
      <c r="H173" s="625" t="s">
        <v>34</v>
      </c>
      <c r="I173" s="626" t="s">
        <v>6</v>
      </c>
      <c r="J173" s="590" t="s">
        <v>4553</v>
      </c>
      <c r="K173" s="27">
        <v>0</v>
      </c>
      <c r="L173" s="27">
        <v>13500</v>
      </c>
      <c r="M173" s="119" t="s">
        <v>4649</v>
      </c>
      <c r="N173" s="119">
        <v>15000</v>
      </c>
      <c r="O173" s="27">
        <v>20</v>
      </c>
      <c r="P173" s="119">
        <v>15000</v>
      </c>
      <c r="Q173" s="27" t="s">
        <v>6266</v>
      </c>
      <c r="R173" s="27">
        <v>20</v>
      </c>
      <c r="S173" s="592" t="s">
        <v>5369</v>
      </c>
      <c r="T173" s="592" t="s">
        <v>5370</v>
      </c>
      <c r="U173" s="627" t="s">
        <v>6344</v>
      </c>
    </row>
    <row r="174" spans="1:21" ht="38.25">
      <c r="A174" s="27">
        <v>166</v>
      </c>
      <c r="B174" s="27"/>
      <c r="C174" s="119" t="s">
        <v>5486</v>
      </c>
      <c r="D174" s="119" t="s">
        <v>5217</v>
      </c>
      <c r="E174" s="590" t="s">
        <v>5487</v>
      </c>
      <c r="F174" s="119" t="s">
        <v>30</v>
      </c>
      <c r="G174" s="626" t="s">
        <v>33</v>
      </c>
      <c r="H174" s="625" t="s">
        <v>34</v>
      </c>
      <c r="I174" s="625" t="s">
        <v>5</v>
      </c>
      <c r="J174" s="590" t="s">
        <v>4553</v>
      </c>
      <c r="K174" s="27">
        <v>0</v>
      </c>
      <c r="L174" s="27">
        <v>13500</v>
      </c>
      <c r="M174" s="119" t="s">
        <v>4649</v>
      </c>
      <c r="N174" s="119">
        <v>15000</v>
      </c>
      <c r="O174" s="27">
        <v>20</v>
      </c>
      <c r="P174" s="119">
        <v>15000</v>
      </c>
      <c r="Q174" s="27" t="s">
        <v>6266</v>
      </c>
      <c r="R174" s="27">
        <v>20</v>
      </c>
      <c r="S174" s="592" t="s">
        <v>5488</v>
      </c>
      <c r="T174" s="592" t="s">
        <v>5489</v>
      </c>
      <c r="U174" s="627" t="s">
        <v>6345</v>
      </c>
    </row>
    <row r="175" spans="1:21" ht="30">
      <c r="A175" s="27">
        <v>167</v>
      </c>
      <c r="B175" s="27"/>
      <c r="C175" s="119" t="s">
        <v>5474</v>
      </c>
      <c r="D175" s="119" t="s">
        <v>5423</v>
      </c>
      <c r="E175" s="590" t="s">
        <v>5471</v>
      </c>
      <c r="F175" s="119" t="s">
        <v>30</v>
      </c>
      <c r="G175" s="626" t="s">
        <v>33</v>
      </c>
      <c r="H175" s="625" t="s">
        <v>34</v>
      </c>
      <c r="I175" s="625" t="s">
        <v>5</v>
      </c>
      <c r="J175" s="590" t="s">
        <v>4553</v>
      </c>
      <c r="K175" s="27">
        <v>0</v>
      </c>
      <c r="L175" s="27">
        <v>13500</v>
      </c>
      <c r="M175" s="119" t="s">
        <v>4649</v>
      </c>
      <c r="N175" s="119">
        <v>15000</v>
      </c>
      <c r="O175" s="27">
        <v>20</v>
      </c>
      <c r="P175" s="119">
        <v>15000</v>
      </c>
      <c r="Q175" s="27" t="s">
        <v>6266</v>
      </c>
      <c r="R175" s="27">
        <v>20</v>
      </c>
      <c r="S175" s="592" t="s">
        <v>5475</v>
      </c>
      <c r="T175" s="592" t="s">
        <v>5476</v>
      </c>
      <c r="U175" s="627" t="s">
        <v>6346</v>
      </c>
    </row>
    <row r="176" spans="1:21" ht="45">
      <c r="A176" s="27">
        <v>168</v>
      </c>
      <c r="B176" s="27"/>
      <c r="C176" s="119" t="s">
        <v>4925</v>
      </c>
      <c r="D176" s="119" t="s">
        <v>4926</v>
      </c>
      <c r="E176" s="590" t="s">
        <v>4927</v>
      </c>
      <c r="F176" s="119" t="s">
        <v>30</v>
      </c>
      <c r="G176" s="119" t="s">
        <v>33</v>
      </c>
      <c r="H176" s="625" t="s">
        <v>34</v>
      </c>
      <c r="I176" s="626" t="s">
        <v>6</v>
      </c>
      <c r="J176" s="590" t="s">
        <v>4918</v>
      </c>
      <c r="K176" s="27">
        <v>0</v>
      </c>
      <c r="L176" s="27">
        <v>13500</v>
      </c>
      <c r="M176" s="119" t="s">
        <v>4649</v>
      </c>
      <c r="N176" s="119">
        <v>15000</v>
      </c>
      <c r="O176" s="27">
        <v>20</v>
      </c>
      <c r="P176" s="119">
        <v>15000</v>
      </c>
      <c r="Q176" s="27" t="s">
        <v>6266</v>
      </c>
      <c r="R176" s="27">
        <v>20</v>
      </c>
      <c r="S176" s="592" t="s">
        <v>4928</v>
      </c>
      <c r="T176" s="592" t="s">
        <v>4929</v>
      </c>
      <c r="U176" s="593" t="s">
        <v>6347</v>
      </c>
    </row>
    <row r="177" spans="1:21" ht="45">
      <c r="A177" s="27">
        <v>169</v>
      </c>
      <c r="B177" s="27"/>
      <c r="C177" s="119" t="s">
        <v>4930</v>
      </c>
      <c r="D177" s="119" t="s">
        <v>3144</v>
      </c>
      <c r="E177" s="590" t="s">
        <v>4913</v>
      </c>
      <c r="F177" s="119" t="s">
        <v>30</v>
      </c>
      <c r="G177" s="119" t="s">
        <v>33</v>
      </c>
      <c r="H177" s="625" t="s">
        <v>34</v>
      </c>
      <c r="I177" s="625" t="s">
        <v>5</v>
      </c>
      <c r="J177" s="590" t="s">
        <v>4918</v>
      </c>
      <c r="K177" s="27">
        <v>0</v>
      </c>
      <c r="L177" s="27">
        <v>13500</v>
      </c>
      <c r="M177" s="119" t="s">
        <v>4649</v>
      </c>
      <c r="N177" s="119">
        <v>15000</v>
      </c>
      <c r="O177" s="27">
        <v>20</v>
      </c>
      <c r="P177" s="119">
        <v>15000</v>
      </c>
      <c r="Q177" s="27" t="s">
        <v>6266</v>
      </c>
      <c r="R177" s="27">
        <v>20</v>
      </c>
      <c r="S177" s="592" t="s">
        <v>4931</v>
      </c>
      <c r="T177" s="592" t="s">
        <v>4932</v>
      </c>
      <c r="U177" s="593" t="s">
        <v>6348</v>
      </c>
    </row>
    <row r="178" spans="1:21" ht="45">
      <c r="A178" s="27">
        <v>170</v>
      </c>
      <c r="B178" s="27"/>
      <c r="C178" s="119" t="s">
        <v>4916</v>
      </c>
      <c r="D178" s="119" t="s">
        <v>4917</v>
      </c>
      <c r="E178" s="590" t="s">
        <v>3051</v>
      </c>
      <c r="F178" s="119" t="s">
        <v>30</v>
      </c>
      <c r="G178" s="119" t="s">
        <v>33</v>
      </c>
      <c r="H178" s="625" t="s">
        <v>34</v>
      </c>
      <c r="I178" s="626" t="s">
        <v>6</v>
      </c>
      <c r="J178" s="590" t="s">
        <v>4918</v>
      </c>
      <c r="K178" s="27">
        <v>0</v>
      </c>
      <c r="L178" s="27">
        <v>13500</v>
      </c>
      <c r="M178" s="119" t="s">
        <v>4649</v>
      </c>
      <c r="N178" s="119">
        <v>15000</v>
      </c>
      <c r="O178" s="27">
        <v>20</v>
      </c>
      <c r="P178" s="119">
        <v>15000</v>
      </c>
      <c r="Q178" s="27" t="s">
        <v>6266</v>
      </c>
      <c r="R178" s="27">
        <v>20</v>
      </c>
      <c r="S178" s="592" t="s">
        <v>4919</v>
      </c>
      <c r="T178" s="592" t="s">
        <v>4920</v>
      </c>
      <c r="U178" s="593" t="s">
        <v>6349</v>
      </c>
    </row>
    <row r="179" spans="1:21" ht="45">
      <c r="A179" s="27">
        <v>171</v>
      </c>
      <c r="B179" s="27"/>
      <c r="C179" s="119" t="s">
        <v>4821</v>
      </c>
      <c r="D179" s="119" t="s">
        <v>4822</v>
      </c>
      <c r="E179" s="590" t="s">
        <v>4760</v>
      </c>
      <c r="F179" s="119" t="s">
        <v>30</v>
      </c>
      <c r="G179" s="119" t="s">
        <v>33</v>
      </c>
      <c r="H179" s="625" t="s">
        <v>34</v>
      </c>
      <c r="I179" s="626" t="s">
        <v>6</v>
      </c>
      <c r="J179" s="590" t="s">
        <v>4823</v>
      </c>
      <c r="K179" s="27">
        <v>0</v>
      </c>
      <c r="L179" s="27">
        <v>27000</v>
      </c>
      <c r="M179" s="119" t="s">
        <v>4649</v>
      </c>
      <c r="N179" s="119">
        <v>30000</v>
      </c>
      <c r="O179" s="27">
        <v>20</v>
      </c>
      <c r="P179" s="119">
        <v>30000</v>
      </c>
      <c r="Q179" s="27" t="s">
        <v>6266</v>
      </c>
      <c r="R179" s="27">
        <v>20</v>
      </c>
      <c r="S179" s="592" t="s">
        <v>4824</v>
      </c>
      <c r="T179" s="592" t="s">
        <v>4825</v>
      </c>
      <c r="U179" s="593" t="s">
        <v>6350</v>
      </c>
    </row>
    <row r="180" spans="1:21" ht="30">
      <c r="A180" s="27">
        <v>172</v>
      </c>
      <c r="B180" s="27"/>
      <c r="C180" s="119" t="s">
        <v>4810</v>
      </c>
      <c r="D180" s="119" t="s">
        <v>2690</v>
      </c>
      <c r="E180" s="590" t="s">
        <v>4811</v>
      </c>
      <c r="F180" s="119" t="s">
        <v>30</v>
      </c>
      <c r="G180" s="119" t="s">
        <v>33</v>
      </c>
      <c r="H180" s="625" t="s">
        <v>34</v>
      </c>
      <c r="I180" s="625" t="s">
        <v>5</v>
      </c>
      <c r="J180" s="590" t="s">
        <v>4812</v>
      </c>
      <c r="K180" s="27">
        <v>0</v>
      </c>
      <c r="L180" s="27">
        <v>13500</v>
      </c>
      <c r="M180" s="119" t="s">
        <v>4649</v>
      </c>
      <c r="N180" s="119">
        <v>15000</v>
      </c>
      <c r="O180" s="27">
        <v>20</v>
      </c>
      <c r="P180" s="119">
        <v>15000</v>
      </c>
      <c r="Q180" s="27" t="s">
        <v>6266</v>
      </c>
      <c r="R180" s="27">
        <v>20</v>
      </c>
      <c r="S180" s="592" t="s">
        <v>4813</v>
      </c>
      <c r="T180" s="592" t="s">
        <v>4814</v>
      </c>
      <c r="U180" s="593" t="s">
        <v>6351</v>
      </c>
    </row>
    <row r="181" spans="1:21" ht="38.25">
      <c r="A181" s="27">
        <v>173</v>
      </c>
      <c r="B181" s="27"/>
      <c r="C181" s="119" t="s">
        <v>4802</v>
      </c>
      <c r="D181" s="119" t="s">
        <v>4803</v>
      </c>
      <c r="E181" s="590" t="s">
        <v>4682</v>
      </c>
      <c r="F181" s="119" t="s">
        <v>30</v>
      </c>
      <c r="G181" s="119" t="s">
        <v>33</v>
      </c>
      <c r="H181" s="625" t="s">
        <v>34</v>
      </c>
      <c r="I181" s="625" t="s">
        <v>5</v>
      </c>
      <c r="J181" s="590" t="s">
        <v>4698</v>
      </c>
      <c r="K181" s="27">
        <v>0</v>
      </c>
      <c r="L181" s="27">
        <v>27000</v>
      </c>
      <c r="M181" s="119" t="s">
        <v>4649</v>
      </c>
      <c r="N181" s="119">
        <v>30000</v>
      </c>
      <c r="O181" s="27">
        <v>20</v>
      </c>
      <c r="P181" s="119">
        <v>30000</v>
      </c>
      <c r="Q181" s="27" t="s">
        <v>6266</v>
      </c>
      <c r="R181" s="27">
        <v>20</v>
      </c>
      <c r="S181" s="592" t="s">
        <v>4804</v>
      </c>
      <c r="T181" s="592" t="s">
        <v>4805</v>
      </c>
      <c r="U181" s="593" t="s">
        <v>6352</v>
      </c>
    </row>
    <row r="182" spans="1:21" ht="30">
      <c r="A182" s="27">
        <v>174</v>
      </c>
      <c r="B182" s="27"/>
      <c r="C182" s="119" t="s">
        <v>4758</v>
      </c>
      <c r="D182" s="116" t="s">
        <v>4759</v>
      </c>
      <c r="E182" s="590" t="s">
        <v>4760</v>
      </c>
      <c r="F182" s="119" t="s">
        <v>30</v>
      </c>
      <c r="G182" s="119" t="s">
        <v>33</v>
      </c>
      <c r="H182" s="625" t="s">
        <v>34</v>
      </c>
      <c r="I182" s="626" t="s">
        <v>6</v>
      </c>
      <c r="J182" s="590" t="s">
        <v>4730</v>
      </c>
      <c r="K182" s="27">
        <v>0</v>
      </c>
      <c r="L182" s="27">
        <v>13500</v>
      </c>
      <c r="M182" s="119" t="s">
        <v>4649</v>
      </c>
      <c r="N182" s="119">
        <v>15000</v>
      </c>
      <c r="O182" s="27">
        <v>20</v>
      </c>
      <c r="P182" s="119">
        <v>15000</v>
      </c>
      <c r="Q182" s="27" t="s">
        <v>6266</v>
      </c>
      <c r="R182" s="27">
        <v>20</v>
      </c>
      <c r="S182" s="592" t="s">
        <v>4761</v>
      </c>
      <c r="T182" s="592" t="s">
        <v>4762</v>
      </c>
      <c r="U182" s="593" t="s">
        <v>6353</v>
      </c>
    </row>
    <row r="183" spans="1:21" ht="30">
      <c r="A183" s="27">
        <v>175</v>
      </c>
      <c r="B183" s="27"/>
      <c r="C183" s="119" t="s">
        <v>5469</v>
      </c>
      <c r="D183" s="119" t="s">
        <v>5470</v>
      </c>
      <c r="E183" s="590" t="s">
        <v>5471</v>
      </c>
      <c r="F183" s="119" t="s">
        <v>30</v>
      </c>
      <c r="G183" s="626" t="s">
        <v>33</v>
      </c>
      <c r="H183" s="625" t="s">
        <v>34</v>
      </c>
      <c r="I183" s="625" t="s">
        <v>5</v>
      </c>
      <c r="J183" s="590" t="s">
        <v>4553</v>
      </c>
      <c r="K183" s="27">
        <v>0</v>
      </c>
      <c r="L183" s="27">
        <v>13500</v>
      </c>
      <c r="M183" s="119" t="s">
        <v>4649</v>
      </c>
      <c r="N183" s="119">
        <v>15000</v>
      </c>
      <c r="O183" s="27">
        <v>20</v>
      </c>
      <c r="P183" s="119">
        <v>15000</v>
      </c>
      <c r="Q183" s="27" t="s">
        <v>6266</v>
      </c>
      <c r="R183" s="27">
        <v>20</v>
      </c>
      <c r="S183" s="592" t="s">
        <v>5472</v>
      </c>
      <c r="T183" s="592" t="s">
        <v>5473</v>
      </c>
      <c r="U183" s="627" t="s">
        <v>6354</v>
      </c>
    </row>
    <row r="184" spans="1:21" ht="45">
      <c r="A184" s="27">
        <v>176</v>
      </c>
      <c r="B184" s="27"/>
      <c r="C184" s="119" t="s">
        <v>5530</v>
      </c>
      <c r="D184" s="119" t="s">
        <v>3228</v>
      </c>
      <c r="E184" s="590" t="s">
        <v>5531</v>
      </c>
      <c r="F184" s="119" t="s">
        <v>30</v>
      </c>
      <c r="G184" s="626" t="s">
        <v>33</v>
      </c>
      <c r="H184" s="625" t="s">
        <v>34</v>
      </c>
      <c r="I184" s="626" t="s">
        <v>6</v>
      </c>
      <c r="J184" s="590" t="s">
        <v>4553</v>
      </c>
      <c r="K184" s="27">
        <v>0</v>
      </c>
      <c r="L184" s="27">
        <v>13500</v>
      </c>
      <c r="M184" s="119" t="s">
        <v>4649</v>
      </c>
      <c r="N184" s="119">
        <v>15000</v>
      </c>
      <c r="O184" s="27">
        <v>20</v>
      </c>
      <c r="P184" s="119">
        <v>15000</v>
      </c>
      <c r="Q184" s="27" t="s">
        <v>6266</v>
      </c>
      <c r="R184" s="27">
        <v>20</v>
      </c>
      <c r="S184" s="592" t="s">
        <v>5532</v>
      </c>
      <c r="T184" s="592" t="s">
        <v>5533</v>
      </c>
      <c r="U184" s="627" t="s">
        <v>6355</v>
      </c>
    </row>
    <row r="185" spans="1:21" ht="51">
      <c r="A185" s="27">
        <v>177</v>
      </c>
      <c r="B185" s="27"/>
      <c r="C185" s="119" t="s">
        <v>5558</v>
      </c>
      <c r="D185" s="119" t="s">
        <v>2401</v>
      </c>
      <c r="E185" s="590" t="s">
        <v>2685</v>
      </c>
      <c r="F185" s="119" t="s">
        <v>30</v>
      </c>
      <c r="G185" s="626" t="s">
        <v>33</v>
      </c>
      <c r="H185" s="625" t="s">
        <v>34</v>
      </c>
      <c r="I185" s="626" t="s">
        <v>6</v>
      </c>
      <c r="J185" s="590" t="s">
        <v>4553</v>
      </c>
      <c r="K185" s="27">
        <v>0</v>
      </c>
      <c r="L185" s="27">
        <v>13500</v>
      </c>
      <c r="M185" s="119" t="s">
        <v>4649</v>
      </c>
      <c r="N185" s="119">
        <v>15000</v>
      </c>
      <c r="O185" s="27">
        <v>20</v>
      </c>
      <c r="P185" s="119">
        <v>15000</v>
      </c>
      <c r="Q185" s="27" t="s">
        <v>6266</v>
      </c>
      <c r="R185" s="27">
        <v>20</v>
      </c>
      <c r="S185" s="592" t="s">
        <v>5559</v>
      </c>
      <c r="T185" s="592" t="s">
        <v>5560</v>
      </c>
      <c r="U185" s="627" t="s">
        <v>6356</v>
      </c>
    </row>
    <row r="186" spans="1:21" ht="51">
      <c r="A186" s="27">
        <v>178</v>
      </c>
      <c r="B186" s="27"/>
      <c r="C186" s="119" t="s">
        <v>5555</v>
      </c>
      <c r="D186" s="119" t="s">
        <v>2401</v>
      </c>
      <c r="E186" s="590" t="s">
        <v>2685</v>
      </c>
      <c r="F186" s="119" t="s">
        <v>30</v>
      </c>
      <c r="G186" s="626" t="s">
        <v>33</v>
      </c>
      <c r="H186" s="625" t="s">
        <v>34</v>
      </c>
      <c r="I186" s="626" t="s">
        <v>6</v>
      </c>
      <c r="J186" s="590" t="s">
        <v>4553</v>
      </c>
      <c r="K186" s="27">
        <v>0</v>
      </c>
      <c r="L186" s="27">
        <v>27000</v>
      </c>
      <c r="M186" s="119" t="s">
        <v>4649</v>
      </c>
      <c r="N186" s="119">
        <v>30000</v>
      </c>
      <c r="O186" s="27">
        <v>20</v>
      </c>
      <c r="P186" s="119">
        <v>30000</v>
      </c>
      <c r="Q186" s="27" t="s">
        <v>6266</v>
      </c>
      <c r="R186" s="27">
        <v>20</v>
      </c>
      <c r="S186" s="592" t="s">
        <v>5556</v>
      </c>
      <c r="T186" s="592" t="s">
        <v>5557</v>
      </c>
      <c r="U186" s="627" t="s">
        <v>6357</v>
      </c>
    </row>
    <row r="187" spans="1:21" ht="45">
      <c r="A187" s="27">
        <v>179</v>
      </c>
      <c r="B187" s="27"/>
      <c r="C187" s="119" t="s">
        <v>5585</v>
      </c>
      <c r="D187" s="119" t="s">
        <v>5586</v>
      </c>
      <c r="E187" s="590" t="s">
        <v>5587</v>
      </c>
      <c r="F187" s="119" t="s">
        <v>30</v>
      </c>
      <c r="G187" s="626" t="s">
        <v>33</v>
      </c>
      <c r="H187" s="625" t="s">
        <v>34</v>
      </c>
      <c r="I187" s="626" t="s">
        <v>6</v>
      </c>
      <c r="J187" s="590" t="s">
        <v>4553</v>
      </c>
      <c r="K187" s="27">
        <v>0</v>
      </c>
      <c r="L187" s="27">
        <v>27000</v>
      </c>
      <c r="M187" s="119" t="s">
        <v>4649</v>
      </c>
      <c r="N187" s="119">
        <v>30000</v>
      </c>
      <c r="O187" s="27">
        <v>20</v>
      </c>
      <c r="P187" s="119">
        <v>30000</v>
      </c>
      <c r="Q187" s="27" t="s">
        <v>6266</v>
      </c>
      <c r="R187" s="27">
        <v>20</v>
      </c>
      <c r="S187" s="592" t="s">
        <v>5588</v>
      </c>
      <c r="T187" s="592" t="s">
        <v>5589</v>
      </c>
      <c r="U187" s="627" t="s">
        <v>6358</v>
      </c>
    </row>
    <row r="188" spans="1:21" ht="38.25">
      <c r="A188" s="27">
        <v>180</v>
      </c>
      <c r="B188" s="27"/>
      <c r="C188" s="119" t="s">
        <v>5674</v>
      </c>
      <c r="D188" s="119" t="s">
        <v>3170</v>
      </c>
      <c r="E188" s="590" t="s">
        <v>5675</v>
      </c>
      <c r="F188" s="119" t="s">
        <v>30</v>
      </c>
      <c r="G188" s="626" t="s">
        <v>33</v>
      </c>
      <c r="H188" s="625" t="s">
        <v>34</v>
      </c>
      <c r="I188" s="626" t="s">
        <v>6</v>
      </c>
      <c r="J188" s="590" t="s">
        <v>4553</v>
      </c>
      <c r="K188" s="27">
        <v>0</v>
      </c>
      <c r="L188" s="27">
        <v>13500</v>
      </c>
      <c r="M188" s="119" t="s">
        <v>4649</v>
      </c>
      <c r="N188" s="119">
        <v>15000</v>
      </c>
      <c r="O188" s="27">
        <v>20</v>
      </c>
      <c r="P188" s="119">
        <v>15000</v>
      </c>
      <c r="Q188" s="27" t="s">
        <v>6266</v>
      </c>
      <c r="R188" s="27">
        <v>20</v>
      </c>
      <c r="S188" s="592" t="s">
        <v>5676</v>
      </c>
      <c r="T188" s="592" t="s">
        <v>5677</v>
      </c>
      <c r="U188" s="627" t="s">
        <v>6359</v>
      </c>
    </row>
    <row r="189" spans="1:21" ht="51">
      <c r="A189" s="27">
        <v>181</v>
      </c>
      <c r="B189" s="27"/>
      <c r="C189" s="119" t="s">
        <v>5653</v>
      </c>
      <c r="D189" s="119" t="s">
        <v>2397</v>
      </c>
      <c r="E189" s="590" t="s">
        <v>5496</v>
      </c>
      <c r="F189" s="119" t="s">
        <v>30</v>
      </c>
      <c r="G189" s="626" t="s">
        <v>33</v>
      </c>
      <c r="H189" s="625" t="s">
        <v>34</v>
      </c>
      <c r="I189" s="626" t="s">
        <v>6</v>
      </c>
      <c r="J189" s="590" t="s">
        <v>4553</v>
      </c>
      <c r="K189" s="27">
        <v>0</v>
      </c>
      <c r="L189" s="27">
        <v>13500</v>
      </c>
      <c r="M189" s="119" t="s">
        <v>4649</v>
      </c>
      <c r="N189" s="119">
        <v>15000</v>
      </c>
      <c r="O189" s="27">
        <v>20</v>
      </c>
      <c r="P189" s="119">
        <v>15000</v>
      </c>
      <c r="Q189" s="27" t="s">
        <v>6266</v>
      </c>
      <c r="R189" s="27">
        <v>20</v>
      </c>
      <c r="S189" s="592" t="s">
        <v>5654</v>
      </c>
      <c r="T189" s="592" t="s">
        <v>5655</v>
      </c>
      <c r="U189" s="627" t="s">
        <v>6360</v>
      </c>
    </row>
    <row r="190" spans="1:21" ht="51">
      <c r="A190" s="27">
        <v>182</v>
      </c>
      <c r="B190" s="27"/>
      <c r="C190" s="119" t="s">
        <v>5631</v>
      </c>
      <c r="D190" s="119" t="s">
        <v>5632</v>
      </c>
      <c r="E190" s="590" t="s">
        <v>5633</v>
      </c>
      <c r="F190" s="119" t="s">
        <v>30</v>
      </c>
      <c r="G190" s="626" t="s">
        <v>33</v>
      </c>
      <c r="H190" s="625" t="s">
        <v>34</v>
      </c>
      <c r="I190" s="626" t="s">
        <v>6</v>
      </c>
      <c r="J190" s="590" t="s">
        <v>4553</v>
      </c>
      <c r="K190" s="27">
        <v>0</v>
      </c>
      <c r="L190" s="27">
        <v>13500</v>
      </c>
      <c r="M190" s="119" t="s">
        <v>4649</v>
      </c>
      <c r="N190" s="119">
        <v>15000</v>
      </c>
      <c r="O190" s="27">
        <v>20</v>
      </c>
      <c r="P190" s="119">
        <v>15000</v>
      </c>
      <c r="Q190" s="27" t="s">
        <v>6266</v>
      </c>
      <c r="R190" s="27">
        <v>20</v>
      </c>
      <c r="S190" s="592" t="s">
        <v>5634</v>
      </c>
      <c r="T190" s="592" t="s">
        <v>5635</v>
      </c>
      <c r="U190" s="627" t="s">
        <v>6361</v>
      </c>
    </row>
    <row r="191" spans="1:21" ht="45">
      <c r="A191" s="27">
        <v>183</v>
      </c>
      <c r="B191" s="27"/>
      <c r="C191" s="119" t="s">
        <v>5644</v>
      </c>
      <c r="D191" s="119" t="s">
        <v>3193</v>
      </c>
      <c r="E191" s="590" t="s">
        <v>5645</v>
      </c>
      <c r="F191" s="119" t="s">
        <v>30</v>
      </c>
      <c r="G191" s="626" t="s">
        <v>33</v>
      </c>
      <c r="H191" s="625" t="s">
        <v>34</v>
      </c>
      <c r="I191" s="626" t="s">
        <v>6</v>
      </c>
      <c r="J191" s="590" t="s">
        <v>4553</v>
      </c>
      <c r="K191" s="27">
        <v>0</v>
      </c>
      <c r="L191" s="27">
        <v>13500</v>
      </c>
      <c r="M191" s="119" t="s">
        <v>4649</v>
      </c>
      <c r="N191" s="119">
        <v>15000</v>
      </c>
      <c r="O191" s="27">
        <v>20</v>
      </c>
      <c r="P191" s="119">
        <v>15000</v>
      </c>
      <c r="Q191" s="27" t="s">
        <v>6266</v>
      </c>
      <c r="R191" s="27">
        <v>20</v>
      </c>
      <c r="S191" s="592" t="s">
        <v>5646</v>
      </c>
      <c r="T191" s="592" t="s">
        <v>5647</v>
      </c>
      <c r="U191" s="627" t="s">
        <v>6362</v>
      </c>
    </row>
    <row r="192" spans="1:21" ht="51">
      <c r="A192" s="27">
        <v>184</v>
      </c>
      <c r="B192" s="27"/>
      <c r="C192" s="119" t="s">
        <v>4968</v>
      </c>
      <c r="D192" s="119" t="s">
        <v>4969</v>
      </c>
      <c r="E192" s="590" t="s">
        <v>4970</v>
      </c>
      <c r="F192" s="119" t="s">
        <v>30</v>
      </c>
      <c r="G192" s="119" t="s">
        <v>33</v>
      </c>
      <c r="H192" s="626" t="s">
        <v>159</v>
      </c>
      <c r="I192" s="626" t="s">
        <v>6</v>
      </c>
      <c r="J192" s="590" t="s">
        <v>4698</v>
      </c>
      <c r="K192" s="27">
        <v>0</v>
      </c>
      <c r="L192" s="27">
        <v>13500</v>
      </c>
      <c r="M192" s="119" t="s">
        <v>4649</v>
      </c>
      <c r="N192" s="119">
        <v>15000</v>
      </c>
      <c r="O192" s="27">
        <v>20</v>
      </c>
      <c r="P192" s="119">
        <v>15000</v>
      </c>
      <c r="Q192" s="27" t="s">
        <v>6266</v>
      </c>
      <c r="R192" s="27">
        <v>20</v>
      </c>
      <c r="S192" s="592" t="s">
        <v>4971</v>
      </c>
      <c r="T192" s="592" t="s">
        <v>4972</v>
      </c>
      <c r="U192" s="593" t="s">
        <v>6363</v>
      </c>
    </row>
    <row r="193" spans="1:21" ht="63.75">
      <c r="A193" s="27">
        <v>185</v>
      </c>
      <c r="B193" s="27"/>
      <c r="C193" s="119" t="s">
        <v>5115</v>
      </c>
      <c r="D193" s="119" t="s">
        <v>5116</v>
      </c>
      <c r="E193" s="590" t="s">
        <v>4666</v>
      </c>
      <c r="F193" s="119" t="s">
        <v>30</v>
      </c>
      <c r="G193" s="119" t="s">
        <v>33</v>
      </c>
      <c r="H193" s="625" t="s">
        <v>34</v>
      </c>
      <c r="I193" s="625" t="s">
        <v>5</v>
      </c>
      <c r="J193" s="590" t="s">
        <v>5117</v>
      </c>
      <c r="K193" s="27">
        <v>0</v>
      </c>
      <c r="L193" s="27">
        <v>27000</v>
      </c>
      <c r="M193" s="119" t="s">
        <v>4649</v>
      </c>
      <c r="N193" s="119">
        <v>30000</v>
      </c>
      <c r="O193" s="27">
        <v>20</v>
      </c>
      <c r="P193" s="119">
        <v>30000</v>
      </c>
      <c r="Q193" s="27" t="s">
        <v>6266</v>
      </c>
      <c r="R193" s="27">
        <v>20</v>
      </c>
      <c r="S193" s="593" t="s">
        <v>5118</v>
      </c>
      <c r="T193" s="592" t="s">
        <v>5119</v>
      </c>
      <c r="U193" s="593" t="s">
        <v>6364</v>
      </c>
    </row>
    <row r="194" spans="1:21" ht="30">
      <c r="A194" s="27">
        <v>186</v>
      </c>
      <c r="B194" s="27"/>
      <c r="C194" s="119" t="s">
        <v>2095</v>
      </c>
      <c r="D194" s="119" t="s">
        <v>5217</v>
      </c>
      <c r="E194" s="590" t="s">
        <v>5218</v>
      </c>
      <c r="F194" s="119" t="s">
        <v>30</v>
      </c>
      <c r="G194" s="119" t="s">
        <v>33</v>
      </c>
      <c r="H194" s="626" t="s">
        <v>159</v>
      </c>
      <c r="I194" s="625" t="s">
        <v>5</v>
      </c>
      <c r="J194" s="590" t="s">
        <v>5219</v>
      </c>
      <c r="K194" s="27">
        <v>0</v>
      </c>
      <c r="L194" s="27">
        <v>13500</v>
      </c>
      <c r="M194" s="119" t="s">
        <v>4649</v>
      </c>
      <c r="N194" s="119">
        <v>15000</v>
      </c>
      <c r="O194" s="27">
        <v>20</v>
      </c>
      <c r="P194" s="119">
        <v>15000</v>
      </c>
      <c r="Q194" s="27" t="s">
        <v>6266</v>
      </c>
      <c r="R194" s="27">
        <v>20</v>
      </c>
      <c r="S194" s="592" t="s">
        <v>5220</v>
      </c>
      <c r="T194" s="592" t="s">
        <v>5221</v>
      </c>
      <c r="U194" s="593" t="s">
        <v>6365</v>
      </c>
    </row>
    <row r="195" spans="1:21" ht="51">
      <c r="A195" s="27">
        <v>187</v>
      </c>
      <c r="B195" s="27"/>
      <c r="C195" s="119" t="s">
        <v>4827</v>
      </c>
      <c r="D195" s="119" t="s">
        <v>5247</v>
      </c>
      <c r="E195" s="590" t="s">
        <v>5248</v>
      </c>
      <c r="F195" s="119" t="s">
        <v>30</v>
      </c>
      <c r="G195" s="119" t="s">
        <v>33</v>
      </c>
      <c r="H195" s="625" t="s">
        <v>34</v>
      </c>
      <c r="I195" s="626" t="s">
        <v>6</v>
      </c>
      <c r="J195" s="628" t="s">
        <v>5117</v>
      </c>
      <c r="K195" s="27">
        <v>0</v>
      </c>
      <c r="L195" s="27">
        <v>13500</v>
      </c>
      <c r="M195" s="119" t="s">
        <v>4649</v>
      </c>
      <c r="N195" s="119">
        <v>15000</v>
      </c>
      <c r="O195" s="27">
        <v>20</v>
      </c>
      <c r="P195" s="119">
        <v>15000</v>
      </c>
      <c r="Q195" s="27" t="s">
        <v>6266</v>
      </c>
      <c r="R195" s="27">
        <v>20</v>
      </c>
      <c r="S195" s="601" t="s">
        <v>5249</v>
      </c>
      <c r="T195" s="592" t="s">
        <v>5250</v>
      </c>
      <c r="U195" s="593" t="s">
        <v>6366</v>
      </c>
    </row>
    <row r="196" spans="1:21" ht="38.25">
      <c r="A196" s="27">
        <v>188</v>
      </c>
      <c r="B196" s="27"/>
      <c r="C196" s="119" t="s">
        <v>2247</v>
      </c>
      <c r="D196" s="119" t="s">
        <v>1974</v>
      </c>
      <c r="E196" s="590" t="s">
        <v>5239</v>
      </c>
      <c r="F196" s="119" t="s">
        <v>30</v>
      </c>
      <c r="G196" s="119" t="s">
        <v>33</v>
      </c>
      <c r="H196" s="626" t="s">
        <v>159</v>
      </c>
      <c r="I196" s="626" t="s">
        <v>6</v>
      </c>
      <c r="J196" s="628" t="s">
        <v>1759</v>
      </c>
      <c r="K196" s="27">
        <v>0</v>
      </c>
      <c r="L196" s="27">
        <v>13500</v>
      </c>
      <c r="M196" s="119" t="s">
        <v>4649</v>
      </c>
      <c r="N196" s="119">
        <v>15000</v>
      </c>
      <c r="O196" s="27">
        <v>20</v>
      </c>
      <c r="P196" s="119">
        <v>15000</v>
      </c>
      <c r="Q196" s="27" t="s">
        <v>6266</v>
      </c>
      <c r="R196" s="27">
        <v>20</v>
      </c>
      <c r="S196" s="601" t="s">
        <v>5240</v>
      </c>
      <c r="T196" s="592" t="s">
        <v>5241</v>
      </c>
      <c r="U196" s="627" t="s">
        <v>6367</v>
      </c>
    </row>
    <row r="197" spans="1:21" ht="51">
      <c r="A197" s="27">
        <v>189</v>
      </c>
      <c r="B197" s="27"/>
      <c r="C197" s="119" t="s">
        <v>2306</v>
      </c>
      <c r="D197" s="119" t="s">
        <v>5576</v>
      </c>
      <c r="E197" s="590" t="s">
        <v>5577</v>
      </c>
      <c r="F197" s="119" t="s">
        <v>30</v>
      </c>
      <c r="G197" s="626" t="s">
        <v>33</v>
      </c>
      <c r="H197" s="625" t="s">
        <v>34</v>
      </c>
      <c r="I197" s="626" t="s">
        <v>6</v>
      </c>
      <c r="J197" s="590" t="s">
        <v>4553</v>
      </c>
      <c r="K197" s="27">
        <v>0</v>
      </c>
      <c r="L197" s="27">
        <v>13500</v>
      </c>
      <c r="M197" s="119" t="s">
        <v>4649</v>
      </c>
      <c r="N197" s="119">
        <v>15000</v>
      </c>
      <c r="O197" s="27">
        <v>20</v>
      </c>
      <c r="P197" s="119">
        <v>15000</v>
      </c>
      <c r="Q197" s="27" t="s">
        <v>6266</v>
      </c>
      <c r="R197" s="27">
        <v>20</v>
      </c>
      <c r="S197" s="592" t="s">
        <v>5578</v>
      </c>
      <c r="T197" s="592" t="s">
        <v>5579</v>
      </c>
      <c r="U197" s="627" t="s">
        <v>6368</v>
      </c>
    </row>
    <row r="198" spans="1:21" ht="38.25">
      <c r="A198" s="27">
        <v>190</v>
      </c>
      <c r="B198" s="27"/>
      <c r="C198" s="119" t="s">
        <v>4964</v>
      </c>
      <c r="D198" s="119" t="s">
        <v>2329</v>
      </c>
      <c r="E198" s="590" t="s">
        <v>4965</v>
      </c>
      <c r="F198" s="119" t="s">
        <v>30</v>
      </c>
      <c r="G198" s="119" t="s">
        <v>33</v>
      </c>
      <c r="H198" s="625" t="s">
        <v>34</v>
      </c>
      <c r="I198" s="625" t="s">
        <v>5</v>
      </c>
      <c r="J198" s="590" t="s">
        <v>4672</v>
      </c>
      <c r="K198" s="27">
        <v>0</v>
      </c>
      <c r="L198" s="27">
        <v>16200</v>
      </c>
      <c r="M198" s="119" t="s">
        <v>4649</v>
      </c>
      <c r="N198" s="119">
        <v>18000</v>
      </c>
      <c r="O198" s="27">
        <v>20</v>
      </c>
      <c r="P198" s="119">
        <v>18000</v>
      </c>
      <c r="Q198" s="27" t="s">
        <v>6266</v>
      </c>
      <c r="R198" s="27">
        <v>20</v>
      </c>
      <c r="S198" s="592" t="s">
        <v>4966</v>
      </c>
      <c r="T198" s="592" t="s">
        <v>4967</v>
      </c>
      <c r="U198" s="593" t="s">
        <v>6369</v>
      </c>
    </row>
    <row r="199" spans="1:21" ht="30">
      <c r="A199" s="27">
        <v>191</v>
      </c>
      <c r="B199" s="27"/>
      <c r="C199" s="119" t="s">
        <v>5070</v>
      </c>
      <c r="D199" s="119" t="s">
        <v>5071</v>
      </c>
      <c r="E199" s="590" t="s">
        <v>5072</v>
      </c>
      <c r="F199" s="119" t="s">
        <v>30</v>
      </c>
      <c r="G199" s="119" t="s">
        <v>33</v>
      </c>
      <c r="H199" s="625" t="s">
        <v>34</v>
      </c>
      <c r="I199" s="625" t="s">
        <v>5</v>
      </c>
      <c r="J199" s="590" t="s">
        <v>4672</v>
      </c>
      <c r="K199" s="27">
        <v>0</v>
      </c>
      <c r="L199" s="27">
        <v>13500</v>
      </c>
      <c r="M199" s="119" t="s">
        <v>4649</v>
      </c>
      <c r="N199" s="119">
        <v>15000</v>
      </c>
      <c r="O199" s="27">
        <v>20</v>
      </c>
      <c r="P199" s="119">
        <v>15000</v>
      </c>
      <c r="Q199" s="27" t="s">
        <v>6266</v>
      </c>
      <c r="R199" s="27">
        <v>20</v>
      </c>
      <c r="S199" s="592" t="s">
        <v>5073</v>
      </c>
      <c r="T199" s="592" t="s">
        <v>5074</v>
      </c>
      <c r="U199" s="593" t="s">
        <v>6370</v>
      </c>
    </row>
  </sheetData>
  <mergeCells count="8">
    <mergeCell ref="A7:C7"/>
    <mergeCell ref="P7:R7"/>
    <mergeCell ref="A1:R1"/>
    <mergeCell ref="A2:R2"/>
    <mergeCell ref="A3:R3"/>
    <mergeCell ref="A4:R4"/>
    <mergeCell ref="A5:G5"/>
    <mergeCell ref="Q6:R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topLeftCell="A21" workbookViewId="0">
      <selection activeCell="A10" sqref="A9:A22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613"/>
      <c r="U1" s="613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613"/>
      <c r="U2" s="613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613"/>
      <c r="U3" s="613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613"/>
      <c r="U4" s="613"/>
    </row>
    <row r="5" spans="1:21" ht="18.75">
      <c r="A5" s="798" t="s">
        <v>6264</v>
      </c>
      <c r="B5" s="798"/>
      <c r="C5" s="798"/>
      <c r="D5" s="798"/>
      <c r="E5" s="798"/>
      <c r="F5" s="798"/>
      <c r="G5" s="798"/>
      <c r="H5" s="178"/>
      <c r="I5" s="178"/>
      <c r="J5" s="220"/>
      <c r="K5" s="614"/>
      <c r="L5" s="615"/>
      <c r="M5" s="221"/>
      <c r="N5" s="215"/>
      <c r="O5" s="616"/>
      <c r="P5" s="617"/>
      <c r="Q5" s="618"/>
      <c r="R5" s="145" t="s">
        <v>1100</v>
      </c>
      <c r="S5" s="219"/>
      <c r="T5" s="613"/>
      <c r="U5" s="613"/>
    </row>
    <row r="6" spans="1:21">
      <c r="A6" s="606"/>
      <c r="B6" s="607"/>
      <c r="C6" s="147"/>
      <c r="D6" s="606"/>
      <c r="E6" s="147"/>
      <c r="F6" s="230"/>
      <c r="G6" s="148"/>
      <c r="H6" s="230"/>
      <c r="I6" s="148"/>
      <c r="J6" s="606"/>
      <c r="K6" s="606"/>
      <c r="L6" s="606"/>
      <c r="M6" s="607"/>
      <c r="N6" s="804" t="s">
        <v>396</v>
      </c>
      <c r="O6" s="804"/>
      <c r="P6" s="152"/>
      <c r="Q6" s="801" t="s">
        <v>1101</v>
      </c>
      <c r="R6" s="801"/>
      <c r="S6" s="219"/>
      <c r="T6" s="613"/>
      <c r="U6" s="613"/>
    </row>
    <row r="7" spans="1:21">
      <c r="A7" s="799" t="s">
        <v>1102</v>
      </c>
      <c r="B7" s="799"/>
      <c r="C7" s="147"/>
      <c r="D7" s="606"/>
      <c r="E7" s="147"/>
      <c r="F7" s="230"/>
      <c r="G7" s="148"/>
      <c r="H7" s="230"/>
      <c r="I7" s="148"/>
      <c r="J7" s="606"/>
      <c r="K7" s="606"/>
      <c r="L7" s="606"/>
      <c r="M7" s="607"/>
      <c r="N7" s="152"/>
      <c r="O7" s="607"/>
      <c r="P7" s="152"/>
      <c r="Q7" s="607"/>
      <c r="R7" s="606"/>
      <c r="S7" s="219"/>
      <c r="T7" s="613"/>
      <c r="U7" s="613"/>
    </row>
    <row r="8" spans="1:21" ht="60">
      <c r="A8" s="119" t="s">
        <v>708</v>
      </c>
      <c r="B8" s="119" t="s">
        <v>709</v>
      </c>
      <c r="C8" s="115" t="s">
        <v>710</v>
      </c>
      <c r="D8" s="119" t="s">
        <v>711</v>
      </c>
      <c r="E8" s="115" t="s">
        <v>712</v>
      </c>
      <c r="F8" s="115" t="s">
        <v>9</v>
      </c>
      <c r="G8" s="119" t="s">
        <v>713</v>
      </c>
      <c r="H8" s="115" t="s">
        <v>714</v>
      </c>
      <c r="I8" s="119" t="s">
        <v>715</v>
      </c>
      <c r="J8" s="119" t="s">
        <v>933</v>
      </c>
      <c r="K8" s="119" t="s">
        <v>934</v>
      </c>
      <c r="L8" s="119" t="s">
        <v>935</v>
      </c>
      <c r="M8" s="119" t="s">
        <v>936</v>
      </c>
      <c r="N8" s="119" t="s">
        <v>937</v>
      </c>
      <c r="O8" s="119" t="s">
        <v>938</v>
      </c>
      <c r="P8" s="621" t="s">
        <v>720</v>
      </c>
      <c r="Q8" s="119" t="s">
        <v>719</v>
      </c>
      <c r="R8" s="119" t="s">
        <v>721</v>
      </c>
      <c r="S8" s="581" t="s">
        <v>1658</v>
      </c>
      <c r="T8" s="629" t="s">
        <v>6371</v>
      </c>
      <c r="U8" s="629" t="s">
        <v>3344</v>
      </c>
    </row>
    <row r="9" spans="1:21" ht="120">
      <c r="A9" s="104">
        <v>1</v>
      </c>
      <c r="B9" s="27"/>
      <c r="C9" s="54" t="s">
        <v>459</v>
      </c>
      <c r="D9" s="54" t="s">
        <v>6372</v>
      </c>
      <c r="E9" s="54" t="s">
        <v>6373</v>
      </c>
      <c r="F9" s="612" t="s">
        <v>30</v>
      </c>
      <c r="G9" s="11" t="s">
        <v>33</v>
      </c>
      <c r="H9" s="11" t="s">
        <v>34</v>
      </c>
      <c r="I9" s="11" t="s">
        <v>5</v>
      </c>
      <c r="J9" s="54" t="s">
        <v>6374</v>
      </c>
      <c r="K9" s="54" t="s">
        <v>6375</v>
      </c>
      <c r="L9" s="27" t="s">
        <v>6376</v>
      </c>
      <c r="M9" s="54" t="s">
        <v>6377</v>
      </c>
      <c r="N9" s="27">
        <v>200000</v>
      </c>
      <c r="O9" s="612" t="s">
        <v>6378</v>
      </c>
      <c r="P9" s="27">
        <v>50000</v>
      </c>
      <c r="Q9" s="27" t="s">
        <v>6379</v>
      </c>
      <c r="R9" s="27" t="s">
        <v>947</v>
      </c>
      <c r="S9" s="600" t="s">
        <v>5715</v>
      </c>
      <c r="T9" s="602" t="s">
        <v>5716</v>
      </c>
      <c r="U9" s="600" t="s">
        <v>6380</v>
      </c>
    </row>
    <row r="10" spans="1:21" ht="45">
      <c r="A10" s="104">
        <v>2</v>
      </c>
      <c r="B10" s="27"/>
      <c r="C10" s="95" t="s">
        <v>843</v>
      </c>
      <c r="D10" s="95" t="s">
        <v>844</v>
      </c>
      <c r="E10" s="104" t="s">
        <v>163</v>
      </c>
      <c r="F10" s="612" t="s">
        <v>30</v>
      </c>
      <c r="G10" s="11" t="s">
        <v>33</v>
      </c>
      <c r="H10" s="11" t="s">
        <v>34</v>
      </c>
      <c r="I10" s="11" t="s">
        <v>5</v>
      </c>
      <c r="J10" s="95" t="s">
        <v>6381</v>
      </c>
      <c r="K10" s="95" t="s">
        <v>6381</v>
      </c>
      <c r="L10" s="104" t="s">
        <v>374</v>
      </c>
      <c r="M10" s="104" t="s">
        <v>6382</v>
      </c>
      <c r="N10" s="27">
        <v>200000</v>
      </c>
      <c r="O10" s="27" t="s">
        <v>6383</v>
      </c>
      <c r="P10" s="104">
        <v>50000</v>
      </c>
      <c r="Q10" s="27" t="s">
        <v>6384</v>
      </c>
      <c r="R10" s="27" t="s">
        <v>947</v>
      </c>
      <c r="S10" s="242" t="s">
        <v>5723</v>
      </c>
      <c r="T10" s="241" t="s">
        <v>5724</v>
      </c>
      <c r="U10" s="242" t="s">
        <v>6385</v>
      </c>
    </row>
    <row r="11" spans="1:21" ht="30">
      <c r="A11" s="104">
        <v>3</v>
      </c>
      <c r="B11" s="27"/>
      <c r="C11" s="95" t="s">
        <v>849</v>
      </c>
      <c r="D11" s="95" t="s">
        <v>6386</v>
      </c>
      <c r="E11" s="104" t="s">
        <v>163</v>
      </c>
      <c r="F11" s="612" t="s">
        <v>30</v>
      </c>
      <c r="G11" s="11" t="s">
        <v>33</v>
      </c>
      <c r="H11" s="11" t="s">
        <v>34</v>
      </c>
      <c r="I11" s="11" t="s">
        <v>5</v>
      </c>
      <c r="J11" s="95" t="s">
        <v>6387</v>
      </c>
      <c r="K11" s="95" t="s">
        <v>6388</v>
      </c>
      <c r="L11" s="95" t="s">
        <v>6389</v>
      </c>
      <c r="M11" s="104" t="s">
        <v>728</v>
      </c>
      <c r="N11" s="27">
        <v>200000</v>
      </c>
      <c r="O11" s="27" t="s">
        <v>6383</v>
      </c>
      <c r="P11" s="104">
        <v>50000</v>
      </c>
      <c r="Q11" s="27" t="s">
        <v>6384</v>
      </c>
      <c r="R11" s="27" t="s">
        <v>947</v>
      </c>
      <c r="S11" s="242" t="s">
        <v>3392</v>
      </c>
      <c r="T11" s="241" t="s">
        <v>3393</v>
      </c>
      <c r="U11" s="242" t="s">
        <v>6390</v>
      </c>
    </row>
    <row r="12" spans="1:21" ht="45">
      <c r="A12" s="104">
        <v>4</v>
      </c>
      <c r="B12" s="27"/>
      <c r="C12" s="95" t="s">
        <v>6391</v>
      </c>
      <c r="D12" s="95" t="s">
        <v>6392</v>
      </c>
      <c r="E12" s="104" t="s">
        <v>163</v>
      </c>
      <c r="F12" s="612" t="s">
        <v>30</v>
      </c>
      <c r="G12" s="11" t="s">
        <v>33</v>
      </c>
      <c r="H12" s="11" t="s">
        <v>34</v>
      </c>
      <c r="I12" s="11" t="s">
        <v>5</v>
      </c>
      <c r="J12" s="95" t="s">
        <v>6387</v>
      </c>
      <c r="K12" s="95" t="s">
        <v>6387</v>
      </c>
      <c r="L12" s="95" t="s">
        <v>6389</v>
      </c>
      <c r="M12" s="104" t="s">
        <v>728</v>
      </c>
      <c r="N12" s="27">
        <v>200000</v>
      </c>
      <c r="O12" s="27" t="s">
        <v>6383</v>
      </c>
      <c r="P12" s="104">
        <v>50000</v>
      </c>
      <c r="Q12" s="27" t="s">
        <v>6384</v>
      </c>
      <c r="R12" s="27" t="s">
        <v>1008</v>
      </c>
      <c r="S12" s="242" t="s">
        <v>3395</v>
      </c>
      <c r="T12" s="241" t="s">
        <v>3396</v>
      </c>
      <c r="U12" s="242" t="s">
        <v>6393</v>
      </c>
    </row>
    <row r="13" spans="1:21" ht="30">
      <c r="A13" s="104">
        <v>5</v>
      </c>
      <c r="B13" s="27"/>
      <c r="C13" s="54" t="s">
        <v>729</v>
      </c>
      <c r="D13" s="54" t="s">
        <v>6394</v>
      </c>
      <c r="E13" s="27" t="s">
        <v>163</v>
      </c>
      <c r="F13" s="612" t="s">
        <v>30</v>
      </c>
      <c r="G13" s="11" t="s">
        <v>33</v>
      </c>
      <c r="H13" s="11" t="s">
        <v>34</v>
      </c>
      <c r="I13" s="11" t="s">
        <v>6</v>
      </c>
      <c r="J13" s="54" t="s">
        <v>6395</v>
      </c>
      <c r="K13" s="54" t="s">
        <v>6395</v>
      </c>
      <c r="L13" s="54" t="s">
        <v>6396</v>
      </c>
      <c r="M13" s="54" t="s">
        <v>6397</v>
      </c>
      <c r="N13" s="27">
        <v>200000</v>
      </c>
      <c r="O13" s="612" t="s">
        <v>6378</v>
      </c>
      <c r="P13" s="27">
        <v>50000</v>
      </c>
      <c r="Q13" s="27" t="s">
        <v>6398</v>
      </c>
      <c r="R13" s="27" t="s">
        <v>985</v>
      </c>
      <c r="S13" s="630" t="s">
        <v>5771</v>
      </c>
      <c r="T13" s="600" t="s">
        <v>3401</v>
      </c>
      <c r="U13" s="600" t="s">
        <v>5772</v>
      </c>
    </row>
    <row r="14" spans="1:21" ht="75">
      <c r="A14" s="104">
        <v>6</v>
      </c>
      <c r="B14" s="27"/>
      <c r="C14" s="54" t="s">
        <v>6399</v>
      </c>
      <c r="D14" s="54" t="s">
        <v>6400</v>
      </c>
      <c r="E14" s="27" t="s">
        <v>163</v>
      </c>
      <c r="F14" s="612" t="s">
        <v>30</v>
      </c>
      <c r="G14" s="11" t="s">
        <v>33</v>
      </c>
      <c r="H14" s="11" t="s">
        <v>34</v>
      </c>
      <c r="I14" s="11" t="s">
        <v>5</v>
      </c>
      <c r="J14" s="54" t="s">
        <v>6401</v>
      </c>
      <c r="K14" s="54" t="s">
        <v>6401</v>
      </c>
      <c r="L14" s="54" t="s">
        <v>6402</v>
      </c>
      <c r="M14" s="605" t="s">
        <v>6403</v>
      </c>
      <c r="N14" s="27">
        <v>150000</v>
      </c>
      <c r="O14" s="612" t="s">
        <v>991</v>
      </c>
      <c r="P14" s="27">
        <v>50000</v>
      </c>
      <c r="Q14" s="27" t="s">
        <v>6398</v>
      </c>
      <c r="R14" s="27" t="s">
        <v>1008</v>
      </c>
      <c r="S14" s="630" t="s">
        <v>3322</v>
      </c>
      <c r="T14" s="602" t="s">
        <v>3323</v>
      </c>
      <c r="U14" s="600" t="s">
        <v>6404</v>
      </c>
    </row>
    <row r="15" spans="1:21" ht="75">
      <c r="A15" s="104">
        <v>7</v>
      </c>
      <c r="B15" s="27"/>
      <c r="C15" s="54" t="s">
        <v>6405</v>
      </c>
      <c r="D15" s="54" t="s">
        <v>6406</v>
      </c>
      <c r="E15" s="175" t="s">
        <v>6407</v>
      </c>
      <c r="F15" s="612" t="s">
        <v>30</v>
      </c>
      <c r="G15" s="117" t="s">
        <v>33</v>
      </c>
      <c r="H15" s="117" t="s">
        <v>34</v>
      </c>
      <c r="I15" s="117" t="s">
        <v>5</v>
      </c>
      <c r="J15" s="54" t="s">
        <v>6408</v>
      </c>
      <c r="K15" s="54" t="s">
        <v>6408</v>
      </c>
      <c r="L15" s="54" t="s">
        <v>6409</v>
      </c>
      <c r="M15" s="54" t="s">
        <v>6410</v>
      </c>
      <c r="N15" s="27">
        <v>80000</v>
      </c>
      <c r="O15" s="237" t="s">
        <v>6384</v>
      </c>
      <c r="P15" s="27">
        <v>40000</v>
      </c>
      <c r="Q15" s="27" t="s">
        <v>6411</v>
      </c>
      <c r="R15" s="27" t="s">
        <v>3249</v>
      </c>
      <c r="S15" s="242" t="s">
        <v>6412</v>
      </c>
      <c r="T15" s="600" t="s">
        <v>6413</v>
      </c>
      <c r="U15" s="600" t="s">
        <v>6414</v>
      </c>
    </row>
    <row r="16" spans="1:21" ht="75">
      <c r="A16" s="104">
        <v>8</v>
      </c>
      <c r="B16" s="27"/>
      <c r="C16" s="54" t="s">
        <v>6415</v>
      </c>
      <c r="D16" s="54" t="s">
        <v>814</v>
      </c>
      <c r="E16" s="175" t="s">
        <v>6416</v>
      </c>
      <c r="F16" s="612" t="s">
        <v>30</v>
      </c>
      <c r="G16" s="117" t="s">
        <v>33</v>
      </c>
      <c r="H16" s="117" t="s">
        <v>34</v>
      </c>
      <c r="I16" s="117" t="s">
        <v>5</v>
      </c>
      <c r="J16" s="600" t="s">
        <v>6417</v>
      </c>
      <c r="K16" s="600" t="s">
        <v>6417</v>
      </c>
      <c r="L16" s="600" t="s">
        <v>804</v>
      </c>
      <c r="M16" s="600" t="s">
        <v>6418</v>
      </c>
      <c r="N16" s="27">
        <v>100000</v>
      </c>
      <c r="O16" s="237" t="s">
        <v>6384</v>
      </c>
      <c r="P16" s="27">
        <v>50000</v>
      </c>
      <c r="Q16" s="27" t="s">
        <v>6411</v>
      </c>
      <c r="R16" s="27" t="s">
        <v>3249</v>
      </c>
      <c r="S16" s="600" t="s">
        <v>6419</v>
      </c>
      <c r="T16" s="600" t="s">
        <v>6420</v>
      </c>
      <c r="U16" s="600" t="s">
        <v>6421</v>
      </c>
    </row>
    <row r="17" spans="1:21" ht="153">
      <c r="A17" s="104">
        <v>9</v>
      </c>
      <c r="B17" s="27"/>
      <c r="C17" s="54" t="s">
        <v>6422</v>
      </c>
      <c r="D17" s="54" t="s">
        <v>6423</v>
      </c>
      <c r="E17" s="175" t="s">
        <v>6424</v>
      </c>
      <c r="F17" s="612" t="s">
        <v>30</v>
      </c>
      <c r="G17" s="27" t="s">
        <v>387</v>
      </c>
      <c r="H17" s="27" t="s">
        <v>388</v>
      </c>
      <c r="I17" s="104" t="s">
        <v>5</v>
      </c>
      <c r="J17" s="54" t="s">
        <v>6425</v>
      </c>
      <c r="K17" s="54" t="s">
        <v>6426</v>
      </c>
      <c r="L17" s="95" t="s">
        <v>6427</v>
      </c>
      <c r="M17" s="95" t="s">
        <v>6428</v>
      </c>
      <c r="N17" s="27">
        <v>300000</v>
      </c>
      <c r="O17" s="27" t="s">
        <v>6378</v>
      </c>
      <c r="P17" s="121">
        <v>75000</v>
      </c>
      <c r="Q17" s="27" t="s">
        <v>6429</v>
      </c>
      <c r="R17" s="27" t="s">
        <v>947</v>
      </c>
      <c r="S17" s="242" t="s">
        <v>4633</v>
      </c>
      <c r="T17" s="242" t="s">
        <v>4634</v>
      </c>
      <c r="U17" s="242" t="s">
        <v>4635</v>
      </c>
    </row>
    <row r="18" spans="1:21" ht="105">
      <c r="A18" s="104">
        <v>10</v>
      </c>
      <c r="B18" s="27"/>
      <c r="C18" s="54" t="s">
        <v>986</v>
      </c>
      <c r="D18" s="54" t="s">
        <v>6430</v>
      </c>
      <c r="E18" s="175" t="s">
        <v>6431</v>
      </c>
      <c r="F18" s="612" t="s">
        <v>30</v>
      </c>
      <c r="G18" s="54" t="s">
        <v>387</v>
      </c>
      <c r="H18" s="54" t="s">
        <v>388</v>
      </c>
      <c r="I18" s="27" t="s">
        <v>6</v>
      </c>
      <c r="J18" s="54" t="s">
        <v>967</v>
      </c>
      <c r="K18" s="54" t="s">
        <v>967</v>
      </c>
      <c r="L18" s="54" t="s">
        <v>398</v>
      </c>
      <c r="M18" s="54" t="s">
        <v>6428</v>
      </c>
      <c r="N18" s="27">
        <v>200000</v>
      </c>
      <c r="O18" s="612" t="s">
        <v>3275</v>
      </c>
      <c r="P18" s="631">
        <v>50000</v>
      </c>
      <c r="Q18" s="27" t="s">
        <v>6429</v>
      </c>
      <c r="R18" s="27" t="s">
        <v>985</v>
      </c>
      <c r="S18" s="600" t="s">
        <v>5752</v>
      </c>
      <c r="T18" s="600" t="s">
        <v>5753</v>
      </c>
      <c r="U18" s="600" t="s">
        <v>6432</v>
      </c>
    </row>
    <row r="19" spans="1:21" ht="180">
      <c r="A19" s="104">
        <v>11</v>
      </c>
      <c r="B19" s="27"/>
      <c r="C19" s="54" t="s">
        <v>974</v>
      </c>
      <c r="D19" s="54" t="s">
        <v>459</v>
      </c>
      <c r="E19" s="175" t="s">
        <v>6433</v>
      </c>
      <c r="F19" s="612" t="s">
        <v>30</v>
      </c>
      <c r="G19" s="54" t="s">
        <v>387</v>
      </c>
      <c r="H19" s="54" t="s">
        <v>388</v>
      </c>
      <c r="I19" s="27" t="s">
        <v>6</v>
      </c>
      <c r="J19" s="54" t="s">
        <v>6434</v>
      </c>
      <c r="K19" s="54" t="s">
        <v>6434</v>
      </c>
      <c r="L19" s="54" t="s">
        <v>6435</v>
      </c>
      <c r="M19" s="54" t="s">
        <v>6428</v>
      </c>
      <c r="N19" s="27">
        <v>150000</v>
      </c>
      <c r="O19" s="612" t="s">
        <v>991</v>
      </c>
      <c r="P19" s="177">
        <v>50000</v>
      </c>
      <c r="Q19" s="27" t="s">
        <v>6429</v>
      </c>
      <c r="R19" s="27" t="s">
        <v>985</v>
      </c>
      <c r="S19" s="600" t="s">
        <v>3355</v>
      </c>
      <c r="T19" s="600" t="s">
        <v>3356</v>
      </c>
      <c r="U19" s="600" t="s">
        <v>6436</v>
      </c>
    </row>
    <row r="20" spans="1:21" ht="90">
      <c r="A20" s="104">
        <v>12</v>
      </c>
      <c r="B20" s="27"/>
      <c r="C20" s="54" t="s">
        <v>3239</v>
      </c>
      <c r="D20" s="54" t="s">
        <v>6437</v>
      </c>
      <c r="E20" s="175" t="s">
        <v>6438</v>
      </c>
      <c r="F20" s="612" t="s">
        <v>30</v>
      </c>
      <c r="G20" s="54" t="s">
        <v>387</v>
      </c>
      <c r="H20" s="54" t="s">
        <v>388</v>
      </c>
      <c r="I20" s="104" t="s">
        <v>5</v>
      </c>
      <c r="J20" s="54"/>
      <c r="K20" s="54" t="s">
        <v>743</v>
      </c>
      <c r="L20" s="54" t="s">
        <v>374</v>
      </c>
      <c r="M20" s="54" t="s">
        <v>6428</v>
      </c>
      <c r="N20" s="27">
        <v>200000</v>
      </c>
      <c r="O20" s="612" t="s">
        <v>978</v>
      </c>
      <c r="P20" s="177">
        <v>50000</v>
      </c>
      <c r="Q20" s="27" t="s">
        <v>6429</v>
      </c>
      <c r="R20" s="27" t="s">
        <v>947</v>
      </c>
      <c r="S20" s="600" t="s">
        <v>5779</v>
      </c>
      <c r="T20" s="600" t="s">
        <v>5780</v>
      </c>
      <c r="U20" s="600" t="s">
        <v>6439</v>
      </c>
    </row>
    <row r="21" spans="1:21" ht="180">
      <c r="A21" s="104">
        <v>13</v>
      </c>
      <c r="B21" s="27"/>
      <c r="C21" s="54" t="s">
        <v>6440</v>
      </c>
      <c r="D21" s="54" t="s">
        <v>6441</v>
      </c>
      <c r="E21" s="175" t="s">
        <v>6442</v>
      </c>
      <c r="F21" s="612" t="s">
        <v>30</v>
      </c>
      <c r="G21" s="54" t="s">
        <v>5103</v>
      </c>
      <c r="H21" s="54" t="s">
        <v>388</v>
      </c>
      <c r="I21" s="27" t="s">
        <v>6</v>
      </c>
      <c r="J21" s="54" t="s">
        <v>6443</v>
      </c>
      <c r="K21" s="54" t="s">
        <v>6444</v>
      </c>
      <c r="L21" s="54" t="s">
        <v>6445</v>
      </c>
      <c r="M21" s="54" t="s">
        <v>6446</v>
      </c>
      <c r="N21" s="27">
        <v>740000</v>
      </c>
      <c r="O21" s="27" t="s">
        <v>6447</v>
      </c>
      <c r="P21" s="177">
        <v>185000</v>
      </c>
      <c r="Q21" s="27" t="s">
        <v>6429</v>
      </c>
      <c r="R21" s="27" t="s">
        <v>3249</v>
      </c>
      <c r="S21" s="600" t="s">
        <v>6448</v>
      </c>
      <c r="T21" s="600" t="s">
        <v>6449</v>
      </c>
      <c r="U21" s="600" t="s">
        <v>6450</v>
      </c>
    </row>
    <row r="22" spans="1:21" ht="105">
      <c r="A22" s="104">
        <v>14</v>
      </c>
      <c r="B22" s="27"/>
      <c r="C22" s="116" t="s">
        <v>6451</v>
      </c>
      <c r="D22" s="116" t="s">
        <v>2281</v>
      </c>
      <c r="E22" s="116" t="s">
        <v>6452</v>
      </c>
      <c r="F22" s="116" t="s">
        <v>30</v>
      </c>
      <c r="G22" s="117" t="s">
        <v>33</v>
      </c>
      <c r="H22" s="117" t="s">
        <v>34</v>
      </c>
      <c r="I22" s="27" t="s">
        <v>6</v>
      </c>
      <c r="J22" s="116" t="s">
        <v>6453</v>
      </c>
      <c r="K22" s="116" t="s">
        <v>6454</v>
      </c>
      <c r="L22" s="119" t="s">
        <v>6455</v>
      </c>
      <c r="M22" s="119" t="s">
        <v>6456</v>
      </c>
      <c r="N22" s="27">
        <v>120000</v>
      </c>
      <c r="O22" s="27" t="s">
        <v>6457</v>
      </c>
      <c r="P22" s="27">
        <v>40000</v>
      </c>
      <c r="Q22" s="27" t="s">
        <v>5880</v>
      </c>
      <c r="R22" s="27" t="s">
        <v>947</v>
      </c>
      <c r="S22" s="592" t="s">
        <v>3409</v>
      </c>
      <c r="T22" s="592" t="s">
        <v>3410</v>
      </c>
      <c r="U22" s="592" t="s">
        <v>3411</v>
      </c>
    </row>
  </sheetData>
  <mergeCells count="8">
    <mergeCell ref="A7:B7"/>
    <mergeCell ref="A1:R1"/>
    <mergeCell ref="A2:R2"/>
    <mergeCell ref="A3:R3"/>
    <mergeCell ref="A4:R4"/>
    <mergeCell ref="A5:G5"/>
    <mergeCell ref="N6:O6"/>
    <mergeCell ref="Q6:R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11"/>
  <sheetViews>
    <sheetView topLeftCell="A108" workbookViewId="0">
      <selection activeCell="E115" sqref="E115"/>
    </sheetView>
  </sheetViews>
  <sheetFormatPr defaultRowHeight="15"/>
  <sheetData>
    <row r="1" spans="1:22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219"/>
      <c r="U1" s="219"/>
      <c r="V1" s="613"/>
    </row>
    <row r="2" spans="1:22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219"/>
      <c r="U2" s="219"/>
      <c r="V2" s="613"/>
    </row>
    <row r="3" spans="1:22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219"/>
      <c r="U3" s="219"/>
      <c r="V3" s="613"/>
    </row>
    <row r="4" spans="1:22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219"/>
      <c r="U4" s="219"/>
      <c r="V4" s="613"/>
    </row>
    <row r="5" spans="1:22" ht="18.75">
      <c r="A5" s="798" t="s">
        <v>6264</v>
      </c>
      <c r="B5" s="798"/>
      <c r="C5" s="798"/>
      <c r="D5" s="798"/>
      <c r="E5" s="798"/>
      <c r="F5" s="798"/>
      <c r="G5" s="798"/>
      <c r="H5" s="178"/>
      <c r="I5" s="178"/>
      <c r="J5" s="220"/>
      <c r="K5" s="614"/>
      <c r="L5" s="615"/>
      <c r="M5" s="142" t="s">
        <v>3454</v>
      </c>
      <c r="N5" s="215"/>
      <c r="O5" s="616"/>
      <c r="P5" s="617"/>
      <c r="Q5" s="632"/>
      <c r="R5" s="632"/>
      <c r="S5" s="145" t="s">
        <v>1100</v>
      </c>
      <c r="T5" s="219"/>
      <c r="U5" s="219"/>
      <c r="V5" s="613"/>
    </row>
    <row r="6" spans="1:22" ht="15.75">
      <c r="A6" s="619"/>
      <c r="B6" s="169"/>
      <c r="C6" s="169"/>
      <c r="D6" s="169"/>
      <c r="E6" s="170"/>
      <c r="F6" s="180"/>
      <c r="G6" s="180"/>
      <c r="H6" s="805" t="s">
        <v>6458</v>
      </c>
      <c r="I6" s="805"/>
      <c r="J6" s="805"/>
      <c r="K6" s="633"/>
      <c r="L6" s="633"/>
      <c r="M6" s="634"/>
      <c r="N6" s="216"/>
      <c r="O6" s="620"/>
      <c r="P6" s="620"/>
      <c r="Q6" s="803" t="s">
        <v>1655</v>
      </c>
      <c r="R6" s="803"/>
      <c r="S6" s="803"/>
      <c r="T6" s="219"/>
      <c r="U6" s="219"/>
      <c r="V6" s="613"/>
    </row>
    <row r="7" spans="1:22" ht="15.75">
      <c r="A7" s="799" t="s">
        <v>1102</v>
      </c>
      <c r="B7" s="799"/>
      <c r="C7" s="799"/>
      <c r="D7" s="169"/>
      <c r="E7" s="170"/>
      <c r="F7" s="180"/>
      <c r="G7" s="180"/>
      <c r="H7" s="180"/>
      <c r="I7" s="180"/>
      <c r="J7" s="44"/>
      <c r="K7" s="633"/>
      <c r="L7" s="633"/>
      <c r="M7" s="634"/>
      <c r="N7" s="216"/>
      <c r="O7" s="620"/>
      <c r="P7" s="802" t="s">
        <v>1656</v>
      </c>
      <c r="Q7" s="802"/>
      <c r="R7" s="802"/>
      <c r="S7" s="802"/>
      <c r="T7" s="219"/>
      <c r="U7" s="219"/>
      <c r="V7" s="613"/>
    </row>
    <row r="8" spans="1:22" ht="60">
      <c r="A8" s="621" t="s">
        <v>708</v>
      </c>
      <c r="B8" s="115" t="s">
        <v>709</v>
      </c>
      <c r="C8" s="115" t="s">
        <v>710</v>
      </c>
      <c r="D8" s="115" t="s">
        <v>711</v>
      </c>
      <c r="E8" s="115" t="s">
        <v>712</v>
      </c>
      <c r="F8" s="115" t="s">
        <v>9</v>
      </c>
      <c r="G8" s="115" t="s">
        <v>713</v>
      </c>
      <c r="H8" s="115" t="s">
        <v>714</v>
      </c>
      <c r="I8" s="115" t="s">
        <v>715</v>
      </c>
      <c r="J8" s="115" t="s">
        <v>716</v>
      </c>
      <c r="K8" s="581" t="s">
        <v>717</v>
      </c>
      <c r="L8" s="635" t="s">
        <v>6265</v>
      </c>
      <c r="M8" s="115" t="s">
        <v>719</v>
      </c>
      <c r="N8" s="115" t="s">
        <v>720</v>
      </c>
      <c r="O8" s="115" t="s">
        <v>721</v>
      </c>
      <c r="P8" s="115" t="s">
        <v>720</v>
      </c>
      <c r="Q8" s="636" t="s">
        <v>719</v>
      </c>
      <c r="R8" s="637" t="s">
        <v>6459</v>
      </c>
      <c r="S8" s="115" t="s">
        <v>721</v>
      </c>
      <c r="T8" s="638" t="s">
        <v>1658</v>
      </c>
      <c r="U8" s="581" t="s">
        <v>1659</v>
      </c>
      <c r="V8" s="624" t="s">
        <v>3344</v>
      </c>
    </row>
    <row r="9" spans="1:22" ht="76.5">
      <c r="A9" s="641">
        <v>1</v>
      </c>
      <c r="B9" s="184"/>
      <c r="C9" s="123" t="s">
        <v>6460</v>
      </c>
      <c r="D9" s="123" t="s">
        <v>456</v>
      </c>
      <c r="E9" s="136" t="s">
        <v>6461</v>
      </c>
      <c r="F9" s="123" t="s">
        <v>30</v>
      </c>
      <c r="G9" s="639" t="s">
        <v>33</v>
      </c>
      <c r="H9" s="639" t="s">
        <v>34</v>
      </c>
      <c r="I9" s="639" t="s">
        <v>5</v>
      </c>
      <c r="J9" s="123" t="s">
        <v>6462</v>
      </c>
      <c r="K9" s="27">
        <v>50000</v>
      </c>
      <c r="L9" s="27">
        <v>31500</v>
      </c>
      <c r="M9" s="237" t="s">
        <v>6463</v>
      </c>
      <c r="N9" s="603">
        <v>35000</v>
      </c>
      <c r="O9" s="27">
        <v>20</v>
      </c>
      <c r="P9" s="603">
        <v>35000</v>
      </c>
      <c r="Q9" s="237" t="s">
        <v>6464</v>
      </c>
      <c r="R9" s="237"/>
      <c r="S9" s="27">
        <v>20</v>
      </c>
      <c r="T9" s="588" t="s">
        <v>6465</v>
      </c>
      <c r="U9" s="588" t="s">
        <v>6466</v>
      </c>
      <c r="V9" s="588" t="s">
        <v>6467</v>
      </c>
    </row>
    <row r="10" spans="1:22" ht="89.25">
      <c r="A10" s="642">
        <v>2</v>
      </c>
      <c r="B10" s="184"/>
      <c r="C10" s="123" t="s">
        <v>6468</v>
      </c>
      <c r="D10" s="123" t="s">
        <v>6460</v>
      </c>
      <c r="E10" s="136" t="s">
        <v>6469</v>
      </c>
      <c r="F10" s="123" t="s">
        <v>30</v>
      </c>
      <c r="G10" s="639" t="s">
        <v>33</v>
      </c>
      <c r="H10" s="639" t="s">
        <v>34</v>
      </c>
      <c r="I10" s="639" t="s">
        <v>5</v>
      </c>
      <c r="J10" s="123" t="s">
        <v>6462</v>
      </c>
      <c r="K10" s="27">
        <v>50000</v>
      </c>
      <c r="L10" s="27">
        <v>31500</v>
      </c>
      <c r="M10" s="237" t="s">
        <v>6463</v>
      </c>
      <c r="N10" s="603">
        <v>35000</v>
      </c>
      <c r="O10" s="27">
        <v>20</v>
      </c>
      <c r="P10" s="603">
        <v>35000</v>
      </c>
      <c r="Q10" s="237" t="s">
        <v>6464</v>
      </c>
      <c r="R10" s="237"/>
      <c r="S10" s="27">
        <v>20</v>
      </c>
      <c r="T10" s="588" t="s">
        <v>6470</v>
      </c>
      <c r="U10" s="588" t="s">
        <v>6471</v>
      </c>
      <c r="V10" s="588" t="s">
        <v>6472</v>
      </c>
    </row>
    <row r="11" spans="1:22" ht="63.75">
      <c r="A11" s="184">
        <v>3</v>
      </c>
      <c r="B11" s="184"/>
      <c r="C11" s="123" t="s">
        <v>6473</v>
      </c>
      <c r="D11" s="123" t="s">
        <v>6474</v>
      </c>
      <c r="E11" s="136" t="s">
        <v>6475</v>
      </c>
      <c r="F11" s="123" t="s">
        <v>30</v>
      </c>
      <c r="G11" s="639" t="s">
        <v>33</v>
      </c>
      <c r="H11" s="639" t="s">
        <v>34</v>
      </c>
      <c r="I11" s="639" t="s">
        <v>5</v>
      </c>
      <c r="J11" s="123" t="s">
        <v>6476</v>
      </c>
      <c r="K11" s="27">
        <v>50000</v>
      </c>
      <c r="L11" s="27">
        <v>31500</v>
      </c>
      <c r="M11" s="237" t="s">
        <v>6463</v>
      </c>
      <c r="N11" s="603">
        <v>35000</v>
      </c>
      <c r="O11" s="27">
        <v>20</v>
      </c>
      <c r="P11" s="603">
        <v>35000</v>
      </c>
      <c r="Q11" s="237" t="s">
        <v>6464</v>
      </c>
      <c r="R11" s="237"/>
      <c r="S11" s="27">
        <v>20</v>
      </c>
      <c r="T11" s="588" t="s">
        <v>6477</v>
      </c>
      <c r="U11" s="588" t="s">
        <v>6478</v>
      </c>
      <c r="V11" s="588" t="s">
        <v>6479</v>
      </c>
    </row>
    <row r="12" spans="1:22" ht="102">
      <c r="A12" s="184">
        <v>4</v>
      </c>
      <c r="B12" s="184"/>
      <c r="C12" s="123" t="s">
        <v>532</v>
      </c>
      <c r="D12" s="123" t="s">
        <v>6480</v>
      </c>
      <c r="E12" s="136" t="s">
        <v>6481</v>
      </c>
      <c r="F12" s="123" t="s">
        <v>30</v>
      </c>
      <c r="G12" s="639" t="s">
        <v>33</v>
      </c>
      <c r="H12" s="639" t="s">
        <v>34</v>
      </c>
      <c r="I12" s="639" t="s">
        <v>5</v>
      </c>
      <c r="J12" s="123" t="s">
        <v>6476</v>
      </c>
      <c r="K12" s="27">
        <v>50000</v>
      </c>
      <c r="L12" s="27">
        <v>31500</v>
      </c>
      <c r="M12" s="237" t="s">
        <v>6463</v>
      </c>
      <c r="N12" s="603">
        <v>35000</v>
      </c>
      <c r="O12" s="27">
        <v>20</v>
      </c>
      <c r="P12" s="603">
        <v>35000</v>
      </c>
      <c r="Q12" s="237" t="s">
        <v>6464</v>
      </c>
      <c r="R12" s="237"/>
      <c r="S12" s="27">
        <v>20</v>
      </c>
      <c r="T12" s="588" t="s">
        <v>6482</v>
      </c>
      <c r="U12" s="588" t="s">
        <v>6483</v>
      </c>
      <c r="V12" s="588" t="s">
        <v>6484</v>
      </c>
    </row>
    <row r="13" spans="1:22" ht="60">
      <c r="A13" s="184">
        <v>5</v>
      </c>
      <c r="B13" s="184"/>
      <c r="C13" s="123" t="s">
        <v>503</v>
      </c>
      <c r="D13" s="123" t="s">
        <v>574</v>
      </c>
      <c r="E13" s="136" t="s">
        <v>6485</v>
      </c>
      <c r="F13" s="123" t="s">
        <v>30</v>
      </c>
      <c r="G13" s="639" t="s">
        <v>33</v>
      </c>
      <c r="H13" s="640" t="s">
        <v>159</v>
      </c>
      <c r="I13" s="639" t="s">
        <v>5</v>
      </c>
      <c r="J13" s="123" t="s">
        <v>6476</v>
      </c>
      <c r="K13" s="27">
        <v>50000</v>
      </c>
      <c r="L13" s="27">
        <v>31500</v>
      </c>
      <c r="M13" s="237" t="s">
        <v>6463</v>
      </c>
      <c r="N13" s="603">
        <v>35000</v>
      </c>
      <c r="O13" s="27">
        <v>20</v>
      </c>
      <c r="P13" s="603">
        <v>35000</v>
      </c>
      <c r="Q13" s="237" t="s">
        <v>6464</v>
      </c>
      <c r="R13" s="237"/>
      <c r="S13" s="27">
        <v>20</v>
      </c>
      <c r="T13" s="588" t="s">
        <v>6486</v>
      </c>
      <c r="U13" s="588" t="s">
        <v>6487</v>
      </c>
      <c r="V13" s="588" t="s">
        <v>6488</v>
      </c>
    </row>
    <row r="14" spans="1:22" ht="63.75">
      <c r="A14" s="184">
        <v>6</v>
      </c>
      <c r="B14" s="184"/>
      <c r="C14" s="123" t="s">
        <v>6489</v>
      </c>
      <c r="D14" s="123" t="s">
        <v>6490</v>
      </c>
      <c r="E14" s="136" t="s">
        <v>6491</v>
      </c>
      <c r="F14" s="123" t="s">
        <v>30</v>
      </c>
      <c r="G14" s="639" t="s">
        <v>33</v>
      </c>
      <c r="H14" s="639" t="s">
        <v>34</v>
      </c>
      <c r="I14" s="639" t="s">
        <v>6</v>
      </c>
      <c r="J14" s="123" t="s">
        <v>6492</v>
      </c>
      <c r="K14" s="27">
        <v>50000</v>
      </c>
      <c r="L14" s="27">
        <v>31500</v>
      </c>
      <c r="M14" s="237" t="s">
        <v>6463</v>
      </c>
      <c r="N14" s="603">
        <v>35000</v>
      </c>
      <c r="O14" s="27">
        <v>20</v>
      </c>
      <c r="P14" s="603">
        <v>35000</v>
      </c>
      <c r="Q14" s="237" t="s">
        <v>6464</v>
      </c>
      <c r="R14" s="237"/>
      <c r="S14" s="27">
        <v>20</v>
      </c>
      <c r="T14" s="588" t="s">
        <v>6493</v>
      </c>
      <c r="U14" s="588" t="s">
        <v>6494</v>
      </c>
      <c r="V14" s="588" t="s">
        <v>6495</v>
      </c>
    </row>
    <row r="15" spans="1:22" ht="76.5">
      <c r="A15" s="184">
        <v>7</v>
      </c>
      <c r="B15" s="184"/>
      <c r="C15" s="123" t="s">
        <v>6496</v>
      </c>
      <c r="D15" s="123" t="s">
        <v>861</v>
      </c>
      <c r="E15" s="136" t="s">
        <v>6497</v>
      </c>
      <c r="F15" s="123" t="s">
        <v>30</v>
      </c>
      <c r="G15" s="639" t="s">
        <v>33</v>
      </c>
      <c r="H15" s="639" t="s">
        <v>34</v>
      </c>
      <c r="I15" s="639" t="s">
        <v>6</v>
      </c>
      <c r="J15" s="123" t="s">
        <v>6498</v>
      </c>
      <c r="K15" s="27">
        <v>50000</v>
      </c>
      <c r="L15" s="27">
        <v>31500</v>
      </c>
      <c r="M15" s="237" t="s">
        <v>6463</v>
      </c>
      <c r="N15" s="603">
        <v>35000</v>
      </c>
      <c r="O15" s="27">
        <v>20</v>
      </c>
      <c r="P15" s="603">
        <v>35000</v>
      </c>
      <c r="Q15" s="237" t="s">
        <v>6464</v>
      </c>
      <c r="R15" s="237"/>
      <c r="S15" s="27">
        <v>20</v>
      </c>
      <c r="T15" s="588" t="s">
        <v>6499</v>
      </c>
      <c r="U15" s="588" t="s">
        <v>6500</v>
      </c>
      <c r="V15" s="588" t="s">
        <v>6501</v>
      </c>
    </row>
    <row r="16" spans="1:22" ht="76.5">
      <c r="A16" s="184">
        <v>8</v>
      </c>
      <c r="B16" s="184"/>
      <c r="C16" s="123" t="s">
        <v>6502</v>
      </c>
      <c r="D16" s="123" t="s">
        <v>6503</v>
      </c>
      <c r="E16" s="136" t="s">
        <v>6504</v>
      </c>
      <c r="F16" s="123" t="s">
        <v>30</v>
      </c>
      <c r="G16" s="639" t="s">
        <v>33</v>
      </c>
      <c r="H16" s="639" t="s">
        <v>34</v>
      </c>
      <c r="I16" s="639" t="s">
        <v>5</v>
      </c>
      <c r="J16" s="123" t="s">
        <v>6505</v>
      </c>
      <c r="K16" s="27">
        <v>50000</v>
      </c>
      <c r="L16" s="27">
        <v>31500</v>
      </c>
      <c r="M16" s="237" t="s">
        <v>6463</v>
      </c>
      <c r="N16" s="603">
        <v>35000</v>
      </c>
      <c r="O16" s="27">
        <v>20</v>
      </c>
      <c r="P16" s="603">
        <v>35000</v>
      </c>
      <c r="Q16" s="237" t="s">
        <v>6464</v>
      </c>
      <c r="R16" s="237"/>
      <c r="S16" s="27">
        <v>20</v>
      </c>
      <c r="T16" s="588" t="s">
        <v>6506</v>
      </c>
      <c r="U16" s="588" t="s">
        <v>6507</v>
      </c>
      <c r="V16" s="588" t="s">
        <v>6508</v>
      </c>
    </row>
    <row r="17" spans="1:22" ht="89.25">
      <c r="A17" s="184">
        <v>9</v>
      </c>
      <c r="B17" s="184"/>
      <c r="C17" s="123" t="s">
        <v>533</v>
      </c>
      <c r="D17" s="123" t="s">
        <v>6509</v>
      </c>
      <c r="E17" s="136" t="s">
        <v>6510</v>
      </c>
      <c r="F17" s="123" t="s">
        <v>30</v>
      </c>
      <c r="G17" s="639" t="s">
        <v>33</v>
      </c>
      <c r="H17" s="639" t="s">
        <v>34</v>
      </c>
      <c r="I17" s="639" t="s">
        <v>5</v>
      </c>
      <c r="J17" s="123" t="s">
        <v>1105</v>
      </c>
      <c r="K17" s="27">
        <v>50000</v>
      </c>
      <c r="L17" s="27">
        <v>31500</v>
      </c>
      <c r="M17" s="237" t="s">
        <v>6463</v>
      </c>
      <c r="N17" s="603">
        <v>35000</v>
      </c>
      <c r="O17" s="27">
        <v>20</v>
      </c>
      <c r="P17" s="603">
        <v>35000</v>
      </c>
      <c r="Q17" s="237" t="s">
        <v>6464</v>
      </c>
      <c r="R17" s="237"/>
      <c r="S17" s="27">
        <v>20</v>
      </c>
      <c r="T17" s="588" t="s">
        <v>6511</v>
      </c>
      <c r="U17" s="588" t="s">
        <v>6512</v>
      </c>
      <c r="V17" s="588" t="s">
        <v>6513</v>
      </c>
    </row>
    <row r="18" spans="1:22" ht="63.75">
      <c r="A18" s="184">
        <v>10</v>
      </c>
      <c r="B18" s="184"/>
      <c r="C18" s="123" t="s">
        <v>6514</v>
      </c>
      <c r="D18" s="123" t="s">
        <v>6515</v>
      </c>
      <c r="E18" s="136" t="s">
        <v>6516</v>
      </c>
      <c r="F18" s="123" t="s">
        <v>30</v>
      </c>
      <c r="G18" s="639" t="s">
        <v>33</v>
      </c>
      <c r="H18" s="639" t="s">
        <v>34</v>
      </c>
      <c r="I18" s="639" t="s">
        <v>5</v>
      </c>
      <c r="J18" s="123" t="s">
        <v>6517</v>
      </c>
      <c r="K18" s="27">
        <v>100000</v>
      </c>
      <c r="L18" s="27">
        <v>63000</v>
      </c>
      <c r="M18" s="237" t="s">
        <v>6463</v>
      </c>
      <c r="N18" s="603">
        <v>70000</v>
      </c>
      <c r="O18" s="27">
        <v>20</v>
      </c>
      <c r="P18" s="603">
        <v>70000</v>
      </c>
      <c r="Q18" s="237" t="s">
        <v>6464</v>
      </c>
      <c r="R18" s="237"/>
      <c r="S18" s="27">
        <v>20</v>
      </c>
      <c r="T18" s="588" t="s">
        <v>6518</v>
      </c>
      <c r="U18" s="588" t="s">
        <v>6519</v>
      </c>
      <c r="V18" s="588" t="s">
        <v>6520</v>
      </c>
    </row>
    <row r="19" spans="1:22" ht="102">
      <c r="A19" s="184">
        <v>11</v>
      </c>
      <c r="B19" s="184"/>
      <c r="C19" s="123" t="s">
        <v>6521</v>
      </c>
      <c r="D19" s="123" t="s">
        <v>6522</v>
      </c>
      <c r="E19" s="136" t="s">
        <v>6523</v>
      </c>
      <c r="F19" s="123" t="s">
        <v>30</v>
      </c>
      <c r="G19" s="639" t="s">
        <v>33</v>
      </c>
      <c r="H19" s="640" t="s">
        <v>159</v>
      </c>
      <c r="I19" s="639" t="s">
        <v>5</v>
      </c>
      <c r="J19" s="123" t="s">
        <v>6524</v>
      </c>
      <c r="K19" s="27">
        <v>60000</v>
      </c>
      <c r="L19" s="27">
        <v>37800</v>
      </c>
      <c r="M19" s="237" t="s">
        <v>6463</v>
      </c>
      <c r="N19" s="603">
        <v>42000</v>
      </c>
      <c r="O19" s="27">
        <v>20</v>
      </c>
      <c r="P19" s="603">
        <v>42000</v>
      </c>
      <c r="Q19" s="237" t="s">
        <v>6464</v>
      </c>
      <c r="R19" s="237"/>
      <c r="S19" s="27">
        <v>20</v>
      </c>
      <c r="T19" s="588" t="s">
        <v>6525</v>
      </c>
      <c r="U19" s="588" t="s">
        <v>6526</v>
      </c>
      <c r="V19" s="588" t="s">
        <v>6527</v>
      </c>
    </row>
    <row r="20" spans="1:22" ht="76.5">
      <c r="A20" s="184">
        <v>12</v>
      </c>
      <c r="B20" s="184"/>
      <c r="C20" s="123" t="s">
        <v>6528</v>
      </c>
      <c r="D20" s="123" t="s">
        <v>6529</v>
      </c>
      <c r="E20" s="136" t="s">
        <v>6530</v>
      </c>
      <c r="F20" s="123" t="s">
        <v>30</v>
      </c>
      <c r="G20" s="639" t="s">
        <v>33</v>
      </c>
      <c r="H20" s="640" t="s">
        <v>159</v>
      </c>
      <c r="I20" s="639" t="s">
        <v>6</v>
      </c>
      <c r="J20" s="123" t="s">
        <v>1105</v>
      </c>
      <c r="K20" s="27">
        <v>50000</v>
      </c>
      <c r="L20" s="27">
        <v>31500</v>
      </c>
      <c r="M20" s="237" t="s">
        <v>6463</v>
      </c>
      <c r="N20" s="603">
        <v>35000</v>
      </c>
      <c r="O20" s="27">
        <v>20</v>
      </c>
      <c r="P20" s="603">
        <v>35000</v>
      </c>
      <c r="Q20" s="237" t="s">
        <v>6464</v>
      </c>
      <c r="R20" s="237"/>
      <c r="S20" s="27">
        <v>20</v>
      </c>
      <c r="T20" s="588" t="s">
        <v>6531</v>
      </c>
      <c r="U20" s="588" t="s">
        <v>6532</v>
      </c>
      <c r="V20" s="588" t="s">
        <v>6533</v>
      </c>
    </row>
    <row r="21" spans="1:22" ht="45">
      <c r="A21" s="184">
        <v>13</v>
      </c>
      <c r="B21" s="184"/>
      <c r="C21" s="123" t="s">
        <v>6534</v>
      </c>
      <c r="D21" s="123" t="s">
        <v>6535</v>
      </c>
      <c r="E21" s="136" t="s">
        <v>1436</v>
      </c>
      <c r="F21" s="123" t="s">
        <v>30</v>
      </c>
      <c r="G21" s="639" t="s">
        <v>33</v>
      </c>
      <c r="H21" s="639" t="s">
        <v>34</v>
      </c>
      <c r="I21" s="639" t="s">
        <v>6</v>
      </c>
      <c r="J21" s="123" t="s">
        <v>6536</v>
      </c>
      <c r="K21" s="27">
        <v>100000</v>
      </c>
      <c r="L21" s="27">
        <v>63000</v>
      </c>
      <c r="M21" s="237" t="s">
        <v>6463</v>
      </c>
      <c r="N21" s="603">
        <v>70000</v>
      </c>
      <c r="O21" s="27">
        <v>20</v>
      </c>
      <c r="P21" s="603">
        <v>70000</v>
      </c>
      <c r="Q21" s="237" t="s">
        <v>6464</v>
      </c>
      <c r="R21" s="237"/>
      <c r="S21" s="27">
        <v>20</v>
      </c>
      <c r="T21" s="588" t="s">
        <v>6537</v>
      </c>
      <c r="U21" s="588" t="s">
        <v>6538</v>
      </c>
      <c r="V21" s="588" t="s">
        <v>6539</v>
      </c>
    </row>
    <row r="22" spans="1:22" ht="63.75">
      <c r="A22" s="184">
        <v>14</v>
      </c>
      <c r="B22" s="184"/>
      <c r="C22" s="123" t="s">
        <v>6540</v>
      </c>
      <c r="D22" s="123" t="s">
        <v>6541</v>
      </c>
      <c r="E22" s="136" t="s">
        <v>6542</v>
      </c>
      <c r="F22" s="123" t="s">
        <v>30</v>
      </c>
      <c r="G22" s="639" t="s">
        <v>33</v>
      </c>
      <c r="H22" s="639" t="s">
        <v>34</v>
      </c>
      <c r="I22" s="639" t="s">
        <v>5</v>
      </c>
      <c r="J22" s="123" t="s">
        <v>6517</v>
      </c>
      <c r="K22" s="27">
        <v>100000</v>
      </c>
      <c r="L22" s="27">
        <v>63000</v>
      </c>
      <c r="M22" s="237" t="s">
        <v>6463</v>
      </c>
      <c r="N22" s="603">
        <v>70000</v>
      </c>
      <c r="O22" s="27">
        <v>20</v>
      </c>
      <c r="P22" s="603">
        <v>70000</v>
      </c>
      <c r="Q22" s="237" t="s">
        <v>6464</v>
      </c>
      <c r="R22" s="237"/>
      <c r="S22" s="27">
        <v>20</v>
      </c>
      <c r="T22" s="588" t="s">
        <v>6543</v>
      </c>
      <c r="U22" s="588" t="s">
        <v>6544</v>
      </c>
      <c r="V22" s="588" t="s">
        <v>6545</v>
      </c>
    </row>
    <row r="23" spans="1:22" ht="36">
      <c r="A23" s="184">
        <v>15</v>
      </c>
      <c r="B23" s="184"/>
      <c r="C23" s="95" t="s">
        <v>6546</v>
      </c>
      <c r="D23" s="95" t="s">
        <v>4772</v>
      </c>
      <c r="E23" s="155" t="s">
        <v>4927</v>
      </c>
      <c r="F23" s="123" t="s">
        <v>30</v>
      </c>
      <c r="G23" s="595" t="s">
        <v>33</v>
      </c>
      <c r="H23" s="595" t="s">
        <v>34</v>
      </c>
      <c r="I23" s="595" t="s">
        <v>6</v>
      </c>
      <c r="J23" s="140" t="s">
        <v>6547</v>
      </c>
      <c r="K23" s="27">
        <v>50000</v>
      </c>
      <c r="L23" s="27">
        <v>31500</v>
      </c>
      <c r="M23" s="190" t="s">
        <v>6548</v>
      </c>
      <c r="N23" s="95">
        <v>35000</v>
      </c>
      <c r="O23" s="27">
        <v>20</v>
      </c>
      <c r="P23" s="95">
        <v>35000</v>
      </c>
      <c r="Q23" s="190" t="s">
        <v>6549</v>
      </c>
      <c r="R23" s="190"/>
      <c r="S23" s="27">
        <v>20</v>
      </c>
      <c r="T23" s="242" t="s">
        <v>6550</v>
      </c>
      <c r="U23" s="242" t="s">
        <v>6551</v>
      </c>
      <c r="V23" s="242" t="s">
        <v>6552</v>
      </c>
    </row>
    <row r="24" spans="1:22" ht="48">
      <c r="A24" s="184">
        <v>16</v>
      </c>
      <c r="B24" s="184"/>
      <c r="C24" s="95" t="s">
        <v>5279</v>
      </c>
      <c r="D24" s="95" t="s">
        <v>4671</v>
      </c>
      <c r="E24" s="155" t="s">
        <v>6553</v>
      </c>
      <c r="F24" s="123" t="s">
        <v>30</v>
      </c>
      <c r="G24" s="595" t="s">
        <v>33</v>
      </c>
      <c r="H24" s="595" t="s">
        <v>34</v>
      </c>
      <c r="I24" s="595" t="s">
        <v>6</v>
      </c>
      <c r="J24" s="140" t="s">
        <v>6547</v>
      </c>
      <c r="K24" s="27">
        <v>70000</v>
      </c>
      <c r="L24" s="27">
        <v>44100</v>
      </c>
      <c r="M24" s="190" t="s">
        <v>6548</v>
      </c>
      <c r="N24" s="95">
        <v>49000</v>
      </c>
      <c r="O24" s="27">
        <v>20</v>
      </c>
      <c r="P24" s="95">
        <v>49000</v>
      </c>
      <c r="Q24" s="190" t="s">
        <v>6549</v>
      </c>
      <c r="R24" s="190"/>
      <c r="S24" s="27">
        <v>20</v>
      </c>
      <c r="T24" s="242" t="s">
        <v>6554</v>
      </c>
      <c r="U24" s="242" t="s">
        <v>6555</v>
      </c>
      <c r="V24" s="242" t="s">
        <v>6556</v>
      </c>
    </row>
    <row r="25" spans="1:22" ht="48">
      <c r="A25" s="184">
        <v>17</v>
      </c>
      <c r="B25" s="184"/>
      <c r="C25" s="95" t="s">
        <v>1862</v>
      </c>
      <c r="D25" s="95" t="s">
        <v>2200</v>
      </c>
      <c r="E25" s="155" t="s">
        <v>6557</v>
      </c>
      <c r="F25" s="123" t="s">
        <v>30</v>
      </c>
      <c r="G25" s="595" t="s">
        <v>33</v>
      </c>
      <c r="H25" s="595" t="s">
        <v>34</v>
      </c>
      <c r="I25" s="595" t="s">
        <v>5</v>
      </c>
      <c r="J25" s="140" t="s">
        <v>6558</v>
      </c>
      <c r="K25" s="27">
        <v>50000</v>
      </c>
      <c r="L25" s="27">
        <v>31500</v>
      </c>
      <c r="M25" s="190" t="s">
        <v>6548</v>
      </c>
      <c r="N25" s="95">
        <v>35000</v>
      </c>
      <c r="O25" s="27">
        <v>20</v>
      </c>
      <c r="P25" s="95">
        <v>35000</v>
      </c>
      <c r="Q25" s="190" t="s">
        <v>6549</v>
      </c>
      <c r="R25" s="190"/>
      <c r="S25" s="27">
        <v>20</v>
      </c>
      <c r="T25" s="242" t="s">
        <v>6559</v>
      </c>
      <c r="U25" s="242" t="s">
        <v>6560</v>
      </c>
      <c r="V25" s="242" t="s">
        <v>6561</v>
      </c>
    </row>
    <row r="26" spans="1:22" ht="48">
      <c r="A26" s="184">
        <v>18</v>
      </c>
      <c r="B26" s="184"/>
      <c r="C26" s="242" t="s">
        <v>4798</v>
      </c>
      <c r="D26" s="95" t="s">
        <v>2740</v>
      </c>
      <c r="E26" s="155" t="s">
        <v>6562</v>
      </c>
      <c r="F26" s="123" t="s">
        <v>30</v>
      </c>
      <c r="G26" s="595" t="s">
        <v>33</v>
      </c>
      <c r="H26" s="595" t="s">
        <v>34</v>
      </c>
      <c r="I26" s="595" t="s">
        <v>5</v>
      </c>
      <c r="J26" s="140" t="s">
        <v>6547</v>
      </c>
      <c r="K26" s="27">
        <v>50000</v>
      </c>
      <c r="L26" s="27">
        <v>31500</v>
      </c>
      <c r="M26" s="190" t="s">
        <v>6548</v>
      </c>
      <c r="N26" s="95">
        <v>35000</v>
      </c>
      <c r="O26" s="27">
        <v>20</v>
      </c>
      <c r="P26" s="95">
        <v>35000</v>
      </c>
      <c r="Q26" s="190" t="s">
        <v>6549</v>
      </c>
      <c r="R26" s="190"/>
      <c r="S26" s="27">
        <v>20</v>
      </c>
      <c r="T26" s="242" t="s">
        <v>6563</v>
      </c>
      <c r="U26" s="242" t="s">
        <v>6564</v>
      </c>
      <c r="V26" s="242" t="s">
        <v>6565</v>
      </c>
    </row>
    <row r="27" spans="1:22" ht="60">
      <c r="A27" s="184">
        <v>19</v>
      </c>
      <c r="B27" s="184"/>
      <c r="C27" s="95" t="s">
        <v>6566</v>
      </c>
      <c r="D27" s="95" t="s">
        <v>6567</v>
      </c>
      <c r="E27" s="155" t="s">
        <v>6568</v>
      </c>
      <c r="F27" s="123" t="s">
        <v>30</v>
      </c>
      <c r="G27" s="595" t="s">
        <v>33</v>
      </c>
      <c r="H27" s="595" t="s">
        <v>159</v>
      </c>
      <c r="I27" s="595" t="s">
        <v>5</v>
      </c>
      <c r="J27" s="140" t="s">
        <v>6569</v>
      </c>
      <c r="K27" s="27">
        <v>50000</v>
      </c>
      <c r="L27" s="27">
        <v>31500</v>
      </c>
      <c r="M27" s="190" t="s">
        <v>6548</v>
      </c>
      <c r="N27" s="95">
        <v>35000</v>
      </c>
      <c r="O27" s="27">
        <v>20</v>
      </c>
      <c r="P27" s="95">
        <v>35000</v>
      </c>
      <c r="Q27" s="190" t="s">
        <v>6549</v>
      </c>
      <c r="R27" s="190"/>
      <c r="S27" s="27">
        <v>20</v>
      </c>
      <c r="T27" s="242" t="s">
        <v>6570</v>
      </c>
      <c r="U27" s="242" t="s">
        <v>6571</v>
      </c>
      <c r="V27" s="242" t="s">
        <v>6572</v>
      </c>
    </row>
    <row r="28" spans="1:22" ht="48">
      <c r="A28" s="184">
        <v>20</v>
      </c>
      <c r="B28" s="184"/>
      <c r="C28" s="95" t="s">
        <v>6573</v>
      </c>
      <c r="D28" s="95" t="s">
        <v>2272</v>
      </c>
      <c r="E28" s="155" t="s">
        <v>6574</v>
      </c>
      <c r="F28" s="123" t="s">
        <v>30</v>
      </c>
      <c r="G28" s="595" t="s">
        <v>33</v>
      </c>
      <c r="H28" s="595" t="s">
        <v>34</v>
      </c>
      <c r="I28" s="595" t="s">
        <v>6</v>
      </c>
      <c r="J28" s="140" t="s">
        <v>6575</v>
      </c>
      <c r="K28" s="27">
        <v>70000</v>
      </c>
      <c r="L28" s="27">
        <v>44100</v>
      </c>
      <c r="M28" s="190" t="s">
        <v>6548</v>
      </c>
      <c r="N28" s="95">
        <v>49000</v>
      </c>
      <c r="O28" s="27">
        <v>20</v>
      </c>
      <c r="P28" s="95">
        <v>49000</v>
      </c>
      <c r="Q28" s="190" t="s">
        <v>6549</v>
      </c>
      <c r="R28" s="190"/>
      <c r="S28" s="27">
        <v>20</v>
      </c>
      <c r="T28" s="242" t="s">
        <v>6576</v>
      </c>
      <c r="U28" s="242" t="s">
        <v>6577</v>
      </c>
      <c r="V28" s="242" t="s">
        <v>6578</v>
      </c>
    </row>
    <row r="29" spans="1:22" ht="60">
      <c r="A29" s="184">
        <v>21</v>
      </c>
      <c r="B29" s="184"/>
      <c r="C29" s="123" t="s">
        <v>6579</v>
      </c>
      <c r="D29" s="123" t="s">
        <v>4922</v>
      </c>
      <c r="E29" s="133" t="s">
        <v>6568</v>
      </c>
      <c r="F29" s="123" t="s">
        <v>30</v>
      </c>
      <c r="G29" s="595" t="s">
        <v>33</v>
      </c>
      <c r="H29" s="595" t="s">
        <v>34</v>
      </c>
      <c r="I29" s="595" t="s">
        <v>5</v>
      </c>
      <c r="J29" s="140" t="s">
        <v>6575</v>
      </c>
      <c r="K29" s="27">
        <v>80000</v>
      </c>
      <c r="L29" s="27">
        <v>50400</v>
      </c>
      <c r="M29" s="190" t="s">
        <v>6548</v>
      </c>
      <c r="N29" s="123">
        <v>56000</v>
      </c>
      <c r="O29" s="27">
        <v>20</v>
      </c>
      <c r="P29" s="123">
        <v>56000</v>
      </c>
      <c r="Q29" s="190" t="s">
        <v>6549</v>
      </c>
      <c r="R29" s="190"/>
      <c r="S29" s="27">
        <v>20</v>
      </c>
      <c r="T29" s="242" t="s">
        <v>6580</v>
      </c>
      <c r="U29" s="242" t="s">
        <v>6581</v>
      </c>
      <c r="V29" s="588" t="s">
        <v>6582</v>
      </c>
    </row>
    <row r="30" spans="1:22" ht="38.25">
      <c r="A30" s="184">
        <v>22</v>
      </c>
      <c r="B30" s="184"/>
      <c r="C30" s="95" t="s">
        <v>5390</v>
      </c>
      <c r="D30" s="95" t="s">
        <v>6583</v>
      </c>
      <c r="E30" s="155" t="s">
        <v>6584</v>
      </c>
      <c r="F30" s="123" t="s">
        <v>30</v>
      </c>
      <c r="G30" s="595" t="s">
        <v>33</v>
      </c>
      <c r="H30" s="595" t="s">
        <v>34</v>
      </c>
      <c r="I30" s="595" t="s">
        <v>6</v>
      </c>
      <c r="J30" s="140" t="s">
        <v>6585</v>
      </c>
      <c r="K30" s="27">
        <v>100000</v>
      </c>
      <c r="L30" s="27">
        <v>63000</v>
      </c>
      <c r="M30" s="190" t="s">
        <v>6548</v>
      </c>
      <c r="N30" s="95">
        <v>70000</v>
      </c>
      <c r="O30" s="27">
        <v>20</v>
      </c>
      <c r="P30" s="95">
        <v>70000</v>
      </c>
      <c r="Q30" s="190" t="s">
        <v>6549</v>
      </c>
      <c r="R30" s="190"/>
      <c r="S30" s="27">
        <v>20</v>
      </c>
      <c r="T30" s="242" t="s">
        <v>6586</v>
      </c>
      <c r="U30" s="242" t="s">
        <v>6587</v>
      </c>
      <c r="V30" s="242" t="s">
        <v>6588</v>
      </c>
    </row>
    <row r="31" spans="1:22" ht="48">
      <c r="A31" s="184">
        <v>23</v>
      </c>
      <c r="B31" s="184"/>
      <c r="C31" s="123" t="s">
        <v>6589</v>
      </c>
      <c r="D31" s="123" t="s">
        <v>6590</v>
      </c>
      <c r="E31" s="155" t="s">
        <v>6591</v>
      </c>
      <c r="F31" s="123" t="s">
        <v>30</v>
      </c>
      <c r="G31" s="595" t="s">
        <v>33</v>
      </c>
      <c r="H31" s="595" t="s">
        <v>34</v>
      </c>
      <c r="I31" s="595" t="s">
        <v>6</v>
      </c>
      <c r="J31" s="140" t="s">
        <v>6547</v>
      </c>
      <c r="K31" s="27">
        <v>100000</v>
      </c>
      <c r="L31" s="27">
        <v>63000</v>
      </c>
      <c r="M31" s="190" t="s">
        <v>6548</v>
      </c>
      <c r="N31" s="123">
        <v>70000</v>
      </c>
      <c r="O31" s="27">
        <v>20</v>
      </c>
      <c r="P31" s="123">
        <v>70000</v>
      </c>
      <c r="Q31" s="190" t="s">
        <v>6549</v>
      </c>
      <c r="R31" s="190"/>
      <c r="S31" s="27">
        <v>20</v>
      </c>
      <c r="T31" s="242" t="s">
        <v>6592</v>
      </c>
      <c r="U31" s="242" t="s">
        <v>6593</v>
      </c>
      <c r="V31" s="242" t="s">
        <v>6594</v>
      </c>
    </row>
    <row r="32" spans="1:22" ht="72">
      <c r="A32" s="184">
        <v>24</v>
      </c>
      <c r="B32" s="184"/>
      <c r="C32" s="123" t="s">
        <v>3113</v>
      </c>
      <c r="D32" s="123" t="s">
        <v>6595</v>
      </c>
      <c r="E32" s="133" t="s">
        <v>6596</v>
      </c>
      <c r="F32" s="123" t="s">
        <v>30</v>
      </c>
      <c r="G32" s="595" t="s">
        <v>33</v>
      </c>
      <c r="H32" s="595" t="s">
        <v>159</v>
      </c>
      <c r="I32" s="595" t="s">
        <v>6</v>
      </c>
      <c r="J32" s="136" t="s">
        <v>6569</v>
      </c>
      <c r="K32" s="27">
        <v>50000</v>
      </c>
      <c r="L32" s="27">
        <v>31500</v>
      </c>
      <c r="M32" s="190" t="s">
        <v>6548</v>
      </c>
      <c r="N32" s="123">
        <v>35000</v>
      </c>
      <c r="O32" s="27">
        <v>20</v>
      </c>
      <c r="P32" s="123">
        <v>35000</v>
      </c>
      <c r="Q32" s="190" t="s">
        <v>6549</v>
      </c>
      <c r="R32" s="190"/>
      <c r="S32" s="27">
        <v>20</v>
      </c>
      <c r="T32" s="242" t="s">
        <v>6597</v>
      </c>
      <c r="U32" s="242" t="s">
        <v>6598</v>
      </c>
      <c r="V32" s="588" t="s">
        <v>6599</v>
      </c>
    </row>
    <row r="33" spans="1:22" ht="48">
      <c r="A33" s="184">
        <v>25</v>
      </c>
      <c r="B33" s="184"/>
      <c r="C33" s="123" t="s">
        <v>6600</v>
      </c>
      <c r="D33" s="123" t="s">
        <v>6601</v>
      </c>
      <c r="E33" s="133" t="s">
        <v>6602</v>
      </c>
      <c r="F33" s="123" t="s">
        <v>30</v>
      </c>
      <c r="G33" s="595" t="s">
        <v>33</v>
      </c>
      <c r="H33" s="595" t="s">
        <v>34</v>
      </c>
      <c r="I33" s="595" t="s">
        <v>6</v>
      </c>
      <c r="J33" s="136" t="s">
        <v>6547</v>
      </c>
      <c r="K33" s="27">
        <v>70000</v>
      </c>
      <c r="L33" s="27">
        <v>44100</v>
      </c>
      <c r="M33" s="190" t="s">
        <v>6548</v>
      </c>
      <c r="N33" s="123">
        <v>49000</v>
      </c>
      <c r="O33" s="27">
        <v>20</v>
      </c>
      <c r="P33" s="123">
        <v>49000</v>
      </c>
      <c r="Q33" s="190" t="s">
        <v>6549</v>
      </c>
      <c r="R33" s="190"/>
      <c r="S33" s="27">
        <v>20</v>
      </c>
      <c r="T33" s="242" t="s">
        <v>6603</v>
      </c>
      <c r="U33" s="242" t="s">
        <v>6604</v>
      </c>
      <c r="V33" s="588" t="s">
        <v>6605</v>
      </c>
    </row>
    <row r="34" spans="1:22" ht="60">
      <c r="A34" s="184">
        <v>26</v>
      </c>
      <c r="B34" s="184"/>
      <c r="C34" s="123" t="s">
        <v>6606</v>
      </c>
      <c r="D34" s="123" t="s">
        <v>6607</v>
      </c>
      <c r="E34" s="133" t="s">
        <v>6608</v>
      </c>
      <c r="F34" s="123" t="s">
        <v>30</v>
      </c>
      <c r="G34" s="595" t="s">
        <v>33</v>
      </c>
      <c r="H34" s="595" t="s">
        <v>34</v>
      </c>
      <c r="I34" s="595" t="s">
        <v>6</v>
      </c>
      <c r="J34" s="136" t="s">
        <v>6558</v>
      </c>
      <c r="K34" s="27">
        <v>100000</v>
      </c>
      <c r="L34" s="27">
        <v>63000</v>
      </c>
      <c r="M34" s="190" t="s">
        <v>6548</v>
      </c>
      <c r="N34" s="123">
        <v>70000</v>
      </c>
      <c r="O34" s="27">
        <v>20</v>
      </c>
      <c r="P34" s="123">
        <v>70000</v>
      </c>
      <c r="Q34" s="190" t="s">
        <v>6549</v>
      </c>
      <c r="R34" s="190"/>
      <c r="S34" s="27">
        <v>20</v>
      </c>
      <c r="T34" s="242" t="s">
        <v>6609</v>
      </c>
      <c r="U34" s="242" t="s">
        <v>6610</v>
      </c>
      <c r="V34" s="588" t="s">
        <v>6611</v>
      </c>
    </row>
    <row r="35" spans="1:22" ht="48">
      <c r="A35" s="184">
        <v>27</v>
      </c>
      <c r="B35" s="184"/>
      <c r="C35" s="123" t="s">
        <v>6612</v>
      </c>
      <c r="D35" s="123" t="s">
        <v>6613</v>
      </c>
      <c r="E35" s="133" t="s">
        <v>6614</v>
      </c>
      <c r="F35" s="123" t="s">
        <v>30</v>
      </c>
      <c r="G35" s="595" t="s">
        <v>33</v>
      </c>
      <c r="H35" s="595" t="s">
        <v>34</v>
      </c>
      <c r="I35" s="595" t="s">
        <v>6</v>
      </c>
      <c r="J35" s="136" t="s">
        <v>6547</v>
      </c>
      <c r="K35" s="27">
        <v>50000</v>
      </c>
      <c r="L35" s="27">
        <v>31500</v>
      </c>
      <c r="M35" s="190" t="s">
        <v>6548</v>
      </c>
      <c r="N35" s="95">
        <v>35000</v>
      </c>
      <c r="O35" s="27">
        <v>20</v>
      </c>
      <c r="P35" s="95">
        <v>35000</v>
      </c>
      <c r="Q35" s="190" t="s">
        <v>6549</v>
      </c>
      <c r="R35" s="190"/>
      <c r="S35" s="27">
        <v>20</v>
      </c>
      <c r="T35" s="241" t="s">
        <v>6615</v>
      </c>
      <c r="U35" s="242" t="s">
        <v>6616</v>
      </c>
      <c r="V35" s="588" t="s">
        <v>6617</v>
      </c>
    </row>
    <row r="36" spans="1:22" ht="48">
      <c r="A36" s="184">
        <v>28</v>
      </c>
      <c r="B36" s="184"/>
      <c r="C36" s="123" t="s">
        <v>3140</v>
      </c>
      <c r="D36" s="123" t="s">
        <v>6618</v>
      </c>
      <c r="E36" s="133" t="s">
        <v>6619</v>
      </c>
      <c r="F36" s="123" t="s">
        <v>30</v>
      </c>
      <c r="G36" s="595" t="s">
        <v>33</v>
      </c>
      <c r="H36" s="595" t="s">
        <v>159</v>
      </c>
      <c r="I36" s="595" t="s">
        <v>6</v>
      </c>
      <c r="J36" s="136" t="s">
        <v>6569</v>
      </c>
      <c r="K36" s="27">
        <v>50000</v>
      </c>
      <c r="L36" s="27">
        <v>31500</v>
      </c>
      <c r="M36" s="190" t="s">
        <v>6548</v>
      </c>
      <c r="N36" s="95">
        <v>35000</v>
      </c>
      <c r="O36" s="27">
        <v>20</v>
      </c>
      <c r="P36" s="95">
        <v>35000</v>
      </c>
      <c r="Q36" s="190" t="s">
        <v>6549</v>
      </c>
      <c r="R36" s="190"/>
      <c r="S36" s="27">
        <v>20</v>
      </c>
      <c r="T36" s="242" t="s">
        <v>6620</v>
      </c>
      <c r="U36" s="242" t="s">
        <v>6621</v>
      </c>
      <c r="V36" s="588" t="s">
        <v>6622</v>
      </c>
    </row>
    <row r="37" spans="1:22" ht="48">
      <c r="A37" s="184">
        <v>29</v>
      </c>
      <c r="B37" s="184"/>
      <c r="C37" s="123" t="s">
        <v>1886</v>
      </c>
      <c r="D37" s="123" t="s">
        <v>6623</v>
      </c>
      <c r="E37" s="133" t="s">
        <v>6624</v>
      </c>
      <c r="F37" s="123" t="s">
        <v>30</v>
      </c>
      <c r="G37" s="595" t="s">
        <v>33</v>
      </c>
      <c r="H37" s="595" t="s">
        <v>34</v>
      </c>
      <c r="I37" s="595" t="s">
        <v>6</v>
      </c>
      <c r="J37" s="136" t="s">
        <v>6625</v>
      </c>
      <c r="K37" s="27">
        <v>50000</v>
      </c>
      <c r="L37" s="27">
        <v>31500</v>
      </c>
      <c r="M37" s="190" t="s">
        <v>6548</v>
      </c>
      <c r="N37" s="123">
        <v>35000</v>
      </c>
      <c r="O37" s="27">
        <v>20</v>
      </c>
      <c r="P37" s="123">
        <v>35000</v>
      </c>
      <c r="Q37" s="190" t="s">
        <v>6549</v>
      </c>
      <c r="R37" s="190"/>
      <c r="S37" s="27">
        <v>20</v>
      </c>
      <c r="T37" s="241" t="s">
        <v>6626</v>
      </c>
      <c r="U37" s="242" t="s">
        <v>6627</v>
      </c>
      <c r="V37" s="588" t="s">
        <v>6628</v>
      </c>
    </row>
    <row r="38" spans="1:22" ht="48">
      <c r="A38" s="184">
        <v>30</v>
      </c>
      <c r="B38" s="184"/>
      <c r="C38" s="123" t="s">
        <v>6629</v>
      </c>
      <c r="D38" s="123" t="s">
        <v>6630</v>
      </c>
      <c r="E38" s="133" t="s">
        <v>6631</v>
      </c>
      <c r="F38" s="123" t="s">
        <v>30</v>
      </c>
      <c r="G38" s="595" t="s">
        <v>33</v>
      </c>
      <c r="H38" s="595" t="s">
        <v>159</v>
      </c>
      <c r="I38" s="595" t="s">
        <v>6</v>
      </c>
      <c r="J38" s="136" t="s">
        <v>6569</v>
      </c>
      <c r="K38" s="27">
        <v>50000</v>
      </c>
      <c r="L38" s="27">
        <v>31500</v>
      </c>
      <c r="M38" s="190" t="s">
        <v>6548</v>
      </c>
      <c r="N38" s="123">
        <v>35000</v>
      </c>
      <c r="O38" s="27">
        <v>20</v>
      </c>
      <c r="P38" s="123">
        <v>35000</v>
      </c>
      <c r="Q38" s="190" t="s">
        <v>6549</v>
      </c>
      <c r="R38" s="190"/>
      <c r="S38" s="27">
        <v>20</v>
      </c>
      <c r="T38" s="242" t="s">
        <v>6632</v>
      </c>
      <c r="U38" s="242" t="s">
        <v>6633</v>
      </c>
      <c r="V38" s="588" t="s">
        <v>6634</v>
      </c>
    </row>
    <row r="39" spans="1:22" ht="36">
      <c r="A39" s="184">
        <v>31</v>
      </c>
      <c r="B39" s="184"/>
      <c r="C39" s="123" t="s">
        <v>6635</v>
      </c>
      <c r="D39" s="123" t="s">
        <v>5337</v>
      </c>
      <c r="E39" s="133" t="s">
        <v>6636</v>
      </c>
      <c r="F39" s="123" t="s">
        <v>30</v>
      </c>
      <c r="G39" s="595" t="s">
        <v>33</v>
      </c>
      <c r="H39" s="595" t="s">
        <v>34</v>
      </c>
      <c r="I39" s="595" t="s">
        <v>6</v>
      </c>
      <c r="J39" s="136" t="s">
        <v>6547</v>
      </c>
      <c r="K39" s="27">
        <v>50000</v>
      </c>
      <c r="L39" s="27">
        <v>31500</v>
      </c>
      <c r="M39" s="190" t="s">
        <v>6548</v>
      </c>
      <c r="N39" s="123">
        <v>35000</v>
      </c>
      <c r="O39" s="27">
        <v>20</v>
      </c>
      <c r="P39" s="123">
        <v>35000</v>
      </c>
      <c r="Q39" s="190" t="s">
        <v>6549</v>
      </c>
      <c r="R39" s="190"/>
      <c r="S39" s="27">
        <v>20</v>
      </c>
      <c r="T39" s="242" t="s">
        <v>6637</v>
      </c>
      <c r="U39" s="242" t="s">
        <v>6638</v>
      </c>
      <c r="V39" s="588" t="s">
        <v>6639</v>
      </c>
    </row>
    <row r="40" spans="1:22" ht="36">
      <c r="A40" s="184">
        <v>32</v>
      </c>
      <c r="B40" s="184"/>
      <c r="C40" s="123" t="s">
        <v>6640</v>
      </c>
      <c r="D40" s="123" t="s">
        <v>6641</v>
      </c>
      <c r="E40" s="133" t="s">
        <v>6636</v>
      </c>
      <c r="F40" s="123" t="s">
        <v>30</v>
      </c>
      <c r="G40" s="595" t="s">
        <v>33</v>
      </c>
      <c r="H40" s="595" t="s">
        <v>159</v>
      </c>
      <c r="I40" s="595" t="s">
        <v>6</v>
      </c>
      <c r="J40" s="140" t="s">
        <v>6642</v>
      </c>
      <c r="K40" s="27">
        <v>100000</v>
      </c>
      <c r="L40" s="27">
        <v>63000</v>
      </c>
      <c r="M40" s="190" t="s">
        <v>6548</v>
      </c>
      <c r="N40" s="123">
        <v>70000</v>
      </c>
      <c r="O40" s="27">
        <v>20</v>
      </c>
      <c r="P40" s="123">
        <v>70000</v>
      </c>
      <c r="Q40" s="190" t="s">
        <v>6549</v>
      </c>
      <c r="R40" s="190"/>
      <c r="S40" s="27">
        <v>20</v>
      </c>
      <c r="T40" s="242" t="s">
        <v>6643</v>
      </c>
      <c r="U40" s="242" t="s">
        <v>6644</v>
      </c>
      <c r="V40" s="242" t="s">
        <v>6645</v>
      </c>
    </row>
    <row r="41" spans="1:22" ht="60">
      <c r="A41" s="184">
        <v>33</v>
      </c>
      <c r="B41" s="184"/>
      <c r="C41" s="123" t="s">
        <v>6646</v>
      </c>
      <c r="D41" s="123" t="s">
        <v>6647</v>
      </c>
      <c r="E41" s="133" t="s">
        <v>6648</v>
      </c>
      <c r="F41" s="123" t="s">
        <v>30</v>
      </c>
      <c r="G41" s="595" t="s">
        <v>33</v>
      </c>
      <c r="H41" s="595" t="s">
        <v>34</v>
      </c>
      <c r="I41" s="595" t="s">
        <v>5</v>
      </c>
      <c r="J41" s="140" t="s">
        <v>6585</v>
      </c>
      <c r="K41" s="27">
        <v>80000</v>
      </c>
      <c r="L41" s="27">
        <v>50400</v>
      </c>
      <c r="M41" s="190" t="s">
        <v>6548</v>
      </c>
      <c r="N41" s="123">
        <v>56000</v>
      </c>
      <c r="O41" s="27">
        <v>20</v>
      </c>
      <c r="P41" s="123">
        <v>56000</v>
      </c>
      <c r="Q41" s="190" t="s">
        <v>6549</v>
      </c>
      <c r="R41" s="190"/>
      <c r="S41" s="27">
        <v>20</v>
      </c>
      <c r="T41" s="242" t="s">
        <v>6649</v>
      </c>
      <c r="U41" s="242" t="s">
        <v>6650</v>
      </c>
      <c r="V41" s="588" t="s">
        <v>6651</v>
      </c>
    </row>
    <row r="42" spans="1:22" ht="60">
      <c r="A42" s="184">
        <v>34</v>
      </c>
      <c r="B42" s="184"/>
      <c r="C42" s="123" t="s">
        <v>6652</v>
      </c>
      <c r="D42" s="123" t="s">
        <v>6653</v>
      </c>
      <c r="E42" s="133" t="s">
        <v>6654</v>
      </c>
      <c r="F42" s="123" t="s">
        <v>30</v>
      </c>
      <c r="G42" s="119" t="s">
        <v>333</v>
      </c>
      <c r="H42" s="595" t="s">
        <v>34</v>
      </c>
      <c r="I42" s="595" t="s">
        <v>5</v>
      </c>
      <c r="J42" s="136" t="s">
        <v>6585</v>
      </c>
      <c r="K42" s="27">
        <v>100000</v>
      </c>
      <c r="L42" s="27">
        <v>63000</v>
      </c>
      <c r="M42" s="190" t="s">
        <v>6548</v>
      </c>
      <c r="N42" s="123">
        <v>70000</v>
      </c>
      <c r="O42" s="27">
        <v>20</v>
      </c>
      <c r="P42" s="123">
        <v>70000</v>
      </c>
      <c r="Q42" s="190" t="s">
        <v>6549</v>
      </c>
      <c r="R42" s="190"/>
      <c r="S42" s="27">
        <v>20</v>
      </c>
      <c r="T42" s="242" t="s">
        <v>6655</v>
      </c>
      <c r="U42" s="242" t="s">
        <v>6656</v>
      </c>
      <c r="V42" s="588" t="s">
        <v>6657</v>
      </c>
    </row>
    <row r="43" spans="1:22" ht="90">
      <c r="A43" s="184">
        <v>35</v>
      </c>
      <c r="B43" s="184"/>
      <c r="C43" s="123" t="s">
        <v>6658</v>
      </c>
      <c r="D43" s="123" t="s">
        <v>6659</v>
      </c>
      <c r="E43" s="133" t="s">
        <v>6660</v>
      </c>
      <c r="F43" s="123" t="s">
        <v>30</v>
      </c>
      <c r="G43" s="119" t="s">
        <v>5081</v>
      </c>
      <c r="H43" s="595" t="s">
        <v>34</v>
      </c>
      <c r="I43" s="595" t="s">
        <v>5</v>
      </c>
      <c r="J43" s="136" t="s">
        <v>6661</v>
      </c>
      <c r="K43" s="27">
        <v>200000</v>
      </c>
      <c r="L43" s="27">
        <v>126000</v>
      </c>
      <c r="M43" s="190" t="s">
        <v>6548</v>
      </c>
      <c r="N43" s="123">
        <v>140000</v>
      </c>
      <c r="O43" s="27">
        <v>20</v>
      </c>
      <c r="P43" s="123">
        <v>140000</v>
      </c>
      <c r="Q43" s="190" t="s">
        <v>6549</v>
      </c>
      <c r="R43" s="190"/>
      <c r="S43" s="27">
        <v>20</v>
      </c>
      <c r="T43" s="242" t="s">
        <v>1820</v>
      </c>
      <c r="U43" s="242" t="s">
        <v>1821</v>
      </c>
      <c r="V43" s="242" t="s">
        <v>6662</v>
      </c>
    </row>
    <row r="44" spans="1:22" ht="84">
      <c r="A44" s="184">
        <v>36</v>
      </c>
      <c r="B44" s="184"/>
      <c r="C44" s="123" t="s">
        <v>6663</v>
      </c>
      <c r="D44" s="123" t="s">
        <v>6664</v>
      </c>
      <c r="E44" s="133" t="s">
        <v>6665</v>
      </c>
      <c r="F44" s="123" t="s">
        <v>30</v>
      </c>
      <c r="G44" s="595" t="s">
        <v>33</v>
      </c>
      <c r="H44" s="595" t="s">
        <v>34</v>
      </c>
      <c r="I44" s="595" t="s">
        <v>5</v>
      </c>
      <c r="J44" s="136" t="s">
        <v>6558</v>
      </c>
      <c r="K44" s="27">
        <v>100000</v>
      </c>
      <c r="L44" s="27">
        <v>63000</v>
      </c>
      <c r="M44" s="190" t="s">
        <v>6548</v>
      </c>
      <c r="N44" s="123">
        <v>70000</v>
      </c>
      <c r="O44" s="27">
        <v>20</v>
      </c>
      <c r="P44" s="123">
        <v>70000</v>
      </c>
      <c r="Q44" s="190" t="s">
        <v>6549</v>
      </c>
      <c r="R44" s="190"/>
      <c r="S44" s="27">
        <v>20</v>
      </c>
      <c r="T44" s="242" t="s">
        <v>6666</v>
      </c>
      <c r="U44" s="242" t="s">
        <v>6667</v>
      </c>
      <c r="V44" s="588" t="s">
        <v>6668</v>
      </c>
    </row>
    <row r="45" spans="1:22" ht="84">
      <c r="A45" s="184">
        <v>37</v>
      </c>
      <c r="B45" s="184"/>
      <c r="C45" s="123" t="s">
        <v>4850</v>
      </c>
      <c r="D45" s="123" t="s">
        <v>6669</v>
      </c>
      <c r="E45" s="133" t="s">
        <v>6665</v>
      </c>
      <c r="F45" s="123" t="s">
        <v>30</v>
      </c>
      <c r="G45" s="595" t="s">
        <v>33</v>
      </c>
      <c r="H45" s="595" t="s">
        <v>34</v>
      </c>
      <c r="I45" s="595" t="s">
        <v>5</v>
      </c>
      <c r="J45" s="136" t="s">
        <v>6547</v>
      </c>
      <c r="K45" s="27">
        <v>60000</v>
      </c>
      <c r="L45" s="27">
        <v>37800</v>
      </c>
      <c r="M45" s="190" t="s">
        <v>6548</v>
      </c>
      <c r="N45" s="123">
        <v>42000</v>
      </c>
      <c r="O45" s="27">
        <v>20</v>
      </c>
      <c r="P45" s="123">
        <v>42000</v>
      </c>
      <c r="Q45" s="190" t="s">
        <v>6549</v>
      </c>
      <c r="R45" s="190"/>
      <c r="S45" s="27">
        <v>20</v>
      </c>
      <c r="T45" s="242" t="s">
        <v>6670</v>
      </c>
      <c r="U45" s="242" t="s">
        <v>6671</v>
      </c>
      <c r="V45" s="588" t="s">
        <v>6672</v>
      </c>
    </row>
    <row r="46" spans="1:22" ht="84">
      <c r="A46" s="184">
        <v>38</v>
      </c>
      <c r="B46" s="184"/>
      <c r="C46" s="123" t="s">
        <v>3397</v>
      </c>
      <c r="D46" s="123" t="s">
        <v>4908</v>
      </c>
      <c r="E46" s="133" t="s">
        <v>6665</v>
      </c>
      <c r="F46" s="123" t="s">
        <v>30</v>
      </c>
      <c r="G46" s="595" t="s">
        <v>33</v>
      </c>
      <c r="H46" s="595" t="s">
        <v>34</v>
      </c>
      <c r="I46" s="595" t="s">
        <v>5</v>
      </c>
      <c r="J46" s="136" t="s">
        <v>6585</v>
      </c>
      <c r="K46" s="27">
        <v>100000</v>
      </c>
      <c r="L46" s="27">
        <v>63000</v>
      </c>
      <c r="M46" s="190" t="s">
        <v>6548</v>
      </c>
      <c r="N46" s="123">
        <v>70000</v>
      </c>
      <c r="O46" s="27">
        <v>20</v>
      </c>
      <c r="P46" s="123">
        <v>70000</v>
      </c>
      <c r="Q46" s="190" t="s">
        <v>6549</v>
      </c>
      <c r="R46" s="190"/>
      <c r="S46" s="27">
        <v>20</v>
      </c>
      <c r="T46" s="242" t="s">
        <v>6673</v>
      </c>
      <c r="U46" s="242" t="s">
        <v>6674</v>
      </c>
      <c r="V46" s="588" t="s">
        <v>6675</v>
      </c>
    </row>
    <row r="47" spans="1:22" ht="48">
      <c r="A47" s="184">
        <v>39</v>
      </c>
      <c r="B47" s="184"/>
      <c r="C47" s="123" t="s">
        <v>6676</v>
      </c>
      <c r="D47" s="123" t="s">
        <v>2516</v>
      </c>
      <c r="E47" s="133" t="s">
        <v>6562</v>
      </c>
      <c r="F47" s="123" t="s">
        <v>30</v>
      </c>
      <c r="G47" s="595" t="s">
        <v>33</v>
      </c>
      <c r="H47" s="595" t="s">
        <v>34</v>
      </c>
      <c r="I47" s="595" t="s">
        <v>5</v>
      </c>
      <c r="J47" s="136" t="s">
        <v>6547</v>
      </c>
      <c r="K47" s="27">
        <v>50000</v>
      </c>
      <c r="L47" s="27">
        <v>31500</v>
      </c>
      <c r="M47" s="190" t="s">
        <v>6548</v>
      </c>
      <c r="N47" s="123">
        <v>35000</v>
      </c>
      <c r="O47" s="27">
        <v>20</v>
      </c>
      <c r="P47" s="123">
        <v>35000</v>
      </c>
      <c r="Q47" s="190" t="s">
        <v>6549</v>
      </c>
      <c r="R47" s="190"/>
      <c r="S47" s="27">
        <v>20</v>
      </c>
      <c r="T47" s="242" t="s">
        <v>6677</v>
      </c>
      <c r="U47" s="242" t="s">
        <v>6678</v>
      </c>
      <c r="V47" s="588" t="s">
        <v>6679</v>
      </c>
    </row>
    <row r="48" spans="1:22" ht="48">
      <c r="A48" s="184">
        <v>40</v>
      </c>
      <c r="B48" s="184"/>
      <c r="C48" s="123" t="s">
        <v>2360</v>
      </c>
      <c r="D48" s="123" t="s">
        <v>3122</v>
      </c>
      <c r="E48" s="133" t="s">
        <v>6562</v>
      </c>
      <c r="F48" s="123" t="s">
        <v>30</v>
      </c>
      <c r="G48" s="595" t="s">
        <v>33</v>
      </c>
      <c r="H48" s="595" t="s">
        <v>159</v>
      </c>
      <c r="I48" s="595" t="s">
        <v>5</v>
      </c>
      <c r="J48" s="136" t="s">
        <v>6569</v>
      </c>
      <c r="K48" s="27">
        <v>50000</v>
      </c>
      <c r="L48" s="27">
        <v>31500</v>
      </c>
      <c r="M48" s="190" t="s">
        <v>6548</v>
      </c>
      <c r="N48" s="95">
        <v>35000</v>
      </c>
      <c r="O48" s="27">
        <v>20</v>
      </c>
      <c r="P48" s="95">
        <v>35000</v>
      </c>
      <c r="Q48" s="190" t="s">
        <v>6549</v>
      </c>
      <c r="R48" s="190"/>
      <c r="S48" s="27">
        <v>20</v>
      </c>
      <c r="T48" s="242" t="s">
        <v>6680</v>
      </c>
      <c r="U48" s="242" t="s">
        <v>6681</v>
      </c>
      <c r="V48" s="588" t="s">
        <v>6682</v>
      </c>
    </row>
    <row r="49" spans="1:22" ht="60">
      <c r="A49" s="184">
        <v>41</v>
      </c>
      <c r="B49" s="184"/>
      <c r="C49" s="123" t="s">
        <v>6103</v>
      </c>
      <c r="D49" s="123" t="s">
        <v>6683</v>
      </c>
      <c r="E49" s="133" t="s">
        <v>6684</v>
      </c>
      <c r="F49" s="123" t="s">
        <v>30</v>
      </c>
      <c r="G49" s="595" t="s">
        <v>33</v>
      </c>
      <c r="H49" s="595" t="s">
        <v>34</v>
      </c>
      <c r="I49" s="595" t="s">
        <v>5</v>
      </c>
      <c r="J49" s="136" t="s">
        <v>6685</v>
      </c>
      <c r="K49" s="27">
        <v>200000</v>
      </c>
      <c r="L49" s="27">
        <v>126000</v>
      </c>
      <c r="M49" s="190" t="s">
        <v>6548</v>
      </c>
      <c r="N49" s="95">
        <v>140000</v>
      </c>
      <c r="O49" s="27">
        <v>20</v>
      </c>
      <c r="P49" s="95">
        <v>140000</v>
      </c>
      <c r="Q49" s="190" t="s">
        <v>6549</v>
      </c>
      <c r="R49" s="190"/>
      <c r="S49" s="27">
        <v>20</v>
      </c>
      <c r="T49" s="242" t="s">
        <v>6105</v>
      </c>
      <c r="U49" s="242" t="s">
        <v>6686</v>
      </c>
      <c r="V49" s="588" t="s">
        <v>6687</v>
      </c>
    </row>
    <row r="50" spans="1:22" ht="45">
      <c r="A50" s="184">
        <v>42</v>
      </c>
      <c r="B50" s="184"/>
      <c r="C50" s="123" t="s">
        <v>6688</v>
      </c>
      <c r="D50" s="123" t="s">
        <v>6689</v>
      </c>
      <c r="E50" s="133" t="s">
        <v>6690</v>
      </c>
      <c r="F50" s="123" t="s">
        <v>30</v>
      </c>
      <c r="G50" s="595" t="s">
        <v>33</v>
      </c>
      <c r="H50" s="595" t="s">
        <v>34</v>
      </c>
      <c r="I50" s="595" t="s">
        <v>6</v>
      </c>
      <c r="J50" s="140" t="s">
        <v>6547</v>
      </c>
      <c r="K50" s="27">
        <v>100000</v>
      </c>
      <c r="L50" s="27">
        <v>63000</v>
      </c>
      <c r="M50" s="190" t="s">
        <v>6548</v>
      </c>
      <c r="N50" s="95">
        <v>70000</v>
      </c>
      <c r="O50" s="27">
        <v>20</v>
      </c>
      <c r="P50" s="95">
        <v>70000</v>
      </c>
      <c r="Q50" s="190" t="s">
        <v>6549</v>
      </c>
      <c r="R50" s="190"/>
      <c r="S50" s="27">
        <v>20</v>
      </c>
      <c r="T50" s="242" t="s">
        <v>6691</v>
      </c>
      <c r="U50" s="242" t="s">
        <v>6692</v>
      </c>
      <c r="V50" s="588" t="s">
        <v>6693</v>
      </c>
    </row>
    <row r="51" spans="1:22" ht="60">
      <c r="A51" s="184">
        <v>43</v>
      </c>
      <c r="B51" s="184"/>
      <c r="C51" s="123" t="s">
        <v>6694</v>
      </c>
      <c r="D51" s="123" t="s">
        <v>6695</v>
      </c>
      <c r="E51" s="133" t="s">
        <v>6696</v>
      </c>
      <c r="F51" s="123" t="s">
        <v>30</v>
      </c>
      <c r="G51" s="119" t="s">
        <v>5081</v>
      </c>
      <c r="H51" s="595" t="s">
        <v>159</v>
      </c>
      <c r="I51" s="595" t="s">
        <v>6</v>
      </c>
      <c r="J51" s="140" t="s">
        <v>6547</v>
      </c>
      <c r="K51" s="27">
        <v>100000</v>
      </c>
      <c r="L51" s="27">
        <v>63000</v>
      </c>
      <c r="M51" s="190" t="s">
        <v>6548</v>
      </c>
      <c r="N51" s="95">
        <v>70000</v>
      </c>
      <c r="O51" s="27">
        <v>20</v>
      </c>
      <c r="P51" s="95">
        <v>70000</v>
      </c>
      <c r="Q51" s="190" t="s">
        <v>6549</v>
      </c>
      <c r="R51" s="190"/>
      <c r="S51" s="27">
        <v>20</v>
      </c>
      <c r="T51" s="242" t="s">
        <v>6697</v>
      </c>
      <c r="U51" s="242" t="s">
        <v>6698</v>
      </c>
      <c r="V51" s="588" t="s">
        <v>6699</v>
      </c>
    </row>
    <row r="52" spans="1:22" ht="48">
      <c r="A52" s="184">
        <v>44</v>
      </c>
      <c r="B52" s="184"/>
      <c r="C52" s="123" t="s">
        <v>6700</v>
      </c>
      <c r="D52" s="123" t="s">
        <v>6701</v>
      </c>
      <c r="E52" s="133" t="s">
        <v>6702</v>
      </c>
      <c r="F52" s="123" t="s">
        <v>30</v>
      </c>
      <c r="G52" s="595" t="s">
        <v>33</v>
      </c>
      <c r="H52" s="595" t="s">
        <v>34</v>
      </c>
      <c r="I52" s="595" t="s">
        <v>6</v>
      </c>
      <c r="J52" s="136" t="s">
        <v>6547</v>
      </c>
      <c r="K52" s="27">
        <v>100000</v>
      </c>
      <c r="L52" s="27">
        <v>63000</v>
      </c>
      <c r="M52" s="190" t="s">
        <v>6548</v>
      </c>
      <c r="N52" s="95">
        <v>70000</v>
      </c>
      <c r="O52" s="27">
        <v>20</v>
      </c>
      <c r="P52" s="95">
        <v>70000</v>
      </c>
      <c r="Q52" s="190" t="s">
        <v>6549</v>
      </c>
      <c r="R52" s="190"/>
      <c r="S52" s="27">
        <v>20</v>
      </c>
      <c r="T52" s="242" t="s">
        <v>6703</v>
      </c>
      <c r="U52" s="242" t="s">
        <v>6704</v>
      </c>
      <c r="V52" s="588" t="s">
        <v>6705</v>
      </c>
    </row>
    <row r="53" spans="1:22" ht="48">
      <c r="A53" s="184">
        <v>45</v>
      </c>
      <c r="B53" s="184"/>
      <c r="C53" s="123" t="s">
        <v>6706</v>
      </c>
      <c r="D53" s="123" t="s">
        <v>6707</v>
      </c>
      <c r="E53" s="133" t="s">
        <v>6708</v>
      </c>
      <c r="F53" s="123" t="s">
        <v>30</v>
      </c>
      <c r="G53" s="595" t="s">
        <v>33</v>
      </c>
      <c r="H53" s="595" t="s">
        <v>159</v>
      </c>
      <c r="I53" s="595" t="s">
        <v>6</v>
      </c>
      <c r="J53" s="136" t="s">
        <v>6569</v>
      </c>
      <c r="K53" s="27">
        <v>80000</v>
      </c>
      <c r="L53" s="27">
        <v>50400</v>
      </c>
      <c r="M53" s="190" t="s">
        <v>6548</v>
      </c>
      <c r="N53" s="95">
        <v>56000</v>
      </c>
      <c r="O53" s="27">
        <v>20</v>
      </c>
      <c r="P53" s="95">
        <v>56000</v>
      </c>
      <c r="Q53" s="190" t="s">
        <v>6549</v>
      </c>
      <c r="R53" s="190"/>
      <c r="S53" s="27">
        <v>20</v>
      </c>
      <c r="T53" s="242" t="s">
        <v>6709</v>
      </c>
      <c r="U53" s="242" t="s">
        <v>6710</v>
      </c>
      <c r="V53" s="588" t="s">
        <v>6711</v>
      </c>
    </row>
    <row r="54" spans="1:22" ht="72">
      <c r="A54" s="184">
        <v>46</v>
      </c>
      <c r="B54" s="184"/>
      <c r="C54" s="123" t="s">
        <v>6712</v>
      </c>
      <c r="D54" s="123" t="s">
        <v>6713</v>
      </c>
      <c r="E54" s="133" t="s">
        <v>6714</v>
      </c>
      <c r="F54" s="123" t="s">
        <v>30</v>
      </c>
      <c r="G54" s="595" t="s">
        <v>33</v>
      </c>
      <c r="H54" s="595" t="s">
        <v>34</v>
      </c>
      <c r="I54" s="595" t="s">
        <v>5</v>
      </c>
      <c r="J54" s="136" t="s">
        <v>6547</v>
      </c>
      <c r="K54" s="27">
        <v>50000</v>
      </c>
      <c r="L54" s="27">
        <v>31500</v>
      </c>
      <c r="M54" s="190" t="s">
        <v>6548</v>
      </c>
      <c r="N54" s="95">
        <v>35000</v>
      </c>
      <c r="O54" s="27">
        <v>20</v>
      </c>
      <c r="P54" s="95">
        <v>35000</v>
      </c>
      <c r="Q54" s="190" t="s">
        <v>6549</v>
      </c>
      <c r="R54" s="190"/>
      <c r="S54" s="27">
        <v>20</v>
      </c>
      <c r="T54" s="242" t="s">
        <v>6715</v>
      </c>
      <c r="U54" s="242" t="s">
        <v>6716</v>
      </c>
      <c r="V54" s="242" t="s">
        <v>6717</v>
      </c>
    </row>
    <row r="55" spans="1:22" ht="72">
      <c r="A55" s="184">
        <v>47</v>
      </c>
      <c r="B55" s="184"/>
      <c r="C55" s="123" t="s">
        <v>6718</v>
      </c>
      <c r="D55" s="123" t="s">
        <v>6719</v>
      </c>
      <c r="E55" s="133" t="s">
        <v>6720</v>
      </c>
      <c r="F55" s="123" t="s">
        <v>30</v>
      </c>
      <c r="G55" s="595" t="s">
        <v>33</v>
      </c>
      <c r="H55" s="595" t="s">
        <v>159</v>
      </c>
      <c r="I55" s="595" t="s">
        <v>6</v>
      </c>
      <c r="J55" s="136" t="s">
        <v>6569</v>
      </c>
      <c r="K55" s="27">
        <v>50000</v>
      </c>
      <c r="L55" s="27">
        <v>31500</v>
      </c>
      <c r="M55" s="190" t="s">
        <v>6548</v>
      </c>
      <c r="N55" s="95">
        <v>35000</v>
      </c>
      <c r="O55" s="27">
        <v>20</v>
      </c>
      <c r="P55" s="95">
        <v>35000</v>
      </c>
      <c r="Q55" s="190" t="s">
        <v>6549</v>
      </c>
      <c r="R55" s="190"/>
      <c r="S55" s="27">
        <v>20</v>
      </c>
      <c r="T55" s="242" t="s">
        <v>6721</v>
      </c>
      <c r="U55" s="242" t="s">
        <v>6722</v>
      </c>
      <c r="V55" s="242" t="s">
        <v>6723</v>
      </c>
    </row>
    <row r="56" spans="1:22" ht="72">
      <c r="A56" s="184">
        <v>48</v>
      </c>
      <c r="B56" s="184"/>
      <c r="C56" s="123" t="s">
        <v>6724</v>
      </c>
      <c r="D56" s="123" t="s">
        <v>6725</v>
      </c>
      <c r="E56" s="133" t="s">
        <v>6726</v>
      </c>
      <c r="F56" s="123" t="s">
        <v>30</v>
      </c>
      <c r="G56" s="595" t="s">
        <v>33</v>
      </c>
      <c r="H56" s="595" t="s">
        <v>159</v>
      </c>
      <c r="I56" s="595" t="s">
        <v>5</v>
      </c>
      <c r="J56" s="136" t="s">
        <v>6727</v>
      </c>
      <c r="K56" s="27">
        <v>100000</v>
      </c>
      <c r="L56" s="27">
        <v>63000</v>
      </c>
      <c r="M56" s="190" t="s">
        <v>6548</v>
      </c>
      <c r="N56" s="95">
        <v>70000</v>
      </c>
      <c r="O56" s="27">
        <v>20</v>
      </c>
      <c r="P56" s="95">
        <v>70000</v>
      </c>
      <c r="Q56" s="190" t="s">
        <v>6549</v>
      </c>
      <c r="R56" s="190"/>
      <c r="S56" s="27">
        <v>20</v>
      </c>
      <c r="T56" s="242" t="s">
        <v>6728</v>
      </c>
      <c r="U56" s="242" t="s">
        <v>6729</v>
      </c>
      <c r="V56" s="242" t="s">
        <v>6730</v>
      </c>
    </row>
    <row r="57" spans="1:22" ht="60">
      <c r="A57" s="184">
        <v>49</v>
      </c>
      <c r="B57" s="184"/>
      <c r="C57" s="123" t="s">
        <v>1833</v>
      </c>
      <c r="D57" s="123" t="s">
        <v>4998</v>
      </c>
      <c r="E57" s="133" t="s">
        <v>6731</v>
      </c>
      <c r="F57" s="123" t="s">
        <v>30</v>
      </c>
      <c r="G57" s="595" t="s">
        <v>33</v>
      </c>
      <c r="H57" s="595" t="s">
        <v>34</v>
      </c>
      <c r="I57" s="595" t="s">
        <v>6</v>
      </c>
      <c r="J57" s="136" t="s">
        <v>6625</v>
      </c>
      <c r="K57" s="27">
        <v>50000</v>
      </c>
      <c r="L57" s="27">
        <v>31500</v>
      </c>
      <c r="M57" s="190" t="s">
        <v>6548</v>
      </c>
      <c r="N57" s="95">
        <v>35000</v>
      </c>
      <c r="O57" s="27">
        <v>20</v>
      </c>
      <c r="P57" s="95">
        <v>35000</v>
      </c>
      <c r="Q57" s="190" t="s">
        <v>6549</v>
      </c>
      <c r="R57" s="190"/>
      <c r="S57" s="27">
        <v>20</v>
      </c>
      <c r="T57" s="242" t="s">
        <v>6732</v>
      </c>
      <c r="U57" s="242" t="s">
        <v>6733</v>
      </c>
      <c r="V57" s="242" t="s">
        <v>6734</v>
      </c>
    </row>
    <row r="58" spans="1:22" ht="48">
      <c r="A58" s="184">
        <v>50</v>
      </c>
      <c r="B58" s="184"/>
      <c r="C58" s="123" t="s">
        <v>6735</v>
      </c>
      <c r="D58" s="123" t="s">
        <v>3012</v>
      </c>
      <c r="E58" s="133" t="s">
        <v>6736</v>
      </c>
      <c r="F58" s="123" t="s">
        <v>30</v>
      </c>
      <c r="G58" s="595" t="s">
        <v>33</v>
      </c>
      <c r="H58" s="595" t="s">
        <v>34</v>
      </c>
      <c r="I58" s="595" t="s">
        <v>5</v>
      </c>
      <c r="J58" s="136" t="s">
        <v>6737</v>
      </c>
      <c r="K58" s="27">
        <v>50000</v>
      </c>
      <c r="L58" s="27">
        <v>31500</v>
      </c>
      <c r="M58" s="190" t="s">
        <v>6548</v>
      </c>
      <c r="N58" s="95">
        <v>35000</v>
      </c>
      <c r="O58" s="27">
        <v>20</v>
      </c>
      <c r="P58" s="95">
        <v>35000</v>
      </c>
      <c r="Q58" s="190" t="s">
        <v>6549</v>
      </c>
      <c r="R58" s="190"/>
      <c r="S58" s="27">
        <v>20</v>
      </c>
      <c r="T58" s="242" t="s">
        <v>6738</v>
      </c>
      <c r="U58" s="242" t="s">
        <v>6739</v>
      </c>
      <c r="V58" s="242" t="s">
        <v>6740</v>
      </c>
    </row>
    <row r="59" spans="1:22" ht="84">
      <c r="A59" s="184">
        <v>51</v>
      </c>
      <c r="B59" s="184"/>
      <c r="C59" s="123" t="s">
        <v>6741</v>
      </c>
      <c r="D59" s="123" t="s">
        <v>6742</v>
      </c>
      <c r="E59" s="133" t="s">
        <v>6743</v>
      </c>
      <c r="F59" s="123" t="s">
        <v>30</v>
      </c>
      <c r="G59" s="595" t="s">
        <v>33</v>
      </c>
      <c r="H59" s="595" t="s">
        <v>159</v>
      </c>
      <c r="I59" s="595" t="s">
        <v>5</v>
      </c>
      <c r="J59" s="136" t="s">
        <v>6569</v>
      </c>
      <c r="K59" s="27">
        <v>80000</v>
      </c>
      <c r="L59" s="27">
        <v>50400</v>
      </c>
      <c r="M59" s="190" t="s">
        <v>6548</v>
      </c>
      <c r="N59" s="95">
        <v>56000</v>
      </c>
      <c r="O59" s="27">
        <v>20</v>
      </c>
      <c r="P59" s="95">
        <v>56000</v>
      </c>
      <c r="Q59" s="190" t="s">
        <v>6549</v>
      </c>
      <c r="R59" s="190"/>
      <c r="S59" s="27">
        <v>20</v>
      </c>
      <c r="T59" s="242" t="s">
        <v>6744</v>
      </c>
      <c r="U59" s="242" t="s">
        <v>6745</v>
      </c>
      <c r="V59" s="242" t="s">
        <v>6746</v>
      </c>
    </row>
    <row r="60" spans="1:22" ht="36">
      <c r="A60" s="184">
        <v>52</v>
      </c>
      <c r="B60" s="184"/>
      <c r="C60" s="123" t="s">
        <v>6747</v>
      </c>
      <c r="D60" s="123" t="s">
        <v>5423</v>
      </c>
      <c r="E60" s="133" t="s">
        <v>5675</v>
      </c>
      <c r="F60" s="123" t="s">
        <v>30</v>
      </c>
      <c r="G60" s="595" t="s">
        <v>33</v>
      </c>
      <c r="H60" s="595" t="s">
        <v>34</v>
      </c>
      <c r="I60" s="595" t="s">
        <v>6</v>
      </c>
      <c r="J60" s="140" t="s">
        <v>6737</v>
      </c>
      <c r="K60" s="27">
        <v>100000</v>
      </c>
      <c r="L60" s="27">
        <v>63000</v>
      </c>
      <c r="M60" s="190" t="s">
        <v>6548</v>
      </c>
      <c r="N60" s="95">
        <v>70000</v>
      </c>
      <c r="O60" s="27">
        <v>20</v>
      </c>
      <c r="P60" s="95">
        <v>70000</v>
      </c>
      <c r="Q60" s="190" t="s">
        <v>6549</v>
      </c>
      <c r="R60" s="190"/>
      <c r="S60" s="27">
        <v>20</v>
      </c>
      <c r="T60" s="242" t="s">
        <v>6748</v>
      </c>
      <c r="U60" s="242" t="s">
        <v>6749</v>
      </c>
      <c r="V60" s="242" t="s">
        <v>6750</v>
      </c>
    </row>
    <row r="61" spans="1:22" ht="120">
      <c r="A61" s="184">
        <v>53</v>
      </c>
      <c r="B61" s="184"/>
      <c r="C61" s="123" t="s">
        <v>6751</v>
      </c>
      <c r="D61" s="123" t="s">
        <v>5049</v>
      </c>
      <c r="E61" s="133" t="s">
        <v>6752</v>
      </c>
      <c r="F61" s="123" t="s">
        <v>30</v>
      </c>
      <c r="G61" s="595" t="s">
        <v>33</v>
      </c>
      <c r="H61" s="595" t="s">
        <v>159</v>
      </c>
      <c r="I61" s="595" t="s">
        <v>5</v>
      </c>
      <c r="J61" s="140" t="s">
        <v>6727</v>
      </c>
      <c r="K61" s="27">
        <v>50000</v>
      </c>
      <c r="L61" s="27">
        <v>31500</v>
      </c>
      <c r="M61" s="190" t="s">
        <v>6548</v>
      </c>
      <c r="N61" s="95">
        <v>35000</v>
      </c>
      <c r="O61" s="27">
        <v>20</v>
      </c>
      <c r="P61" s="95">
        <v>35000</v>
      </c>
      <c r="Q61" s="190" t="s">
        <v>6549</v>
      </c>
      <c r="R61" s="190"/>
      <c r="S61" s="27">
        <v>20</v>
      </c>
      <c r="T61" s="242" t="s">
        <v>6753</v>
      </c>
      <c r="U61" s="242" t="s">
        <v>6754</v>
      </c>
      <c r="V61" s="242" t="s">
        <v>6755</v>
      </c>
    </row>
    <row r="62" spans="1:22" ht="120">
      <c r="A62" s="184">
        <v>54</v>
      </c>
      <c r="B62" s="184"/>
      <c r="C62" s="123" t="s">
        <v>6756</v>
      </c>
      <c r="D62" s="123" t="s">
        <v>6757</v>
      </c>
      <c r="E62" s="133" t="s">
        <v>6752</v>
      </c>
      <c r="F62" s="123" t="s">
        <v>30</v>
      </c>
      <c r="G62" s="595" t="s">
        <v>33</v>
      </c>
      <c r="H62" s="595" t="s">
        <v>34</v>
      </c>
      <c r="I62" s="595" t="s">
        <v>5</v>
      </c>
      <c r="J62" s="136" t="s">
        <v>6758</v>
      </c>
      <c r="K62" s="27">
        <v>100000</v>
      </c>
      <c r="L62" s="27">
        <v>63000</v>
      </c>
      <c r="M62" s="190" t="s">
        <v>6548</v>
      </c>
      <c r="N62" s="95">
        <v>70000</v>
      </c>
      <c r="O62" s="27">
        <v>20</v>
      </c>
      <c r="P62" s="95">
        <v>70000</v>
      </c>
      <c r="Q62" s="190" t="s">
        <v>6549</v>
      </c>
      <c r="R62" s="190"/>
      <c r="S62" s="27">
        <v>20</v>
      </c>
      <c r="T62" s="242" t="s">
        <v>6759</v>
      </c>
      <c r="U62" s="242" t="s">
        <v>6760</v>
      </c>
      <c r="V62" s="242" t="s">
        <v>6761</v>
      </c>
    </row>
    <row r="63" spans="1:22" ht="45">
      <c r="A63" s="184">
        <v>55</v>
      </c>
      <c r="B63" s="184"/>
      <c r="C63" s="123" t="s">
        <v>6762</v>
      </c>
      <c r="D63" s="123" t="s">
        <v>5750</v>
      </c>
      <c r="E63" s="133" t="s">
        <v>6763</v>
      </c>
      <c r="F63" s="123" t="s">
        <v>30</v>
      </c>
      <c r="G63" s="595" t="s">
        <v>33</v>
      </c>
      <c r="H63" s="595" t="s">
        <v>34</v>
      </c>
      <c r="I63" s="595" t="s">
        <v>6</v>
      </c>
      <c r="J63" s="136" t="s">
        <v>6737</v>
      </c>
      <c r="K63" s="27">
        <v>100000</v>
      </c>
      <c r="L63" s="27">
        <v>63000</v>
      </c>
      <c r="M63" s="190" t="s">
        <v>6548</v>
      </c>
      <c r="N63" s="95">
        <v>70000</v>
      </c>
      <c r="O63" s="27">
        <v>20</v>
      </c>
      <c r="P63" s="95">
        <v>70000</v>
      </c>
      <c r="Q63" s="190" t="s">
        <v>6549</v>
      </c>
      <c r="R63" s="190"/>
      <c r="S63" s="27">
        <v>20</v>
      </c>
      <c r="T63" s="242" t="s">
        <v>6764</v>
      </c>
      <c r="U63" s="242" t="s">
        <v>6765</v>
      </c>
      <c r="V63" s="242" t="s">
        <v>6766</v>
      </c>
    </row>
    <row r="64" spans="1:22" ht="30">
      <c r="A64" s="184">
        <v>56</v>
      </c>
      <c r="B64" s="184"/>
      <c r="C64" s="123" t="s">
        <v>6767</v>
      </c>
      <c r="D64" s="123" t="s">
        <v>6768</v>
      </c>
      <c r="E64" s="133" t="s">
        <v>6769</v>
      </c>
      <c r="F64" s="123" t="s">
        <v>30</v>
      </c>
      <c r="G64" s="595" t="s">
        <v>33</v>
      </c>
      <c r="H64" s="595" t="s">
        <v>159</v>
      </c>
      <c r="I64" s="595" t="s">
        <v>6</v>
      </c>
      <c r="J64" s="136" t="s">
        <v>6569</v>
      </c>
      <c r="K64" s="27">
        <v>50000</v>
      </c>
      <c r="L64" s="27">
        <v>31500</v>
      </c>
      <c r="M64" s="190" t="s">
        <v>6548</v>
      </c>
      <c r="N64" s="95">
        <v>35000</v>
      </c>
      <c r="O64" s="27">
        <v>20</v>
      </c>
      <c r="P64" s="95">
        <v>35000</v>
      </c>
      <c r="Q64" s="190" t="s">
        <v>6549</v>
      </c>
      <c r="R64" s="190"/>
      <c r="S64" s="27">
        <v>20</v>
      </c>
      <c r="T64" s="242" t="s">
        <v>6770</v>
      </c>
      <c r="U64" s="242" t="s">
        <v>6771</v>
      </c>
      <c r="V64" s="242" t="s">
        <v>6772</v>
      </c>
    </row>
    <row r="65" spans="1:22" ht="48">
      <c r="A65" s="184">
        <v>57</v>
      </c>
      <c r="B65" s="184"/>
      <c r="C65" s="123" t="s">
        <v>2123</v>
      </c>
      <c r="D65" s="123" t="s">
        <v>6773</v>
      </c>
      <c r="E65" s="133" t="s">
        <v>6774</v>
      </c>
      <c r="F65" s="123" t="s">
        <v>30</v>
      </c>
      <c r="G65" s="595" t="s">
        <v>33</v>
      </c>
      <c r="H65" s="595" t="s">
        <v>159</v>
      </c>
      <c r="I65" s="595" t="s">
        <v>6</v>
      </c>
      <c r="J65" s="136" t="s">
        <v>6727</v>
      </c>
      <c r="K65" s="27">
        <v>100000</v>
      </c>
      <c r="L65" s="27">
        <v>63000</v>
      </c>
      <c r="M65" s="190" t="s">
        <v>6548</v>
      </c>
      <c r="N65" s="95">
        <v>70000</v>
      </c>
      <c r="O65" s="27">
        <v>20</v>
      </c>
      <c r="P65" s="95">
        <v>70000</v>
      </c>
      <c r="Q65" s="190" t="s">
        <v>6549</v>
      </c>
      <c r="R65" s="190"/>
      <c r="S65" s="27">
        <v>20</v>
      </c>
      <c r="T65" s="242" t="s">
        <v>6775</v>
      </c>
      <c r="U65" s="242" t="s">
        <v>6776</v>
      </c>
      <c r="V65" s="242" t="s">
        <v>6777</v>
      </c>
    </row>
    <row r="66" spans="1:22" ht="48">
      <c r="A66" s="184">
        <v>58</v>
      </c>
      <c r="B66" s="184"/>
      <c r="C66" s="123" t="s">
        <v>2653</v>
      </c>
      <c r="D66" s="123" t="s">
        <v>2910</v>
      </c>
      <c r="E66" s="133" t="s">
        <v>6778</v>
      </c>
      <c r="F66" s="123" t="s">
        <v>30</v>
      </c>
      <c r="G66" s="595" t="s">
        <v>33</v>
      </c>
      <c r="H66" s="595" t="s">
        <v>34</v>
      </c>
      <c r="I66" s="595" t="s">
        <v>6</v>
      </c>
      <c r="J66" s="136" t="s">
        <v>6779</v>
      </c>
      <c r="K66" s="27">
        <v>100000</v>
      </c>
      <c r="L66" s="27">
        <v>63000</v>
      </c>
      <c r="M66" s="190" t="s">
        <v>6548</v>
      </c>
      <c r="N66" s="95">
        <v>70000</v>
      </c>
      <c r="O66" s="27">
        <v>20</v>
      </c>
      <c r="P66" s="95">
        <v>70000</v>
      </c>
      <c r="Q66" s="190" t="s">
        <v>6549</v>
      </c>
      <c r="R66" s="190"/>
      <c r="S66" s="27">
        <v>20</v>
      </c>
      <c r="T66" s="242" t="s">
        <v>6780</v>
      </c>
      <c r="U66" s="242" t="s">
        <v>6781</v>
      </c>
      <c r="V66" s="242" t="s">
        <v>6782</v>
      </c>
    </row>
    <row r="67" spans="1:22" ht="48">
      <c r="A67" s="184">
        <v>59</v>
      </c>
      <c r="B67" s="184"/>
      <c r="C67" s="123" t="s">
        <v>6783</v>
      </c>
      <c r="D67" s="123" t="s">
        <v>2736</v>
      </c>
      <c r="E67" s="133" t="s">
        <v>6784</v>
      </c>
      <c r="F67" s="123" t="s">
        <v>30</v>
      </c>
      <c r="G67" s="595" t="s">
        <v>33</v>
      </c>
      <c r="H67" s="595" t="s">
        <v>159</v>
      </c>
      <c r="I67" s="595" t="s">
        <v>6</v>
      </c>
      <c r="J67" s="136" t="s">
        <v>6569</v>
      </c>
      <c r="K67" s="27">
        <v>70000</v>
      </c>
      <c r="L67" s="27">
        <v>44100</v>
      </c>
      <c r="M67" s="190" t="s">
        <v>6548</v>
      </c>
      <c r="N67" s="95">
        <v>49000</v>
      </c>
      <c r="O67" s="27">
        <v>20</v>
      </c>
      <c r="P67" s="95">
        <v>49000</v>
      </c>
      <c r="Q67" s="190" t="s">
        <v>6549</v>
      </c>
      <c r="R67" s="190"/>
      <c r="S67" s="27">
        <v>20</v>
      </c>
      <c r="T67" s="242" t="s">
        <v>6785</v>
      </c>
      <c r="U67" s="242" t="s">
        <v>6786</v>
      </c>
      <c r="V67" s="242" t="s">
        <v>6787</v>
      </c>
    </row>
    <row r="68" spans="1:22" ht="120">
      <c r="A68" s="184">
        <v>60</v>
      </c>
      <c r="B68" s="184"/>
      <c r="C68" s="123" t="s">
        <v>5053</v>
      </c>
      <c r="D68" s="123" t="s">
        <v>6788</v>
      </c>
      <c r="E68" s="133" t="s">
        <v>6752</v>
      </c>
      <c r="F68" s="123" t="s">
        <v>30</v>
      </c>
      <c r="G68" s="595" t="s">
        <v>33</v>
      </c>
      <c r="H68" s="595" t="s">
        <v>34</v>
      </c>
      <c r="I68" s="595" t="s">
        <v>5</v>
      </c>
      <c r="J68" s="136" t="s">
        <v>6758</v>
      </c>
      <c r="K68" s="27">
        <v>80000</v>
      </c>
      <c r="L68" s="27">
        <v>50400</v>
      </c>
      <c r="M68" s="190" t="s">
        <v>6548</v>
      </c>
      <c r="N68" s="95">
        <v>56000</v>
      </c>
      <c r="O68" s="27">
        <v>20</v>
      </c>
      <c r="P68" s="95">
        <v>56000</v>
      </c>
      <c r="Q68" s="190" t="s">
        <v>6549</v>
      </c>
      <c r="R68" s="190"/>
      <c r="S68" s="27">
        <v>20</v>
      </c>
      <c r="T68" s="242" t="s">
        <v>6789</v>
      </c>
      <c r="U68" s="242" t="s">
        <v>6790</v>
      </c>
      <c r="V68" s="242" t="s">
        <v>6791</v>
      </c>
    </row>
    <row r="69" spans="1:22" ht="30">
      <c r="A69" s="184">
        <v>61</v>
      </c>
      <c r="B69" s="184"/>
      <c r="C69" s="123" t="s">
        <v>6792</v>
      </c>
      <c r="D69" s="123" t="s">
        <v>3184</v>
      </c>
      <c r="E69" s="133" t="s">
        <v>5060</v>
      </c>
      <c r="F69" s="123" t="s">
        <v>30</v>
      </c>
      <c r="G69" s="595" t="s">
        <v>33</v>
      </c>
      <c r="H69" s="595" t="s">
        <v>34</v>
      </c>
      <c r="I69" s="595" t="s">
        <v>6</v>
      </c>
      <c r="J69" s="136" t="s">
        <v>6793</v>
      </c>
      <c r="K69" s="27">
        <v>100000</v>
      </c>
      <c r="L69" s="27">
        <v>63000</v>
      </c>
      <c r="M69" s="190" t="s">
        <v>6548</v>
      </c>
      <c r="N69" s="95">
        <v>70000</v>
      </c>
      <c r="O69" s="27">
        <v>20</v>
      </c>
      <c r="P69" s="95">
        <v>70000</v>
      </c>
      <c r="Q69" s="190" t="s">
        <v>6549</v>
      </c>
      <c r="R69" s="190"/>
      <c r="S69" s="27">
        <v>20</v>
      </c>
      <c r="T69" s="242" t="s">
        <v>6794</v>
      </c>
      <c r="U69" s="242" t="s">
        <v>6795</v>
      </c>
      <c r="V69" s="242" t="s">
        <v>6796</v>
      </c>
    </row>
    <row r="70" spans="1:22" ht="36">
      <c r="A70" s="184">
        <v>62</v>
      </c>
      <c r="B70" s="184"/>
      <c r="C70" s="123" t="s">
        <v>6797</v>
      </c>
      <c r="D70" s="123" t="s">
        <v>6798</v>
      </c>
      <c r="E70" s="133" t="s">
        <v>6799</v>
      </c>
      <c r="F70" s="123" t="s">
        <v>30</v>
      </c>
      <c r="G70" s="595" t="s">
        <v>33</v>
      </c>
      <c r="H70" s="595" t="s">
        <v>159</v>
      </c>
      <c r="I70" s="595" t="s">
        <v>6</v>
      </c>
      <c r="J70" s="140" t="s">
        <v>6625</v>
      </c>
      <c r="K70" s="27">
        <v>50000</v>
      </c>
      <c r="L70" s="27">
        <v>31500</v>
      </c>
      <c r="M70" s="190" t="s">
        <v>6548</v>
      </c>
      <c r="N70" s="95">
        <v>35000</v>
      </c>
      <c r="O70" s="27">
        <v>20</v>
      </c>
      <c r="P70" s="95">
        <v>35000</v>
      </c>
      <c r="Q70" s="190" t="s">
        <v>6549</v>
      </c>
      <c r="R70" s="190"/>
      <c r="S70" s="27">
        <v>20</v>
      </c>
      <c r="T70" s="242" t="s">
        <v>6800</v>
      </c>
      <c r="U70" s="242" t="s">
        <v>6801</v>
      </c>
      <c r="V70" s="242" t="s">
        <v>6802</v>
      </c>
    </row>
    <row r="71" spans="1:22" ht="36">
      <c r="A71" s="184">
        <v>63</v>
      </c>
      <c r="B71" s="184"/>
      <c r="C71" s="123" t="s">
        <v>6803</v>
      </c>
      <c r="D71" s="123" t="s">
        <v>6804</v>
      </c>
      <c r="E71" s="133" t="s">
        <v>6805</v>
      </c>
      <c r="F71" s="123" t="s">
        <v>30</v>
      </c>
      <c r="G71" s="595" t="s">
        <v>33</v>
      </c>
      <c r="H71" s="595" t="s">
        <v>34</v>
      </c>
      <c r="I71" s="595" t="s">
        <v>5</v>
      </c>
      <c r="J71" s="140" t="s">
        <v>6625</v>
      </c>
      <c r="K71" s="27">
        <v>70000</v>
      </c>
      <c r="L71" s="27">
        <v>44100</v>
      </c>
      <c r="M71" s="190" t="s">
        <v>6548</v>
      </c>
      <c r="N71" s="95">
        <v>49000</v>
      </c>
      <c r="O71" s="27">
        <v>20</v>
      </c>
      <c r="P71" s="95">
        <v>49000</v>
      </c>
      <c r="Q71" s="190" t="s">
        <v>6549</v>
      </c>
      <c r="R71" s="190"/>
      <c r="S71" s="27">
        <v>20</v>
      </c>
      <c r="T71" s="242" t="s">
        <v>6806</v>
      </c>
      <c r="U71" s="242" t="s">
        <v>6807</v>
      </c>
      <c r="V71" s="242" t="s">
        <v>6808</v>
      </c>
    </row>
    <row r="72" spans="1:22" ht="60">
      <c r="A72" s="184">
        <v>64</v>
      </c>
      <c r="B72" s="184"/>
      <c r="C72" s="123" t="s">
        <v>6809</v>
      </c>
      <c r="D72" s="123" t="s">
        <v>6810</v>
      </c>
      <c r="E72" s="133" t="s">
        <v>6811</v>
      </c>
      <c r="F72" s="123" t="s">
        <v>30</v>
      </c>
      <c r="G72" s="595" t="s">
        <v>33</v>
      </c>
      <c r="H72" s="595" t="s">
        <v>34</v>
      </c>
      <c r="I72" s="595" t="s">
        <v>6</v>
      </c>
      <c r="J72" s="136" t="s">
        <v>6585</v>
      </c>
      <c r="K72" s="27">
        <v>70000</v>
      </c>
      <c r="L72" s="27">
        <v>44100</v>
      </c>
      <c r="M72" s="190" t="s">
        <v>6548</v>
      </c>
      <c r="N72" s="95">
        <v>49000</v>
      </c>
      <c r="O72" s="27">
        <v>20</v>
      </c>
      <c r="P72" s="95">
        <v>49000</v>
      </c>
      <c r="Q72" s="190" t="s">
        <v>6549</v>
      </c>
      <c r="R72" s="190"/>
      <c r="S72" s="27">
        <v>20</v>
      </c>
      <c r="T72" s="242" t="s">
        <v>6812</v>
      </c>
      <c r="U72" s="242" t="s">
        <v>6813</v>
      </c>
      <c r="V72" s="242" t="s">
        <v>6814</v>
      </c>
    </row>
    <row r="73" spans="1:22" ht="36">
      <c r="A73" s="184">
        <v>65</v>
      </c>
      <c r="B73" s="184"/>
      <c r="C73" s="123" t="s">
        <v>6815</v>
      </c>
      <c r="D73" s="123" t="s">
        <v>6816</v>
      </c>
      <c r="E73" s="133" t="s">
        <v>6817</v>
      </c>
      <c r="F73" s="123" t="s">
        <v>30</v>
      </c>
      <c r="G73" s="595" t="s">
        <v>33</v>
      </c>
      <c r="H73" s="595" t="s">
        <v>34</v>
      </c>
      <c r="I73" s="595" t="s">
        <v>6</v>
      </c>
      <c r="J73" s="136" t="s">
        <v>6558</v>
      </c>
      <c r="K73" s="27">
        <v>80000</v>
      </c>
      <c r="L73" s="27">
        <v>50400</v>
      </c>
      <c r="M73" s="190" t="s">
        <v>6548</v>
      </c>
      <c r="N73" s="95">
        <v>56000</v>
      </c>
      <c r="O73" s="27">
        <v>20</v>
      </c>
      <c r="P73" s="95">
        <v>56000</v>
      </c>
      <c r="Q73" s="190" t="s">
        <v>6549</v>
      </c>
      <c r="R73" s="190"/>
      <c r="S73" s="27">
        <v>20</v>
      </c>
      <c r="T73" s="242" t="s">
        <v>6818</v>
      </c>
      <c r="U73" s="242" t="s">
        <v>6819</v>
      </c>
      <c r="V73" s="242" t="s">
        <v>6820</v>
      </c>
    </row>
    <row r="74" spans="1:22" ht="36">
      <c r="A74" s="184">
        <v>66</v>
      </c>
      <c r="B74" s="184"/>
      <c r="C74" s="123" t="s">
        <v>6821</v>
      </c>
      <c r="D74" s="123" t="s">
        <v>6822</v>
      </c>
      <c r="E74" s="133" t="s">
        <v>6823</v>
      </c>
      <c r="F74" s="123" t="s">
        <v>30</v>
      </c>
      <c r="G74" s="595" t="s">
        <v>33</v>
      </c>
      <c r="H74" s="595" t="s">
        <v>34</v>
      </c>
      <c r="I74" s="595" t="s">
        <v>6</v>
      </c>
      <c r="J74" s="136" t="s">
        <v>6547</v>
      </c>
      <c r="K74" s="27">
        <v>50000</v>
      </c>
      <c r="L74" s="27">
        <v>31500</v>
      </c>
      <c r="M74" s="190" t="s">
        <v>6548</v>
      </c>
      <c r="N74" s="95">
        <v>35000</v>
      </c>
      <c r="O74" s="27">
        <v>20</v>
      </c>
      <c r="P74" s="95">
        <v>35000</v>
      </c>
      <c r="Q74" s="190" t="s">
        <v>6549</v>
      </c>
      <c r="R74" s="190"/>
      <c r="S74" s="27">
        <v>20</v>
      </c>
      <c r="T74" s="242" t="s">
        <v>6824</v>
      </c>
      <c r="U74" s="242" t="s">
        <v>6825</v>
      </c>
      <c r="V74" s="242" t="s">
        <v>6826</v>
      </c>
    </row>
    <row r="75" spans="1:22" ht="120">
      <c r="A75" s="184">
        <v>67</v>
      </c>
      <c r="B75" s="184"/>
      <c r="C75" s="123" t="s">
        <v>6827</v>
      </c>
      <c r="D75" s="123" t="s">
        <v>6788</v>
      </c>
      <c r="E75" s="133" t="s">
        <v>6752</v>
      </c>
      <c r="F75" s="123" t="s">
        <v>30</v>
      </c>
      <c r="G75" s="595" t="s">
        <v>33</v>
      </c>
      <c r="H75" s="595" t="s">
        <v>34</v>
      </c>
      <c r="I75" s="595" t="s">
        <v>5</v>
      </c>
      <c r="J75" s="136" t="s">
        <v>6569</v>
      </c>
      <c r="K75" s="27">
        <v>80000</v>
      </c>
      <c r="L75" s="27">
        <v>50400</v>
      </c>
      <c r="M75" s="190" t="s">
        <v>6548</v>
      </c>
      <c r="N75" s="95">
        <v>56000</v>
      </c>
      <c r="O75" s="27">
        <v>20</v>
      </c>
      <c r="P75" s="95">
        <v>56000</v>
      </c>
      <c r="Q75" s="190" t="s">
        <v>6549</v>
      </c>
      <c r="R75" s="190"/>
      <c r="S75" s="27">
        <v>20</v>
      </c>
      <c r="T75" s="242" t="s">
        <v>6828</v>
      </c>
      <c r="U75" s="242" t="s">
        <v>6829</v>
      </c>
      <c r="V75" s="588" t="s">
        <v>6830</v>
      </c>
    </row>
    <row r="76" spans="1:22" ht="38.25">
      <c r="A76" s="184">
        <v>68</v>
      </c>
      <c r="B76" s="184"/>
      <c r="C76" s="123" t="s">
        <v>6831</v>
      </c>
      <c r="D76" s="123" t="s">
        <v>6669</v>
      </c>
      <c r="E76" s="133" t="s">
        <v>6832</v>
      </c>
      <c r="F76" s="123" t="s">
        <v>30</v>
      </c>
      <c r="G76" s="595" t="s">
        <v>33</v>
      </c>
      <c r="H76" s="595" t="s">
        <v>34</v>
      </c>
      <c r="I76" s="595" t="s">
        <v>5</v>
      </c>
      <c r="J76" s="136" t="s">
        <v>6585</v>
      </c>
      <c r="K76" s="27">
        <v>100000</v>
      </c>
      <c r="L76" s="27">
        <v>63000</v>
      </c>
      <c r="M76" s="190" t="s">
        <v>6548</v>
      </c>
      <c r="N76" s="95">
        <v>70000</v>
      </c>
      <c r="O76" s="27">
        <v>20</v>
      </c>
      <c r="P76" s="95">
        <v>70000</v>
      </c>
      <c r="Q76" s="190" t="s">
        <v>6549</v>
      </c>
      <c r="R76" s="190"/>
      <c r="S76" s="27">
        <v>20</v>
      </c>
      <c r="T76" s="242" t="s">
        <v>6833</v>
      </c>
      <c r="U76" s="242" t="s">
        <v>6834</v>
      </c>
      <c r="V76" s="588" t="s">
        <v>6835</v>
      </c>
    </row>
    <row r="77" spans="1:22" ht="120">
      <c r="A77" s="184">
        <v>69</v>
      </c>
      <c r="B77" s="184"/>
      <c r="C77" s="123" t="s">
        <v>6836</v>
      </c>
      <c r="D77" s="123" t="s">
        <v>6837</v>
      </c>
      <c r="E77" s="133" t="s">
        <v>6752</v>
      </c>
      <c r="F77" s="123" t="s">
        <v>30</v>
      </c>
      <c r="G77" s="595" t="s">
        <v>33</v>
      </c>
      <c r="H77" s="595" t="s">
        <v>159</v>
      </c>
      <c r="I77" s="595" t="s">
        <v>5</v>
      </c>
      <c r="J77" s="136" t="s">
        <v>6585</v>
      </c>
      <c r="K77" s="27">
        <v>50000</v>
      </c>
      <c r="L77" s="27">
        <v>31500</v>
      </c>
      <c r="M77" s="190" t="s">
        <v>6548</v>
      </c>
      <c r="N77" s="95">
        <v>35000</v>
      </c>
      <c r="O77" s="27">
        <v>20</v>
      </c>
      <c r="P77" s="95">
        <v>35000</v>
      </c>
      <c r="Q77" s="190" t="s">
        <v>6549</v>
      </c>
      <c r="R77" s="190"/>
      <c r="S77" s="27">
        <v>20</v>
      </c>
      <c r="T77" s="242" t="s">
        <v>6838</v>
      </c>
      <c r="U77" s="242" t="s">
        <v>6839</v>
      </c>
      <c r="V77" s="242" t="s">
        <v>6840</v>
      </c>
    </row>
    <row r="78" spans="1:22" ht="36">
      <c r="A78" s="184">
        <v>70</v>
      </c>
      <c r="B78" s="184"/>
      <c r="C78" s="123" t="s">
        <v>6841</v>
      </c>
      <c r="D78" s="123" t="s">
        <v>5198</v>
      </c>
      <c r="E78" s="133" t="s">
        <v>6842</v>
      </c>
      <c r="F78" s="123" t="s">
        <v>30</v>
      </c>
      <c r="G78" s="595" t="s">
        <v>33</v>
      </c>
      <c r="H78" s="595" t="s">
        <v>34</v>
      </c>
      <c r="I78" s="595" t="s">
        <v>5</v>
      </c>
      <c r="J78" s="136" t="s">
        <v>6558</v>
      </c>
      <c r="K78" s="27">
        <v>100000</v>
      </c>
      <c r="L78" s="27">
        <v>63000</v>
      </c>
      <c r="M78" s="190" t="s">
        <v>6548</v>
      </c>
      <c r="N78" s="95">
        <v>70000</v>
      </c>
      <c r="O78" s="27">
        <v>20</v>
      </c>
      <c r="P78" s="95">
        <v>70000</v>
      </c>
      <c r="Q78" s="190" t="s">
        <v>6549</v>
      </c>
      <c r="R78" s="190"/>
      <c r="S78" s="27">
        <v>20</v>
      </c>
      <c r="T78" s="242" t="s">
        <v>6843</v>
      </c>
      <c r="U78" s="242" t="s">
        <v>6844</v>
      </c>
      <c r="V78" s="242" t="s">
        <v>6845</v>
      </c>
    </row>
    <row r="79" spans="1:22" ht="60">
      <c r="A79" s="184">
        <v>71</v>
      </c>
      <c r="B79" s="184"/>
      <c r="C79" s="123" t="s">
        <v>6846</v>
      </c>
      <c r="D79" s="123" t="s">
        <v>6847</v>
      </c>
      <c r="E79" s="133" t="s">
        <v>6848</v>
      </c>
      <c r="F79" s="123" t="s">
        <v>30</v>
      </c>
      <c r="G79" s="595" t="s">
        <v>33</v>
      </c>
      <c r="H79" s="595" t="s">
        <v>34</v>
      </c>
      <c r="I79" s="595" t="s">
        <v>5</v>
      </c>
      <c r="J79" s="136" t="s">
        <v>6547</v>
      </c>
      <c r="K79" s="27">
        <v>50000</v>
      </c>
      <c r="L79" s="27">
        <v>31500</v>
      </c>
      <c r="M79" s="190" t="s">
        <v>6548</v>
      </c>
      <c r="N79" s="95">
        <v>35000</v>
      </c>
      <c r="O79" s="27">
        <v>20</v>
      </c>
      <c r="P79" s="95">
        <v>35000</v>
      </c>
      <c r="Q79" s="190" t="s">
        <v>6549</v>
      </c>
      <c r="R79" s="190"/>
      <c r="S79" s="27">
        <v>20</v>
      </c>
      <c r="T79" s="242" t="s">
        <v>6849</v>
      </c>
      <c r="U79" s="242" t="s">
        <v>6850</v>
      </c>
      <c r="V79" s="242" t="s">
        <v>6851</v>
      </c>
    </row>
    <row r="80" spans="1:22" ht="30">
      <c r="A80" s="184">
        <v>72</v>
      </c>
      <c r="B80" s="184"/>
      <c r="C80" s="123" t="s">
        <v>6852</v>
      </c>
      <c r="D80" s="123" t="s">
        <v>3184</v>
      </c>
      <c r="E80" s="133" t="s">
        <v>5060</v>
      </c>
      <c r="F80" s="123" t="s">
        <v>30</v>
      </c>
      <c r="G80" s="595" t="s">
        <v>33</v>
      </c>
      <c r="H80" s="595" t="s">
        <v>34</v>
      </c>
      <c r="I80" s="595" t="s">
        <v>5</v>
      </c>
      <c r="J80" s="140" t="s">
        <v>6547</v>
      </c>
      <c r="K80" s="27">
        <v>70000</v>
      </c>
      <c r="L80" s="27">
        <v>44100</v>
      </c>
      <c r="M80" s="190" t="s">
        <v>6548</v>
      </c>
      <c r="N80" s="95">
        <v>49000</v>
      </c>
      <c r="O80" s="27">
        <v>20</v>
      </c>
      <c r="P80" s="95">
        <v>49000</v>
      </c>
      <c r="Q80" s="190" t="s">
        <v>6549</v>
      </c>
      <c r="R80" s="190"/>
      <c r="S80" s="27">
        <v>20</v>
      </c>
      <c r="T80" s="242" t="s">
        <v>6853</v>
      </c>
      <c r="U80" s="242" t="s">
        <v>6854</v>
      </c>
      <c r="V80" s="242" t="s">
        <v>6855</v>
      </c>
    </row>
    <row r="81" spans="1:22" ht="30">
      <c r="A81" s="184">
        <v>73</v>
      </c>
      <c r="B81" s="184"/>
      <c r="C81" s="123" t="s">
        <v>6856</v>
      </c>
      <c r="D81" s="123" t="s">
        <v>3171</v>
      </c>
      <c r="E81" s="133" t="s">
        <v>6832</v>
      </c>
      <c r="F81" s="123" t="s">
        <v>30</v>
      </c>
      <c r="G81" s="595" t="s">
        <v>33</v>
      </c>
      <c r="H81" s="595" t="s">
        <v>159</v>
      </c>
      <c r="I81" s="595" t="s">
        <v>5</v>
      </c>
      <c r="J81" s="140" t="s">
        <v>6569</v>
      </c>
      <c r="K81" s="27">
        <v>100000</v>
      </c>
      <c r="L81" s="27">
        <v>63000</v>
      </c>
      <c r="M81" s="190" t="s">
        <v>6548</v>
      </c>
      <c r="N81" s="95">
        <v>70000</v>
      </c>
      <c r="O81" s="27">
        <v>20</v>
      </c>
      <c r="P81" s="95">
        <v>70000</v>
      </c>
      <c r="Q81" s="190" t="s">
        <v>6549</v>
      </c>
      <c r="R81" s="190"/>
      <c r="S81" s="27">
        <v>20</v>
      </c>
      <c r="T81" s="242" t="s">
        <v>6857</v>
      </c>
      <c r="U81" s="242" t="s">
        <v>6858</v>
      </c>
      <c r="V81" s="242" t="s">
        <v>6859</v>
      </c>
    </row>
    <row r="82" spans="1:22" ht="48">
      <c r="A82" s="184">
        <v>74</v>
      </c>
      <c r="B82" s="184"/>
      <c r="C82" s="123" t="s">
        <v>6860</v>
      </c>
      <c r="D82" s="123" t="s">
        <v>2636</v>
      </c>
      <c r="E82" s="133" t="s">
        <v>6861</v>
      </c>
      <c r="F82" s="123" t="s">
        <v>30</v>
      </c>
      <c r="G82" s="595" t="s">
        <v>33</v>
      </c>
      <c r="H82" s="595" t="s">
        <v>34</v>
      </c>
      <c r="I82" s="595" t="s">
        <v>5</v>
      </c>
      <c r="J82" s="136" t="s">
        <v>6685</v>
      </c>
      <c r="K82" s="27">
        <v>100000</v>
      </c>
      <c r="L82" s="27">
        <v>63000</v>
      </c>
      <c r="M82" s="190" t="s">
        <v>6548</v>
      </c>
      <c r="N82" s="95">
        <v>70000</v>
      </c>
      <c r="O82" s="27">
        <v>20</v>
      </c>
      <c r="P82" s="95">
        <v>70000</v>
      </c>
      <c r="Q82" s="190" t="s">
        <v>6549</v>
      </c>
      <c r="R82" s="190"/>
      <c r="S82" s="27">
        <v>20</v>
      </c>
      <c r="T82" s="242" t="s">
        <v>6862</v>
      </c>
      <c r="U82" s="242" t="s">
        <v>6863</v>
      </c>
      <c r="V82" s="242" t="s">
        <v>6864</v>
      </c>
    </row>
    <row r="83" spans="1:22" ht="48">
      <c r="A83" s="184">
        <v>75</v>
      </c>
      <c r="B83" s="184"/>
      <c r="C83" s="123" t="s">
        <v>2661</v>
      </c>
      <c r="D83" s="123" t="s">
        <v>5121</v>
      </c>
      <c r="E83" s="133" t="s">
        <v>6865</v>
      </c>
      <c r="F83" s="123" t="s">
        <v>30</v>
      </c>
      <c r="G83" s="595" t="s">
        <v>33</v>
      </c>
      <c r="H83" s="595" t="s">
        <v>34</v>
      </c>
      <c r="I83" s="595" t="s">
        <v>6</v>
      </c>
      <c r="J83" s="136" t="s">
        <v>6685</v>
      </c>
      <c r="K83" s="27">
        <v>100000</v>
      </c>
      <c r="L83" s="27">
        <v>63000</v>
      </c>
      <c r="M83" s="190" t="s">
        <v>6548</v>
      </c>
      <c r="N83" s="95">
        <v>70000</v>
      </c>
      <c r="O83" s="27">
        <v>20</v>
      </c>
      <c r="P83" s="95">
        <v>70000</v>
      </c>
      <c r="Q83" s="190" t="s">
        <v>6549</v>
      </c>
      <c r="R83" s="190"/>
      <c r="S83" s="27">
        <v>20</v>
      </c>
      <c r="T83" s="242" t="s">
        <v>6866</v>
      </c>
      <c r="U83" s="242" t="s">
        <v>6867</v>
      </c>
      <c r="V83" s="242" t="s">
        <v>6868</v>
      </c>
    </row>
    <row r="84" spans="1:22" ht="72">
      <c r="A84" s="184">
        <v>76</v>
      </c>
      <c r="B84" s="184"/>
      <c r="C84" s="123" t="s">
        <v>2166</v>
      </c>
      <c r="D84" s="123" t="s">
        <v>6869</v>
      </c>
      <c r="E84" s="133" t="s">
        <v>6870</v>
      </c>
      <c r="F84" s="123" t="s">
        <v>30</v>
      </c>
      <c r="G84" s="595" t="s">
        <v>33</v>
      </c>
      <c r="H84" s="595" t="s">
        <v>34</v>
      </c>
      <c r="I84" s="595" t="s">
        <v>6</v>
      </c>
      <c r="J84" s="140" t="s">
        <v>6642</v>
      </c>
      <c r="K84" s="27">
        <v>70000</v>
      </c>
      <c r="L84" s="27">
        <v>44100</v>
      </c>
      <c r="M84" s="190" t="s">
        <v>6548</v>
      </c>
      <c r="N84" s="95">
        <v>49000</v>
      </c>
      <c r="O84" s="27">
        <v>20</v>
      </c>
      <c r="P84" s="95">
        <v>49000</v>
      </c>
      <c r="Q84" s="190" t="s">
        <v>6549</v>
      </c>
      <c r="R84" s="190"/>
      <c r="S84" s="27">
        <v>20</v>
      </c>
      <c r="T84" s="242" t="s">
        <v>6871</v>
      </c>
      <c r="U84" s="242" t="s">
        <v>6872</v>
      </c>
      <c r="V84" s="588" t="s">
        <v>6873</v>
      </c>
    </row>
    <row r="85" spans="1:22" ht="108">
      <c r="A85" s="184">
        <v>77</v>
      </c>
      <c r="B85" s="184"/>
      <c r="C85" s="123" t="s">
        <v>1934</v>
      </c>
      <c r="D85" s="123" t="s">
        <v>6874</v>
      </c>
      <c r="E85" s="133" t="s">
        <v>6875</v>
      </c>
      <c r="F85" s="123" t="s">
        <v>30</v>
      </c>
      <c r="G85" s="595" t="s">
        <v>33</v>
      </c>
      <c r="H85" s="595" t="s">
        <v>34</v>
      </c>
      <c r="I85" s="595" t="s">
        <v>5</v>
      </c>
      <c r="J85" s="140" t="s">
        <v>6547</v>
      </c>
      <c r="K85" s="27">
        <v>100000</v>
      </c>
      <c r="L85" s="27">
        <v>63000</v>
      </c>
      <c r="M85" s="190" t="s">
        <v>6548</v>
      </c>
      <c r="N85" s="95">
        <v>70000</v>
      </c>
      <c r="O85" s="27">
        <v>20</v>
      </c>
      <c r="P85" s="95">
        <v>70000</v>
      </c>
      <c r="Q85" s="190" t="s">
        <v>6549</v>
      </c>
      <c r="R85" s="190"/>
      <c r="S85" s="27">
        <v>20</v>
      </c>
      <c r="T85" s="242" t="s">
        <v>6876</v>
      </c>
      <c r="U85" s="242" t="s">
        <v>6877</v>
      </c>
      <c r="V85" s="588" t="s">
        <v>6878</v>
      </c>
    </row>
    <row r="86" spans="1:22" ht="45">
      <c r="A86" s="184">
        <v>78</v>
      </c>
      <c r="B86" s="184"/>
      <c r="C86" s="123" t="s">
        <v>6879</v>
      </c>
      <c r="D86" s="123" t="s">
        <v>5121</v>
      </c>
      <c r="E86" s="133" t="s">
        <v>6584</v>
      </c>
      <c r="F86" s="123" t="s">
        <v>30</v>
      </c>
      <c r="G86" s="595" t="s">
        <v>33</v>
      </c>
      <c r="H86" s="595" t="s">
        <v>34</v>
      </c>
      <c r="I86" s="595" t="s">
        <v>6</v>
      </c>
      <c r="J86" s="140" t="s">
        <v>6547</v>
      </c>
      <c r="K86" s="27">
        <v>100000</v>
      </c>
      <c r="L86" s="27">
        <v>63000</v>
      </c>
      <c r="M86" s="190" t="s">
        <v>6548</v>
      </c>
      <c r="N86" s="95">
        <v>70000</v>
      </c>
      <c r="O86" s="27">
        <v>20</v>
      </c>
      <c r="P86" s="95">
        <v>70000</v>
      </c>
      <c r="Q86" s="190" t="s">
        <v>6549</v>
      </c>
      <c r="R86" s="190"/>
      <c r="S86" s="27">
        <v>20</v>
      </c>
      <c r="T86" s="242" t="s">
        <v>6880</v>
      </c>
      <c r="U86" s="242" t="s">
        <v>6881</v>
      </c>
      <c r="V86" s="588" t="s">
        <v>6882</v>
      </c>
    </row>
    <row r="87" spans="1:22" ht="36">
      <c r="A87" s="184">
        <v>79</v>
      </c>
      <c r="B87" s="184"/>
      <c r="C87" s="123" t="s">
        <v>3122</v>
      </c>
      <c r="D87" s="123" t="s">
        <v>6883</v>
      </c>
      <c r="E87" s="133" t="s">
        <v>6884</v>
      </c>
      <c r="F87" s="123" t="s">
        <v>30</v>
      </c>
      <c r="G87" s="595" t="s">
        <v>33</v>
      </c>
      <c r="H87" s="595" t="s">
        <v>34</v>
      </c>
      <c r="I87" s="595" t="s">
        <v>6</v>
      </c>
      <c r="J87" s="140" t="s">
        <v>6569</v>
      </c>
      <c r="K87" s="27">
        <v>50000</v>
      </c>
      <c r="L87" s="27">
        <v>31500</v>
      </c>
      <c r="M87" s="190" t="s">
        <v>6548</v>
      </c>
      <c r="N87" s="95">
        <v>35000</v>
      </c>
      <c r="O87" s="27">
        <v>20</v>
      </c>
      <c r="P87" s="95">
        <v>35000</v>
      </c>
      <c r="Q87" s="190" t="s">
        <v>6549</v>
      </c>
      <c r="R87" s="190"/>
      <c r="S87" s="27">
        <v>20</v>
      </c>
      <c r="T87" s="242" t="s">
        <v>6885</v>
      </c>
      <c r="U87" s="242" t="s">
        <v>6886</v>
      </c>
      <c r="V87" s="588" t="s">
        <v>6887</v>
      </c>
    </row>
    <row r="88" spans="1:22" ht="36">
      <c r="A88" s="184">
        <v>80</v>
      </c>
      <c r="B88" s="184"/>
      <c r="C88" s="123" t="s">
        <v>6888</v>
      </c>
      <c r="D88" s="123" t="s">
        <v>6889</v>
      </c>
      <c r="E88" s="133" t="s">
        <v>6890</v>
      </c>
      <c r="F88" s="123" t="s">
        <v>30</v>
      </c>
      <c r="G88" s="595" t="s">
        <v>33</v>
      </c>
      <c r="H88" s="595" t="s">
        <v>159</v>
      </c>
      <c r="I88" s="595" t="s">
        <v>6</v>
      </c>
      <c r="J88" s="140" t="s">
        <v>6685</v>
      </c>
      <c r="K88" s="27">
        <v>50000</v>
      </c>
      <c r="L88" s="27">
        <v>31500</v>
      </c>
      <c r="M88" s="190" t="s">
        <v>6548</v>
      </c>
      <c r="N88" s="95">
        <v>35000</v>
      </c>
      <c r="O88" s="27">
        <v>20</v>
      </c>
      <c r="P88" s="95">
        <v>35000</v>
      </c>
      <c r="Q88" s="190" t="s">
        <v>6549</v>
      </c>
      <c r="R88" s="190"/>
      <c r="S88" s="27">
        <v>20</v>
      </c>
      <c r="T88" s="242" t="s">
        <v>6891</v>
      </c>
      <c r="U88" s="242" t="s">
        <v>6892</v>
      </c>
      <c r="V88" s="588" t="s">
        <v>6893</v>
      </c>
    </row>
    <row r="89" spans="1:22" ht="45">
      <c r="A89" s="184">
        <v>81</v>
      </c>
      <c r="B89" s="184"/>
      <c r="C89" s="123" t="s">
        <v>3108</v>
      </c>
      <c r="D89" s="123" t="s">
        <v>6894</v>
      </c>
      <c r="E89" s="133" t="s">
        <v>6895</v>
      </c>
      <c r="F89" s="123" t="s">
        <v>30</v>
      </c>
      <c r="G89" s="595" t="s">
        <v>33</v>
      </c>
      <c r="H89" s="595" t="s">
        <v>34</v>
      </c>
      <c r="I89" s="595" t="s">
        <v>6</v>
      </c>
      <c r="J89" s="136" t="s">
        <v>6547</v>
      </c>
      <c r="K89" s="27">
        <v>70000</v>
      </c>
      <c r="L89" s="27">
        <v>44100</v>
      </c>
      <c r="M89" s="190" t="s">
        <v>6548</v>
      </c>
      <c r="N89" s="95">
        <v>49000</v>
      </c>
      <c r="O89" s="27">
        <v>20</v>
      </c>
      <c r="P89" s="95">
        <v>49000</v>
      </c>
      <c r="Q89" s="190" t="s">
        <v>6549</v>
      </c>
      <c r="R89" s="190"/>
      <c r="S89" s="27">
        <v>20</v>
      </c>
      <c r="T89" s="242" t="s">
        <v>6896</v>
      </c>
      <c r="U89" s="242" t="s">
        <v>6897</v>
      </c>
      <c r="V89" s="242" t="s">
        <v>6898</v>
      </c>
    </row>
    <row r="90" spans="1:22" ht="48">
      <c r="A90" s="184">
        <v>82</v>
      </c>
      <c r="B90" s="184"/>
      <c r="C90" s="123" t="s">
        <v>6751</v>
      </c>
      <c r="D90" s="123" t="s">
        <v>6899</v>
      </c>
      <c r="E90" s="133" t="s">
        <v>6900</v>
      </c>
      <c r="F90" s="123" t="s">
        <v>30</v>
      </c>
      <c r="G90" s="595" t="s">
        <v>33</v>
      </c>
      <c r="H90" s="595" t="s">
        <v>159</v>
      </c>
      <c r="I90" s="595" t="s">
        <v>5</v>
      </c>
      <c r="J90" s="140" t="s">
        <v>6569</v>
      </c>
      <c r="K90" s="27">
        <v>50000</v>
      </c>
      <c r="L90" s="27">
        <v>31500</v>
      </c>
      <c r="M90" s="190" t="s">
        <v>6548</v>
      </c>
      <c r="N90" s="95">
        <v>35000</v>
      </c>
      <c r="O90" s="27">
        <v>20</v>
      </c>
      <c r="P90" s="95">
        <v>35000</v>
      </c>
      <c r="Q90" s="190" t="s">
        <v>6549</v>
      </c>
      <c r="R90" s="190"/>
      <c r="S90" s="27">
        <v>20</v>
      </c>
      <c r="T90" s="242" t="s">
        <v>6901</v>
      </c>
      <c r="U90" s="242" t="s">
        <v>6902</v>
      </c>
      <c r="V90" s="242" t="s">
        <v>6903</v>
      </c>
    </row>
    <row r="91" spans="1:22" ht="36">
      <c r="A91" s="184">
        <v>83</v>
      </c>
      <c r="B91" s="184"/>
      <c r="C91" s="123" t="s">
        <v>5263</v>
      </c>
      <c r="D91" s="123" t="s">
        <v>6904</v>
      </c>
      <c r="E91" s="133" t="s">
        <v>6905</v>
      </c>
      <c r="F91" s="123" t="s">
        <v>30</v>
      </c>
      <c r="G91" s="595" t="s">
        <v>33</v>
      </c>
      <c r="H91" s="595" t="s">
        <v>34</v>
      </c>
      <c r="I91" s="595" t="s">
        <v>6</v>
      </c>
      <c r="J91" s="140" t="s">
        <v>6625</v>
      </c>
      <c r="K91" s="27">
        <v>70000</v>
      </c>
      <c r="L91" s="27">
        <v>44100</v>
      </c>
      <c r="M91" s="190" t="s">
        <v>6548</v>
      </c>
      <c r="N91" s="95">
        <v>49000</v>
      </c>
      <c r="O91" s="27">
        <v>20</v>
      </c>
      <c r="P91" s="95">
        <v>49000</v>
      </c>
      <c r="Q91" s="190" t="s">
        <v>6549</v>
      </c>
      <c r="R91" s="190"/>
      <c r="S91" s="27">
        <v>20</v>
      </c>
      <c r="T91" s="242" t="s">
        <v>6906</v>
      </c>
      <c r="U91" s="242" t="s">
        <v>6907</v>
      </c>
      <c r="V91" s="242" t="s">
        <v>6908</v>
      </c>
    </row>
    <row r="92" spans="1:22" ht="48">
      <c r="A92" s="184">
        <v>84</v>
      </c>
      <c r="B92" s="184"/>
      <c r="C92" s="123" t="s">
        <v>5231</v>
      </c>
      <c r="D92" s="123" t="s">
        <v>6909</v>
      </c>
      <c r="E92" s="133" t="s">
        <v>6910</v>
      </c>
      <c r="F92" s="123" t="s">
        <v>30</v>
      </c>
      <c r="G92" s="595" t="s">
        <v>33</v>
      </c>
      <c r="H92" s="595" t="s">
        <v>34</v>
      </c>
      <c r="I92" s="595" t="s">
        <v>5</v>
      </c>
      <c r="J92" s="136" t="s">
        <v>6911</v>
      </c>
      <c r="K92" s="27">
        <v>100000</v>
      </c>
      <c r="L92" s="27">
        <v>63000</v>
      </c>
      <c r="M92" s="190" t="s">
        <v>6548</v>
      </c>
      <c r="N92" s="95">
        <v>70000</v>
      </c>
      <c r="O92" s="27">
        <v>20</v>
      </c>
      <c r="P92" s="95">
        <v>70000</v>
      </c>
      <c r="Q92" s="190" t="s">
        <v>6549</v>
      </c>
      <c r="R92" s="190"/>
      <c r="S92" s="27">
        <v>20</v>
      </c>
      <c r="T92" s="242" t="s">
        <v>6912</v>
      </c>
      <c r="U92" s="242" t="s">
        <v>6913</v>
      </c>
      <c r="V92" s="242" t="s">
        <v>6914</v>
      </c>
    </row>
    <row r="93" spans="1:22" ht="48">
      <c r="A93" s="184">
        <v>85</v>
      </c>
      <c r="B93" s="184"/>
      <c r="C93" s="123" t="s">
        <v>6915</v>
      </c>
      <c r="D93" s="123" t="s">
        <v>6916</v>
      </c>
      <c r="E93" s="133" t="s">
        <v>6917</v>
      </c>
      <c r="F93" s="123" t="s">
        <v>30</v>
      </c>
      <c r="G93" s="595" t="s">
        <v>33</v>
      </c>
      <c r="H93" s="595" t="s">
        <v>34</v>
      </c>
      <c r="I93" s="595" t="s">
        <v>5</v>
      </c>
      <c r="J93" s="136" t="s">
        <v>6575</v>
      </c>
      <c r="K93" s="27">
        <v>100000</v>
      </c>
      <c r="L93" s="27">
        <v>63000</v>
      </c>
      <c r="M93" s="190" t="s">
        <v>6548</v>
      </c>
      <c r="N93" s="95">
        <v>70000</v>
      </c>
      <c r="O93" s="27">
        <v>20</v>
      </c>
      <c r="P93" s="95">
        <v>70000</v>
      </c>
      <c r="Q93" s="190" t="s">
        <v>6549</v>
      </c>
      <c r="R93" s="190"/>
      <c r="S93" s="27">
        <v>20</v>
      </c>
      <c r="T93" s="242" t="s">
        <v>6918</v>
      </c>
      <c r="U93" s="242" t="s">
        <v>6919</v>
      </c>
      <c r="V93" s="242" t="s">
        <v>6920</v>
      </c>
    </row>
    <row r="94" spans="1:22" ht="72">
      <c r="A94" s="184">
        <v>86</v>
      </c>
      <c r="B94" s="184"/>
      <c r="C94" s="123" t="s">
        <v>6921</v>
      </c>
      <c r="D94" s="123" t="s">
        <v>4908</v>
      </c>
      <c r="E94" s="133" t="s">
        <v>6922</v>
      </c>
      <c r="F94" s="123" t="s">
        <v>30</v>
      </c>
      <c r="G94" s="595" t="s">
        <v>33</v>
      </c>
      <c r="H94" s="595" t="s">
        <v>159</v>
      </c>
      <c r="I94" s="595" t="s">
        <v>5</v>
      </c>
      <c r="J94" s="136" t="s">
        <v>6625</v>
      </c>
      <c r="K94" s="27">
        <v>100000</v>
      </c>
      <c r="L94" s="27">
        <v>63000</v>
      </c>
      <c r="M94" s="190" t="s">
        <v>6548</v>
      </c>
      <c r="N94" s="95">
        <v>70000</v>
      </c>
      <c r="O94" s="27">
        <v>20</v>
      </c>
      <c r="P94" s="95">
        <v>70000</v>
      </c>
      <c r="Q94" s="190" t="s">
        <v>6549</v>
      </c>
      <c r="R94" s="190"/>
      <c r="S94" s="27">
        <v>20</v>
      </c>
      <c r="T94" s="242" t="s">
        <v>6923</v>
      </c>
      <c r="U94" s="242" t="s">
        <v>6924</v>
      </c>
      <c r="V94" s="242" t="s">
        <v>6925</v>
      </c>
    </row>
    <row r="95" spans="1:22" ht="30">
      <c r="A95" s="184">
        <v>87</v>
      </c>
      <c r="B95" s="184"/>
      <c r="C95" s="123" t="s">
        <v>6926</v>
      </c>
      <c r="D95" s="123" t="s">
        <v>6927</v>
      </c>
      <c r="E95" s="133" t="s">
        <v>3080</v>
      </c>
      <c r="F95" s="123" t="s">
        <v>30</v>
      </c>
      <c r="G95" s="595" t="s">
        <v>33</v>
      </c>
      <c r="H95" s="595" t="s">
        <v>159</v>
      </c>
      <c r="I95" s="595" t="s">
        <v>6</v>
      </c>
      <c r="J95" s="136" t="s">
        <v>6727</v>
      </c>
      <c r="K95" s="27">
        <v>100000</v>
      </c>
      <c r="L95" s="27">
        <v>63000</v>
      </c>
      <c r="M95" s="190" t="s">
        <v>6548</v>
      </c>
      <c r="N95" s="95">
        <v>70000</v>
      </c>
      <c r="O95" s="27">
        <v>20</v>
      </c>
      <c r="P95" s="95">
        <v>70000</v>
      </c>
      <c r="Q95" s="190" t="s">
        <v>6549</v>
      </c>
      <c r="R95" s="190"/>
      <c r="S95" s="27">
        <v>20</v>
      </c>
      <c r="T95" s="242" t="s">
        <v>6928</v>
      </c>
      <c r="U95" s="242" t="s">
        <v>6929</v>
      </c>
      <c r="V95" s="242" t="s">
        <v>6930</v>
      </c>
    </row>
    <row r="96" spans="1:22" ht="48">
      <c r="A96" s="184">
        <v>88</v>
      </c>
      <c r="B96" s="184"/>
      <c r="C96" s="123" t="s">
        <v>4798</v>
      </c>
      <c r="D96" s="123" t="s">
        <v>6931</v>
      </c>
      <c r="E96" s="133" t="s">
        <v>6562</v>
      </c>
      <c r="F96" s="123" t="s">
        <v>30</v>
      </c>
      <c r="G96" s="595" t="s">
        <v>33</v>
      </c>
      <c r="H96" s="595" t="s">
        <v>34</v>
      </c>
      <c r="I96" s="595" t="s">
        <v>5</v>
      </c>
      <c r="J96" s="136" t="s">
        <v>6727</v>
      </c>
      <c r="K96" s="27">
        <v>50000</v>
      </c>
      <c r="L96" s="27">
        <v>31500</v>
      </c>
      <c r="M96" s="190" t="s">
        <v>6548</v>
      </c>
      <c r="N96" s="95">
        <v>35000</v>
      </c>
      <c r="O96" s="27">
        <v>20</v>
      </c>
      <c r="P96" s="95">
        <v>35000</v>
      </c>
      <c r="Q96" s="190" t="s">
        <v>6549</v>
      </c>
      <c r="R96" s="190"/>
      <c r="S96" s="27">
        <v>20</v>
      </c>
      <c r="T96" s="242" t="s">
        <v>6932</v>
      </c>
      <c r="U96" s="242" t="s">
        <v>6933</v>
      </c>
      <c r="V96" s="242" t="s">
        <v>6934</v>
      </c>
    </row>
    <row r="97" spans="1:22" ht="48">
      <c r="A97" s="184">
        <v>89</v>
      </c>
      <c r="B97" s="184"/>
      <c r="C97" s="123" t="s">
        <v>6935</v>
      </c>
      <c r="D97" s="123" t="s">
        <v>6936</v>
      </c>
      <c r="E97" s="133" t="s">
        <v>6562</v>
      </c>
      <c r="F97" s="123" t="s">
        <v>30</v>
      </c>
      <c r="G97" s="595" t="s">
        <v>33</v>
      </c>
      <c r="H97" s="595" t="s">
        <v>34</v>
      </c>
      <c r="I97" s="595" t="s">
        <v>5</v>
      </c>
      <c r="J97" s="136" t="s">
        <v>6569</v>
      </c>
      <c r="K97" s="27">
        <v>100000</v>
      </c>
      <c r="L97" s="27">
        <v>63000</v>
      </c>
      <c r="M97" s="190" t="s">
        <v>6548</v>
      </c>
      <c r="N97" s="95">
        <v>70000</v>
      </c>
      <c r="O97" s="27">
        <v>20</v>
      </c>
      <c r="P97" s="95">
        <v>70000</v>
      </c>
      <c r="Q97" s="190" t="s">
        <v>6549</v>
      </c>
      <c r="R97" s="190"/>
      <c r="S97" s="27">
        <v>20</v>
      </c>
      <c r="T97" s="242" t="s">
        <v>6937</v>
      </c>
      <c r="U97" s="242" t="s">
        <v>6938</v>
      </c>
      <c r="V97" s="242" t="s">
        <v>6939</v>
      </c>
    </row>
    <row r="98" spans="1:22" ht="48">
      <c r="A98" s="184">
        <v>90</v>
      </c>
      <c r="B98" s="184"/>
      <c r="C98" s="123" t="s">
        <v>1926</v>
      </c>
      <c r="D98" s="123" t="s">
        <v>6931</v>
      </c>
      <c r="E98" s="133" t="s">
        <v>6562</v>
      </c>
      <c r="F98" s="123" t="s">
        <v>30</v>
      </c>
      <c r="G98" s="595" t="s">
        <v>33</v>
      </c>
      <c r="H98" s="595" t="s">
        <v>34</v>
      </c>
      <c r="I98" s="595" t="s">
        <v>5</v>
      </c>
      <c r="J98" s="136" t="s">
        <v>6569</v>
      </c>
      <c r="K98" s="27">
        <v>50000</v>
      </c>
      <c r="L98" s="27">
        <v>31500</v>
      </c>
      <c r="M98" s="190" t="s">
        <v>6548</v>
      </c>
      <c r="N98" s="95">
        <v>35000</v>
      </c>
      <c r="O98" s="27">
        <v>20</v>
      </c>
      <c r="P98" s="95">
        <v>35000</v>
      </c>
      <c r="Q98" s="190" t="s">
        <v>6549</v>
      </c>
      <c r="R98" s="190"/>
      <c r="S98" s="27">
        <v>20</v>
      </c>
      <c r="T98" s="242" t="s">
        <v>6940</v>
      </c>
      <c r="U98" s="242" t="s">
        <v>6941</v>
      </c>
      <c r="V98" s="242" t="s">
        <v>6942</v>
      </c>
    </row>
    <row r="99" spans="1:22" ht="48">
      <c r="A99" s="184">
        <v>91</v>
      </c>
      <c r="B99" s="184"/>
      <c r="C99" s="123" t="s">
        <v>1897</v>
      </c>
      <c r="D99" s="123" t="s">
        <v>6943</v>
      </c>
      <c r="E99" s="133" t="s">
        <v>6562</v>
      </c>
      <c r="F99" s="123" t="s">
        <v>30</v>
      </c>
      <c r="G99" s="595" t="s">
        <v>33</v>
      </c>
      <c r="H99" s="595" t="s">
        <v>34</v>
      </c>
      <c r="I99" s="595" t="s">
        <v>5</v>
      </c>
      <c r="J99" s="136" t="s">
        <v>6625</v>
      </c>
      <c r="K99" s="27">
        <v>100000</v>
      </c>
      <c r="L99" s="27">
        <v>63000</v>
      </c>
      <c r="M99" s="190" t="s">
        <v>6548</v>
      </c>
      <c r="N99" s="95">
        <v>70000</v>
      </c>
      <c r="O99" s="27">
        <v>20</v>
      </c>
      <c r="P99" s="95">
        <v>70000</v>
      </c>
      <c r="Q99" s="190" t="s">
        <v>6549</v>
      </c>
      <c r="R99" s="190"/>
      <c r="S99" s="27">
        <v>20</v>
      </c>
      <c r="T99" s="242" t="s">
        <v>6944</v>
      </c>
      <c r="U99" s="242" t="s">
        <v>6945</v>
      </c>
      <c r="V99" s="242" t="s">
        <v>6946</v>
      </c>
    </row>
    <row r="100" spans="1:22" ht="48">
      <c r="A100" s="184">
        <v>92</v>
      </c>
      <c r="B100" s="184"/>
      <c r="C100" s="123" t="s">
        <v>5525</v>
      </c>
      <c r="D100" s="119" t="s">
        <v>5453</v>
      </c>
      <c r="E100" s="133" t="s">
        <v>6562</v>
      </c>
      <c r="F100" s="123" t="s">
        <v>30</v>
      </c>
      <c r="G100" s="595" t="s">
        <v>33</v>
      </c>
      <c r="H100" s="595" t="s">
        <v>34</v>
      </c>
      <c r="I100" s="595" t="s">
        <v>5</v>
      </c>
      <c r="J100" s="590" t="s">
        <v>6569</v>
      </c>
      <c r="K100" s="27">
        <v>100000</v>
      </c>
      <c r="L100" s="27">
        <v>63000</v>
      </c>
      <c r="M100" s="190" t="s">
        <v>6548</v>
      </c>
      <c r="N100" s="95">
        <v>70000</v>
      </c>
      <c r="O100" s="27">
        <v>20</v>
      </c>
      <c r="P100" s="95">
        <v>70000</v>
      </c>
      <c r="Q100" s="190" t="s">
        <v>6549</v>
      </c>
      <c r="R100" s="190"/>
      <c r="S100" s="27">
        <v>20</v>
      </c>
      <c r="T100" s="242" t="s">
        <v>6947</v>
      </c>
      <c r="U100" s="95" t="s">
        <v>6948</v>
      </c>
      <c r="V100" s="242" t="s">
        <v>6949</v>
      </c>
    </row>
    <row r="101" spans="1:22" ht="48">
      <c r="A101" s="184">
        <v>93</v>
      </c>
      <c r="B101" s="184"/>
      <c r="C101" s="123" t="s">
        <v>6950</v>
      </c>
      <c r="D101" s="119" t="s">
        <v>5453</v>
      </c>
      <c r="E101" s="133" t="s">
        <v>6562</v>
      </c>
      <c r="F101" s="123" t="s">
        <v>30</v>
      </c>
      <c r="G101" s="595" t="s">
        <v>33</v>
      </c>
      <c r="H101" s="595" t="s">
        <v>34</v>
      </c>
      <c r="I101" s="595" t="s">
        <v>5</v>
      </c>
      <c r="J101" s="590" t="s">
        <v>6569</v>
      </c>
      <c r="K101" s="27">
        <v>100000</v>
      </c>
      <c r="L101" s="27">
        <v>63000</v>
      </c>
      <c r="M101" s="190" t="s">
        <v>6548</v>
      </c>
      <c r="N101" s="95">
        <v>70000</v>
      </c>
      <c r="O101" s="27">
        <v>20</v>
      </c>
      <c r="P101" s="95">
        <v>70000</v>
      </c>
      <c r="Q101" s="190" t="s">
        <v>6549</v>
      </c>
      <c r="R101" s="190"/>
      <c r="S101" s="27">
        <v>20</v>
      </c>
      <c r="T101" s="242" t="s">
        <v>6951</v>
      </c>
      <c r="U101" s="95" t="s">
        <v>6952</v>
      </c>
      <c r="V101" s="242" t="s">
        <v>6953</v>
      </c>
    </row>
    <row r="102" spans="1:22" ht="48">
      <c r="A102" s="184">
        <v>94</v>
      </c>
      <c r="B102" s="184"/>
      <c r="C102" s="123" t="s">
        <v>6860</v>
      </c>
      <c r="D102" s="119" t="s">
        <v>6931</v>
      </c>
      <c r="E102" s="133" t="s">
        <v>6562</v>
      </c>
      <c r="F102" s="123" t="s">
        <v>30</v>
      </c>
      <c r="G102" s="595" t="s">
        <v>33</v>
      </c>
      <c r="H102" s="595" t="s">
        <v>34</v>
      </c>
      <c r="I102" s="595" t="s">
        <v>5</v>
      </c>
      <c r="J102" s="590" t="s">
        <v>6569</v>
      </c>
      <c r="K102" s="27">
        <v>50000</v>
      </c>
      <c r="L102" s="27">
        <v>31500</v>
      </c>
      <c r="M102" s="190" t="s">
        <v>6548</v>
      </c>
      <c r="N102" s="95">
        <v>35000</v>
      </c>
      <c r="O102" s="27">
        <v>20</v>
      </c>
      <c r="P102" s="95">
        <v>35000</v>
      </c>
      <c r="Q102" s="190" t="s">
        <v>6549</v>
      </c>
      <c r="R102" s="190"/>
      <c r="S102" s="27">
        <v>20</v>
      </c>
      <c r="T102" s="242" t="s">
        <v>6954</v>
      </c>
      <c r="U102" s="95" t="s">
        <v>6955</v>
      </c>
      <c r="V102" s="588" t="s">
        <v>6956</v>
      </c>
    </row>
    <row r="103" spans="1:22" ht="48">
      <c r="A103" s="184">
        <v>95</v>
      </c>
      <c r="B103" s="184"/>
      <c r="C103" s="123" t="s">
        <v>6957</v>
      </c>
      <c r="D103" s="119" t="s">
        <v>3171</v>
      </c>
      <c r="E103" s="133" t="s">
        <v>6562</v>
      </c>
      <c r="F103" s="123" t="s">
        <v>30</v>
      </c>
      <c r="G103" s="595" t="s">
        <v>33</v>
      </c>
      <c r="H103" s="595" t="s">
        <v>34</v>
      </c>
      <c r="I103" s="595" t="s">
        <v>5</v>
      </c>
      <c r="J103" s="590" t="s">
        <v>6625</v>
      </c>
      <c r="K103" s="27">
        <v>200000</v>
      </c>
      <c r="L103" s="27">
        <v>126000</v>
      </c>
      <c r="M103" s="190" t="s">
        <v>6548</v>
      </c>
      <c r="N103" s="95">
        <v>140000</v>
      </c>
      <c r="O103" s="27">
        <v>20</v>
      </c>
      <c r="P103" s="95">
        <v>140000</v>
      </c>
      <c r="Q103" s="190" t="s">
        <v>6549</v>
      </c>
      <c r="R103" s="190"/>
      <c r="S103" s="27">
        <v>20</v>
      </c>
      <c r="T103" s="242" t="s">
        <v>6958</v>
      </c>
      <c r="U103" s="95" t="s">
        <v>6959</v>
      </c>
      <c r="V103" s="588" t="s">
        <v>6960</v>
      </c>
    </row>
    <row r="104" spans="1:22" ht="48">
      <c r="A104" s="184">
        <v>96</v>
      </c>
      <c r="B104" s="184"/>
      <c r="C104" s="123" t="s">
        <v>1897</v>
      </c>
      <c r="D104" s="119" t="s">
        <v>6961</v>
      </c>
      <c r="E104" s="133" t="s">
        <v>6562</v>
      </c>
      <c r="F104" s="123" t="s">
        <v>30</v>
      </c>
      <c r="G104" s="595" t="s">
        <v>33</v>
      </c>
      <c r="H104" s="595" t="s">
        <v>34</v>
      </c>
      <c r="I104" s="595" t="s">
        <v>5</v>
      </c>
      <c r="J104" s="590" t="s">
        <v>6625</v>
      </c>
      <c r="K104" s="27">
        <v>100000</v>
      </c>
      <c r="L104" s="27">
        <v>63000</v>
      </c>
      <c r="M104" s="190" t="s">
        <v>6548</v>
      </c>
      <c r="N104" s="95">
        <v>70000</v>
      </c>
      <c r="O104" s="27">
        <v>20</v>
      </c>
      <c r="P104" s="95">
        <v>70000</v>
      </c>
      <c r="Q104" s="190" t="s">
        <v>6549</v>
      </c>
      <c r="R104" s="190"/>
      <c r="S104" s="27">
        <v>20</v>
      </c>
      <c r="T104" s="242" t="s">
        <v>6962</v>
      </c>
      <c r="U104" s="95" t="s">
        <v>6963</v>
      </c>
      <c r="V104" s="588" t="s">
        <v>6964</v>
      </c>
    </row>
    <row r="105" spans="1:22" ht="48">
      <c r="A105" s="184">
        <v>97</v>
      </c>
      <c r="B105" s="184"/>
      <c r="C105" s="123" t="s">
        <v>6965</v>
      </c>
      <c r="D105" s="119" t="s">
        <v>6966</v>
      </c>
      <c r="E105" s="133" t="s">
        <v>6967</v>
      </c>
      <c r="F105" s="123" t="s">
        <v>30</v>
      </c>
      <c r="G105" s="595" t="s">
        <v>33</v>
      </c>
      <c r="H105" s="595" t="s">
        <v>34</v>
      </c>
      <c r="I105" s="595" t="s">
        <v>5</v>
      </c>
      <c r="J105" s="590" t="s">
        <v>6569</v>
      </c>
      <c r="K105" s="27">
        <v>70000</v>
      </c>
      <c r="L105" s="27">
        <v>44100</v>
      </c>
      <c r="M105" s="190" t="s">
        <v>6548</v>
      </c>
      <c r="N105" s="95">
        <v>49000</v>
      </c>
      <c r="O105" s="27">
        <v>20</v>
      </c>
      <c r="P105" s="95">
        <v>49000</v>
      </c>
      <c r="Q105" s="190" t="s">
        <v>6549</v>
      </c>
      <c r="R105" s="190"/>
      <c r="S105" s="27">
        <v>20</v>
      </c>
      <c r="T105" s="242" t="s">
        <v>6968</v>
      </c>
      <c r="U105" s="95" t="s">
        <v>6969</v>
      </c>
      <c r="V105" s="588" t="s">
        <v>6970</v>
      </c>
    </row>
    <row r="106" spans="1:22" ht="48">
      <c r="A106" s="184">
        <v>98</v>
      </c>
      <c r="B106" s="184"/>
      <c r="C106" s="123" t="s">
        <v>6971</v>
      </c>
      <c r="D106" s="119" t="s">
        <v>3224</v>
      </c>
      <c r="E106" s="133" t="s">
        <v>6972</v>
      </c>
      <c r="F106" s="123" t="s">
        <v>30</v>
      </c>
      <c r="G106" s="595" t="s">
        <v>33</v>
      </c>
      <c r="H106" s="595" t="s">
        <v>159</v>
      </c>
      <c r="I106" s="595" t="s">
        <v>5</v>
      </c>
      <c r="J106" s="590" t="s">
        <v>6727</v>
      </c>
      <c r="K106" s="27">
        <v>70000</v>
      </c>
      <c r="L106" s="27">
        <v>44100</v>
      </c>
      <c r="M106" s="190" t="s">
        <v>6548</v>
      </c>
      <c r="N106" s="95">
        <v>49000</v>
      </c>
      <c r="O106" s="27">
        <v>20</v>
      </c>
      <c r="P106" s="95">
        <v>49000</v>
      </c>
      <c r="Q106" s="190" t="s">
        <v>6549</v>
      </c>
      <c r="R106" s="190"/>
      <c r="S106" s="27">
        <v>20</v>
      </c>
      <c r="T106" s="242" t="s">
        <v>6973</v>
      </c>
      <c r="U106" s="95" t="s">
        <v>6974</v>
      </c>
      <c r="V106" s="588" t="s">
        <v>6975</v>
      </c>
    </row>
    <row r="107" spans="1:22" ht="36">
      <c r="A107" s="184">
        <v>99</v>
      </c>
      <c r="B107" s="184"/>
      <c r="C107" s="123" t="s">
        <v>6976</v>
      </c>
      <c r="D107" s="119" t="s">
        <v>6977</v>
      </c>
      <c r="E107" s="133" t="s">
        <v>6978</v>
      </c>
      <c r="F107" s="123" t="s">
        <v>30</v>
      </c>
      <c r="G107" s="595" t="s">
        <v>33</v>
      </c>
      <c r="H107" s="595" t="s">
        <v>159</v>
      </c>
      <c r="I107" s="595" t="s">
        <v>6</v>
      </c>
      <c r="J107" s="590" t="s">
        <v>6727</v>
      </c>
      <c r="K107" s="27">
        <v>50000</v>
      </c>
      <c r="L107" s="27">
        <v>31500</v>
      </c>
      <c r="M107" s="190" t="s">
        <v>6548</v>
      </c>
      <c r="N107" s="95">
        <v>35000</v>
      </c>
      <c r="O107" s="27">
        <v>20</v>
      </c>
      <c r="P107" s="95">
        <v>35000</v>
      </c>
      <c r="Q107" s="190" t="s">
        <v>6549</v>
      </c>
      <c r="R107" s="190"/>
      <c r="S107" s="27">
        <v>20</v>
      </c>
      <c r="T107" s="242" t="s">
        <v>6979</v>
      </c>
      <c r="U107" s="95" t="s">
        <v>6980</v>
      </c>
      <c r="V107" s="588" t="s">
        <v>6981</v>
      </c>
    </row>
    <row r="108" spans="1:22" ht="72">
      <c r="A108" s="184">
        <v>100</v>
      </c>
      <c r="B108" s="184"/>
      <c r="C108" s="123" t="s">
        <v>6982</v>
      </c>
      <c r="D108" s="119" t="s">
        <v>6983</v>
      </c>
      <c r="E108" s="133" t="s">
        <v>6984</v>
      </c>
      <c r="F108" s="123" t="s">
        <v>30</v>
      </c>
      <c r="G108" s="595" t="s">
        <v>33</v>
      </c>
      <c r="H108" s="595" t="s">
        <v>159</v>
      </c>
      <c r="I108" s="595" t="s">
        <v>6</v>
      </c>
      <c r="J108" s="590" t="s">
        <v>6569</v>
      </c>
      <c r="K108" s="27">
        <v>50000</v>
      </c>
      <c r="L108" s="27">
        <v>31500</v>
      </c>
      <c r="M108" s="190" t="s">
        <v>6548</v>
      </c>
      <c r="N108" s="95">
        <v>35000</v>
      </c>
      <c r="O108" s="27">
        <v>20</v>
      </c>
      <c r="P108" s="95">
        <v>35000</v>
      </c>
      <c r="Q108" s="190" t="s">
        <v>6549</v>
      </c>
      <c r="R108" s="190"/>
      <c r="S108" s="27">
        <v>20</v>
      </c>
      <c r="T108" s="242" t="s">
        <v>6985</v>
      </c>
      <c r="U108" s="95" t="s">
        <v>6986</v>
      </c>
      <c r="V108" s="588" t="s">
        <v>6987</v>
      </c>
    </row>
    <row r="109" spans="1:22" ht="48">
      <c r="A109" s="184">
        <v>101</v>
      </c>
      <c r="B109" s="184"/>
      <c r="C109" s="123" t="s">
        <v>6988</v>
      </c>
      <c r="D109" s="119" t="s">
        <v>6989</v>
      </c>
      <c r="E109" s="133" t="s">
        <v>6990</v>
      </c>
      <c r="F109" s="123" t="s">
        <v>30</v>
      </c>
      <c r="G109" s="595" t="s">
        <v>33</v>
      </c>
      <c r="H109" s="595" t="s">
        <v>159</v>
      </c>
      <c r="I109" s="595" t="s">
        <v>6</v>
      </c>
      <c r="J109" s="590" t="s">
        <v>6569</v>
      </c>
      <c r="K109" s="27">
        <v>100000</v>
      </c>
      <c r="L109" s="27">
        <v>63000</v>
      </c>
      <c r="M109" s="190" t="s">
        <v>6548</v>
      </c>
      <c r="N109" s="95">
        <v>70000</v>
      </c>
      <c r="O109" s="27">
        <v>20</v>
      </c>
      <c r="P109" s="95">
        <v>70000</v>
      </c>
      <c r="Q109" s="190" t="s">
        <v>6549</v>
      </c>
      <c r="R109" s="190"/>
      <c r="S109" s="27">
        <v>20</v>
      </c>
      <c r="T109" s="242" t="s">
        <v>6991</v>
      </c>
      <c r="U109" s="95" t="s">
        <v>6992</v>
      </c>
      <c r="V109" s="588" t="s">
        <v>6993</v>
      </c>
    </row>
    <row r="110" spans="1:22" ht="48">
      <c r="A110" s="184">
        <v>102</v>
      </c>
      <c r="B110" s="184"/>
      <c r="C110" s="123" t="s">
        <v>6994</v>
      </c>
      <c r="D110" s="119" t="s">
        <v>6995</v>
      </c>
      <c r="E110" s="133" t="s">
        <v>6990</v>
      </c>
      <c r="F110" s="123" t="s">
        <v>30</v>
      </c>
      <c r="G110" s="595" t="s">
        <v>33</v>
      </c>
      <c r="H110" s="595" t="s">
        <v>159</v>
      </c>
      <c r="I110" s="595" t="s">
        <v>6</v>
      </c>
      <c r="J110" s="590" t="s">
        <v>6625</v>
      </c>
      <c r="K110" s="27">
        <v>100000</v>
      </c>
      <c r="L110" s="27">
        <v>63000</v>
      </c>
      <c r="M110" s="190" t="s">
        <v>6548</v>
      </c>
      <c r="N110" s="95">
        <v>70000</v>
      </c>
      <c r="O110" s="27">
        <v>20</v>
      </c>
      <c r="P110" s="95">
        <v>70000</v>
      </c>
      <c r="Q110" s="190" t="s">
        <v>6549</v>
      </c>
      <c r="R110" s="190"/>
      <c r="S110" s="27">
        <v>20</v>
      </c>
      <c r="T110" s="242" t="s">
        <v>6996</v>
      </c>
      <c r="U110" s="95" t="s">
        <v>6997</v>
      </c>
      <c r="V110" s="242" t="s">
        <v>6998</v>
      </c>
    </row>
    <row r="111" spans="1:22" ht="72">
      <c r="A111" s="184">
        <v>103</v>
      </c>
      <c r="B111" s="184"/>
      <c r="C111" s="123" t="s">
        <v>3345</v>
      </c>
      <c r="D111" s="119" t="s">
        <v>4908</v>
      </c>
      <c r="E111" s="133" t="s">
        <v>6922</v>
      </c>
      <c r="F111" s="123" t="s">
        <v>30</v>
      </c>
      <c r="G111" s="595" t="s">
        <v>33</v>
      </c>
      <c r="H111" s="595" t="s">
        <v>159</v>
      </c>
      <c r="I111" s="595" t="s">
        <v>5</v>
      </c>
      <c r="J111" s="590" t="s">
        <v>6625</v>
      </c>
      <c r="K111" s="27">
        <v>100000</v>
      </c>
      <c r="L111" s="27">
        <v>63000</v>
      </c>
      <c r="M111" s="190" t="s">
        <v>6548</v>
      </c>
      <c r="N111" s="95">
        <v>70000</v>
      </c>
      <c r="O111" s="27">
        <v>20</v>
      </c>
      <c r="P111" s="95">
        <v>70000</v>
      </c>
      <c r="Q111" s="190" t="s">
        <v>6549</v>
      </c>
      <c r="R111" s="190"/>
      <c r="S111" s="27">
        <v>20</v>
      </c>
      <c r="T111" s="242" t="s">
        <v>6999</v>
      </c>
      <c r="U111" s="95" t="s">
        <v>7000</v>
      </c>
      <c r="V111" s="242" t="s">
        <v>7001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5"/>
  <sheetViews>
    <sheetView topLeftCell="A4" workbookViewId="0">
      <selection activeCell="J18" sqref="J18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  <c r="U1" s="613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  <c r="U2" s="613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  <c r="U3" s="613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219"/>
      <c r="U4" s="613"/>
    </row>
    <row r="5" spans="1:21" ht="18.75">
      <c r="A5" s="798" t="s">
        <v>6264</v>
      </c>
      <c r="B5" s="798"/>
      <c r="C5" s="798"/>
      <c r="D5" s="798"/>
      <c r="E5" s="798"/>
      <c r="F5" s="798"/>
      <c r="G5" s="798"/>
      <c r="H5" s="178"/>
      <c r="I5" s="178"/>
      <c r="J5" s="220"/>
      <c r="K5" s="614"/>
      <c r="L5" s="615"/>
      <c r="M5" s="142" t="s">
        <v>3454</v>
      </c>
      <c r="N5" s="215"/>
      <c r="O5" s="616"/>
      <c r="P5" s="617"/>
      <c r="Q5" s="632"/>
      <c r="R5" s="145" t="s">
        <v>1100</v>
      </c>
      <c r="S5" s="219"/>
      <c r="T5" s="219"/>
      <c r="U5" s="613"/>
    </row>
    <row r="6" spans="1:21" ht="15.75">
      <c r="A6" s="619"/>
      <c r="B6" s="169"/>
      <c r="C6" s="169"/>
      <c r="D6" s="169"/>
      <c r="E6" s="170"/>
      <c r="F6" s="180"/>
      <c r="G6" s="180"/>
      <c r="H6" s="805" t="s">
        <v>7002</v>
      </c>
      <c r="I6" s="805"/>
      <c r="J6" s="805"/>
      <c r="K6" s="633"/>
      <c r="L6" s="633"/>
      <c r="M6" s="634"/>
      <c r="N6" s="216"/>
      <c r="O6" s="620"/>
      <c r="P6" s="620"/>
      <c r="Q6" s="803" t="s">
        <v>1655</v>
      </c>
      <c r="R6" s="803"/>
      <c r="S6" s="219"/>
      <c r="T6" s="219"/>
      <c r="U6" s="613"/>
    </row>
    <row r="7" spans="1:21" ht="15.75">
      <c r="A7" s="799" t="s">
        <v>1102</v>
      </c>
      <c r="B7" s="799"/>
      <c r="C7" s="799"/>
      <c r="D7" s="169"/>
      <c r="E7" s="170"/>
      <c r="F7" s="180"/>
      <c r="G7" s="180"/>
      <c r="H7" s="180"/>
      <c r="I7" s="180"/>
      <c r="J7" s="44"/>
      <c r="K7" s="633"/>
      <c r="L7" s="633"/>
      <c r="M7" s="634"/>
      <c r="N7" s="216"/>
      <c r="O7" s="620"/>
      <c r="P7" s="802" t="s">
        <v>1656</v>
      </c>
      <c r="Q7" s="802"/>
      <c r="R7" s="802"/>
      <c r="S7" s="219"/>
      <c r="T7" s="219"/>
      <c r="U7" s="613"/>
    </row>
    <row r="8" spans="1:21" ht="60">
      <c r="A8" s="621" t="s">
        <v>708</v>
      </c>
      <c r="B8" s="115" t="s">
        <v>709</v>
      </c>
      <c r="C8" s="115" t="s">
        <v>710</v>
      </c>
      <c r="D8" s="115" t="s">
        <v>711</v>
      </c>
      <c r="E8" s="115" t="s">
        <v>712</v>
      </c>
      <c r="F8" s="115" t="s">
        <v>9</v>
      </c>
      <c r="G8" s="115" t="s">
        <v>713</v>
      </c>
      <c r="H8" s="115" t="s">
        <v>714</v>
      </c>
      <c r="I8" s="115" t="s">
        <v>715</v>
      </c>
      <c r="J8" s="115" t="s">
        <v>716</v>
      </c>
      <c r="K8" s="581" t="s">
        <v>717</v>
      </c>
      <c r="L8" s="635" t="s">
        <v>7003</v>
      </c>
      <c r="M8" s="115" t="s">
        <v>719</v>
      </c>
      <c r="N8" s="115" t="s">
        <v>720</v>
      </c>
      <c r="O8" s="115" t="s">
        <v>721</v>
      </c>
      <c r="P8" s="115" t="s">
        <v>720</v>
      </c>
      <c r="Q8" s="115" t="s">
        <v>719</v>
      </c>
      <c r="R8" s="115" t="s">
        <v>721</v>
      </c>
      <c r="S8" s="581" t="s">
        <v>1658</v>
      </c>
      <c r="T8" s="581" t="s">
        <v>1659</v>
      </c>
      <c r="U8" s="601" t="s">
        <v>3344</v>
      </c>
    </row>
    <row r="9" spans="1:21" ht="63.75">
      <c r="A9" s="184">
        <v>1</v>
      </c>
      <c r="B9" s="184"/>
      <c r="C9" s="119" t="s">
        <v>4993</v>
      </c>
      <c r="D9" s="119" t="s">
        <v>5943</v>
      </c>
      <c r="E9" s="590" t="s">
        <v>6149</v>
      </c>
      <c r="F9" s="54" t="s">
        <v>30</v>
      </c>
      <c r="G9" s="119" t="s">
        <v>33</v>
      </c>
      <c r="H9" s="643" t="s">
        <v>159</v>
      </c>
      <c r="I9" s="625" t="s">
        <v>6</v>
      </c>
      <c r="J9" s="119" t="s">
        <v>4565</v>
      </c>
      <c r="K9" s="54">
        <v>0</v>
      </c>
      <c r="L9" s="54">
        <v>27000</v>
      </c>
      <c r="M9" s="54" t="s">
        <v>7004</v>
      </c>
      <c r="N9" s="119">
        <v>30000</v>
      </c>
      <c r="O9" s="54">
        <v>20</v>
      </c>
      <c r="P9" s="119">
        <v>30000</v>
      </c>
      <c r="Q9" s="54" t="s">
        <v>7005</v>
      </c>
      <c r="R9" s="54">
        <v>20</v>
      </c>
      <c r="S9" s="592" t="s">
        <v>6150</v>
      </c>
      <c r="T9" s="592" t="s">
        <v>6151</v>
      </c>
      <c r="U9" s="592" t="s">
        <v>6152</v>
      </c>
    </row>
    <row r="10" spans="1:21" ht="38.25">
      <c r="A10" s="184">
        <v>2</v>
      </c>
      <c r="B10" s="184"/>
      <c r="C10" s="119" t="s">
        <v>6194</v>
      </c>
      <c r="D10" s="119" t="s">
        <v>4676</v>
      </c>
      <c r="E10" s="590" t="s">
        <v>6195</v>
      </c>
      <c r="F10" s="54" t="s">
        <v>30</v>
      </c>
      <c r="G10" s="119" t="s">
        <v>33</v>
      </c>
      <c r="H10" s="643" t="s">
        <v>34</v>
      </c>
      <c r="I10" s="153" t="s">
        <v>5</v>
      </c>
      <c r="J10" s="119" t="s">
        <v>4565</v>
      </c>
      <c r="K10" s="54">
        <v>0</v>
      </c>
      <c r="L10" s="54">
        <v>27000</v>
      </c>
      <c r="M10" s="54" t="s">
        <v>7004</v>
      </c>
      <c r="N10" s="119">
        <v>30000</v>
      </c>
      <c r="O10" s="54">
        <v>20</v>
      </c>
      <c r="P10" s="119">
        <v>30000</v>
      </c>
      <c r="Q10" s="54" t="s">
        <v>7005</v>
      </c>
      <c r="R10" s="54">
        <v>20</v>
      </c>
      <c r="S10" s="592" t="s">
        <v>6196</v>
      </c>
      <c r="T10" s="592" t="s">
        <v>6197</v>
      </c>
      <c r="U10" s="592" t="s">
        <v>6198</v>
      </c>
    </row>
    <row r="11" spans="1:21" ht="38.25">
      <c r="A11" s="184">
        <v>3</v>
      </c>
      <c r="B11" s="184"/>
      <c r="C11" s="119" t="s">
        <v>4908</v>
      </c>
      <c r="D11" s="119" t="s">
        <v>6092</v>
      </c>
      <c r="E11" s="590" t="s">
        <v>6093</v>
      </c>
      <c r="F11" s="54" t="s">
        <v>30</v>
      </c>
      <c r="G11" s="119" t="s">
        <v>33</v>
      </c>
      <c r="H11" s="643" t="s">
        <v>34</v>
      </c>
      <c r="I11" s="625" t="s">
        <v>6</v>
      </c>
      <c r="J11" s="119" t="s">
        <v>4846</v>
      </c>
      <c r="K11" s="54">
        <v>0</v>
      </c>
      <c r="L11" s="54">
        <v>27000</v>
      </c>
      <c r="M11" s="54" t="s">
        <v>7004</v>
      </c>
      <c r="N11" s="119">
        <v>30000</v>
      </c>
      <c r="O11" s="54">
        <v>20</v>
      </c>
      <c r="P11" s="119">
        <v>30000</v>
      </c>
      <c r="Q11" s="54" t="s">
        <v>7005</v>
      </c>
      <c r="R11" s="54">
        <v>20</v>
      </c>
      <c r="S11" s="592" t="s">
        <v>6094</v>
      </c>
      <c r="T11" s="592" t="s">
        <v>6095</v>
      </c>
      <c r="U11" s="592" t="s">
        <v>6096</v>
      </c>
    </row>
    <row r="12" spans="1:21" ht="51">
      <c r="A12" s="184">
        <v>4</v>
      </c>
      <c r="B12" s="184"/>
      <c r="C12" s="119" t="s">
        <v>6221</v>
      </c>
      <c r="D12" s="119" t="s">
        <v>6222</v>
      </c>
      <c r="E12" s="590" t="s">
        <v>6223</v>
      </c>
      <c r="F12" s="54" t="s">
        <v>30</v>
      </c>
      <c r="G12" s="119" t="s">
        <v>33</v>
      </c>
      <c r="H12" s="643" t="s">
        <v>159</v>
      </c>
      <c r="I12" s="625" t="s">
        <v>6</v>
      </c>
      <c r="J12" s="119" t="s">
        <v>1759</v>
      </c>
      <c r="K12" s="54">
        <v>0</v>
      </c>
      <c r="L12" s="54">
        <v>13500</v>
      </c>
      <c r="M12" s="54" t="s">
        <v>7004</v>
      </c>
      <c r="N12" s="119">
        <v>15000</v>
      </c>
      <c r="O12" s="54">
        <v>20</v>
      </c>
      <c r="P12" s="119">
        <v>15000</v>
      </c>
      <c r="Q12" s="54" t="s">
        <v>7005</v>
      </c>
      <c r="R12" s="54">
        <v>20</v>
      </c>
      <c r="S12" s="592" t="s">
        <v>6224</v>
      </c>
      <c r="T12" s="592" t="s">
        <v>6225</v>
      </c>
      <c r="U12" s="592" t="s">
        <v>6226</v>
      </c>
    </row>
    <row r="13" spans="1:21" ht="51">
      <c r="A13" s="184">
        <v>5</v>
      </c>
      <c r="B13" s="184"/>
      <c r="C13" s="119" t="s">
        <v>4908</v>
      </c>
      <c r="D13" s="119" t="s">
        <v>3026</v>
      </c>
      <c r="E13" s="590" t="s">
        <v>6223</v>
      </c>
      <c r="F13" s="54" t="s">
        <v>30</v>
      </c>
      <c r="G13" s="119" t="s">
        <v>33</v>
      </c>
      <c r="H13" s="643" t="s">
        <v>34</v>
      </c>
      <c r="I13" s="625" t="s">
        <v>6</v>
      </c>
      <c r="J13" s="119" t="s">
        <v>6227</v>
      </c>
      <c r="K13" s="54">
        <v>0</v>
      </c>
      <c r="L13" s="54">
        <v>13500</v>
      </c>
      <c r="M13" s="54" t="s">
        <v>7004</v>
      </c>
      <c r="N13" s="119">
        <v>15000</v>
      </c>
      <c r="O13" s="54">
        <v>20</v>
      </c>
      <c r="P13" s="119">
        <v>15000</v>
      </c>
      <c r="Q13" s="54" t="s">
        <v>7005</v>
      </c>
      <c r="R13" s="54">
        <v>20</v>
      </c>
      <c r="S13" s="592" t="s">
        <v>6228</v>
      </c>
      <c r="T13" s="592" t="s">
        <v>6229</v>
      </c>
      <c r="U13" s="592" t="s">
        <v>6230</v>
      </c>
    </row>
    <row r="14" spans="1:21" ht="63.75">
      <c r="A14" s="184">
        <v>6</v>
      </c>
      <c r="B14" s="184"/>
      <c r="C14" s="119" t="s">
        <v>6215</v>
      </c>
      <c r="D14" s="119" t="s">
        <v>6231</v>
      </c>
      <c r="E14" s="590" t="s">
        <v>6232</v>
      </c>
      <c r="F14" s="54" t="s">
        <v>30</v>
      </c>
      <c r="G14" s="119" t="s">
        <v>33</v>
      </c>
      <c r="H14" s="643" t="s">
        <v>34</v>
      </c>
      <c r="I14" s="625" t="s">
        <v>6</v>
      </c>
      <c r="J14" s="119" t="s">
        <v>6233</v>
      </c>
      <c r="K14" s="54">
        <v>0</v>
      </c>
      <c r="L14" s="54">
        <v>18900</v>
      </c>
      <c r="M14" s="54" t="s">
        <v>7004</v>
      </c>
      <c r="N14" s="119">
        <v>21000</v>
      </c>
      <c r="O14" s="54">
        <v>20</v>
      </c>
      <c r="P14" s="119">
        <v>21000</v>
      </c>
      <c r="Q14" s="54" t="s">
        <v>7005</v>
      </c>
      <c r="R14" s="54">
        <v>20</v>
      </c>
      <c r="S14" s="592" t="s">
        <v>6234</v>
      </c>
      <c r="T14" s="592" t="s">
        <v>6235</v>
      </c>
      <c r="U14" s="592" t="s">
        <v>6236</v>
      </c>
    </row>
    <row r="15" spans="1:21" ht="30">
      <c r="A15" s="184">
        <v>7</v>
      </c>
      <c r="B15" s="184"/>
      <c r="C15" s="119" t="s">
        <v>4555</v>
      </c>
      <c r="D15" s="119" t="s">
        <v>6108</v>
      </c>
      <c r="E15" s="590" t="s">
        <v>6109</v>
      </c>
      <c r="F15" s="54" t="s">
        <v>30</v>
      </c>
      <c r="G15" s="119" t="s">
        <v>33</v>
      </c>
      <c r="H15" s="643" t="s">
        <v>34</v>
      </c>
      <c r="I15" s="153" t="s">
        <v>5</v>
      </c>
      <c r="J15" s="119" t="s">
        <v>4565</v>
      </c>
      <c r="K15" s="54">
        <v>0</v>
      </c>
      <c r="L15" s="54">
        <v>27000</v>
      </c>
      <c r="M15" s="54" t="s">
        <v>7004</v>
      </c>
      <c r="N15" s="119">
        <v>30000</v>
      </c>
      <c r="O15" s="54">
        <v>20</v>
      </c>
      <c r="P15" s="119">
        <v>30000</v>
      </c>
      <c r="Q15" s="54" t="s">
        <v>7005</v>
      </c>
      <c r="R15" s="54">
        <v>20</v>
      </c>
      <c r="S15" s="592" t="s">
        <v>6110</v>
      </c>
      <c r="T15" s="592" t="s">
        <v>6111</v>
      </c>
      <c r="U15" s="592" t="s">
        <v>6112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8"/>
  <sheetViews>
    <sheetView topLeftCell="A16" workbookViewId="0">
      <selection activeCell="A9" sqref="A9:B18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  <c r="U1" s="613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  <c r="U2" s="613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  <c r="U3" s="613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219"/>
      <c r="U4" s="613"/>
    </row>
    <row r="5" spans="1:21" ht="18.75">
      <c r="A5" s="798" t="s">
        <v>6264</v>
      </c>
      <c r="B5" s="798"/>
      <c r="C5" s="798"/>
      <c r="D5" s="798"/>
      <c r="E5" s="798"/>
      <c r="F5" s="798"/>
      <c r="G5" s="798"/>
      <c r="H5" s="178"/>
      <c r="I5" s="178"/>
      <c r="J5" s="220"/>
      <c r="K5" s="614"/>
      <c r="L5" s="615"/>
      <c r="M5" s="221"/>
      <c r="N5" s="215"/>
      <c r="O5" s="644"/>
      <c r="P5" s="617"/>
      <c r="Q5" s="645"/>
      <c r="R5" s="145" t="s">
        <v>1100</v>
      </c>
      <c r="S5" s="219"/>
      <c r="T5" s="219"/>
      <c r="U5" s="613"/>
    </row>
    <row r="6" spans="1:21" ht="15.75">
      <c r="A6" s="619"/>
      <c r="B6" s="169"/>
      <c r="C6" s="169"/>
      <c r="D6" s="169"/>
      <c r="E6" s="170"/>
      <c r="F6" s="180"/>
      <c r="G6" s="180"/>
      <c r="H6" s="180"/>
      <c r="I6" s="180"/>
      <c r="J6" s="44"/>
      <c r="K6" s="633"/>
      <c r="L6" s="633"/>
      <c r="M6" s="804" t="s">
        <v>396</v>
      </c>
      <c r="N6" s="804"/>
      <c r="O6" s="646"/>
      <c r="P6" s="620"/>
      <c r="Q6" s="801" t="s">
        <v>1101</v>
      </c>
      <c r="R6" s="801"/>
      <c r="S6" s="219"/>
      <c r="T6" s="219"/>
      <c r="U6" s="613"/>
    </row>
    <row r="7" spans="1:21" ht="15.75">
      <c r="A7" s="799" t="s">
        <v>1102</v>
      </c>
      <c r="B7" s="799"/>
      <c r="C7" s="799"/>
      <c r="D7" s="169"/>
      <c r="E7" s="170"/>
      <c r="F7" s="180"/>
      <c r="G7" s="180"/>
      <c r="H7" s="180"/>
      <c r="I7" s="180"/>
      <c r="J7" s="44"/>
      <c r="K7" s="633"/>
      <c r="L7" s="633"/>
      <c r="M7" s="223"/>
      <c r="N7" s="216"/>
      <c r="O7" s="646"/>
      <c r="P7" s="802" t="s">
        <v>1656</v>
      </c>
      <c r="Q7" s="802"/>
      <c r="R7" s="802"/>
      <c r="S7" s="219"/>
      <c r="T7" s="219"/>
      <c r="U7" s="613"/>
    </row>
    <row r="8" spans="1:21" ht="60">
      <c r="A8" s="119" t="s">
        <v>708</v>
      </c>
      <c r="B8" s="119" t="s">
        <v>709</v>
      </c>
      <c r="C8" s="115" t="s">
        <v>710</v>
      </c>
      <c r="D8" s="119" t="s">
        <v>711</v>
      </c>
      <c r="E8" s="115" t="s">
        <v>712</v>
      </c>
      <c r="F8" s="115" t="s">
        <v>9</v>
      </c>
      <c r="G8" s="119" t="s">
        <v>713</v>
      </c>
      <c r="H8" s="115" t="s">
        <v>714</v>
      </c>
      <c r="I8" s="119" t="s">
        <v>715</v>
      </c>
      <c r="J8" s="119" t="s">
        <v>933</v>
      </c>
      <c r="K8" s="119" t="s">
        <v>934</v>
      </c>
      <c r="L8" s="119" t="s">
        <v>935</v>
      </c>
      <c r="M8" s="119" t="s">
        <v>936</v>
      </c>
      <c r="N8" s="119" t="s">
        <v>937</v>
      </c>
      <c r="O8" s="119" t="s">
        <v>938</v>
      </c>
      <c r="P8" s="621" t="s">
        <v>720</v>
      </c>
      <c r="Q8" s="119" t="s">
        <v>719</v>
      </c>
      <c r="R8" s="119" t="s">
        <v>721</v>
      </c>
      <c r="S8" s="581" t="s">
        <v>1658</v>
      </c>
      <c r="T8" s="629" t="s">
        <v>6371</v>
      </c>
      <c r="U8" s="629" t="s">
        <v>3344</v>
      </c>
    </row>
    <row r="9" spans="1:21" ht="165">
      <c r="A9" s="184">
        <v>1</v>
      </c>
      <c r="B9" s="184"/>
      <c r="C9" s="95" t="s">
        <v>7006</v>
      </c>
      <c r="D9" s="95" t="s">
        <v>7007</v>
      </c>
      <c r="E9" s="95" t="s">
        <v>7008</v>
      </c>
      <c r="F9" s="123" t="s">
        <v>30</v>
      </c>
      <c r="G9" s="95" t="s">
        <v>387</v>
      </c>
      <c r="H9" s="95" t="s">
        <v>388</v>
      </c>
      <c r="I9" s="153" t="s">
        <v>6</v>
      </c>
      <c r="J9" s="95" t="s">
        <v>7009</v>
      </c>
      <c r="K9" s="95" t="s">
        <v>7010</v>
      </c>
      <c r="L9" s="95" t="s">
        <v>398</v>
      </c>
      <c r="M9" s="95" t="s">
        <v>6428</v>
      </c>
      <c r="N9" s="27">
        <v>70000</v>
      </c>
      <c r="O9" s="123" t="s">
        <v>7011</v>
      </c>
      <c r="P9" s="647">
        <v>70000</v>
      </c>
      <c r="Q9" s="27" t="s">
        <v>7012</v>
      </c>
      <c r="R9" s="27" t="s">
        <v>3249</v>
      </c>
      <c r="S9" s="242" t="s">
        <v>7013</v>
      </c>
      <c r="T9" s="242" t="s">
        <v>7014</v>
      </c>
      <c r="U9" s="242" t="s">
        <v>7015</v>
      </c>
    </row>
    <row r="10" spans="1:21" ht="240">
      <c r="A10" s="184">
        <v>2</v>
      </c>
      <c r="B10" s="184"/>
      <c r="C10" s="95" t="s">
        <v>7016</v>
      </c>
      <c r="D10" s="95" t="s">
        <v>6394</v>
      </c>
      <c r="E10" s="95" t="s">
        <v>7017</v>
      </c>
      <c r="F10" s="123" t="s">
        <v>30</v>
      </c>
      <c r="G10" s="104" t="s">
        <v>33</v>
      </c>
      <c r="H10" s="95" t="s">
        <v>34</v>
      </c>
      <c r="I10" s="104" t="s">
        <v>6</v>
      </c>
      <c r="J10" s="95" t="s">
        <v>7018</v>
      </c>
      <c r="K10" s="95" t="s">
        <v>7019</v>
      </c>
      <c r="L10" s="162" t="s">
        <v>7020</v>
      </c>
      <c r="M10" s="95" t="s">
        <v>7021</v>
      </c>
      <c r="N10" s="27">
        <v>50000</v>
      </c>
      <c r="O10" s="123" t="s">
        <v>7022</v>
      </c>
      <c r="P10" s="104">
        <v>50000</v>
      </c>
      <c r="Q10" s="27" t="s">
        <v>7023</v>
      </c>
      <c r="R10" s="27" t="s">
        <v>3249</v>
      </c>
      <c r="S10" s="242" t="s">
        <v>7024</v>
      </c>
      <c r="T10" s="242" t="s">
        <v>7025</v>
      </c>
      <c r="U10" s="242" t="s">
        <v>7026</v>
      </c>
    </row>
    <row r="11" spans="1:21" ht="135">
      <c r="A11" s="184">
        <v>3</v>
      </c>
      <c r="B11" s="184"/>
      <c r="C11" s="95" t="s">
        <v>849</v>
      </c>
      <c r="D11" s="95" t="s">
        <v>6386</v>
      </c>
      <c r="E11" s="95" t="s">
        <v>7027</v>
      </c>
      <c r="F11" s="123" t="s">
        <v>30</v>
      </c>
      <c r="G11" s="104" t="s">
        <v>33</v>
      </c>
      <c r="H11" s="95" t="s">
        <v>34</v>
      </c>
      <c r="I11" s="104" t="s">
        <v>6</v>
      </c>
      <c r="J11" s="95" t="s">
        <v>7028</v>
      </c>
      <c r="K11" s="95" t="s">
        <v>743</v>
      </c>
      <c r="L11" s="162" t="s">
        <v>374</v>
      </c>
      <c r="M11" s="95" t="s">
        <v>6428</v>
      </c>
      <c r="N11" s="27">
        <v>1229000</v>
      </c>
      <c r="O11" s="123" t="s">
        <v>7022</v>
      </c>
      <c r="P11" s="104">
        <v>50000</v>
      </c>
      <c r="Q11" s="27" t="s">
        <v>7023</v>
      </c>
      <c r="R11" s="27" t="s">
        <v>947</v>
      </c>
      <c r="S11" s="242" t="s">
        <v>3392</v>
      </c>
      <c r="T11" s="242" t="s">
        <v>3393</v>
      </c>
      <c r="U11" s="242" t="s">
        <v>7029</v>
      </c>
    </row>
    <row r="12" spans="1:21" ht="180">
      <c r="A12" s="184">
        <v>4</v>
      </c>
      <c r="B12" s="184"/>
      <c r="C12" s="95" t="s">
        <v>7030</v>
      </c>
      <c r="D12" s="95" t="s">
        <v>7031</v>
      </c>
      <c r="E12" s="95" t="s">
        <v>7032</v>
      </c>
      <c r="F12" s="123" t="s">
        <v>30</v>
      </c>
      <c r="G12" s="104" t="s">
        <v>33</v>
      </c>
      <c r="H12" s="95" t="s">
        <v>34</v>
      </c>
      <c r="I12" s="104" t="s">
        <v>6</v>
      </c>
      <c r="J12" s="95" t="s">
        <v>7033</v>
      </c>
      <c r="K12" s="95" t="s">
        <v>7010</v>
      </c>
      <c r="L12" s="162" t="s">
        <v>398</v>
      </c>
      <c r="M12" s="95" t="s">
        <v>6428</v>
      </c>
      <c r="N12" s="27">
        <v>700000</v>
      </c>
      <c r="O12" s="123" t="s">
        <v>7022</v>
      </c>
      <c r="P12" s="95">
        <v>75000</v>
      </c>
      <c r="Q12" s="27" t="s">
        <v>7023</v>
      </c>
      <c r="R12" s="27" t="s">
        <v>947</v>
      </c>
      <c r="S12" s="242" t="s">
        <v>5791</v>
      </c>
      <c r="T12" s="242" t="s">
        <v>5792</v>
      </c>
      <c r="U12" s="242" t="s">
        <v>7034</v>
      </c>
    </row>
    <row r="13" spans="1:21" ht="150">
      <c r="A13" s="184">
        <v>5</v>
      </c>
      <c r="B13" s="184"/>
      <c r="C13" s="95" t="s">
        <v>6405</v>
      </c>
      <c r="D13" s="95" t="s">
        <v>1324</v>
      </c>
      <c r="E13" s="202" t="s">
        <v>7035</v>
      </c>
      <c r="F13" s="27" t="s">
        <v>30</v>
      </c>
      <c r="G13" s="597" t="s">
        <v>33</v>
      </c>
      <c r="H13" s="95" t="s">
        <v>34</v>
      </c>
      <c r="I13" s="119" t="s">
        <v>5</v>
      </c>
      <c r="J13" s="95" t="s">
        <v>7036</v>
      </c>
      <c r="K13" s="95" t="s">
        <v>7037</v>
      </c>
      <c r="L13" s="95" t="s">
        <v>7038</v>
      </c>
      <c r="M13" s="95" t="s">
        <v>6410</v>
      </c>
      <c r="N13" s="27">
        <v>80000</v>
      </c>
      <c r="O13" s="133" t="s">
        <v>7039</v>
      </c>
      <c r="P13" s="27">
        <v>40000</v>
      </c>
      <c r="Q13" s="27" t="s">
        <v>7040</v>
      </c>
      <c r="R13" s="27" t="s">
        <v>947</v>
      </c>
      <c r="S13" s="242" t="s">
        <v>6412</v>
      </c>
      <c r="T13" s="242" t="s">
        <v>6413</v>
      </c>
      <c r="U13" s="242" t="s">
        <v>6414</v>
      </c>
    </row>
    <row r="14" spans="1:21" ht="76.5">
      <c r="A14" s="184">
        <v>6</v>
      </c>
      <c r="B14" s="184"/>
      <c r="C14" s="95" t="s">
        <v>459</v>
      </c>
      <c r="D14" s="95" t="s">
        <v>6372</v>
      </c>
      <c r="E14" s="140" t="s">
        <v>6373</v>
      </c>
      <c r="F14" s="123" t="s">
        <v>30</v>
      </c>
      <c r="G14" s="640" t="s">
        <v>33</v>
      </c>
      <c r="H14" s="640" t="s">
        <v>34</v>
      </c>
      <c r="I14" s="640" t="s">
        <v>5</v>
      </c>
      <c r="J14" s="140" t="s">
        <v>6374</v>
      </c>
      <c r="K14" s="140" t="s">
        <v>7041</v>
      </c>
      <c r="L14" s="104" t="s">
        <v>374</v>
      </c>
      <c r="M14" s="95" t="s">
        <v>6428</v>
      </c>
      <c r="N14" s="27">
        <v>200000</v>
      </c>
      <c r="O14" s="136" t="s">
        <v>6463</v>
      </c>
      <c r="P14" s="104">
        <v>50000</v>
      </c>
      <c r="Q14" s="237" t="s">
        <v>7042</v>
      </c>
      <c r="R14" s="95" t="s">
        <v>773</v>
      </c>
      <c r="S14" s="242" t="s">
        <v>5715</v>
      </c>
      <c r="T14" s="242" t="s">
        <v>5716</v>
      </c>
      <c r="U14" s="242" t="s">
        <v>5717</v>
      </c>
    </row>
    <row r="15" spans="1:21" ht="127.5">
      <c r="A15" s="184">
        <v>7</v>
      </c>
      <c r="B15" s="184"/>
      <c r="C15" s="95" t="s">
        <v>6440</v>
      </c>
      <c r="D15" s="95" t="s">
        <v>6441</v>
      </c>
      <c r="E15" s="140" t="s">
        <v>6442</v>
      </c>
      <c r="F15" s="123" t="s">
        <v>30</v>
      </c>
      <c r="G15" s="153" t="s">
        <v>5103</v>
      </c>
      <c r="H15" s="95" t="s">
        <v>388</v>
      </c>
      <c r="I15" s="640" t="s">
        <v>6</v>
      </c>
      <c r="J15" s="140" t="s">
        <v>6443</v>
      </c>
      <c r="K15" s="140" t="s">
        <v>6444</v>
      </c>
      <c r="L15" s="95" t="s">
        <v>6445</v>
      </c>
      <c r="M15" s="95" t="s">
        <v>6446</v>
      </c>
      <c r="N15" s="27"/>
      <c r="O15" s="136" t="s">
        <v>6463</v>
      </c>
      <c r="P15" s="95">
        <v>185000</v>
      </c>
      <c r="Q15" s="237" t="s">
        <v>7042</v>
      </c>
      <c r="R15" s="95" t="s">
        <v>728</v>
      </c>
      <c r="S15" s="242" t="s">
        <v>6448</v>
      </c>
      <c r="T15" s="242" t="s">
        <v>6449</v>
      </c>
      <c r="U15" s="242" t="s">
        <v>6450</v>
      </c>
    </row>
    <row r="16" spans="1:21" ht="135">
      <c r="A16" s="184">
        <v>8</v>
      </c>
      <c r="B16" s="184"/>
      <c r="C16" s="95" t="s">
        <v>849</v>
      </c>
      <c r="D16" s="95" t="s">
        <v>6386</v>
      </c>
      <c r="E16" s="140" t="s">
        <v>7027</v>
      </c>
      <c r="F16" s="123" t="s">
        <v>30</v>
      </c>
      <c r="G16" s="597" t="s">
        <v>33</v>
      </c>
      <c r="H16" s="597" t="s">
        <v>34</v>
      </c>
      <c r="I16" s="640" t="s">
        <v>6</v>
      </c>
      <c r="J16" s="95" t="s">
        <v>7028</v>
      </c>
      <c r="K16" s="95" t="s">
        <v>743</v>
      </c>
      <c r="L16" s="95" t="s">
        <v>374</v>
      </c>
      <c r="M16" s="95" t="s">
        <v>6428</v>
      </c>
      <c r="N16" s="27">
        <v>200000</v>
      </c>
      <c r="O16" s="136" t="s">
        <v>7043</v>
      </c>
      <c r="P16" s="27">
        <v>50000</v>
      </c>
      <c r="Q16" s="27" t="s">
        <v>7043</v>
      </c>
      <c r="R16" s="27" t="s">
        <v>1008</v>
      </c>
      <c r="S16" s="241" t="s">
        <v>3392</v>
      </c>
      <c r="T16" s="242" t="s">
        <v>3393</v>
      </c>
      <c r="U16" s="242" t="s">
        <v>7029</v>
      </c>
    </row>
    <row r="17" spans="1:21" ht="96">
      <c r="A17" s="184">
        <v>9</v>
      </c>
      <c r="B17" s="184"/>
      <c r="C17" s="95" t="s">
        <v>7044</v>
      </c>
      <c r="D17" s="95" t="s">
        <v>7045</v>
      </c>
      <c r="E17" s="162" t="s">
        <v>7046</v>
      </c>
      <c r="F17" s="123" t="s">
        <v>30</v>
      </c>
      <c r="G17" s="639" t="s">
        <v>33</v>
      </c>
      <c r="H17" s="639" t="s">
        <v>34</v>
      </c>
      <c r="I17" s="639" t="s">
        <v>5</v>
      </c>
      <c r="J17" s="155" t="s">
        <v>7047</v>
      </c>
      <c r="K17" s="162" t="s">
        <v>7041</v>
      </c>
      <c r="L17" s="95" t="s">
        <v>374</v>
      </c>
      <c r="M17" s="95" t="s">
        <v>6428</v>
      </c>
      <c r="N17" s="27">
        <v>200000</v>
      </c>
      <c r="O17" s="214" t="s">
        <v>7048</v>
      </c>
      <c r="P17" s="27">
        <v>50000</v>
      </c>
      <c r="Q17" s="190" t="s">
        <v>7049</v>
      </c>
      <c r="R17" s="27" t="s">
        <v>947</v>
      </c>
      <c r="S17" s="241" t="s">
        <v>5785</v>
      </c>
      <c r="T17" s="242" t="s">
        <v>5786</v>
      </c>
      <c r="U17" s="242" t="s">
        <v>5787</v>
      </c>
    </row>
    <row r="18" spans="1:21" ht="105">
      <c r="A18" s="184">
        <v>10</v>
      </c>
      <c r="B18" s="184"/>
      <c r="C18" s="95" t="s">
        <v>7050</v>
      </c>
      <c r="D18" s="119" t="s">
        <v>7051</v>
      </c>
      <c r="E18" s="155" t="s">
        <v>7052</v>
      </c>
      <c r="F18" s="27" t="s">
        <v>30</v>
      </c>
      <c r="G18" s="119" t="s">
        <v>33</v>
      </c>
      <c r="H18" s="119" t="s">
        <v>34</v>
      </c>
      <c r="I18" s="119" t="s">
        <v>6</v>
      </c>
      <c r="J18" s="119" t="s">
        <v>788</v>
      </c>
      <c r="K18" s="95" t="s">
        <v>967</v>
      </c>
      <c r="L18" s="95" t="s">
        <v>398</v>
      </c>
      <c r="M18" s="95" t="s">
        <v>6428</v>
      </c>
      <c r="N18" s="27">
        <v>280000</v>
      </c>
      <c r="O18" s="133" t="s">
        <v>7053</v>
      </c>
      <c r="P18" s="27">
        <v>70000</v>
      </c>
      <c r="Q18" s="27" t="s">
        <v>7053</v>
      </c>
      <c r="R18" s="27" t="s">
        <v>985</v>
      </c>
      <c r="S18" s="592" t="s">
        <v>4642</v>
      </c>
      <c r="T18" s="592" t="s">
        <v>4643</v>
      </c>
      <c r="U18" s="592" t="s">
        <v>4644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9"/>
  <sheetViews>
    <sheetView topLeftCell="A16" workbookViewId="0">
      <selection activeCell="A9" sqref="A9:A18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  <c r="U1" s="806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  <c r="U2" s="806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  <c r="U3" s="806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219"/>
      <c r="U4" s="806"/>
    </row>
    <row r="5" spans="1:21" ht="18.75">
      <c r="A5" s="798" t="s">
        <v>7054</v>
      </c>
      <c r="B5" s="798"/>
      <c r="C5" s="798"/>
      <c r="D5" s="798"/>
      <c r="E5" s="798"/>
      <c r="F5" s="798"/>
      <c r="G5" s="798"/>
      <c r="H5" s="178"/>
      <c r="I5" s="178"/>
      <c r="J5" s="807"/>
      <c r="K5" s="614"/>
      <c r="L5" s="615"/>
      <c r="M5" s="167" t="s">
        <v>3454</v>
      </c>
      <c r="N5" s="215"/>
      <c r="O5" s="616"/>
      <c r="P5" s="617"/>
      <c r="Q5" s="808"/>
      <c r="R5" s="145" t="s">
        <v>1100</v>
      </c>
      <c r="S5" s="219"/>
      <c r="T5" s="219"/>
      <c r="U5" s="806"/>
    </row>
    <row r="6" spans="1:21" ht="15.75">
      <c r="A6" s="619"/>
      <c r="B6" s="169"/>
      <c r="C6" s="169"/>
      <c r="D6" s="169"/>
      <c r="E6" s="173"/>
      <c r="F6" s="44"/>
      <c r="G6" s="180"/>
      <c r="H6" s="805" t="s">
        <v>6458</v>
      </c>
      <c r="I6" s="805"/>
      <c r="J6" s="805"/>
      <c r="K6" s="633"/>
      <c r="L6" s="633"/>
      <c r="M6" s="172"/>
      <c r="N6" s="216"/>
      <c r="O6" s="620"/>
      <c r="P6" s="620"/>
      <c r="Q6" s="803" t="s">
        <v>1655</v>
      </c>
      <c r="R6" s="803"/>
      <c r="S6" s="219"/>
      <c r="T6" s="219"/>
      <c r="U6" s="806"/>
    </row>
    <row r="7" spans="1:21" ht="15.75">
      <c r="A7" s="799" t="s">
        <v>1102</v>
      </c>
      <c r="B7" s="799"/>
      <c r="C7" s="799"/>
      <c r="D7" s="169"/>
      <c r="E7" s="173"/>
      <c r="F7" s="44"/>
      <c r="G7" s="180"/>
      <c r="H7" s="180"/>
      <c r="I7" s="180"/>
      <c r="J7" s="170"/>
      <c r="K7" s="633"/>
      <c r="L7" s="633"/>
      <c r="M7" s="172"/>
      <c r="N7" s="216"/>
      <c r="O7" s="620"/>
      <c r="P7" s="802" t="s">
        <v>1656</v>
      </c>
      <c r="Q7" s="802"/>
      <c r="R7" s="802"/>
      <c r="S7" s="219"/>
      <c r="T7" s="219"/>
      <c r="U7" s="806"/>
    </row>
    <row r="8" spans="1:21" ht="60">
      <c r="A8" s="621" t="s">
        <v>708</v>
      </c>
      <c r="B8" s="115" t="s">
        <v>709</v>
      </c>
      <c r="C8" s="115" t="s">
        <v>710</v>
      </c>
      <c r="D8" s="115" t="s">
        <v>711</v>
      </c>
      <c r="E8" s="115" t="s">
        <v>712</v>
      </c>
      <c r="F8" s="115" t="s">
        <v>9</v>
      </c>
      <c r="G8" s="115" t="s">
        <v>713</v>
      </c>
      <c r="H8" s="115" t="s">
        <v>714</v>
      </c>
      <c r="I8" s="115" t="s">
        <v>715</v>
      </c>
      <c r="J8" s="115" t="s">
        <v>716</v>
      </c>
      <c r="K8" s="581" t="s">
        <v>717</v>
      </c>
      <c r="L8" s="635" t="s">
        <v>6265</v>
      </c>
      <c r="M8" s="115" t="s">
        <v>719</v>
      </c>
      <c r="N8" s="115" t="s">
        <v>720</v>
      </c>
      <c r="O8" s="115" t="s">
        <v>721</v>
      </c>
      <c r="P8" s="115" t="s">
        <v>720</v>
      </c>
      <c r="Q8" s="115" t="s">
        <v>719</v>
      </c>
      <c r="R8" s="115" t="s">
        <v>721</v>
      </c>
      <c r="S8" s="581" t="s">
        <v>1658</v>
      </c>
      <c r="T8" s="581" t="s">
        <v>1659</v>
      </c>
      <c r="U8" s="624" t="s">
        <v>3344</v>
      </c>
    </row>
    <row r="9" spans="1:21" ht="45">
      <c r="A9" s="184">
        <v>1</v>
      </c>
      <c r="B9" s="184"/>
      <c r="C9" s="196" t="s">
        <v>7055</v>
      </c>
      <c r="D9" s="196" t="s">
        <v>1862</v>
      </c>
      <c r="E9" s="809" t="s">
        <v>7056</v>
      </c>
      <c r="F9" s="27" t="s">
        <v>30</v>
      </c>
      <c r="G9" s="810" t="s">
        <v>33</v>
      </c>
      <c r="H9" s="810" t="s">
        <v>34</v>
      </c>
      <c r="I9" s="810" t="s">
        <v>5</v>
      </c>
      <c r="J9" s="95" t="s">
        <v>7057</v>
      </c>
      <c r="K9" s="27">
        <v>50000</v>
      </c>
      <c r="L9" s="27">
        <v>31500</v>
      </c>
      <c r="M9" s="27" t="s">
        <v>7058</v>
      </c>
      <c r="N9" s="177">
        <v>35000</v>
      </c>
      <c r="O9" s="27">
        <v>20</v>
      </c>
      <c r="P9" s="177">
        <v>35000</v>
      </c>
      <c r="Q9" s="27" t="s">
        <v>7058</v>
      </c>
      <c r="R9" s="27">
        <v>20</v>
      </c>
      <c r="S9" s="242" t="s">
        <v>7059</v>
      </c>
      <c r="T9" s="242" t="s">
        <v>7060</v>
      </c>
      <c r="U9" s="242" t="s">
        <v>7061</v>
      </c>
    </row>
    <row r="10" spans="1:21" ht="67.5">
      <c r="A10" s="184">
        <v>2</v>
      </c>
      <c r="B10" s="184"/>
      <c r="C10" s="196" t="s">
        <v>7062</v>
      </c>
      <c r="D10" s="196" t="s">
        <v>1816</v>
      </c>
      <c r="E10" s="809" t="s">
        <v>7063</v>
      </c>
      <c r="F10" s="27" t="s">
        <v>30</v>
      </c>
      <c r="G10" s="810" t="s">
        <v>1818</v>
      </c>
      <c r="H10" s="810" t="s">
        <v>34</v>
      </c>
      <c r="I10" s="810" t="s">
        <v>5</v>
      </c>
      <c r="J10" s="95" t="s">
        <v>7057</v>
      </c>
      <c r="K10" s="27">
        <v>100000</v>
      </c>
      <c r="L10" s="27">
        <v>63000</v>
      </c>
      <c r="M10" s="27" t="s">
        <v>7058</v>
      </c>
      <c r="N10" s="177">
        <v>70000</v>
      </c>
      <c r="O10" s="27">
        <v>20</v>
      </c>
      <c r="P10" s="177">
        <v>70000</v>
      </c>
      <c r="Q10" s="27" t="s">
        <v>7058</v>
      </c>
      <c r="R10" s="27">
        <v>20</v>
      </c>
      <c r="S10" s="242" t="s">
        <v>7064</v>
      </c>
      <c r="T10" s="242" t="s">
        <v>7065</v>
      </c>
      <c r="U10" s="242" t="s">
        <v>7066</v>
      </c>
    </row>
    <row r="11" spans="1:21" ht="45">
      <c r="A11" s="184">
        <v>3</v>
      </c>
      <c r="B11" s="184"/>
      <c r="C11" s="196" t="s">
        <v>7067</v>
      </c>
      <c r="D11" s="196" t="s">
        <v>7068</v>
      </c>
      <c r="E11" s="811" t="s">
        <v>7069</v>
      </c>
      <c r="F11" s="27" t="s">
        <v>30</v>
      </c>
      <c r="G11" s="810" t="s">
        <v>33</v>
      </c>
      <c r="H11" s="810" t="s">
        <v>34</v>
      </c>
      <c r="I11" s="810" t="s">
        <v>6</v>
      </c>
      <c r="J11" s="95" t="s">
        <v>7057</v>
      </c>
      <c r="K11" s="27">
        <v>150000</v>
      </c>
      <c r="L11" s="27">
        <v>94500</v>
      </c>
      <c r="M11" s="27" t="s">
        <v>7058</v>
      </c>
      <c r="N11" s="177">
        <v>105000</v>
      </c>
      <c r="O11" s="27">
        <v>20</v>
      </c>
      <c r="P11" s="177">
        <v>105000</v>
      </c>
      <c r="Q11" s="27" t="s">
        <v>7058</v>
      </c>
      <c r="R11" s="27">
        <v>20</v>
      </c>
      <c r="S11" s="242" t="s">
        <v>7070</v>
      </c>
      <c r="T11" s="242" t="s">
        <v>7071</v>
      </c>
      <c r="U11" s="242" t="s">
        <v>7072</v>
      </c>
    </row>
    <row r="12" spans="1:21" ht="45">
      <c r="A12" s="184">
        <v>4</v>
      </c>
      <c r="B12" s="184"/>
      <c r="C12" s="196" t="s">
        <v>7073</v>
      </c>
      <c r="D12" s="196" t="s">
        <v>7074</v>
      </c>
      <c r="E12" s="809" t="s">
        <v>7075</v>
      </c>
      <c r="F12" s="27" t="s">
        <v>30</v>
      </c>
      <c r="G12" s="810" t="s">
        <v>33</v>
      </c>
      <c r="H12" s="810" t="s">
        <v>34</v>
      </c>
      <c r="I12" s="810" t="s">
        <v>5</v>
      </c>
      <c r="J12" s="95" t="s">
        <v>7057</v>
      </c>
      <c r="K12" s="27">
        <v>100000</v>
      </c>
      <c r="L12" s="27">
        <v>63000</v>
      </c>
      <c r="M12" s="27" t="s">
        <v>7058</v>
      </c>
      <c r="N12" s="177">
        <v>70000</v>
      </c>
      <c r="O12" s="27">
        <v>20</v>
      </c>
      <c r="P12" s="177">
        <v>70000</v>
      </c>
      <c r="Q12" s="27" t="s">
        <v>7058</v>
      </c>
      <c r="R12" s="27">
        <v>20</v>
      </c>
      <c r="S12" s="242" t="s">
        <v>7076</v>
      </c>
      <c r="T12" s="242" t="s">
        <v>7077</v>
      </c>
      <c r="U12" s="242" t="s">
        <v>7078</v>
      </c>
    </row>
    <row r="13" spans="1:21" ht="45">
      <c r="A13" s="184">
        <v>5</v>
      </c>
      <c r="B13" s="184"/>
      <c r="C13" s="196" t="s">
        <v>7079</v>
      </c>
      <c r="D13" s="196" t="s">
        <v>7080</v>
      </c>
      <c r="E13" s="809" t="s">
        <v>7081</v>
      </c>
      <c r="F13" s="27" t="s">
        <v>30</v>
      </c>
      <c r="G13" s="810" t="s">
        <v>33</v>
      </c>
      <c r="H13" s="810" t="s">
        <v>34</v>
      </c>
      <c r="I13" s="810" t="s">
        <v>5</v>
      </c>
      <c r="J13" s="95" t="s">
        <v>7057</v>
      </c>
      <c r="K13" s="27">
        <v>100000</v>
      </c>
      <c r="L13" s="27">
        <v>63000</v>
      </c>
      <c r="M13" s="27" t="s">
        <v>7058</v>
      </c>
      <c r="N13" s="177">
        <v>70000</v>
      </c>
      <c r="O13" s="27">
        <v>20</v>
      </c>
      <c r="P13" s="177">
        <v>70000</v>
      </c>
      <c r="Q13" s="27" t="s">
        <v>7058</v>
      </c>
      <c r="R13" s="27">
        <v>20</v>
      </c>
      <c r="S13" s="242" t="s">
        <v>7082</v>
      </c>
      <c r="T13" s="242" t="s">
        <v>7083</v>
      </c>
      <c r="U13" s="242" t="s">
        <v>7084</v>
      </c>
    </row>
    <row r="14" spans="1:21" ht="45">
      <c r="A14" s="184">
        <v>6</v>
      </c>
      <c r="B14" s="184"/>
      <c r="C14" s="196" t="s">
        <v>7085</v>
      </c>
      <c r="D14" s="196" t="s">
        <v>1746</v>
      </c>
      <c r="E14" s="809" t="s">
        <v>7086</v>
      </c>
      <c r="F14" s="27" t="s">
        <v>30</v>
      </c>
      <c r="G14" s="810" t="s">
        <v>33</v>
      </c>
      <c r="H14" s="810" t="s">
        <v>159</v>
      </c>
      <c r="I14" s="810" t="s">
        <v>5</v>
      </c>
      <c r="J14" s="95" t="s">
        <v>7057</v>
      </c>
      <c r="K14" s="27">
        <v>70000</v>
      </c>
      <c r="L14" s="27">
        <v>44100</v>
      </c>
      <c r="M14" s="27" t="s">
        <v>7058</v>
      </c>
      <c r="N14" s="177">
        <v>49000</v>
      </c>
      <c r="O14" s="27">
        <v>20</v>
      </c>
      <c r="P14" s="177">
        <v>49000</v>
      </c>
      <c r="Q14" s="27" t="s">
        <v>7058</v>
      </c>
      <c r="R14" s="27">
        <v>20</v>
      </c>
      <c r="S14" s="242" t="s">
        <v>7087</v>
      </c>
      <c r="T14" s="242" t="s">
        <v>7088</v>
      </c>
      <c r="U14" s="242" t="s">
        <v>7089</v>
      </c>
    </row>
    <row r="15" spans="1:21" ht="45">
      <c r="A15" s="184">
        <v>7</v>
      </c>
      <c r="B15" s="184"/>
      <c r="C15" s="196" t="s">
        <v>6612</v>
      </c>
      <c r="D15" s="196" t="s">
        <v>7090</v>
      </c>
      <c r="E15" s="809" t="s">
        <v>7091</v>
      </c>
      <c r="F15" s="27" t="s">
        <v>30</v>
      </c>
      <c r="G15" s="810" t="s">
        <v>33</v>
      </c>
      <c r="H15" s="810" t="s">
        <v>34</v>
      </c>
      <c r="I15" s="810" t="s">
        <v>5</v>
      </c>
      <c r="J15" s="95" t="s">
        <v>7057</v>
      </c>
      <c r="K15" s="27">
        <v>100000</v>
      </c>
      <c r="L15" s="27">
        <v>63000</v>
      </c>
      <c r="M15" s="27" t="s">
        <v>7058</v>
      </c>
      <c r="N15" s="177">
        <v>70000</v>
      </c>
      <c r="O15" s="27">
        <v>20</v>
      </c>
      <c r="P15" s="177">
        <v>70000</v>
      </c>
      <c r="Q15" s="27" t="s">
        <v>7058</v>
      </c>
      <c r="R15" s="27">
        <v>20</v>
      </c>
      <c r="S15" s="242" t="s">
        <v>7092</v>
      </c>
      <c r="T15" s="242" t="s">
        <v>7093</v>
      </c>
      <c r="U15" s="242" t="s">
        <v>7094</v>
      </c>
    </row>
    <row r="16" spans="1:21" ht="45">
      <c r="A16" s="184">
        <v>8</v>
      </c>
      <c r="B16" s="184"/>
      <c r="C16" s="196" t="s">
        <v>7095</v>
      </c>
      <c r="D16" s="196" t="s">
        <v>7096</v>
      </c>
      <c r="E16" s="809" t="s">
        <v>7097</v>
      </c>
      <c r="F16" s="27" t="s">
        <v>30</v>
      </c>
      <c r="G16" s="810" t="s">
        <v>33</v>
      </c>
      <c r="H16" s="810" t="s">
        <v>34</v>
      </c>
      <c r="I16" s="810" t="s">
        <v>6</v>
      </c>
      <c r="J16" s="95" t="s">
        <v>7057</v>
      </c>
      <c r="K16" s="27">
        <v>100000</v>
      </c>
      <c r="L16" s="27">
        <v>63000</v>
      </c>
      <c r="M16" s="27" t="s">
        <v>7058</v>
      </c>
      <c r="N16" s="177">
        <v>70000</v>
      </c>
      <c r="O16" s="27">
        <v>20</v>
      </c>
      <c r="P16" s="177">
        <v>70000</v>
      </c>
      <c r="Q16" s="27" t="s">
        <v>7058</v>
      </c>
      <c r="R16" s="27">
        <v>20</v>
      </c>
      <c r="S16" s="242" t="s">
        <v>7098</v>
      </c>
      <c r="T16" s="242" t="s">
        <v>7099</v>
      </c>
      <c r="U16" s="242" t="s">
        <v>7100</v>
      </c>
    </row>
    <row r="17" spans="1:21" ht="105">
      <c r="A17" s="184">
        <v>9</v>
      </c>
      <c r="B17" s="184"/>
      <c r="C17" s="95" t="s">
        <v>2494</v>
      </c>
      <c r="D17" s="95" t="s">
        <v>7101</v>
      </c>
      <c r="E17" s="95" t="s">
        <v>7102</v>
      </c>
      <c r="F17" s="54" t="s">
        <v>30</v>
      </c>
      <c r="G17" s="812" t="s">
        <v>33</v>
      </c>
      <c r="H17" s="119" t="s">
        <v>159</v>
      </c>
      <c r="I17" s="812" t="s">
        <v>5</v>
      </c>
      <c r="J17" s="95" t="s">
        <v>5899</v>
      </c>
      <c r="K17" s="54">
        <v>50000</v>
      </c>
      <c r="L17" s="54">
        <v>31500</v>
      </c>
      <c r="M17" s="213" t="s">
        <v>7103</v>
      </c>
      <c r="N17" s="95">
        <v>35000</v>
      </c>
      <c r="O17" s="54">
        <v>20</v>
      </c>
      <c r="P17" s="95">
        <v>35000</v>
      </c>
      <c r="Q17" s="213" t="s">
        <v>7104</v>
      </c>
      <c r="R17" s="54">
        <v>20</v>
      </c>
      <c r="S17" s="242" t="s">
        <v>7105</v>
      </c>
      <c r="T17" s="242" t="s">
        <v>7106</v>
      </c>
      <c r="U17" s="242" t="s">
        <v>7107</v>
      </c>
    </row>
    <row r="18" spans="1:21" ht="105">
      <c r="A18" s="184">
        <v>10</v>
      </c>
      <c r="B18" s="184"/>
      <c r="C18" s="95" t="s">
        <v>4833</v>
      </c>
      <c r="D18" s="95" t="s">
        <v>7108</v>
      </c>
      <c r="E18" s="95" t="s">
        <v>7102</v>
      </c>
      <c r="F18" s="54" t="s">
        <v>30</v>
      </c>
      <c r="G18" s="812" t="s">
        <v>33</v>
      </c>
      <c r="H18" s="812" t="s">
        <v>34</v>
      </c>
      <c r="I18" s="812" t="s">
        <v>5</v>
      </c>
      <c r="J18" s="123" t="s">
        <v>1682</v>
      </c>
      <c r="K18" s="54">
        <v>50000</v>
      </c>
      <c r="L18" s="54">
        <v>31500</v>
      </c>
      <c r="M18" s="213" t="s">
        <v>7103</v>
      </c>
      <c r="N18" s="95">
        <v>35000</v>
      </c>
      <c r="O18" s="54">
        <v>20</v>
      </c>
      <c r="P18" s="95">
        <v>35000</v>
      </c>
      <c r="Q18" s="213" t="s">
        <v>7104</v>
      </c>
      <c r="R18" s="54">
        <v>20</v>
      </c>
      <c r="S18" s="242" t="s">
        <v>7109</v>
      </c>
      <c r="T18" s="242" t="s">
        <v>7110</v>
      </c>
      <c r="U18" s="242" t="s">
        <v>7111</v>
      </c>
    </row>
    <row r="19" spans="1:21" ht="90">
      <c r="A19" s="184">
        <v>11</v>
      </c>
      <c r="B19" s="184"/>
      <c r="C19" s="95" t="s">
        <v>7112</v>
      </c>
      <c r="D19" s="95" t="s">
        <v>7113</v>
      </c>
      <c r="E19" s="95" t="s">
        <v>7114</v>
      </c>
      <c r="F19" s="54" t="s">
        <v>30</v>
      </c>
      <c r="G19" s="812" t="s">
        <v>33</v>
      </c>
      <c r="H19" s="812" t="s">
        <v>34</v>
      </c>
      <c r="I19" s="119" t="s">
        <v>6</v>
      </c>
      <c r="J19" s="123" t="s">
        <v>1682</v>
      </c>
      <c r="K19" s="54">
        <v>50000</v>
      </c>
      <c r="L19" s="54">
        <v>31500</v>
      </c>
      <c r="M19" s="213" t="s">
        <v>7103</v>
      </c>
      <c r="N19" s="95">
        <v>35000</v>
      </c>
      <c r="O19" s="54">
        <v>20</v>
      </c>
      <c r="P19" s="95">
        <v>35000</v>
      </c>
      <c r="Q19" s="213" t="s">
        <v>7104</v>
      </c>
      <c r="R19" s="54">
        <v>20</v>
      </c>
      <c r="S19" s="242" t="s">
        <v>7115</v>
      </c>
      <c r="T19" s="242" t="s">
        <v>7116</v>
      </c>
      <c r="U19" s="242" t="s">
        <v>7117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8"/>
  <sheetViews>
    <sheetView topLeftCell="A16" workbookViewId="0">
      <selection activeCell="A9" sqref="A9:A18"/>
    </sheetView>
  </sheetViews>
  <sheetFormatPr defaultRowHeight="15"/>
  <sheetData>
    <row r="1" spans="1:21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219"/>
      <c r="T1" s="219"/>
      <c r="U1" s="613"/>
    </row>
    <row r="2" spans="1:21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219"/>
      <c r="T2" s="219"/>
      <c r="U2" s="613"/>
    </row>
    <row r="3" spans="1:21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219"/>
      <c r="T3" s="219"/>
      <c r="U3" s="613"/>
    </row>
    <row r="4" spans="1:21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219"/>
      <c r="T4" s="219"/>
      <c r="U4" s="613"/>
    </row>
    <row r="5" spans="1:21" ht="18">
      <c r="A5" s="798" t="s">
        <v>7054</v>
      </c>
      <c r="B5" s="798"/>
      <c r="C5" s="798"/>
      <c r="D5" s="798"/>
      <c r="E5" s="798"/>
      <c r="F5" s="798"/>
      <c r="G5" s="798"/>
      <c r="H5" s="178"/>
      <c r="I5" s="178"/>
      <c r="J5" s="813"/>
      <c r="K5" s="814"/>
      <c r="L5" s="814"/>
      <c r="M5" s="221"/>
      <c r="N5" s="215"/>
      <c r="O5" s="815"/>
      <c r="P5" s="617"/>
      <c r="Q5" s="632"/>
      <c r="R5" s="145" t="s">
        <v>1100</v>
      </c>
      <c r="S5" s="219"/>
      <c r="T5" s="219"/>
      <c r="U5" s="613"/>
    </row>
    <row r="6" spans="1:21" ht="15.75">
      <c r="A6" s="619"/>
      <c r="B6" s="169"/>
      <c r="C6" s="169"/>
      <c r="D6" s="169"/>
      <c r="E6" s="173"/>
      <c r="F6" s="180"/>
      <c r="G6" s="180"/>
      <c r="H6" s="180"/>
      <c r="I6" s="180"/>
      <c r="J6" s="173"/>
      <c r="K6" s="816"/>
      <c r="L6" s="816"/>
      <c r="M6" s="804" t="s">
        <v>396</v>
      </c>
      <c r="N6" s="804"/>
      <c r="O6" s="817"/>
      <c r="P6" s="620"/>
      <c r="Q6" s="801" t="s">
        <v>1101</v>
      </c>
      <c r="R6" s="801"/>
      <c r="S6" s="219"/>
      <c r="T6" s="219"/>
      <c r="U6" s="613"/>
    </row>
    <row r="7" spans="1:21" ht="15.75">
      <c r="A7" s="799" t="s">
        <v>1102</v>
      </c>
      <c r="B7" s="799"/>
      <c r="C7" s="799"/>
      <c r="D7" s="169"/>
      <c r="E7" s="173"/>
      <c r="F7" s="180"/>
      <c r="G7" s="180"/>
      <c r="H7" s="180"/>
      <c r="I7" s="180"/>
      <c r="J7" s="173"/>
      <c r="K7" s="816"/>
      <c r="L7" s="816"/>
      <c r="M7" s="223"/>
      <c r="N7" s="216"/>
      <c r="O7" s="817"/>
      <c r="P7" s="802" t="s">
        <v>1656</v>
      </c>
      <c r="Q7" s="802"/>
      <c r="R7" s="802"/>
      <c r="S7" s="219"/>
      <c r="T7" s="219"/>
      <c r="U7" s="613"/>
    </row>
    <row r="8" spans="1:21" ht="60">
      <c r="A8" s="119" t="s">
        <v>708</v>
      </c>
      <c r="B8" s="119" t="s">
        <v>709</v>
      </c>
      <c r="C8" s="115" t="s">
        <v>710</v>
      </c>
      <c r="D8" s="119" t="s">
        <v>711</v>
      </c>
      <c r="E8" s="115" t="s">
        <v>712</v>
      </c>
      <c r="F8" s="115" t="s">
        <v>9</v>
      </c>
      <c r="G8" s="119" t="s">
        <v>713</v>
      </c>
      <c r="H8" s="115" t="s">
        <v>714</v>
      </c>
      <c r="I8" s="119" t="s">
        <v>715</v>
      </c>
      <c r="J8" s="119" t="s">
        <v>933</v>
      </c>
      <c r="K8" s="119" t="s">
        <v>934</v>
      </c>
      <c r="L8" s="119" t="s">
        <v>935</v>
      </c>
      <c r="M8" s="119" t="s">
        <v>936</v>
      </c>
      <c r="N8" s="119" t="s">
        <v>937</v>
      </c>
      <c r="O8" s="119" t="s">
        <v>938</v>
      </c>
      <c r="P8" s="621" t="s">
        <v>720</v>
      </c>
      <c r="Q8" s="119" t="s">
        <v>719</v>
      </c>
      <c r="R8" s="119" t="s">
        <v>721</v>
      </c>
      <c r="S8" s="581" t="s">
        <v>1658</v>
      </c>
      <c r="T8" s="629" t="s">
        <v>6371</v>
      </c>
      <c r="U8" s="629" t="s">
        <v>3344</v>
      </c>
    </row>
    <row r="9" spans="1:21" ht="96">
      <c r="A9" s="184">
        <v>1</v>
      </c>
      <c r="B9" s="184"/>
      <c r="C9" s="95" t="s">
        <v>7044</v>
      </c>
      <c r="D9" s="95" t="s">
        <v>7045</v>
      </c>
      <c r="E9" s="162" t="s">
        <v>7118</v>
      </c>
      <c r="F9" s="123" t="s">
        <v>30</v>
      </c>
      <c r="G9" s="640" t="s">
        <v>33</v>
      </c>
      <c r="H9" s="640" t="s">
        <v>34</v>
      </c>
      <c r="I9" s="640" t="s">
        <v>5</v>
      </c>
      <c r="J9" s="155" t="s">
        <v>7119</v>
      </c>
      <c r="K9" s="155" t="s">
        <v>743</v>
      </c>
      <c r="L9" s="95" t="s">
        <v>374</v>
      </c>
      <c r="M9" s="95" t="s">
        <v>6428</v>
      </c>
      <c r="N9" s="95">
        <v>50000</v>
      </c>
      <c r="O9" s="123" t="s">
        <v>7120</v>
      </c>
      <c r="P9" s="95">
        <v>50000</v>
      </c>
      <c r="Q9" s="27" t="s">
        <v>7121</v>
      </c>
      <c r="R9" s="95" t="s">
        <v>728</v>
      </c>
      <c r="S9" s="242" t="s">
        <v>5785</v>
      </c>
      <c r="T9" s="242" t="s">
        <v>5786</v>
      </c>
      <c r="U9" s="599" t="s">
        <v>5787</v>
      </c>
    </row>
    <row r="10" spans="1:21" ht="96">
      <c r="A10" s="184">
        <v>2</v>
      </c>
      <c r="B10" s="184"/>
      <c r="C10" s="95" t="s">
        <v>3239</v>
      </c>
      <c r="D10" s="95" t="s">
        <v>6437</v>
      </c>
      <c r="E10" s="162" t="s">
        <v>6438</v>
      </c>
      <c r="F10" s="123" t="s">
        <v>30</v>
      </c>
      <c r="G10" s="640" t="s">
        <v>33</v>
      </c>
      <c r="H10" s="640" t="s">
        <v>34</v>
      </c>
      <c r="I10" s="640" t="s">
        <v>5</v>
      </c>
      <c r="J10" s="155" t="s">
        <v>7119</v>
      </c>
      <c r="K10" s="155" t="s">
        <v>743</v>
      </c>
      <c r="L10" s="95" t="s">
        <v>374</v>
      </c>
      <c r="M10" s="95" t="s">
        <v>6428</v>
      </c>
      <c r="N10" s="95">
        <v>50000</v>
      </c>
      <c r="O10" s="123" t="s">
        <v>7120</v>
      </c>
      <c r="P10" s="95">
        <v>50000</v>
      </c>
      <c r="Q10" s="27" t="s">
        <v>7121</v>
      </c>
      <c r="R10" s="95" t="s">
        <v>773</v>
      </c>
      <c r="S10" s="242" t="s">
        <v>5779</v>
      </c>
      <c r="T10" s="242" t="s">
        <v>5780</v>
      </c>
      <c r="U10" s="242" t="s">
        <v>6439</v>
      </c>
    </row>
    <row r="11" spans="1:21" ht="67.5">
      <c r="A11" s="184">
        <v>3</v>
      </c>
      <c r="B11" s="184"/>
      <c r="C11" s="95" t="s">
        <v>459</v>
      </c>
      <c r="D11" s="95" t="s">
        <v>6372</v>
      </c>
      <c r="E11" s="162" t="s">
        <v>6373</v>
      </c>
      <c r="F11" s="123" t="s">
        <v>30</v>
      </c>
      <c r="G11" s="640" t="s">
        <v>33</v>
      </c>
      <c r="H11" s="640" t="s">
        <v>34</v>
      </c>
      <c r="I11" s="640" t="s">
        <v>5</v>
      </c>
      <c r="J11" s="155" t="s">
        <v>6374</v>
      </c>
      <c r="K11" s="155" t="s">
        <v>7041</v>
      </c>
      <c r="L11" s="104" t="s">
        <v>374</v>
      </c>
      <c r="M11" s="95" t="s">
        <v>6428</v>
      </c>
      <c r="N11" s="104">
        <v>50000</v>
      </c>
      <c r="O11" s="123" t="s">
        <v>7120</v>
      </c>
      <c r="P11" s="104">
        <v>50000</v>
      </c>
      <c r="Q11" s="27" t="s">
        <v>7121</v>
      </c>
      <c r="R11" s="95" t="s">
        <v>3428</v>
      </c>
      <c r="S11" s="242" t="s">
        <v>5715</v>
      </c>
      <c r="T11" s="242" t="s">
        <v>5716</v>
      </c>
      <c r="U11" s="242" t="s">
        <v>5717</v>
      </c>
    </row>
    <row r="12" spans="1:21" ht="120">
      <c r="A12" s="184">
        <v>4</v>
      </c>
      <c r="B12" s="184"/>
      <c r="C12" s="95" t="s">
        <v>7006</v>
      </c>
      <c r="D12" s="95" t="s">
        <v>7007</v>
      </c>
      <c r="E12" s="162" t="s">
        <v>7008</v>
      </c>
      <c r="F12" s="123" t="s">
        <v>30</v>
      </c>
      <c r="G12" s="640" t="s">
        <v>33</v>
      </c>
      <c r="H12" s="640" t="s">
        <v>34</v>
      </c>
      <c r="I12" s="640" t="s">
        <v>5</v>
      </c>
      <c r="J12" s="155" t="s">
        <v>7009</v>
      </c>
      <c r="K12" s="155" t="s">
        <v>7010</v>
      </c>
      <c r="L12" s="95" t="s">
        <v>398</v>
      </c>
      <c r="M12" s="95" t="s">
        <v>6428</v>
      </c>
      <c r="N12" s="95">
        <v>70000</v>
      </c>
      <c r="O12" s="123" t="s">
        <v>7120</v>
      </c>
      <c r="P12" s="95">
        <v>70000</v>
      </c>
      <c r="Q12" s="27" t="s">
        <v>7121</v>
      </c>
      <c r="R12" s="625" t="s">
        <v>728</v>
      </c>
      <c r="S12" s="242" t="s">
        <v>7013</v>
      </c>
      <c r="T12" s="242" t="s">
        <v>7014</v>
      </c>
      <c r="U12" s="242" t="s">
        <v>7015</v>
      </c>
    </row>
    <row r="13" spans="1:21" ht="60">
      <c r="A13" s="184">
        <v>5</v>
      </c>
      <c r="B13" s="184"/>
      <c r="C13" s="595" t="s">
        <v>970</v>
      </c>
      <c r="D13" s="595" t="s">
        <v>7122</v>
      </c>
      <c r="E13" s="818" t="s">
        <v>7123</v>
      </c>
      <c r="F13" s="123" t="s">
        <v>30</v>
      </c>
      <c r="G13" s="640" t="s">
        <v>33</v>
      </c>
      <c r="H13" s="640" t="s">
        <v>34</v>
      </c>
      <c r="I13" s="640" t="s">
        <v>5</v>
      </c>
      <c r="J13" s="819" t="s">
        <v>7124</v>
      </c>
      <c r="K13" s="155" t="s">
        <v>743</v>
      </c>
      <c r="L13" s="595" t="s">
        <v>374</v>
      </c>
      <c r="M13" s="820" t="s">
        <v>6428</v>
      </c>
      <c r="N13" s="820">
        <v>70000</v>
      </c>
      <c r="O13" s="123" t="s">
        <v>7120</v>
      </c>
      <c r="P13" s="820">
        <v>70000</v>
      </c>
      <c r="Q13" s="27" t="s">
        <v>7121</v>
      </c>
      <c r="R13" s="625" t="s">
        <v>915</v>
      </c>
      <c r="S13" s="821" t="s">
        <v>7125</v>
      </c>
      <c r="T13" s="821" t="s">
        <v>7126</v>
      </c>
      <c r="U13" s="821" t="s">
        <v>7127</v>
      </c>
    </row>
    <row r="14" spans="1:21" ht="90">
      <c r="A14" s="184">
        <v>6</v>
      </c>
      <c r="B14" s="184"/>
      <c r="C14" s="592" t="s">
        <v>7128</v>
      </c>
      <c r="D14" s="592" t="s">
        <v>7129</v>
      </c>
      <c r="E14" s="822" t="s">
        <v>7130</v>
      </c>
      <c r="F14" s="123" t="s">
        <v>30</v>
      </c>
      <c r="G14" s="640" t="s">
        <v>33</v>
      </c>
      <c r="H14" s="640" t="s">
        <v>34</v>
      </c>
      <c r="I14" s="640" t="s">
        <v>5</v>
      </c>
      <c r="J14" s="823" t="s">
        <v>7131</v>
      </c>
      <c r="K14" s="155" t="s">
        <v>743</v>
      </c>
      <c r="L14" s="595" t="s">
        <v>374</v>
      </c>
      <c r="M14" s="820" t="s">
        <v>6428</v>
      </c>
      <c r="N14" s="117">
        <v>73500</v>
      </c>
      <c r="O14" s="123" t="s">
        <v>7120</v>
      </c>
      <c r="P14" s="117">
        <v>73500</v>
      </c>
      <c r="Q14" s="27" t="s">
        <v>7121</v>
      </c>
      <c r="R14" s="95" t="s">
        <v>915</v>
      </c>
      <c r="S14" s="592" t="s">
        <v>7132</v>
      </c>
      <c r="T14" s="592" t="s">
        <v>7133</v>
      </c>
      <c r="U14" s="592" t="s">
        <v>7134</v>
      </c>
    </row>
    <row r="15" spans="1:21" ht="72">
      <c r="A15" s="184">
        <v>7</v>
      </c>
      <c r="B15" s="184"/>
      <c r="C15" s="592" t="s">
        <v>7135</v>
      </c>
      <c r="D15" s="592" t="s">
        <v>7136</v>
      </c>
      <c r="E15" s="822" t="s">
        <v>7137</v>
      </c>
      <c r="F15" s="123" t="s">
        <v>30</v>
      </c>
      <c r="G15" s="640" t="s">
        <v>33</v>
      </c>
      <c r="H15" s="640" t="s">
        <v>34</v>
      </c>
      <c r="I15" s="640" t="s">
        <v>5</v>
      </c>
      <c r="J15" s="823" t="s">
        <v>7138</v>
      </c>
      <c r="K15" s="155" t="s">
        <v>743</v>
      </c>
      <c r="L15" s="595" t="s">
        <v>374</v>
      </c>
      <c r="M15" s="820" t="s">
        <v>6428</v>
      </c>
      <c r="N15" s="117">
        <v>59000</v>
      </c>
      <c r="O15" s="123" t="s">
        <v>7120</v>
      </c>
      <c r="P15" s="117">
        <v>59000</v>
      </c>
      <c r="Q15" s="27" t="s">
        <v>7121</v>
      </c>
      <c r="R15" s="95" t="s">
        <v>915</v>
      </c>
      <c r="S15" s="592" t="s">
        <v>7139</v>
      </c>
      <c r="T15" s="592" t="s">
        <v>7140</v>
      </c>
      <c r="U15" s="592" t="s">
        <v>7141</v>
      </c>
    </row>
    <row r="16" spans="1:21" ht="84">
      <c r="A16" s="184">
        <v>8</v>
      </c>
      <c r="B16" s="184"/>
      <c r="C16" s="592" t="s">
        <v>7142</v>
      </c>
      <c r="D16" s="592" t="s">
        <v>7143</v>
      </c>
      <c r="E16" s="822" t="s">
        <v>7144</v>
      </c>
      <c r="F16" s="123" t="s">
        <v>30</v>
      </c>
      <c r="G16" s="640" t="s">
        <v>33</v>
      </c>
      <c r="H16" s="640" t="s">
        <v>34</v>
      </c>
      <c r="I16" s="640" t="s">
        <v>5</v>
      </c>
      <c r="J16" s="823" t="s">
        <v>900</v>
      </c>
      <c r="K16" s="823" t="s">
        <v>7145</v>
      </c>
      <c r="L16" s="592" t="s">
        <v>398</v>
      </c>
      <c r="M16" s="592" t="s">
        <v>6428</v>
      </c>
      <c r="N16" s="117">
        <v>70000</v>
      </c>
      <c r="O16" s="123" t="s">
        <v>7120</v>
      </c>
      <c r="P16" s="117">
        <v>70000</v>
      </c>
      <c r="Q16" s="27" t="s">
        <v>7121</v>
      </c>
      <c r="R16" s="95" t="s">
        <v>915</v>
      </c>
      <c r="S16" s="592" t="s">
        <v>7146</v>
      </c>
      <c r="T16" s="592" t="s">
        <v>7147</v>
      </c>
      <c r="U16" s="592" t="s">
        <v>7148</v>
      </c>
    </row>
    <row r="17" spans="1:21" ht="78.75">
      <c r="A17" s="184">
        <v>9</v>
      </c>
      <c r="B17" s="184"/>
      <c r="C17" s="95" t="s">
        <v>7149</v>
      </c>
      <c r="D17" s="95" t="s">
        <v>7150</v>
      </c>
      <c r="E17" s="162" t="s">
        <v>7046</v>
      </c>
      <c r="F17" s="123" t="s">
        <v>30</v>
      </c>
      <c r="G17" s="104" t="s">
        <v>33</v>
      </c>
      <c r="H17" s="119" t="s">
        <v>34</v>
      </c>
      <c r="I17" s="625" t="s">
        <v>5</v>
      </c>
      <c r="J17" s="162" t="s">
        <v>7151</v>
      </c>
      <c r="K17" s="162" t="s">
        <v>7152</v>
      </c>
      <c r="L17" s="95" t="s">
        <v>3305</v>
      </c>
      <c r="M17" s="95" t="s">
        <v>7153</v>
      </c>
      <c r="N17" s="27">
        <v>200000</v>
      </c>
      <c r="O17" s="214" t="s">
        <v>7154</v>
      </c>
      <c r="P17" s="27">
        <v>50000</v>
      </c>
      <c r="Q17" s="190" t="s">
        <v>7154</v>
      </c>
      <c r="R17" s="27" t="s">
        <v>985</v>
      </c>
      <c r="S17" s="242" t="s">
        <v>5785</v>
      </c>
      <c r="T17" s="242" t="s">
        <v>5786</v>
      </c>
      <c r="U17" s="236" t="s">
        <v>5787</v>
      </c>
    </row>
    <row r="18" spans="1:21" ht="78.75">
      <c r="A18" s="184">
        <v>10</v>
      </c>
      <c r="B18" s="184"/>
      <c r="C18" s="597" t="s">
        <v>7155</v>
      </c>
      <c r="D18" s="597" t="s">
        <v>5789</v>
      </c>
      <c r="E18" s="824" t="s">
        <v>5774</v>
      </c>
      <c r="F18" s="123" t="s">
        <v>30</v>
      </c>
      <c r="G18" s="597" t="s">
        <v>33</v>
      </c>
      <c r="H18" s="119" t="s">
        <v>34</v>
      </c>
      <c r="I18" s="104" t="s">
        <v>6</v>
      </c>
      <c r="J18" s="824" t="s">
        <v>5790</v>
      </c>
      <c r="K18" s="824" t="s">
        <v>7156</v>
      </c>
      <c r="L18" s="597" t="s">
        <v>4641</v>
      </c>
      <c r="M18" s="597" t="s">
        <v>3391</v>
      </c>
      <c r="N18" s="27">
        <v>700000</v>
      </c>
      <c r="O18" s="825" t="s">
        <v>7157</v>
      </c>
      <c r="P18" s="27">
        <v>75000</v>
      </c>
      <c r="Q18" s="190" t="s">
        <v>7158</v>
      </c>
      <c r="R18" s="27" t="s">
        <v>985</v>
      </c>
      <c r="S18" s="826" t="s">
        <v>5791</v>
      </c>
      <c r="T18" s="599" t="s">
        <v>5792</v>
      </c>
      <c r="U18" s="827" t="s">
        <v>7159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7" workbookViewId="0">
      <selection activeCell="L12" sqref="L12"/>
    </sheetView>
  </sheetViews>
  <sheetFormatPr defaultRowHeight="15"/>
  <sheetData>
    <row r="1" spans="1:30" ht="18.75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</row>
    <row r="2" spans="1:30" ht="18.75">
      <c r="A2" s="749" t="s">
        <v>6261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</row>
    <row r="3" spans="1:30" ht="18.75">
      <c r="A3" s="749" t="s">
        <v>6262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</row>
    <row r="4" spans="1:30" ht="18.75">
      <c r="A4" s="749" t="s">
        <v>6263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</row>
    <row r="5" spans="1:30" ht="18.75">
      <c r="A5" s="798" t="s">
        <v>7054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215"/>
      <c r="Q5" s="616"/>
      <c r="R5" s="617"/>
      <c r="S5" s="618"/>
      <c r="T5" s="141"/>
      <c r="U5" s="219"/>
      <c r="V5" s="219"/>
      <c r="W5" s="856"/>
      <c r="X5" s="141"/>
      <c r="Y5" s="141"/>
      <c r="Z5" s="141"/>
      <c r="AA5" s="171"/>
      <c r="AB5" s="145" t="s">
        <v>1100</v>
      </c>
      <c r="AC5" s="141"/>
      <c r="AD5" s="855"/>
    </row>
    <row r="6" spans="1:30">
      <c r="A6" s="854" t="s">
        <v>7217</v>
      </c>
      <c r="B6" s="141"/>
      <c r="C6" s="141"/>
      <c r="D6" s="169"/>
      <c r="E6" s="169"/>
      <c r="F6" s="141"/>
      <c r="G6" s="141"/>
      <c r="H6" s="141"/>
      <c r="I6" s="853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71"/>
      <c r="X6" s="141"/>
      <c r="Y6" s="141"/>
      <c r="Z6" s="141"/>
      <c r="AA6" s="171"/>
      <c r="AB6" s="169"/>
      <c r="AC6" s="169"/>
      <c r="AD6" s="613"/>
    </row>
    <row r="7" spans="1:30">
      <c r="A7" s="141"/>
      <c r="B7" s="141"/>
      <c r="C7" s="141"/>
      <c r="D7" s="169"/>
      <c r="E7" s="169"/>
      <c r="F7" s="141"/>
      <c r="G7" s="169"/>
      <c r="H7" s="169"/>
      <c r="I7" s="173"/>
      <c r="J7" s="141"/>
      <c r="K7" s="141"/>
      <c r="L7" s="141" t="s">
        <v>7216</v>
      </c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71"/>
      <c r="X7" s="141"/>
      <c r="Y7" s="141"/>
      <c r="Z7" s="141" t="s">
        <v>7215</v>
      </c>
      <c r="AA7" s="171"/>
      <c r="AB7" s="169"/>
      <c r="AC7" s="169"/>
      <c r="AD7" s="613"/>
    </row>
    <row r="8" spans="1:30">
      <c r="A8" s="851" t="s">
        <v>1102</v>
      </c>
      <c r="B8" s="851"/>
      <c r="C8" s="851"/>
      <c r="D8" s="849"/>
      <c r="E8" s="849"/>
      <c r="F8" s="851"/>
      <c r="G8" s="849"/>
      <c r="H8" s="849"/>
      <c r="I8" s="852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0"/>
      <c r="X8" s="851"/>
      <c r="Y8" s="851"/>
      <c r="Z8" s="851"/>
      <c r="AA8" s="850"/>
      <c r="AB8" s="849"/>
      <c r="AC8" s="169"/>
      <c r="AD8" s="613"/>
    </row>
    <row r="9" spans="1:30">
      <c r="A9" s="847" t="s">
        <v>708</v>
      </c>
      <c r="B9" s="847" t="s">
        <v>709</v>
      </c>
      <c r="C9" s="847" t="s">
        <v>7214</v>
      </c>
      <c r="D9" s="847" t="s">
        <v>7213</v>
      </c>
      <c r="E9" s="847" t="s">
        <v>9</v>
      </c>
      <c r="F9" s="847" t="s">
        <v>7212</v>
      </c>
      <c r="G9" s="847" t="s">
        <v>7211</v>
      </c>
      <c r="H9" s="847" t="s">
        <v>711</v>
      </c>
      <c r="I9" s="847" t="s">
        <v>712</v>
      </c>
      <c r="J9" s="847" t="s">
        <v>7210</v>
      </c>
      <c r="K9" s="847"/>
      <c r="L9" s="847"/>
      <c r="M9" s="847"/>
      <c r="N9" s="847"/>
      <c r="O9" s="847"/>
      <c r="P9" s="847"/>
      <c r="Q9" s="847" t="s">
        <v>7209</v>
      </c>
      <c r="R9" s="847"/>
      <c r="S9" s="847" t="s">
        <v>7208</v>
      </c>
      <c r="T9" s="847"/>
      <c r="U9" s="847" t="s">
        <v>720</v>
      </c>
      <c r="V9" s="847" t="s">
        <v>7206</v>
      </c>
      <c r="W9" s="846" t="s">
        <v>719</v>
      </c>
      <c r="X9" s="846" t="s">
        <v>721</v>
      </c>
      <c r="Y9" s="846" t="s">
        <v>7207</v>
      </c>
      <c r="Z9" s="846" t="s">
        <v>7206</v>
      </c>
      <c r="AA9" s="846" t="s">
        <v>719</v>
      </c>
      <c r="AB9" s="846" t="s">
        <v>1658</v>
      </c>
      <c r="AC9" s="845" t="s">
        <v>1659</v>
      </c>
      <c r="AD9" s="844" t="s">
        <v>3344</v>
      </c>
    </row>
    <row r="10" spans="1:30">
      <c r="A10" s="847"/>
      <c r="B10" s="847"/>
      <c r="C10" s="847"/>
      <c r="D10" s="847"/>
      <c r="E10" s="847"/>
      <c r="F10" s="847"/>
      <c r="G10" s="847"/>
      <c r="H10" s="847"/>
      <c r="I10" s="847"/>
      <c r="J10" s="848" t="s">
        <v>7205</v>
      </c>
      <c r="K10" s="848" t="s">
        <v>3512</v>
      </c>
      <c r="L10" s="848" t="s">
        <v>7204</v>
      </c>
      <c r="M10" s="848" t="s">
        <v>3511</v>
      </c>
      <c r="N10" s="848" t="s">
        <v>3514</v>
      </c>
      <c r="O10" s="848" t="s">
        <v>7203</v>
      </c>
      <c r="P10" s="848" t="s">
        <v>7202</v>
      </c>
      <c r="Q10" s="848" t="s">
        <v>34</v>
      </c>
      <c r="R10" s="848" t="s">
        <v>159</v>
      </c>
      <c r="S10" s="848" t="s">
        <v>5</v>
      </c>
      <c r="T10" s="848" t="s">
        <v>6</v>
      </c>
      <c r="U10" s="847"/>
      <c r="V10" s="847"/>
      <c r="W10" s="846"/>
      <c r="X10" s="846"/>
      <c r="Y10" s="846"/>
      <c r="Z10" s="846"/>
      <c r="AA10" s="846"/>
      <c r="AB10" s="846"/>
      <c r="AC10" s="845"/>
      <c r="AD10" s="844"/>
    </row>
    <row r="11" spans="1:30" ht="25.5">
      <c r="A11" s="843">
        <v>1</v>
      </c>
      <c r="B11" s="843"/>
      <c r="C11" s="842" t="s">
        <v>7201</v>
      </c>
      <c r="D11" s="842" t="s">
        <v>30</v>
      </c>
      <c r="E11" s="842" t="s">
        <v>30</v>
      </c>
      <c r="F11" s="843">
        <v>10</v>
      </c>
      <c r="G11" s="839" t="s">
        <v>7200</v>
      </c>
      <c r="H11" s="839" t="s">
        <v>7199</v>
      </c>
      <c r="I11" s="839" t="s">
        <v>7173</v>
      </c>
      <c r="J11" s="833">
        <v>1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1</v>
      </c>
      <c r="S11" s="237">
        <v>0</v>
      </c>
      <c r="T11" s="237">
        <v>1</v>
      </c>
      <c r="U11" s="843">
        <v>450000</v>
      </c>
      <c r="V11" s="843">
        <v>283500</v>
      </c>
      <c r="W11" s="842" t="s">
        <v>7198</v>
      </c>
      <c r="X11" s="843">
        <v>20</v>
      </c>
      <c r="Y11" s="843">
        <v>283500</v>
      </c>
      <c r="Z11" s="843">
        <v>315000</v>
      </c>
      <c r="AA11" s="842" t="s">
        <v>7197</v>
      </c>
      <c r="AB11" s="841" t="s">
        <v>7196</v>
      </c>
      <c r="AC11" s="838" t="s">
        <v>7195</v>
      </c>
      <c r="AD11" s="840" t="s">
        <v>7194</v>
      </c>
    </row>
    <row r="12" spans="1:30" ht="127.5">
      <c r="A12" s="837"/>
      <c r="B12" s="837"/>
      <c r="C12" s="836"/>
      <c r="D12" s="836"/>
      <c r="E12" s="836"/>
      <c r="F12" s="837"/>
      <c r="G12" s="839" t="s">
        <v>7193</v>
      </c>
      <c r="H12" s="839" t="s">
        <v>7192</v>
      </c>
      <c r="I12" s="140" t="s">
        <v>7191</v>
      </c>
      <c r="J12" s="833">
        <v>1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1</v>
      </c>
      <c r="S12" s="237">
        <v>0</v>
      </c>
      <c r="T12" s="237">
        <v>1</v>
      </c>
      <c r="U12" s="837"/>
      <c r="V12" s="837"/>
      <c r="W12" s="836"/>
      <c r="X12" s="837"/>
      <c r="Y12" s="837"/>
      <c r="Z12" s="837"/>
      <c r="AA12" s="836"/>
      <c r="AB12" s="835"/>
      <c r="AC12" s="838" t="s">
        <v>1962</v>
      </c>
      <c r="AD12" s="834"/>
    </row>
    <row r="13" spans="1:30" ht="102">
      <c r="A13" s="837"/>
      <c r="B13" s="837"/>
      <c r="C13" s="836"/>
      <c r="D13" s="836"/>
      <c r="E13" s="836"/>
      <c r="F13" s="837"/>
      <c r="G13" s="839" t="s">
        <v>7190</v>
      </c>
      <c r="H13" s="839" t="s">
        <v>428</v>
      </c>
      <c r="I13" s="140" t="s">
        <v>7189</v>
      </c>
      <c r="J13" s="833">
        <v>1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1</v>
      </c>
      <c r="S13" s="237">
        <v>0</v>
      </c>
      <c r="T13" s="237">
        <v>1</v>
      </c>
      <c r="U13" s="837"/>
      <c r="V13" s="837"/>
      <c r="W13" s="836"/>
      <c r="X13" s="837"/>
      <c r="Y13" s="837"/>
      <c r="Z13" s="837"/>
      <c r="AA13" s="836"/>
      <c r="AB13" s="835"/>
      <c r="AC13" s="838" t="s">
        <v>7188</v>
      </c>
      <c r="AD13" s="834"/>
    </row>
    <row r="14" spans="1:30" ht="76.5">
      <c r="A14" s="837"/>
      <c r="B14" s="837"/>
      <c r="C14" s="836"/>
      <c r="D14" s="836"/>
      <c r="E14" s="836"/>
      <c r="F14" s="837"/>
      <c r="G14" s="839" t="s">
        <v>7187</v>
      </c>
      <c r="H14" s="839" t="s">
        <v>7186</v>
      </c>
      <c r="I14" s="140" t="s">
        <v>7185</v>
      </c>
      <c r="J14" s="833">
        <v>1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1</v>
      </c>
      <c r="S14" s="237">
        <v>0</v>
      </c>
      <c r="T14" s="237">
        <v>1</v>
      </c>
      <c r="U14" s="837"/>
      <c r="V14" s="837"/>
      <c r="W14" s="836"/>
      <c r="X14" s="837"/>
      <c r="Y14" s="837"/>
      <c r="Z14" s="837"/>
      <c r="AA14" s="836"/>
      <c r="AB14" s="835"/>
      <c r="AC14" s="838" t="s">
        <v>7184</v>
      </c>
      <c r="AD14" s="834"/>
    </row>
    <row r="15" spans="1:30" ht="76.5">
      <c r="A15" s="837"/>
      <c r="B15" s="837"/>
      <c r="C15" s="836"/>
      <c r="D15" s="836"/>
      <c r="E15" s="836"/>
      <c r="F15" s="837"/>
      <c r="G15" s="839" t="s">
        <v>7183</v>
      </c>
      <c r="H15" s="839" t="s">
        <v>7182</v>
      </c>
      <c r="I15" s="140" t="s">
        <v>7181</v>
      </c>
      <c r="J15" s="833">
        <v>1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1</v>
      </c>
      <c r="S15" s="237">
        <v>0</v>
      </c>
      <c r="T15" s="237">
        <v>1</v>
      </c>
      <c r="U15" s="837"/>
      <c r="V15" s="837"/>
      <c r="W15" s="836"/>
      <c r="X15" s="837"/>
      <c r="Y15" s="837"/>
      <c r="Z15" s="837"/>
      <c r="AA15" s="836"/>
      <c r="AB15" s="835"/>
      <c r="AC15" s="838" t="s">
        <v>7180</v>
      </c>
      <c r="AD15" s="834"/>
    </row>
    <row r="16" spans="1:30" ht="51">
      <c r="A16" s="837"/>
      <c r="B16" s="837"/>
      <c r="C16" s="836"/>
      <c r="D16" s="836"/>
      <c r="E16" s="836"/>
      <c r="F16" s="837"/>
      <c r="G16" s="839" t="s">
        <v>7179</v>
      </c>
      <c r="H16" s="839" t="s">
        <v>7178</v>
      </c>
      <c r="I16" s="140" t="s">
        <v>7177</v>
      </c>
      <c r="J16" s="833">
        <v>1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1</v>
      </c>
      <c r="S16" s="237">
        <v>0</v>
      </c>
      <c r="T16" s="237">
        <v>1</v>
      </c>
      <c r="U16" s="837"/>
      <c r="V16" s="837"/>
      <c r="W16" s="836"/>
      <c r="X16" s="837"/>
      <c r="Y16" s="837"/>
      <c r="Z16" s="837"/>
      <c r="AA16" s="836"/>
      <c r="AB16" s="835"/>
      <c r="AC16" s="838" t="s">
        <v>7176</v>
      </c>
      <c r="AD16" s="834"/>
    </row>
    <row r="17" spans="1:30" ht="25.5">
      <c r="A17" s="837"/>
      <c r="B17" s="837"/>
      <c r="C17" s="836"/>
      <c r="D17" s="836"/>
      <c r="E17" s="836"/>
      <c r="F17" s="837"/>
      <c r="G17" s="839" t="s">
        <v>7175</v>
      </c>
      <c r="H17" s="839" t="s">
        <v>7174</v>
      </c>
      <c r="I17" s="140" t="s">
        <v>7173</v>
      </c>
      <c r="J17" s="833">
        <v>1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1</v>
      </c>
      <c r="S17" s="237"/>
      <c r="T17" s="237">
        <v>1</v>
      </c>
      <c r="U17" s="837"/>
      <c r="V17" s="837"/>
      <c r="W17" s="836"/>
      <c r="X17" s="837"/>
      <c r="Y17" s="837"/>
      <c r="Z17" s="837"/>
      <c r="AA17" s="836"/>
      <c r="AB17" s="835"/>
      <c r="AC17" s="838" t="s">
        <v>7172</v>
      </c>
      <c r="AD17" s="834"/>
    </row>
    <row r="18" spans="1:30" ht="76.5">
      <c r="A18" s="837"/>
      <c r="B18" s="837"/>
      <c r="C18" s="836"/>
      <c r="D18" s="836"/>
      <c r="E18" s="836"/>
      <c r="F18" s="837"/>
      <c r="G18" s="839" t="s">
        <v>7171</v>
      </c>
      <c r="H18" s="839" t="s">
        <v>7170</v>
      </c>
      <c r="I18" s="140" t="s">
        <v>7169</v>
      </c>
      <c r="J18" s="833">
        <v>1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1</v>
      </c>
      <c r="S18" s="237"/>
      <c r="T18" s="237">
        <v>1</v>
      </c>
      <c r="U18" s="837"/>
      <c r="V18" s="837"/>
      <c r="W18" s="836"/>
      <c r="X18" s="837"/>
      <c r="Y18" s="837"/>
      <c r="Z18" s="837"/>
      <c r="AA18" s="836"/>
      <c r="AB18" s="835"/>
      <c r="AC18" s="838" t="s">
        <v>7168</v>
      </c>
      <c r="AD18" s="834"/>
    </row>
    <row r="19" spans="1:30" ht="76.5">
      <c r="A19" s="837"/>
      <c r="B19" s="837"/>
      <c r="C19" s="836"/>
      <c r="D19" s="836"/>
      <c r="E19" s="836"/>
      <c r="F19" s="837"/>
      <c r="G19" s="140" t="s">
        <v>7167</v>
      </c>
      <c r="H19" s="140" t="s">
        <v>7166</v>
      </c>
      <c r="I19" s="140" t="s">
        <v>7165</v>
      </c>
      <c r="J19" s="833">
        <v>1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1</v>
      </c>
      <c r="S19" s="237"/>
      <c r="T19" s="237">
        <v>1</v>
      </c>
      <c r="U19" s="837"/>
      <c r="V19" s="837"/>
      <c r="W19" s="836"/>
      <c r="X19" s="837"/>
      <c r="Y19" s="837"/>
      <c r="Z19" s="837"/>
      <c r="AA19" s="836"/>
      <c r="AB19" s="835"/>
      <c r="AC19" s="236" t="s">
        <v>7164</v>
      </c>
      <c r="AD19" s="834"/>
    </row>
    <row r="20" spans="1:30" ht="102">
      <c r="A20" s="832"/>
      <c r="B20" s="832"/>
      <c r="C20" s="831"/>
      <c r="D20" s="831"/>
      <c r="E20" s="831"/>
      <c r="F20" s="832"/>
      <c r="G20" s="140" t="s">
        <v>7163</v>
      </c>
      <c r="H20" s="140" t="s">
        <v>7162</v>
      </c>
      <c r="I20" s="140" t="s">
        <v>7161</v>
      </c>
      <c r="J20" s="833">
        <v>1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1</v>
      </c>
      <c r="S20" s="237"/>
      <c r="T20" s="237">
        <v>1</v>
      </c>
      <c r="U20" s="832"/>
      <c r="V20" s="832"/>
      <c r="W20" s="831"/>
      <c r="X20" s="832"/>
      <c r="Y20" s="832"/>
      <c r="Z20" s="832"/>
      <c r="AA20" s="831"/>
      <c r="AB20" s="830"/>
      <c r="AC20" s="236" t="s">
        <v>7160</v>
      </c>
      <c r="AD20" s="829"/>
    </row>
    <row r="21" spans="1:30">
      <c r="A21" s="237"/>
      <c r="B21" s="237"/>
      <c r="C21" s="237"/>
      <c r="D21" s="175"/>
      <c r="E21" s="175"/>
      <c r="F21" s="237">
        <f>SUM(F11:F20)</f>
        <v>10</v>
      </c>
      <c r="G21" s="237">
        <f>SUM(G11:G20)</f>
        <v>0</v>
      </c>
      <c r="H21" s="237">
        <f>SUM(H11:H20)</f>
        <v>0</v>
      </c>
      <c r="I21" s="237">
        <f>SUM(I11:I20)</f>
        <v>0</v>
      </c>
      <c r="J21" s="237">
        <f>SUM(J11:J20)</f>
        <v>10</v>
      </c>
      <c r="K21" s="237">
        <f>SUM(K11:K20)</f>
        <v>0</v>
      </c>
      <c r="L21" s="237">
        <f>SUM(L11:L20)</f>
        <v>0</v>
      </c>
      <c r="M21" s="237">
        <f>SUM(M11:M20)</f>
        <v>0</v>
      </c>
      <c r="N21" s="237">
        <f>SUM(N11:N20)</f>
        <v>0</v>
      </c>
      <c r="O21" s="237">
        <f>SUM(O11:O20)</f>
        <v>0</v>
      </c>
      <c r="P21" s="237">
        <f>SUM(P11:P20)</f>
        <v>0</v>
      </c>
      <c r="Q21" s="237">
        <f>SUM(Q11:Q20)</f>
        <v>0</v>
      </c>
      <c r="R21" s="237">
        <f>SUM(R11:R20)</f>
        <v>10</v>
      </c>
      <c r="S21" s="237">
        <f>SUM(S11:S20)</f>
        <v>0</v>
      </c>
      <c r="T21" s="237">
        <f>SUM(T11:T20)</f>
        <v>10</v>
      </c>
      <c r="U21" s="237"/>
      <c r="V21" s="828">
        <f>SUM(V11:V20)</f>
        <v>283500</v>
      </c>
      <c r="W21" s="237"/>
      <c r="X21" s="237"/>
      <c r="Y21" s="237"/>
      <c r="Z21" s="237"/>
      <c r="AA21" s="237"/>
      <c r="AB21" s="175"/>
      <c r="AC21" s="237"/>
      <c r="AD21" s="237"/>
    </row>
  </sheetData>
  <mergeCells count="42">
    <mergeCell ref="W11:W20"/>
    <mergeCell ref="X11:X20"/>
    <mergeCell ref="Y11:Y20"/>
    <mergeCell ref="Z9:Z10"/>
    <mergeCell ref="AA9:AA10"/>
    <mergeCell ref="AB9:AB10"/>
    <mergeCell ref="AC9:AC10"/>
    <mergeCell ref="AD9:AD10"/>
    <mergeCell ref="Z11:Z20"/>
    <mergeCell ref="AA11:AA20"/>
    <mergeCell ref="AB11:AB20"/>
    <mergeCell ref="AD11:AD20"/>
    <mergeCell ref="W9:W10"/>
    <mergeCell ref="X9:X10"/>
    <mergeCell ref="A11:A20"/>
    <mergeCell ref="B11:B20"/>
    <mergeCell ref="C11:C20"/>
    <mergeCell ref="D11:D20"/>
    <mergeCell ref="E11:E20"/>
    <mergeCell ref="F11:F20"/>
    <mergeCell ref="U11:U20"/>
    <mergeCell ref="V11:V20"/>
    <mergeCell ref="Y9:Y10"/>
    <mergeCell ref="F9:F10"/>
    <mergeCell ref="G9:G10"/>
    <mergeCell ref="H9:H10"/>
    <mergeCell ref="I9:I10"/>
    <mergeCell ref="J9:P9"/>
    <mergeCell ref="Q9:R9"/>
    <mergeCell ref="S9:T9"/>
    <mergeCell ref="U9:U10"/>
    <mergeCell ref="V9:V10"/>
    <mergeCell ref="A9:A10"/>
    <mergeCell ref="B9:B10"/>
    <mergeCell ref="C9:C10"/>
    <mergeCell ref="D9:D10"/>
    <mergeCell ref="E9:E10"/>
    <mergeCell ref="A1:AD1"/>
    <mergeCell ref="A2:AD2"/>
    <mergeCell ref="A3:AD3"/>
    <mergeCell ref="A4:AD4"/>
    <mergeCell ref="A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33"/>
  <sheetViews>
    <sheetView topLeftCell="A25" workbookViewId="0">
      <selection activeCell="E34" sqref="E34"/>
    </sheetView>
  </sheetViews>
  <sheetFormatPr defaultRowHeight="15"/>
  <sheetData>
    <row r="1" spans="1:127" ht="27" thickBot="1">
      <c r="A1" s="667" t="s">
        <v>3412</v>
      </c>
      <c r="B1" s="667"/>
      <c r="C1" s="667"/>
      <c r="D1" s="667"/>
      <c r="E1" s="667"/>
      <c r="F1" s="667"/>
      <c r="G1" s="667"/>
      <c r="H1" s="667"/>
      <c r="I1" s="667"/>
      <c r="J1" s="243"/>
      <c r="K1" s="243"/>
      <c r="L1" s="244"/>
      <c r="M1" s="243"/>
      <c r="N1" s="243"/>
      <c r="O1" s="243"/>
      <c r="P1" s="243"/>
      <c r="Q1" s="245"/>
      <c r="R1" s="245"/>
      <c r="S1" s="245"/>
      <c r="T1" s="245"/>
      <c r="U1" s="245"/>
      <c r="V1" s="245"/>
      <c r="W1" s="245"/>
      <c r="X1" s="245"/>
      <c r="Y1" s="245"/>
      <c r="Z1" s="246"/>
      <c r="AA1" s="245"/>
      <c r="AB1" s="245"/>
      <c r="AC1" s="245"/>
      <c r="AD1" s="245"/>
      <c r="AE1" s="245"/>
      <c r="AF1" s="245"/>
      <c r="AG1" s="245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683" t="s">
        <v>3413</v>
      </c>
      <c r="CU1" s="684"/>
      <c r="CV1" s="667"/>
      <c r="CW1" s="667"/>
      <c r="CX1" s="667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247"/>
      <c r="DJ1" s="247"/>
      <c r="DK1" s="247"/>
      <c r="DL1" s="247"/>
      <c r="DM1" s="247"/>
      <c r="DN1" s="247"/>
      <c r="DO1" s="247"/>
      <c r="DP1" s="247"/>
      <c r="DQ1" s="309"/>
      <c r="DR1" s="310"/>
      <c r="DS1" s="247"/>
      <c r="DT1" s="247"/>
      <c r="DU1" s="247"/>
      <c r="DV1" s="247"/>
      <c r="DW1" s="247"/>
    </row>
    <row r="2" spans="1:127" ht="19.5" thickBot="1">
      <c r="A2" s="668" t="s">
        <v>3627</v>
      </c>
      <c r="B2" s="668"/>
      <c r="C2" s="668"/>
      <c r="D2" s="668"/>
      <c r="E2" s="668"/>
      <c r="F2" s="668"/>
      <c r="G2" s="668"/>
      <c r="H2" s="668"/>
      <c r="I2" s="668"/>
      <c r="J2" s="306"/>
      <c r="K2" s="653" t="s">
        <v>3423</v>
      </c>
      <c r="L2" s="307"/>
      <c r="M2" s="306"/>
      <c r="N2" s="306"/>
      <c r="O2" s="306"/>
      <c r="P2" s="306"/>
      <c r="Q2" s="308"/>
      <c r="R2" s="308"/>
      <c r="S2" s="308"/>
      <c r="T2" s="308"/>
      <c r="U2" s="308"/>
      <c r="V2" s="308"/>
      <c r="W2" s="308"/>
      <c r="X2" s="308"/>
      <c r="Y2" s="308"/>
      <c r="Z2" s="246"/>
      <c r="AA2" s="308"/>
      <c r="AB2" s="308"/>
      <c r="AC2" s="308"/>
      <c r="AD2" s="308"/>
      <c r="AE2" s="308"/>
      <c r="AF2" s="308"/>
      <c r="AG2" s="308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55"/>
      <c r="CU2" s="255"/>
      <c r="CV2" s="254"/>
      <c r="CW2" s="254"/>
      <c r="CX2" s="311" t="s">
        <v>3489</v>
      </c>
      <c r="CY2" s="365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305"/>
      <c r="DR2" s="255"/>
      <c r="DS2" s="254"/>
      <c r="DT2" s="254"/>
      <c r="DU2" s="254"/>
      <c r="DV2" s="254"/>
      <c r="DW2" s="254"/>
    </row>
    <row r="3" spans="1:127" ht="16.5" thickBot="1">
      <c r="A3" s="669" t="s">
        <v>3415</v>
      </c>
      <c r="B3" s="671" t="s">
        <v>3490</v>
      </c>
      <c r="C3" s="653" t="s">
        <v>3416</v>
      </c>
      <c r="D3" s="671" t="s">
        <v>3417</v>
      </c>
      <c r="E3" s="671" t="s">
        <v>3418</v>
      </c>
      <c r="F3" s="671" t="s">
        <v>3419</v>
      </c>
      <c r="G3" s="653" t="s">
        <v>3628</v>
      </c>
      <c r="H3" s="653" t="s">
        <v>3420</v>
      </c>
      <c r="I3" s="671" t="s">
        <v>3421</v>
      </c>
      <c r="J3" s="653" t="s">
        <v>3629</v>
      </c>
      <c r="K3" s="654"/>
      <c r="L3" s="656" t="s">
        <v>3630</v>
      </c>
      <c r="M3" s="659" t="s">
        <v>3425</v>
      </c>
      <c r="N3" s="660"/>
      <c r="O3" s="661"/>
      <c r="P3" s="653" t="s">
        <v>3426</v>
      </c>
      <c r="Q3" s="665" t="s">
        <v>3427</v>
      </c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6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57"/>
      <c r="CU3" s="257"/>
      <c r="DQ3" s="312"/>
      <c r="DR3" s="257"/>
    </row>
    <row r="4" spans="1:127" ht="15.75" thickBot="1">
      <c r="A4" s="670"/>
      <c r="B4" s="672"/>
      <c r="C4" s="654"/>
      <c r="D4" s="672"/>
      <c r="E4" s="672"/>
      <c r="F4" s="672"/>
      <c r="G4" s="654"/>
      <c r="H4" s="654"/>
      <c r="I4" s="672"/>
      <c r="J4" s="654"/>
      <c r="K4" s="654"/>
      <c r="L4" s="657"/>
      <c r="M4" s="662"/>
      <c r="N4" s="663"/>
      <c r="O4" s="664"/>
      <c r="P4" s="654"/>
      <c r="Q4" s="648" t="s">
        <v>915</v>
      </c>
      <c r="R4" s="648"/>
      <c r="S4" s="648"/>
      <c r="T4" s="648"/>
      <c r="U4" s="648"/>
      <c r="V4" s="648" t="s">
        <v>728</v>
      </c>
      <c r="W4" s="648"/>
      <c r="X4" s="648"/>
      <c r="Y4" s="648"/>
      <c r="Z4" s="648" t="s">
        <v>773</v>
      </c>
      <c r="AA4" s="648"/>
      <c r="AB4" s="648"/>
      <c r="AC4" s="648"/>
      <c r="AD4" s="648" t="s">
        <v>3428</v>
      </c>
      <c r="AE4" s="648"/>
      <c r="AF4" s="648"/>
      <c r="AG4" s="649"/>
      <c r="AH4" s="648" t="s">
        <v>3429</v>
      </c>
      <c r="AI4" s="648"/>
      <c r="AJ4" s="648"/>
      <c r="AK4" s="649"/>
      <c r="AL4" s="648" t="s">
        <v>3430</v>
      </c>
      <c r="AM4" s="648"/>
      <c r="AN4" s="648"/>
      <c r="AO4" s="649"/>
      <c r="AP4" s="648" t="s">
        <v>3431</v>
      </c>
      <c r="AQ4" s="648"/>
      <c r="AR4" s="648"/>
      <c r="AS4" s="649"/>
      <c r="AT4" s="648" t="s">
        <v>3432</v>
      </c>
      <c r="AU4" s="648"/>
      <c r="AV4" s="648"/>
      <c r="AW4" s="649"/>
      <c r="AX4" s="648" t="s">
        <v>3433</v>
      </c>
      <c r="AY4" s="648"/>
      <c r="AZ4" s="648"/>
      <c r="BA4" s="649"/>
      <c r="BB4" s="648" t="s">
        <v>3434</v>
      </c>
      <c r="BC4" s="648"/>
      <c r="BD4" s="648"/>
      <c r="BE4" s="649"/>
      <c r="BF4" s="648" t="s">
        <v>3435</v>
      </c>
      <c r="BG4" s="648"/>
      <c r="BH4" s="648"/>
      <c r="BI4" s="649"/>
      <c r="BJ4" s="648" t="s">
        <v>3436</v>
      </c>
      <c r="BK4" s="648"/>
      <c r="BL4" s="648"/>
      <c r="BM4" s="649"/>
      <c r="BN4" s="648" t="s">
        <v>3437</v>
      </c>
      <c r="BO4" s="648"/>
      <c r="BP4" s="648"/>
      <c r="BQ4" s="649"/>
      <c r="BR4" s="648" t="s">
        <v>3438</v>
      </c>
      <c r="BS4" s="648"/>
      <c r="BT4" s="648"/>
      <c r="BU4" s="649"/>
      <c r="BV4" s="648" t="s">
        <v>3439</v>
      </c>
      <c r="BW4" s="648"/>
      <c r="BX4" s="648"/>
      <c r="BY4" s="649"/>
      <c r="BZ4" s="648" t="s">
        <v>3440</v>
      </c>
      <c r="CA4" s="648"/>
      <c r="CB4" s="648"/>
      <c r="CC4" s="649"/>
      <c r="CD4" s="648" t="s">
        <v>3441</v>
      </c>
      <c r="CE4" s="648"/>
      <c r="CF4" s="648"/>
      <c r="CG4" s="649"/>
      <c r="CH4" s="648" t="s">
        <v>3442</v>
      </c>
      <c r="CI4" s="648"/>
      <c r="CJ4" s="648"/>
      <c r="CK4" s="649"/>
      <c r="CL4" s="648" t="s">
        <v>3443</v>
      </c>
      <c r="CM4" s="648"/>
      <c r="CN4" s="648"/>
      <c r="CO4" s="649"/>
      <c r="CP4" s="648" t="s">
        <v>3444</v>
      </c>
      <c r="CQ4" s="648"/>
      <c r="CR4" s="648"/>
      <c r="CS4" s="649"/>
      <c r="CT4" s="650" t="s">
        <v>3445</v>
      </c>
      <c r="CU4" s="651"/>
      <c r="CV4" s="651"/>
      <c r="CW4" s="652"/>
      <c r="CX4" s="677" t="s">
        <v>3498</v>
      </c>
      <c r="CY4" s="651"/>
      <c r="CZ4" s="651"/>
      <c r="DA4" s="651"/>
      <c r="DB4" s="651"/>
      <c r="DC4" s="651"/>
      <c r="DD4" s="651"/>
      <c r="DE4" s="651"/>
      <c r="DF4" s="651"/>
      <c r="DG4" s="651"/>
      <c r="DH4" s="651"/>
      <c r="DI4" s="678"/>
      <c r="DJ4" s="313"/>
      <c r="DK4" s="313"/>
      <c r="DL4" s="313"/>
      <c r="DM4" s="313"/>
      <c r="DN4" s="313"/>
      <c r="DO4" s="313"/>
      <c r="DP4" s="313"/>
      <c r="DQ4" s="366"/>
      <c r="DR4" s="314"/>
      <c r="DS4" s="313"/>
      <c r="DT4" s="313"/>
      <c r="DU4" s="313"/>
      <c r="DV4" s="313"/>
      <c r="DW4" s="313"/>
    </row>
    <row r="5" spans="1:127" ht="26.25" thickBot="1">
      <c r="A5" s="670"/>
      <c r="B5" s="672"/>
      <c r="C5" s="655"/>
      <c r="D5" s="672"/>
      <c r="E5" s="672"/>
      <c r="F5" s="672"/>
      <c r="G5" s="655"/>
      <c r="H5" s="655"/>
      <c r="I5" s="672"/>
      <c r="J5" s="655"/>
      <c r="K5" s="655"/>
      <c r="L5" s="658"/>
      <c r="M5" s="260" t="s">
        <v>3446</v>
      </c>
      <c r="N5" s="261" t="s">
        <v>3631</v>
      </c>
      <c r="O5" s="261" t="s">
        <v>3448</v>
      </c>
      <c r="P5" s="655"/>
      <c r="Q5" s="262" t="s">
        <v>3449</v>
      </c>
      <c r="R5" s="262" t="s">
        <v>3450</v>
      </c>
      <c r="S5" s="263" t="s">
        <v>3447</v>
      </c>
      <c r="T5" s="263" t="s">
        <v>3448</v>
      </c>
      <c r="U5" s="261" t="s">
        <v>3446</v>
      </c>
      <c r="V5" s="262" t="s">
        <v>3450</v>
      </c>
      <c r="W5" s="263" t="s">
        <v>3451</v>
      </c>
      <c r="X5" s="263" t="s">
        <v>3448</v>
      </c>
      <c r="Y5" s="261" t="s">
        <v>3446</v>
      </c>
      <c r="Z5" s="262" t="s">
        <v>3450</v>
      </c>
      <c r="AA5" s="263" t="s">
        <v>3451</v>
      </c>
      <c r="AB5" s="263" t="s">
        <v>3448</v>
      </c>
      <c r="AC5" s="261" t="s">
        <v>3446</v>
      </c>
      <c r="AD5" s="262" t="s">
        <v>3450</v>
      </c>
      <c r="AE5" s="263" t="s">
        <v>3451</v>
      </c>
      <c r="AF5" s="263" t="s">
        <v>3448</v>
      </c>
      <c r="AG5" s="264" t="s">
        <v>3446</v>
      </c>
      <c r="AH5" s="262" t="s">
        <v>3450</v>
      </c>
      <c r="AI5" s="263" t="s">
        <v>3451</v>
      </c>
      <c r="AJ5" s="263" t="s">
        <v>3448</v>
      </c>
      <c r="AK5" s="264" t="s">
        <v>3446</v>
      </c>
      <c r="AL5" s="262" t="s">
        <v>3450</v>
      </c>
      <c r="AM5" s="263" t="s">
        <v>3451</v>
      </c>
      <c r="AN5" s="263" t="s">
        <v>3448</v>
      </c>
      <c r="AO5" s="264" t="s">
        <v>3446</v>
      </c>
      <c r="AP5" s="262" t="s">
        <v>3450</v>
      </c>
      <c r="AQ5" s="263" t="s">
        <v>3451</v>
      </c>
      <c r="AR5" s="263" t="s">
        <v>3448</v>
      </c>
      <c r="AS5" s="264" t="s">
        <v>3446</v>
      </c>
      <c r="AT5" s="262" t="s">
        <v>3450</v>
      </c>
      <c r="AU5" s="263" t="s">
        <v>3451</v>
      </c>
      <c r="AV5" s="263" t="s">
        <v>3448</v>
      </c>
      <c r="AW5" s="264" t="s">
        <v>3446</v>
      </c>
      <c r="AX5" s="262" t="s">
        <v>3450</v>
      </c>
      <c r="AY5" s="263" t="s">
        <v>3451</v>
      </c>
      <c r="AZ5" s="263" t="s">
        <v>3448</v>
      </c>
      <c r="BA5" s="264" t="s">
        <v>3446</v>
      </c>
      <c r="BB5" s="262" t="s">
        <v>3450</v>
      </c>
      <c r="BC5" s="263" t="s">
        <v>3451</v>
      </c>
      <c r="BD5" s="263" t="s">
        <v>3448</v>
      </c>
      <c r="BE5" s="264" t="s">
        <v>3446</v>
      </c>
      <c r="BF5" s="262" t="s">
        <v>3450</v>
      </c>
      <c r="BG5" s="263" t="s">
        <v>3451</v>
      </c>
      <c r="BH5" s="263" t="s">
        <v>3448</v>
      </c>
      <c r="BI5" s="264" t="s">
        <v>3446</v>
      </c>
      <c r="BJ5" s="262" t="s">
        <v>3450</v>
      </c>
      <c r="BK5" s="263" t="s">
        <v>3451</v>
      </c>
      <c r="BL5" s="263" t="s">
        <v>3448</v>
      </c>
      <c r="BM5" s="264" t="s">
        <v>3446</v>
      </c>
      <c r="BN5" s="262" t="s">
        <v>3450</v>
      </c>
      <c r="BO5" s="263" t="s">
        <v>3451</v>
      </c>
      <c r="BP5" s="263" t="s">
        <v>3448</v>
      </c>
      <c r="BQ5" s="264" t="s">
        <v>3446</v>
      </c>
      <c r="BR5" s="262" t="s">
        <v>3450</v>
      </c>
      <c r="BS5" s="263" t="s">
        <v>3451</v>
      </c>
      <c r="BT5" s="263" t="s">
        <v>3448</v>
      </c>
      <c r="BU5" s="264" t="s">
        <v>3446</v>
      </c>
      <c r="BV5" s="262" t="s">
        <v>3450</v>
      </c>
      <c r="BW5" s="263" t="s">
        <v>3451</v>
      </c>
      <c r="BX5" s="263" t="s">
        <v>3448</v>
      </c>
      <c r="BY5" s="264" t="s">
        <v>3446</v>
      </c>
      <c r="BZ5" s="262" t="s">
        <v>3450</v>
      </c>
      <c r="CA5" s="263" t="s">
        <v>3451</v>
      </c>
      <c r="CB5" s="263" t="s">
        <v>3448</v>
      </c>
      <c r="CC5" s="264" t="s">
        <v>3446</v>
      </c>
      <c r="CD5" s="262" t="s">
        <v>3450</v>
      </c>
      <c r="CE5" s="263" t="s">
        <v>3451</v>
      </c>
      <c r="CF5" s="263" t="s">
        <v>3448</v>
      </c>
      <c r="CG5" s="264" t="s">
        <v>3446</v>
      </c>
      <c r="CH5" s="262" t="s">
        <v>3450</v>
      </c>
      <c r="CI5" s="263" t="s">
        <v>3451</v>
      </c>
      <c r="CJ5" s="263" t="s">
        <v>3448</v>
      </c>
      <c r="CK5" s="264" t="s">
        <v>3446</v>
      </c>
      <c r="CL5" s="262" t="s">
        <v>3450</v>
      </c>
      <c r="CM5" s="263" t="s">
        <v>3451</v>
      </c>
      <c r="CN5" s="263" t="s">
        <v>3448</v>
      </c>
      <c r="CO5" s="264" t="s">
        <v>3446</v>
      </c>
      <c r="CP5" s="262" t="s">
        <v>3450</v>
      </c>
      <c r="CQ5" s="263" t="s">
        <v>3451</v>
      </c>
      <c r="CR5" s="263" t="s">
        <v>3448</v>
      </c>
      <c r="CS5" s="265" t="s">
        <v>3446</v>
      </c>
      <c r="CT5" s="367" t="s">
        <v>34</v>
      </c>
      <c r="CU5" s="268" t="s">
        <v>3452</v>
      </c>
      <c r="CV5" s="268" t="s">
        <v>159</v>
      </c>
      <c r="CW5" s="268" t="s">
        <v>3452</v>
      </c>
      <c r="CX5" s="318" t="s">
        <v>3501</v>
      </c>
      <c r="CY5" s="268" t="s">
        <v>3452</v>
      </c>
      <c r="CZ5" s="318" t="s">
        <v>3502</v>
      </c>
      <c r="DA5" s="268" t="s">
        <v>3452</v>
      </c>
      <c r="DB5" s="318" t="s">
        <v>3503</v>
      </c>
      <c r="DC5" s="268" t="s">
        <v>3452</v>
      </c>
      <c r="DD5" s="318" t="s">
        <v>3504</v>
      </c>
      <c r="DE5" s="268" t="s">
        <v>3452</v>
      </c>
      <c r="DF5" s="318" t="s">
        <v>3505</v>
      </c>
      <c r="DG5" s="268" t="s">
        <v>3452</v>
      </c>
      <c r="DH5" s="318" t="s">
        <v>3506</v>
      </c>
      <c r="DI5" s="319" t="s">
        <v>3452</v>
      </c>
      <c r="DJ5" s="320" t="s">
        <v>3507</v>
      </c>
      <c r="DK5" s="320" t="s">
        <v>3507</v>
      </c>
      <c r="DL5" s="169" t="s">
        <v>3508</v>
      </c>
      <c r="DM5" s="169" t="s">
        <v>3452</v>
      </c>
      <c r="DN5" s="169" t="s">
        <v>3509</v>
      </c>
      <c r="DO5" s="169" t="s">
        <v>3452</v>
      </c>
      <c r="DP5" s="169"/>
      <c r="DQ5" s="368" t="s">
        <v>3500</v>
      </c>
      <c r="DR5" s="316"/>
      <c r="DS5" s="316"/>
      <c r="DT5" s="316"/>
      <c r="DU5" s="316"/>
      <c r="DV5" s="316"/>
      <c r="DW5" s="316"/>
    </row>
    <row r="6" spans="1:127" ht="15.75" thickBot="1">
      <c r="A6" s="369">
        <v>1</v>
      </c>
      <c r="B6" s="370">
        <v>2</v>
      </c>
      <c r="C6" s="370"/>
      <c r="D6" s="370">
        <v>3</v>
      </c>
      <c r="E6" s="371">
        <v>4</v>
      </c>
      <c r="F6" s="371">
        <v>5</v>
      </c>
      <c r="G6" s="371"/>
      <c r="H6" s="371">
        <v>6</v>
      </c>
      <c r="I6" s="371">
        <v>7</v>
      </c>
      <c r="J6" s="371">
        <v>8</v>
      </c>
      <c r="K6" s="371"/>
      <c r="L6" s="372">
        <v>9</v>
      </c>
      <c r="M6" s="371">
        <v>10</v>
      </c>
      <c r="N6" s="371"/>
      <c r="O6" s="371"/>
      <c r="P6" s="371">
        <v>11</v>
      </c>
      <c r="Q6" s="371">
        <v>6</v>
      </c>
      <c r="R6" s="371">
        <v>7</v>
      </c>
      <c r="S6" s="371">
        <v>8</v>
      </c>
      <c r="T6" s="371">
        <v>9</v>
      </c>
      <c r="U6" s="371">
        <v>10</v>
      </c>
      <c r="V6" s="371">
        <v>11</v>
      </c>
      <c r="W6" s="371">
        <v>12</v>
      </c>
      <c r="X6" s="371">
        <v>13</v>
      </c>
      <c r="Y6" s="371">
        <v>14</v>
      </c>
      <c r="Z6" s="371">
        <v>15</v>
      </c>
      <c r="AA6" s="371">
        <v>16</v>
      </c>
      <c r="AB6" s="371">
        <v>17</v>
      </c>
      <c r="AC6" s="371">
        <v>18</v>
      </c>
      <c r="AD6" s="371">
        <v>19</v>
      </c>
      <c r="AE6" s="371">
        <v>20</v>
      </c>
      <c r="AF6" s="371">
        <v>21</v>
      </c>
      <c r="AG6" s="373">
        <v>22</v>
      </c>
      <c r="AH6" s="371">
        <v>19</v>
      </c>
      <c r="AI6" s="371">
        <v>20</v>
      </c>
      <c r="AJ6" s="371">
        <v>21</v>
      </c>
      <c r="AK6" s="373">
        <v>22</v>
      </c>
      <c r="AL6" s="371">
        <v>19</v>
      </c>
      <c r="AM6" s="371">
        <v>20</v>
      </c>
      <c r="AN6" s="371">
        <v>21</v>
      </c>
      <c r="AO6" s="373">
        <v>22</v>
      </c>
      <c r="AP6" s="371">
        <v>19</v>
      </c>
      <c r="AQ6" s="371">
        <v>20</v>
      </c>
      <c r="AR6" s="371">
        <v>21</v>
      </c>
      <c r="AS6" s="373">
        <v>22</v>
      </c>
      <c r="AT6" s="371">
        <v>19</v>
      </c>
      <c r="AU6" s="371">
        <v>20</v>
      </c>
      <c r="AV6" s="371">
        <v>21</v>
      </c>
      <c r="AW6" s="373">
        <v>22</v>
      </c>
      <c r="AX6" s="371">
        <v>19</v>
      </c>
      <c r="AY6" s="371">
        <v>20</v>
      </c>
      <c r="AZ6" s="371">
        <v>21</v>
      </c>
      <c r="BA6" s="373">
        <v>22</v>
      </c>
      <c r="BB6" s="371">
        <v>19</v>
      </c>
      <c r="BC6" s="371">
        <v>20</v>
      </c>
      <c r="BD6" s="371">
        <v>21</v>
      </c>
      <c r="BE6" s="373">
        <v>22</v>
      </c>
      <c r="BF6" s="371">
        <v>19</v>
      </c>
      <c r="BG6" s="371">
        <v>20</v>
      </c>
      <c r="BH6" s="371">
        <v>21</v>
      </c>
      <c r="BI6" s="373">
        <v>22</v>
      </c>
      <c r="BJ6" s="371">
        <v>19</v>
      </c>
      <c r="BK6" s="371">
        <v>20</v>
      </c>
      <c r="BL6" s="371">
        <v>21</v>
      </c>
      <c r="BM6" s="373">
        <v>22</v>
      </c>
      <c r="BN6" s="371">
        <v>19</v>
      </c>
      <c r="BO6" s="371">
        <v>20</v>
      </c>
      <c r="BP6" s="371">
        <v>21</v>
      </c>
      <c r="BQ6" s="373">
        <v>22</v>
      </c>
      <c r="BR6" s="371">
        <v>19</v>
      </c>
      <c r="BS6" s="371">
        <v>20</v>
      </c>
      <c r="BT6" s="371">
        <v>21</v>
      </c>
      <c r="BU6" s="373">
        <v>22</v>
      </c>
      <c r="BV6" s="371">
        <v>19</v>
      </c>
      <c r="BW6" s="371">
        <v>20</v>
      </c>
      <c r="BX6" s="371">
        <v>21</v>
      </c>
      <c r="BY6" s="373">
        <v>22</v>
      </c>
      <c r="BZ6" s="371">
        <v>19</v>
      </c>
      <c r="CA6" s="371">
        <v>20</v>
      </c>
      <c r="CB6" s="371">
        <v>21</v>
      </c>
      <c r="CC6" s="373">
        <v>22</v>
      </c>
      <c r="CD6" s="371">
        <v>19</v>
      </c>
      <c r="CE6" s="371">
        <v>20</v>
      </c>
      <c r="CF6" s="371">
        <v>21</v>
      </c>
      <c r="CG6" s="373">
        <v>22</v>
      </c>
      <c r="CH6" s="371">
        <v>19</v>
      </c>
      <c r="CI6" s="371">
        <v>20</v>
      </c>
      <c r="CJ6" s="371">
        <v>21</v>
      </c>
      <c r="CK6" s="373">
        <v>22</v>
      </c>
      <c r="CL6" s="371">
        <v>19</v>
      </c>
      <c r="CM6" s="371">
        <v>20</v>
      </c>
      <c r="CN6" s="371">
        <v>21</v>
      </c>
      <c r="CO6" s="373">
        <v>22</v>
      </c>
      <c r="CP6" s="371">
        <v>19</v>
      </c>
      <c r="CQ6" s="371">
        <v>20</v>
      </c>
      <c r="CR6" s="371">
        <v>21</v>
      </c>
      <c r="CS6" s="374">
        <v>22</v>
      </c>
      <c r="CT6" s="375">
        <v>8</v>
      </c>
      <c r="CU6" s="332">
        <v>9</v>
      </c>
      <c r="CV6" s="332">
        <v>10</v>
      </c>
      <c r="CW6" s="332">
        <v>11</v>
      </c>
      <c r="CX6" s="332">
        <v>12</v>
      </c>
      <c r="CY6" s="332">
        <v>13</v>
      </c>
      <c r="CZ6" s="332">
        <v>14</v>
      </c>
      <c r="DA6" s="332">
        <v>15</v>
      </c>
      <c r="DB6" s="332">
        <v>16</v>
      </c>
      <c r="DC6" s="332">
        <v>17</v>
      </c>
      <c r="DD6" s="332">
        <v>18</v>
      </c>
      <c r="DE6" s="332">
        <v>19</v>
      </c>
      <c r="DF6" s="332">
        <v>20</v>
      </c>
      <c r="DG6" s="332">
        <v>21</v>
      </c>
      <c r="DH6" s="332">
        <v>22</v>
      </c>
      <c r="DI6" s="333">
        <v>23</v>
      </c>
      <c r="DQ6" s="322" t="s">
        <v>33</v>
      </c>
      <c r="DR6" s="323" t="s">
        <v>3510</v>
      </c>
      <c r="DS6" s="323" t="s">
        <v>3511</v>
      </c>
      <c r="DT6" s="323" t="s">
        <v>3510</v>
      </c>
      <c r="DU6" s="323" t="s">
        <v>3512</v>
      </c>
      <c r="DV6" s="323" t="s">
        <v>3513</v>
      </c>
      <c r="DW6" s="323" t="s">
        <v>3514</v>
      </c>
    </row>
    <row r="7" spans="1:127" ht="25.5">
      <c r="A7" s="376" t="s">
        <v>3454</v>
      </c>
      <c r="B7" s="278" t="s">
        <v>3632</v>
      </c>
      <c r="C7" s="278"/>
      <c r="D7" s="335"/>
      <c r="E7" s="293" t="s">
        <v>3454</v>
      </c>
      <c r="F7" s="293"/>
      <c r="G7" s="282" t="e">
        <f t="shared" ref="G7:G29" si="0">SUM(H7-E7/20)</f>
        <v>#VALUE!</v>
      </c>
      <c r="H7" s="281" t="s">
        <v>3454</v>
      </c>
      <c r="I7" s="293"/>
      <c r="J7" s="282" t="s">
        <v>3454</v>
      </c>
      <c r="K7" s="281" t="e">
        <f t="shared" ref="K7:K28" si="1">SUM(J7*G7)</f>
        <v>#VALUE!</v>
      </c>
      <c r="L7" s="281" t="s">
        <v>3454</v>
      </c>
      <c r="M7" s="282" t="s">
        <v>3454</v>
      </c>
      <c r="N7" s="282"/>
      <c r="O7" s="282"/>
      <c r="P7" s="281" t="s">
        <v>3454</v>
      </c>
      <c r="Q7" s="293"/>
      <c r="R7" s="293"/>
      <c r="S7" s="293"/>
      <c r="T7" s="293"/>
      <c r="U7" s="338"/>
      <c r="V7" s="293"/>
      <c r="W7" s="293"/>
      <c r="X7" s="293"/>
      <c r="Y7" s="338"/>
      <c r="Z7" s="293"/>
      <c r="AA7" s="293"/>
      <c r="AB7" s="293"/>
      <c r="AC7" s="338"/>
      <c r="AD7" s="293"/>
      <c r="AE7" s="293"/>
      <c r="AF7" s="293"/>
      <c r="AG7" s="339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296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342"/>
      <c r="DJ7" s="340"/>
      <c r="DK7" s="340"/>
      <c r="DL7" s="141"/>
      <c r="DM7" s="141"/>
      <c r="DN7" s="141"/>
      <c r="DO7" s="141"/>
      <c r="DP7" s="141"/>
      <c r="DQ7" s="344"/>
      <c r="DR7" s="343"/>
      <c r="DS7" s="141"/>
      <c r="DT7" s="141"/>
      <c r="DU7" s="141"/>
      <c r="DV7" s="141"/>
      <c r="DW7" s="141"/>
    </row>
    <row r="8" spans="1:127" ht="51">
      <c r="A8" s="287">
        <v>1</v>
      </c>
      <c r="B8" s="288" t="s">
        <v>3633</v>
      </c>
      <c r="C8" s="288" t="s">
        <v>3634</v>
      </c>
      <c r="D8" s="288" t="s">
        <v>3635</v>
      </c>
      <c r="E8" s="282">
        <v>29750</v>
      </c>
      <c r="F8" s="282">
        <v>20</v>
      </c>
      <c r="G8" s="282">
        <f t="shared" si="0"/>
        <v>234.28125</v>
      </c>
      <c r="H8" s="281">
        <f>SUM((E8*6*21)/(8*20*100))+(E8/20)</f>
        <v>1721.78125</v>
      </c>
      <c r="I8" s="282" t="s">
        <v>3636</v>
      </c>
      <c r="J8" s="282">
        <v>20</v>
      </c>
      <c r="K8" s="281">
        <f t="shared" si="1"/>
        <v>4685.625</v>
      </c>
      <c r="L8" s="281">
        <f>SUM(J8*H8)</f>
        <v>34435.625</v>
      </c>
      <c r="M8" s="282">
        <f t="shared" ref="M8:M28" si="2">SUM(N8:O8)</f>
        <v>32718</v>
      </c>
      <c r="N8" s="282">
        <f t="shared" ref="N8:O28" si="3">SUM(S8,W8,AA8,AE8,AI8,AM8,AQ8,AU8,AY8,BC8,BG8,BK8,BO8,BS8,BW8,CA8,CE8,CI8,CM8,CQ8)</f>
        <v>28272</v>
      </c>
      <c r="O8" s="282">
        <f t="shared" si="3"/>
        <v>4446</v>
      </c>
      <c r="P8" s="281">
        <f>SUM(L8-M8)</f>
        <v>1717.625</v>
      </c>
      <c r="Q8" s="282" t="s">
        <v>3545</v>
      </c>
      <c r="R8" s="290" t="s">
        <v>3546</v>
      </c>
      <c r="S8" s="282">
        <v>1491</v>
      </c>
      <c r="T8" s="282">
        <v>234</v>
      </c>
      <c r="U8" s="347">
        <f t="shared" ref="U8:U26" si="4">SUM(S8:T8)</f>
        <v>1725</v>
      </c>
      <c r="V8" s="290" t="s">
        <v>3637</v>
      </c>
      <c r="W8" s="282">
        <v>1491</v>
      </c>
      <c r="X8" s="282">
        <v>234</v>
      </c>
      <c r="Y8" s="291">
        <f t="shared" ref="Y8:Y18" si="5">SUM(W8:X8)</f>
        <v>1725</v>
      </c>
      <c r="Z8" s="290" t="s">
        <v>3555</v>
      </c>
      <c r="AA8" s="282">
        <v>1491</v>
      </c>
      <c r="AB8" s="282">
        <v>234</v>
      </c>
      <c r="AC8" s="291">
        <f t="shared" ref="AC8:AC27" si="6">SUM(AA8:AB8)</f>
        <v>1725</v>
      </c>
      <c r="AD8" s="290" t="s">
        <v>3523</v>
      </c>
      <c r="AE8" s="282">
        <v>1491</v>
      </c>
      <c r="AF8" s="282">
        <v>234</v>
      </c>
      <c r="AG8" s="377">
        <f>SUM(AE8:AF8)</f>
        <v>1725</v>
      </c>
      <c r="AH8" s="348" t="s">
        <v>3556</v>
      </c>
      <c r="AI8" s="349">
        <v>1491</v>
      </c>
      <c r="AJ8" s="349">
        <v>234</v>
      </c>
      <c r="AK8" s="378">
        <f t="shared" ref="AK8:AK28" si="7">SUM(AI8:AJ8)</f>
        <v>1725</v>
      </c>
      <c r="AL8" s="348" t="s">
        <v>3525</v>
      </c>
      <c r="AM8" s="349">
        <v>1487</v>
      </c>
      <c r="AN8" s="349">
        <v>234</v>
      </c>
      <c r="AO8" s="378">
        <f t="shared" ref="AO8:AO28" si="8">SUM(AM8:AN8)</f>
        <v>1721</v>
      </c>
      <c r="AP8" s="348" t="s">
        <v>3596</v>
      </c>
      <c r="AQ8" s="349">
        <v>1488</v>
      </c>
      <c r="AR8" s="349">
        <v>234</v>
      </c>
      <c r="AS8" s="378">
        <f>SUM(AQ8:AR8)</f>
        <v>1722</v>
      </c>
      <c r="AT8" s="348" t="s">
        <v>3558</v>
      </c>
      <c r="AU8" s="349">
        <v>1488</v>
      </c>
      <c r="AV8" s="349">
        <v>234</v>
      </c>
      <c r="AW8" s="378">
        <f>SUM(AU8:AV8)</f>
        <v>1722</v>
      </c>
      <c r="AX8" s="348" t="s">
        <v>3548</v>
      </c>
      <c r="AY8" s="349">
        <v>1488</v>
      </c>
      <c r="AZ8" s="349">
        <v>234</v>
      </c>
      <c r="BA8" s="378">
        <f>SUM(AY8:AZ8)</f>
        <v>1722</v>
      </c>
      <c r="BB8" s="348" t="s">
        <v>3559</v>
      </c>
      <c r="BC8" s="349">
        <v>1488</v>
      </c>
      <c r="BD8" s="349">
        <v>234</v>
      </c>
      <c r="BE8" s="349">
        <f>SUM(BC8:BD8)</f>
        <v>1722</v>
      </c>
      <c r="BF8" s="348" t="s">
        <v>3597</v>
      </c>
      <c r="BG8" s="349">
        <v>1488</v>
      </c>
      <c r="BH8" s="349">
        <v>234</v>
      </c>
      <c r="BI8" s="349">
        <f>SUM(BG8:BH8)</f>
        <v>1722</v>
      </c>
      <c r="BJ8" s="348" t="s">
        <v>3533</v>
      </c>
      <c r="BK8" s="349">
        <v>1488</v>
      </c>
      <c r="BL8" s="349">
        <v>234</v>
      </c>
      <c r="BM8" s="350">
        <f>SUM(BK8:BL8)</f>
        <v>1722</v>
      </c>
      <c r="BN8" s="348" t="s">
        <v>3578</v>
      </c>
      <c r="BO8" s="349">
        <v>1488</v>
      </c>
      <c r="BP8" s="349">
        <v>234</v>
      </c>
      <c r="BQ8" s="350">
        <f>SUM(BO8:BP8)</f>
        <v>1722</v>
      </c>
      <c r="BR8" s="349" t="s">
        <v>3527</v>
      </c>
      <c r="BS8" s="349">
        <v>1488</v>
      </c>
      <c r="BT8" s="349">
        <v>234</v>
      </c>
      <c r="BU8" s="350">
        <f t="shared" ref="BU8:BU27" si="9">SUM(BS8:BT8)</f>
        <v>1722</v>
      </c>
      <c r="BV8" s="349" t="s">
        <v>3599</v>
      </c>
      <c r="BW8" s="349">
        <v>1488</v>
      </c>
      <c r="BX8" s="349">
        <v>234</v>
      </c>
      <c r="BY8" s="350">
        <f t="shared" ref="BY8:BY27" si="10">SUM(BW8:BX8)</f>
        <v>1722</v>
      </c>
      <c r="BZ8" s="349" t="s">
        <v>3600</v>
      </c>
      <c r="CA8" s="349">
        <v>1488</v>
      </c>
      <c r="CB8" s="349">
        <v>234</v>
      </c>
      <c r="CC8" s="350">
        <f t="shared" ref="CC8:CC27" si="11">SUM(CA8:CB8)</f>
        <v>1722</v>
      </c>
      <c r="CD8" s="348" t="s">
        <v>3638</v>
      </c>
      <c r="CE8" s="349">
        <v>1488</v>
      </c>
      <c r="CF8" s="349">
        <v>234</v>
      </c>
      <c r="CG8" s="350">
        <f t="shared" ref="CG8:CG27" si="12">SUM(CE8:CF8)</f>
        <v>1722</v>
      </c>
      <c r="CH8" s="349" t="s">
        <v>3601</v>
      </c>
      <c r="CI8" s="349">
        <v>2962</v>
      </c>
      <c r="CJ8" s="349">
        <v>468</v>
      </c>
      <c r="CK8" s="350">
        <f t="shared" ref="CK8:CK27" si="13">SUM(CI8:CJ8)</f>
        <v>3430</v>
      </c>
      <c r="CL8" s="349"/>
      <c r="CM8" s="349"/>
      <c r="CN8" s="349"/>
      <c r="CO8" s="349"/>
      <c r="CP8" s="349"/>
      <c r="CQ8" s="349"/>
      <c r="CR8" s="349"/>
      <c r="CS8" s="349"/>
      <c r="CT8" s="346">
        <v>1</v>
      </c>
      <c r="CU8" s="282">
        <v>29750</v>
      </c>
      <c r="CV8" s="282"/>
      <c r="CW8" s="282"/>
      <c r="CX8" s="282"/>
      <c r="CY8" s="282"/>
      <c r="CZ8" s="282">
        <v>1</v>
      </c>
      <c r="DA8" s="282">
        <v>29750</v>
      </c>
      <c r="DB8" s="282"/>
      <c r="DC8" s="282"/>
      <c r="DD8" s="282"/>
      <c r="DE8" s="282"/>
      <c r="DF8" s="282"/>
      <c r="DG8" s="282"/>
      <c r="DH8" s="282"/>
      <c r="DI8" s="352"/>
      <c r="DJ8" s="353">
        <f t="shared" ref="DJ8:DK29" si="14">SUM(DH8,DF8,DD8,DB8,CZ8,CX8)</f>
        <v>1</v>
      </c>
      <c r="DK8" s="353">
        <f t="shared" si="14"/>
        <v>29750</v>
      </c>
      <c r="DL8" s="356">
        <v>1</v>
      </c>
      <c r="DM8" s="356">
        <v>29750</v>
      </c>
      <c r="DN8" s="356"/>
      <c r="DO8" s="356"/>
      <c r="DP8" s="356"/>
      <c r="DQ8" s="358">
        <v>1</v>
      </c>
      <c r="DR8" s="357">
        <v>29750</v>
      </c>
      <c r="DS8" s="356"/>
      <c r="DT8" s="356"/>
      <c r="DU8" s="356"/>
      <c r="DV8" s="356"/>
      <c r="DW8" s="356"/>
    </row>
    <row r="9" spans="1:127" ht="51">
      <c r="A9" s="287">
        <v>2</v>
      </c>
      <c r="B9" s="288" t="s">
        <v>3639</v>
      </c>
      <c r="C9" s="288" t="s">
        <v>3640</v>
      </c>
      <c r="D9" s="288" t="s">
        <v>3641</v>
      </c>
      <c r="E9" s="282">
        <v>25500</v>
      </c>
      <c r="F9" s="282">
        <v>20</v>
      </c>
      <c r="G9" s="282">
        <f t="shared" si="0"/>
        <v>200.8125</v>
      </c>
      <c r="H9" s="281">
        <f t="shared" ref="H9:H27" si="15">SUM((E9*6*21)/(8*20*100))+(E9/20)</f>
        <v>1475.8125</v>
      </c>
      <c r="I9" s="282" t="s">
        <v>3642</v>
      </c>
      <c r="J9" s="282">
        <v>20</v>
      </c>
      <c r="K9" s="281">
        <f t="shared" si="1"/>
        <v>4016.25</v>
      </c>
      <c r="L9" s="281">
        <f t="shared" ref="L9:L27" si="16">SUM(J9*H9)</f>
        <v>29516.25</v>
      </c>
      <c r="M9" s="282">
        <f t="shared" si="2"/>
        <v>1476</v>
      </c>
      <c r="N9" s="282">
        <f t="shared" si="3"/>
        <v>1000</v>
      </c>
      <c r="O9" s="282">
        <f t="shared" si="3"/>
        <v>476</v>
      </c>
      <c r="P9" s="281">
        <f t="shared" ref="P9:P27" si="17">SUM(L9-M9)</f>
        <v>28040.25</v>
      </c>
      <c r="Q9" s="282" t="s">
        <v>3643</v>
      </c>
      <c r="R9" s="355">
        <v>39874</v>
      </c>
      <c r="S9" s="282">
        <v>1000</v>
      </c>
      <c r="T9" s="282">
        <v>476</v>
      </c>
      <c r="U9" s="291">
        <f t="shared" si="4"/>
        <v>1476</v>
      </c>
      <c r="V9" s="290"/>
      <c r="W9" s="282"/>
      <c r="X9" s="282"/>
      <c r="Y9" s="291">
        <f t="shared" si="5"/>
        <v>0</v>
      </c>
      <c r="Z9" s="290"/>
      <c r="AA9" s="282"/>
      <c r="AB9" s="282"/>
      <c r="AC9" s="291">
        <f t="shared" si="6"/>
        <v>0</v>
      </c>
      <c r="AD9" s="290"/>
      <c r="AE9" s="282"/>
      <c r="AF9" s="282"/>
      <c r="AG9" s="377">
        <f t="shared" ref="AG9:AG28" si="18">SUM(AE9:AF9)</f>
        <v>0</v>
      </c>
      <c r="AH9" s="349"/>
      <c r="AI9" s="349"/>
      <c r="AJ9" s="349"/>
      <c r="AK9" s="378">
        <f t="shared" si="7"/>
        <v>0</v>
      </c>
      <c r="AL9" s="349"/>
      <c r="AM9" s="349"/>
      <c r="AN9" s="349"/>
      <c r="AO9" s="378">
        <f t="shared" si="8"/>
        <v>0</v>
      </c>
      <c r="AP9" s="349"/>
      <c r="AQ9" s="349"/>
      <c r="AR9" s="349"/>
      <c r="AS9" s="378">
        <f>SUM(AQ9:AR9)</f>
        <v>0</v>
      </c>
      <c r="AT9" s="349"/>
      <c r="AU9" s="349"/>
      <c r="AV9" s="349"/>
      <c r="AW9" s="378">
        <f t="shared" ref="AW9:AW27" si="19">SUM(AU9:AV9)</f>
        <v>0</v>
      </c>
      <c r="AX9" s="349"/>
      <c r="AY9" s="349"/>
      <c r="AZ9" s="349"/>
      <c r="BA9" s="378">
        <f t="shared" ref="BA9:BA27" si="20">SUM(AY9:AZ9)</f>
        <v>0</v>
      </c>
      <c r="BB9" s="349"/>
      <c r="BC9" s="349"/>
      <c r="BD9" s="349"/>
      <c r="BE9" s="349">
        <f t="shared" ref="BE9:BE27" si="21">SUM(BC9:BD9)</f>
        <v>0</v>
      </c>
      <c r="BF9" s="349"/>
      <c r="BG9" s="349"/>
      <c r="BH9" s="349"/>
      <c r="BI9" s="349">
        <f t="shared" ref="BI9:BI27" si="22">SUM(BG9:BH9)</f>
        <v>0</v>
      </c>
      <c r="BJ9" s="349"/>
      <c r="BK9" s="349"/>
      <c r="BL9" s="349"/>
      <c r="BM9" s="349">
        <f t="shared" ref="BM9:BM27" si="23">SUM(BK9:BL9)</f>
        <v>0</v>
      </c>
      <c r="BN9" s="349"/>
      <c r="BO9" s="349"/>
      <c r="BP9" s="349"/>
      <c r="BQ9" s="350">
        <f t="shared" ref="BQ9:BQ27" si="24">SUM(BO9:BP9)</f>
        <v>0</v>
      </c>
      <c r="BR9" s="349"/>
      <c r="BS9" s="349"/>
      <c r="BT9" s="349"/>
      <c r="BU9" s="350">
        <f t="shared" si="9"/>
        <v>0</v>
      </c>
      <c r="BV9" s="349"/>
      <c r="BW9" s="349"/>
      <c r="BX9" s="349"/>
      <c r="BY9" s="350">
        <f t="shared" si="10"/>
        <v>0</v>
      </c>
      <c r="BZ9" s="349"/>
      <c r="CA9" s="349"/>
      <c r="CB9" s="349"/>
      <c r="CC9" s="350">
        <f t="shared" si="11"/>
        <v>0</v>
      </c>
      <c r="CD9" s="349"/>
      <c r="CE9" s="349"/>
      <c r="CF9" s="349"/>
      <c r="CG9" s="350">
        <f t="shared" si="12"/>
        <v>0</v>
      </c>
      <c r="CH9" s="349"/>
      <c r="CI9" s="349"/>
      <c r="CJ9" s="349"/>
      <c r="CK9" s="350">
        <f t="shared" si="13"/>
        <v>0</v>
      </c>
      <c r="CL9" s="349"/>
      <c r="CM9" s="349"/>
      <c r="CN9" s="349"/>
      <c r="CO9" s="349"/>
      <c r="CP9" s="349"/>
      <c r="CQ9" s="349"/>
      <c r="CR9" s="349"/>
      <c r="CS9" s="349"/>
      <c r="CT9" s="346"/>
      <c r="CU9" s="282"/>
      <c r="CV9" s="282">
        <v>1</v>
      </c>
      <c r="CW9" s="282">
        <v>25500</v>
      </c>
      <c r="CX9" s="282">
        <v>1</v>
      </c>
      <c r="CY9" s="282">
        <v>25500</v>
      </c>
      <c r="CZ9" s="282"/>
      <c r="DA9" s="282"/>
      <c r="DB9" s="282"/>
      <c r="DC9" s="282"/>
      <c r="DD9" s="282"/>
      <c r="DE9" s="282"/>
      <c r="DF9" s="282"/>
      <c r="DG9" s="282"/>
      <c r="DH9" s="282"/>
      <c r="DI9" s="352"/>
      <c r="DJ9" s="353">
        <f t="shared" si="14"/>
        <v>1</v>
      </c>
      <c r="DK9" s="353">
        <f t="shared" si="14"/>
        <v>25500</v>
      </c>
      <c r="DL9" s="169"/>
      <c r="DM9" s="169"/>
      <c r="DN9" s="169">
        <v>1</v>
      </c>
      <c r="DO9" s="169">
        <v>25500</v>
      </c>
      <c r="DP9" s="169"/>
      <c r="DQ9" s="354">
        <v>1</v>
      </c>
      <c r="DR9" s="321">
        <v>25500</v>
      </c>
      <c r="DS9" s="169"/>
      <c r="DT9" s="169"/>
      <c r="DU9" s="169"/>
      <c r="DV9" s="169"/>
      <c r="DW9" s="169"/>
    </row>
    <row r="10" spans="1:127" ht="51">
      <c r="A10" s="287">
        <v>3</v>
      </c>
      <c r="B10" s="288" t="s">
        <v>3644</v>
      </c>
      <c r="C10" s="288" t="s">
        <v>3645</v>
      </c>
      <c r="D10" s="288" t="s">
        <v>3646</v>
      </c>
      <c r="E10" s="282">
        <v>21250</v>
      </c>
      <c r="F10" s="282">
        <v>20</v>
      </c>
      <c r="G10" s="282">
        <f t="shared" si="0"/>
        <v>167.34375</v>
      </c>
      <c r="H10" s="281">
        <f t="shared" si="15"/>
        <v>1229.84375</v>
      </c>
      <c r="I10" s="282" t="s">
        <v>3647</v>
      </c>
      <c r="J10" s="282">
        <v>20</v>
      </c>
      <c r="K10" s="281">
        <f t="shared" si="1"/>
        <v>3346.875</v>
      </c>
      <c r="L10" s="281">
        <f t="shared" si="16"/>
        <v>24596.875</v>
      </c>
      <c r="M10" s="282">
        <f t="shared" si="2"/>
        <v>15075</v>
      </c>
      <c r="N10" s="282">
        <f t="shared" si="3"/>
        <v>12126</v>
      </c>
      <c r="O10" s="282">
        <f t="shared" si="3"/>
        <v>2949</v>
      </c>
      <c r="P10" s="281">
        <f t="shared" si="17"/>
        <v>9521.875</v>
      </c>
      <c r="Q10" s="282" t="s">
        <v>3648</v>
      </c>
      <c r="R10" s="290">
        <v>39296</v>
      </c>
      <c r="S10" s="282">
        <v>2126</v>
      </c>
      <c r="T10" s="282">
        <v>949</v>
      </c>
      <c r="U10" s="291">
        <f t="shared" si="4"/>
        <v>3075</v>
      </c>
      <c r="V10" s="355" t="s">
        <v>3600</v>
      </c>
      <c r="W10" s="282">
        <v>4000</v>
      </c>
      <c r="X10" s="282">
        <v>1000</v>
      </c>
      <c r="Y10" s="291">
        <f t="shared" si="5"/>
        <v>5000</v>
      </c>
      <c r="Z10" s="290">
        <v>39874</v>
      </c>
      <c r="AA10" s="282">
        <v>1500</v>
      </c>
      <c r="AB10" s="282">
        <v>500</v>
      </c>
      <c r="AC10" s="291">
        <f t="shared" si="6"/>
        <v>2000</v>
      </c>
      <c r="AD10" s="355" t="s">
        <v>3550</v>
      </c>
      <c r="AE10" s="282">
        <v>4500</v>
      </c>
      <c r="AF10" s="282">
        <v>500</v>
      </c>
      <c r="AG10" s="377">
        <f t="shared" si="18"/>
        <v>5000</v>
      </c>
      <c r="AH10" s="349"/>
      <c r="AI10" s="349"/>
      <c r="AJ10" s="349"/>
      <c r="AK10" s="378">
        <f t="shared" si="7"/>
        <v>0</v>
      </c>
      <c r="AL10" s="349"/>
      <c r="AM10" s="349"/>
      <c r="AN10" s="349"/>
      <c r="AO10" s="378">
        <f t="shared" si="8"/>
        <v>0</v>
      </c>
      <c r="AP10" s="349"/>
      <c r="AQ10" s="349"/>
      <c r="AR10" s="349"/>
      <c r="AS10" s="378">
        <f>SUM(AQ10:AR10)</f>
        <v>0</v>
      </c>
      <c r="AT10" s="349"/>
      <c r="AU10" s="349"/>
      <c r="AV10" s="349"/>
      <c r="AW10" s="378">
        <f t="shared" si="19"/>
        <v>0</v>
      </c>
      <c r="AX10" s="349"/>
      <c r="AY10" s="349"/>
      <c r="AZ10" s="349"/>
      <c r="BA10" s="378">
        <f t="shared" si="20"/>
        <v>0</v>
      </c>
      <c r="BB10" s="349"/>
      <c r="BC10" s="349"/>
      <c r="BD10" s="349"/>
      <c r="BE10" s="349">
        <f t="shared" si="21"/>
        <v>0</v>
      </c>
      <c r="BF10" s="349"/>
      <c r="BG10" s="349"/>
      <c r="BH10" s="349"/>
      <c r="BI10" s="349">
        <f t="shared" si="22"/>
        <v>0</v>
      </c>
      <c r="BJ10" s="349"/>
      <c r="BK10" s="349"/>
      <c r="BL10" s="349"/>
      <c r="BM10" s="349">
        <f t="shared" si="23"/>
        <v>0</v>
      </c>
      <c r="BN10" s="349"/>
      <c r="BO10" s="349"/>
      <c r="BP10" s="349"/>
      <c r="BQ10" s="350">
        <f t="shared" si="24"/>
        <v>0</v>
      </c>
      <c r="BR10" s="349"/>
      <c r="BS10" s="349"/>
      <c r="BT10" s="349"/>
      <c r="BU10" s="350">
        <f t="shared" si="9"/>
        <v>0</v>
      </c>
      <c r="BV10" s="349"/>
      <c r="BW10" s="349"/>
      <c r="BX10" s="349"/>
      <c r="BY10" s="350">
        <f t="shared" si="10"/>
        <v>0</v>
      </c>
      <c r="BZ10" s="349"/>
      <c r="CA10" s="349"/>
      <c r="CB10" s="349"/>
      <c r="CC10" s="350">
        <f t="shared" si="11"/>
        <v>0</v>
      </c>
      <c r="CD10" s="349"/>
      <c r="CE10" s="349"/>
      <c r="CF10" s="349"/>
      <c r="CG10" s="350">
        <f t="shared" si="12"/>
        <v>0</v>
      </c>
      <c r="CH10" s="349"/>
      <c r="CI10" s="349"/>
      <c r="CJ10" s="349"/>
      <c r="CK10" s="350">
        <f t="shared" si="13"/>
        <v>0</v>
      </c>
      <c r="CL10" s="349"/>
      <c r="CM10" s="349"/>
      <c r="CN10" s="349"/>
      <c r="CO10" s="349"/>
      <c r="CP10" s="349"/>
      <c r="CQ10" s="349"/>
      <c r="CR10" s="349"/>
      <c r="CS10" s="349"/>
      <c r="CT10" s="346">
        <v>1</v>
      </c>
      <c r="CU10" s="282">
        <v>21250</v>
      </c>
      <c r="CV10" s="282"/>
      <c r="CW10" s="282"/>
      <c r="CX10" s="282"/>
      <c r="CY10" s="282"/>
      <c r="CZ10" s="282">
        <v>1</v>
      </c>
      <c r="DA10" s="282">
        <v>21250</v>
      </c>
      <c r="DB10" s="282"/>
      <c r="DC10" s="282"/>
      <c r="DD10" s="282"/>
      <c r="DE10" s="282"/>
      <c r="DF10" s="282"/>
      <c r="DG10" s="282"/>
      <c r="DH10" s="282"/>
      <c r="DI10" s="352"/>
      <c r="DJ10" s="353">
        <f t="shared" si="14"/>
        <v>1</v>
      </c>
      <c r="DK10" s="353">
        <f t="shared" si="14"/>
        <v>21250</v>
      </c>
      <c r="DL10" s="169"/>
      <c r="DM10" s="169"/>
      <c r="DN10" s="169">
        <v>1</v>
      </c>
      <c r="DO10" s="169">
        <v>21250</v>
      </c>
      <c r="DP10" s="169"/>
      <c r="DQ10" s="354">
        <v>1</v>
      </c>
      <c r="DR10" s="321">
        <v>21250</v>
      </c>
      <c r="DS10" s="169"/>
      <c r="DT10" s="169"/>
      <c r="DU10" s="169"/>
      <c r="DV10" s="169"/>
      <c r="DW10" s="169"/>
    </row>
    <row r="11" spans="1:127" ht="51">
      <c r="A11" s="287">
        <v>4</v>
      </c>
      <c r="B11" s="288" t="s">
        <v>3649</v>
      </c>
      <c r="C11" s="288" t="s">
        <v>3650</v>
      </c>
      <c r="D11" s="288" t="s">
        <v>3651</v>
      </c>
      <c r="E11" s="282">
        <v>25500</v>
      </c>
      <c r="F11" s="282">
        <v>20</v>
      </c>
      <c r="G11" s="282">
        <f t="shared" si="0"/>
        <v>200.8125</v>
      </c>
      <c r="H11" s="281">
        <f t="shared" si="15"/>
        <v>1475.8125</v>
      </c>
      <c r="I11" s="282" t="s">
        <v>3652</v>
      </c>
      <c r="J11" s="282">
        <v>20</v>
      </c>
      <c r="K11" s="281">
        <f t="shared" si="1"/>
        <v>4016.25</v>
      </c>
      <c r="L11" s="281">
        <f t="shared" si="16"/>
        <v>29516.25</v>
      </c>
      <c r="M11" s="282">
        <f t="shared" si="2"/>
        <v>3000</v>
      </c>
      <c r="N11" s="282">
        <f t="shared" si="3"/>
        <v>2599</v>
      </c>
      <c r="O11" s="282">
        <f t="shared" si="3"/>
        <v>401</v>
      </c>
      <c r="P11" s="281">
        <f t="shared" si="17"/>
        <v>26516.25</v>
      </c>
      <c r="Q11" s="282" t="s">
        <v>3625</v>
      </c>
      <c r="R11" s="355" t="s">
        <v>3540</v>
      </c>
      <c r="S11" s="282">
        <v>1299</v>
      </c>
      <c r="T11" s="282">
        <v>201</v>
      </c>
      <c r="U11" s="291">
        <f t="shared" si="4"/>
        <v>1500</v>
      </c>
      <c r="V11" s="355" t="s">
        <v>3550</v>
      </c>
      <c r="W11" s="282">
        <v>1300</v>
      </c>
      <c r="X11" s="282">
        <v>200</v>
      </c>
      <c r="Y11" s="291">
        <f t="shared" si="5"/>
        <v>1500</v>
      </c>
      <c r="Z11" s="290"/>
      <c r="AA11" s="282"/>
      <c r="AB11" s="282"/>
      <c r="AC11" s="291">
        <f t="shared" si="6"/>
        <v>0</v>
      </c>
      <c r="AD11" s="290"/>
      <c r="AE11" s="282"/>
      <c r="AF11" s="282"/>
      <c r="AG11" s="377">
        <f t="shared" si="18"/>
        <v>0</v>
      </c>
      <c r="AH11" s="349"/>
      <c r="AI11" s="349"/>
      <c r="AJ11" s="349"/>
      <c r="AK11" s="378">
        <f t="shared" si="7"/>
        <v>0</v>
      </c>
      <c r="AL11" s="349"/>
      <c r="AM11" s="349"/>
      <c r="AN11" s="349"/>
      <c r="AO11" s="378">
        <f t="shared" si="8"/>
        <v>0</v>
      </c>
      <c r="AP11" s="349"/>
      <c r="AQ11" s="349"/>
      <c r="AR11" s="349"/>
      <c r="AS11" s="378">
        <f>SUM(AQ11:AR11)</f>
        <v>0</v>
      </c>
      <c r="AT11" s="349"/>
      <c r="AU11" s="349"/>
      <c r="AV11" s="349"/>
      <c r="AW11" s="378">
        <f t="shared" si="19"/>
        <v>0</v>
      </c>
      <c r="AX11" s="349"/>
      <c r="AY11" s="349"/>
      <c r="AZ11" s="349"/>
      <c r="BA11" s="378">
        <f t="shared" si="20"/>
        <v>0</v>
      </c>
      <c r="BB11" s="349"/>
      <c r="BC11" s="349"/>
      <c r="BD11" s="349"/>
      <c r="BE11" s="349">
        <f t="shared" si="21"/>
        <v>0</v>
      </c>
      <c r="BF11" s="349"/>
      <c r="BG11" s="349"/>
      <c r="BH11" s="349"/>
      <c r="BI11" s="349">
        <f t="shared" si="22"/>
        <v>0</v>
      </c>
      <c r="BJ11" s="349"/>
      <c r="BK11" s="349"/>
      <c r="BL11" s="349"/>
      <c r="BM11" s="349">
        <f t="shared" si="23"/>
        <v>0</v>
      </c>
      <c r="BN11" s="349"/>
      <c r="BO11" s="349"/>
      <c r="BP11" s="349"/>
      <c r="BQ11" s="350">
        <f t="shared" si="24"/>
        <v>0</v>
      </c>
      <c r="BR11" s="349"/>
      <c r="BS11" s="349"/>
      <c r="BT11" s="349"/>
      <c r="BU11" s="350">
        <f t="shared" si="9"/>
        <v>0</v>
      </c>
      <c r="BV11" s="349"/>
      <c r="BW11" s="349"/>
      <c r="BX11" s="349"/>
      <c r="BY11" s="350">
        <f t="shared" si="10"/>
        <v>0</v>
      </c>
      <c r="BZ11" s="349"/>
      <c r="CA11" s="349"/>
      <c r="CB11" s="349"/>
      <c r="CC11" s="350">
        <f t="shared" si="11"/>
        <v>0</v>
      </c>
      <c r="CD11" s="349"/>
      <c r="CE11" s="349"/>
      <c r="CF11" s="349"/>
      <c r="CG11" s="350">
        <f t="shared" si="12"/>
        <v>0</v>
      </c>
      <c r="CH11" s="349"/>
      <c r="CI11" s="349"/>
      <c r="CJ11" s="349"/>
      <c r="CK11" s="350">
        <f t="shared" si="13"/>
        <v>0</v>
      </c>
      <c r="CL11" s="349"/>
      <c r="CM11" s="349"/>
      <c r="CN11" s="349"/>
      <c r="CO11" s="349"/>
      <c r="CP11" s="349"/>
      <c r="CQ11" s="349"/>
      <c r="CR11" s="349"/>
      <c r="CS11" s="349"/>
      <c r="CT11" s="346"/>
      <c r="CU11" s="282"/>
      <c r="CV11" s="282">
        <v>1</v>
      </c>
      <c r="CW11" s="282">
        <v>25500</v>
      </c>
      <c r="CX11" s="282"/>
      <c r="CY11" s="282"/>
      <c r="CZ11" s="282">
        <v>1</v>
      </c>
      <c r="DA11" s="282">
        <v>25500</v>
      </c>
      <c r="DB11" s="282"/>
      <c r="DC11" s="282"/>
      <c r="DD11" s="282"/>
      <c r="DE11" s="282"/>
      <c r="DF11" s="282"/>
      <c r="DG11" s="282"/>
      <c r="DH11" s="282"/>
      <c r="DI11" s="352"/>
      <c r="DJ11" s="353">
        <f t="shared" si="14"/>
        <v>1</v>
      </c>
      <c r="DK11" s="353">
        <f t="shared" si="14"/>
        <v>25500</v>
      </c>
      <c r="DL11" s="169">
        <v>1</v>
      </c>
      <c r="DM11" s="169">
        <v>25500</v>
      </c>
      <c r="DN11" s="169"/>
      <c r="DO11" s="169"/>
      <c r="DP11" s="169"/>
      <c r="DQ11" s="354">
        <v>1</v>
      </c>
      <c r="DR11" s="321">
        <v>25500</v>
      </c>
      <c r="DS11" s="169"/>
      <c r="DT11" s="169"/>
      <c r="DU11" s="169"/>
      <c r="DV11" s="169"/>
      <c r="DW11" s="169"/>
    </row>
    <row r="12" spans="1:127" ht="38.25">
      <c r="A12" s="287">
        <v>5</v>
      </c>
      <c r="B12" s="288" t="s">
        <v>3653</v>
      </c>
      <c r="C12" s="288" t="s">
        <v>3654</v>
      </c>
      <c r="D12" s="288" t="s">
        <v>3562</v>
      </c>
      <c r="E12" s="282">
        <v>29750</v>
      </c>
      <c r="F12" s="282">
        <v>20</v>
      </c>
      <c r="G12" s="282">
        <f t="shared" si="0"/>
        <v>234.28125</v>
      </c>
      <c r="H12" s="281">
        <f t="shared" si="15"/>
        <v>1721.78125</v>
      </c>
      <c r="I12" s="282" t="s">
        <v>3655</v>
      </c>
      <c r="J12" s="282">
        <v>20</v>
      </c>
      <c r="K12" s="281">
        <f t="shared" si="1"/>
        <v>4685.625</v>
      </c>
      <c r="L12" s="281">
        <f t="shared" si="16"/>
        <v>34435.625</v>
      </c>
      <c r="M12" s="282">
        <f t="shared" si="2"/>
        <v>24304</v>
      </c>
      <c r="N12" s="282">
        <f t="shared" si="3"/>
        <v>20555</v>
      </c>
      <c r="O12" s="282">
        <f t="shared" si="3"/>
        <v>3749</v>
      </c>
      <c r="P12" s="281">
        <f t="shared" si="17"/>
        <v>10131.625</v>
      </c>
      <c r="Q12" s="289" t="s">
        <v>3656</v>
      </c>
      <c r="R12" s="290" t="s">
        <v>3547</v>
      </c>
      <c r="S12" s="282">
        <v>1488</v>
      </c>
      <c r="T12" s="282">
        <v>234</v>
      </c>
      <c r="U12" s="291">
        <f t="shared" si="4"/>
        <v>1722</v>
      </c>
      <c r="V12" s="290" t="s">
        <v>3547</v>
      </c>
      <c r="W12" s="282">
        <v>1488</v>
      </c>
      <c r="X12" s="282">
        <v>234</v>
      </c>
      <c r="Y12" s="291">
        <f t="shared" si="5"/>
        <v>1722</v>
      </c>
      <c r="Z12" s="290" t="s">
        <v>3547</v>
      </c>
      <c r="AA12" s="282">
        <v>1488</v>
      </c>
      <c r="AB12" s="282">
        <v>234</v>
      </c>
      <c r="AC12" s="291">
        <f t="shared" si="6"/>
        <v>1722</v>
      </c>
      <c r="AD12" s="290" t="s">
        <v>3547</v>
      </c>
      <c r="AE12" s="282">
        <v>1488</v>
      </c>
      <c r="AF12" s="282">
        <v>234</v>
      </c>
      <c r="AG12" s="377">
        <f t="shared" si="18"/>
        <v>1722</v>
      </c>
      <c r="AH12" s="348" t="s">
        <v>3547</v>
      </c>
      <c r="AI12" s="349">
        <v>1488</v>
      </c>
      <c r="AJ12" s="349">
        <v>234</v>
      </c>
      <c r="AK12" s="378">
        <f t="shared" si="7"/>
        <v>1722</v>
      </c>
      <c r="AL12" s="348" t="s">
        <v>3547</v>
      </c>
      <c r="AM12" s="349">
        <v>1488</v>
      </c>
      <c r="AN12" s="349">
        <v>234</v>
      </c>
      <c r="AO12" s="378">
        <f t="shared" si="8"/>
        <v>1722</v>
      </c>
      <c r="AP12" s="348" t="s">
        <v>3547</v>
      </c>
      <c r="AQ12" s="349">
        <v>1488</v>
      </c>
      <c r="AR12" s="349">
        <v>234</v>
      </c>
      <c r="AS12" s="378">
        <f t="shared" ref="AS12:AS27" si="25">SUM(AQ12:AR12)</f>
        <v>1722</v>
      </c>
      <c r="AT12" s="360">
        <v>39296</v>
      </c>
      <c r="AU12" s="349">
        <v>4464</v>
      </c>
      <c r="AV12" s="349">
        <v>736</v>
      </c>
      <c r="AW12" s="378">
        <f t="shared" si="19"/>
        <v>5200</v>
      </c>
      <c r="AX12" s="349" t="s">
        <v>3540</v>
      </c>
      <c r="AY12" s="349">
        <v>3300</v>
      </c>
      <c r="AZ12" s="349">
        <v>1000</v>
      </c>
      <c r="BA12" s="378">
        <f t="shared" si="20"/>
        <v>4300</v>
      </c>
      <c r="BB12" s="349" t="s">
        <v>3550</v>
      </c>
      <c r="BC12" s="349">
        <v>2375</v>
      </c>
      <c r="BD12" s="349">
        <v>375</v>
      </c>
      <c r="BE12" s="349">
        <f t="shared" si="21"/>
        <v>2750</v>
      </c>
      <c r="BF12" s="349"/>
      <c r="BG12" s="349"/>
      <c r="BH12" s="349"/>
      <c r="BI12" s="349">
        <f t="shared" si="22"/>
        <v>0</v>
      </c>
      <c r="BJ12" s="349"/>
      <c r="BK12" s="349"/>
      <c r="BL12" s="349"/>
      <c r="BM12" s="349">
        <f t="shared" si="23"/>
        <v>0</v>
      </c>
      <c r="BN12" s="349"/>
      <c r="BO12" s="349"/>
      <c r="BP12" s="349"/>
      <c r="BQ12" s="350">
        <f t="shared" si="24"/>
        <v>0</v>
      </c>
      <c r="BR12" s="349"/>
      <c r="BS12" s="349"/>
      <c r="BT12" s="349"/>
      <c r="BU12" s="350">
        <f t="shared" si="9"/>
        <v>0</v>
      </c>
      <c r="BV12" s="349"/>
      <c r="BW12" s="349"/>
      <c r="BX12" s="349"/>
      <c r="BY12" s="350">
        <f t="shared" si="10"/>
        <v>0</v>
      </c>
      <c r="BZ12" s="349"/>
      <c r="CA12" s="349"/>
      <c r="CB12" s="349"/>
      <c r="CC12" s="350">
        <f t="shared" si="11"/>
        <v>0</v>
      </c>
      <c r="CD12" s="349"/>
      <c r="CE12" s="349"/>
      <c r="CF12" s="349"/>
      <c r="CG12" s="350">
        <f t="shared" si="12"/>
        <v>0</v>
      </c>
      <c r="CH12" s="349"/>
      <c r="CI12" s="349"/>
      <c r="CJ12" s="349"/>
      <c r="CK12" s="350">
        <f t="shared" si="13"/>
        <v>0</v>
      </c>
      <c r="CL12" s="349"/>
      <c r="CM12" s="349"/>
      <c r="CN12" s="349"/>
      <c r="CO12" s="349"/>
      <c r="CP12" s="349"/>
      <c r="CQ12" s="349"/>
      <c r="CR12" s="349"/>
      <c r="CS12" s="349"/>
      <c r="CT12" s="346">
        <v>1</v>
      </c>
      <c r="CU12" s="282">
        <v>29750</v>
      </c>
      <c r="CV12" s="282"/>
      <c r="CW12" s="282"/>
      <c r="CX12" s="282"/>
      <c r="CY12" s="282"/>
      <c r="CZ12" s="282">
        <v>1</v>
      </c>
      <c r="DA12" s="282">
        <v>29750</v>
      </c>
      <c r="DB12" s="282"/>
      <c r="DC12" s="282"/>
      <c r="DD12" s="282"/>
      <c r="DE12" s="282"/>
      <c r="DF12" s="282"/>
      <c r="DG12" s="282"/>
      <c r="DH12" s="282"/>
      <c r="DI12" s="352"/>
      <c r="DJ12" s="353">
        <f t="shared" si="14"/>
        <v>1</v>
      </c>
      <c r="DK12" s="353">
        <f t="shared" si="14"/>
        <v>29750</v>
      </c>
      <c r="DL12" s="169"/>
      <c r="DM12" s="169"/>
      <c r="DN12" s="169">
        <v>1</v>
      </c>
      <c r="DO12" s="169">
        <v>29750</v>
      </c>
      <c r="DP12" s="169"/>
      <c r="DQ12" s="354">
        <v>1</v>
      </c>
      <c r="DR12" s="321">
        <v>29750</v>
      </c>
      <c r="DS12" s="169"/>
      <c r="DT12" s="169"/>
      <c r="DU12" s="169"/>
      <c r="DV12" s="169"/>
      <c r="DW12" s="169"/>
    </row>
    <row r="13" spans="1:127" ht="38.25">
      <c r="A13" s="287">
        <v>6</v>
      </c>
      <c r="B13" s="288" t="s">
        <v>3657</v>
      </c>
      <c r="C13" s="288" t="s">
        <v>3658</v>
      </c>
      <c r="D13" s="288" t="s">
        <v>3562</v>
      </c>
      <c r="E13" s="282">
        <v>29750</v>
      </c>
      <c r="F13" s="282">
        <v>20</v>
      </c>
      <c r="G13" s="282">
        <f t="shared" si="0"/>
        <v>234.28125</v>
      </c>
      <c r="H13" s="281">
        <f t="shared" si="15"/>
        <v>1721.78125</v>
      </c>
      <c r="I13" s="282" t="s">
        <v>3659</v>
      </c>
      <c r="J13" s="282">
        <v>20</v>
      </c>
      <c r="K13" s="281">
        <f t="shared" si="1"/>
        <v>4685.625</v>
      </c>
      <c r="L13" s="281">
        <f t="shared" si="16"/>
        <v>34435.625</v>
      </c>
      <c r="M13" s="282">
        <f t="shared" si="2"/>
        <v>1750</v>
      </c>
      <c r="N13" s="282">
        <f t="shared" si="3"/>
        <v>1500</v>
      </c>
      <c r="O13" s="282">
        <f t="shared" si="3"/>
        <v>250</v>
      </c>
      <c r="P13" s="281">
        <f t="shared" si="17"/>
        <v>32685.625</v>
      </c>
      <c r="Q13" s="282" t="s">
        <v>3625</v>
      </c>
      <c r="R13" s="355" t="s">
        <v>3660</v>
      </c>
      <c r="S13" s="282">
        <v>1500</v>
      </c>
      <c r="T13" s="282">
        <v>250</v>
      </c>
      <c r="U13" s="291">
        <f t="shared" si="4"/>
        <v>1750</v>
      </c>
      <c r="V13" s="290"/>
      <c r="W13" s="282"/>
      <c r="X13" s="282"/>
      <c r="Y13" s="291">
        <f t="shared" si="5"/>
        <v>0</v>
      </c>
      <c r="Z13" s="290"/>
      <c r="AA13" s="282"/>
      <c r="AB13" s="282"/>
      <c r="AC13" s="291">
        <f t="shared" si="6"/>
        <v>0</v>
      </c>
      <c r="AD13" s="290"/>
      <c r="AE13" s="282"/>
      <c r="AF13" s="282"/>
      <c r="AG13" s="377">
        <f t="shared" si="18"/>
        <v>0</v>
      </c>
      <c r="AH13" s="349"/>
      <c r="AI13" s="349"/>
      <c r="AJ13" s="349"/>
      <c r="AK13" s="378">
        <f t="shared" si="7"/>
        <v>0</v>
      </c>
      <c r="AL13" s="349"/>
      <c r="AM13" s="349"/>
      <c r="AN13" s="349"/>
      <c r="AO13" s="378">
        <f t="shared" si="8"/>
        <v>0</v>
      </c>
      <c r="AP13" s="349"/>
      <c r="AQ13" s="349"/>
      <c r="AR13" s="349"/>
      <c r="AS13" s="378">
        <f t="shared" si="25"/>
        <v>0</v>
      </c>
      <c r="AT13" s="349"/>
      <c r="AU13" s="349"/>
      <c r="AV13" s="349"/>
      <c r="AW13" s="378">
        <f t="shared" si="19"/>
        <v>0</v>
      </c>
      <c r="AX13" s="349"/>
      <c r="AY13" s="349"/>
      <c r="AZ13" s="349"/>
      <c r="BA13" s="378">
        <f t="shared" si="20"/>
        <v>0</v>
      </c>
      <c r="BB13" s="349"/>
      <c r="BC13" s="349"/>
      <c r="BD13" s="349"/>
      <c r="BE13" s="349">
        <f t="shared" si="21"/>
        <v>0</v>
      </c>
      <c r="BF13" s="349"/>
      <c r="BG13" s="349"/>
      <c r="BH13" s="349"/>
      <c r="BI13" s="349">
        <f t="shared" si="22"/>
        <v>0</v>
      </c>
      <c r="BJ13" s="349"/>
      <c r="BK13" s="349"/>
      <c r="BL13" s="349"/>
      <c r="BM13" s="349">
        <f t="shared" si="23"/>
        <v>0</v>
      </c>
      <c r="BN13" s="349"/>
      <c r="BO13" s="349"/>
      <c r="BP13" s="349"/>
      <c r="BQ13" s="350">
        <f t="shared" si="24"/>
        <v>0</v>
      </c>
      <c r="BR13" s="349"/>
      <c r="BS13" s="349"/>
      <c r="BT13" s="349"/>
      <c r="BU13" s="350">
        <f t="shared" si="9"/>
        <v>0</v>
      </c>
      <c r="BV13" s="349"/>
      <c r="BW13" s="349"/>
      <c r="BX13" s="349"/>
      <c r="BY13" s="350">
        <f t="shared" si="10"/>
        <v>0</v>
      </c>
      <c r="BZ13" s="349"/>
      <c r="CA13" s="349"/>
      <c r="CB13" s="349"/>
      <c r="CC13" s="350">
        <f t="shared" si="11"/>
        <v>0</v>
      </c>
      <c r="CD13" s="349"/>
      <c r="CE13" s="349"/>
      <c r="CF13" s="349"/>
      <c r="CG13" s="350">
        <f t="shared" si="12"/>
        <v>0</v>
      </c>
      <c r="CH13" s="349"/>
      <c r="CI13" s="349"/>
      <c r="CJ13" s="349"/>
      <c r="CK13" s="350">
        <f t="shared" si="13"/>
        <v>0</v>
      </c>
      <c r="CL13" s="349"/>
      <c r="CM13" s="349"/>
      <c r="CN13" s="349"/>
      <c r="CO13" s="349"/>
      <c r="CP13" s="349"/>
      <c r="CQ13" s="349"/>
      <c r="CR13" s="349"/>
      <c r="CS13" s="349"/>
      <c r="CT13" s="346">
        <v>1</v>
      </c>
      <c r="CU13" s="282">
        <v>29750</v>
      </c>
      <c r="CV13" s="282"/>
      <c r="CW13" s="282"/>
      <c r="CX13" s="282"/>
      <c r="CY13" s="282"/>
      <c r="CZ13" s="282">
        <v>1</v>
      </c>
      <c r="DA13" s="282">
        <v>29750</v>
      </c>
      <c r="DB13" s="282"/>
      <c r="DC13" s="282"/>
      <c r="DD13" s="282"/>
      <c r="DE13" s="282"/>
      <c r="DF13" s="282"/>
      <c r="DG13" s="282"/>
      <c r="DH13" s="282"/>
      <c r="DI13" s="352"/>
      <c r="DJ13" s="353">
        <f t="shared" si="14"/>
        <v>1</v>
      </c>
      <c r="DK13" s="353">
        <f t="shared" si="14"/>
        <v>29750</v>
      </c>
      <c r="DL13" s="169"/>
      <c r="DM13" s="169"/>
      <c r="DN13" s="169">
        <v>1</v>
      </c>
      <c r="DO13" s="169">
        <v>29750</v>
      </c>
      <c r="DP13" s="169"/>
      <c r="DQ13" s="354">
        <v>1</v>
      </c>
      <c r="DR13" s="321">
        <v>29750</v>
      </c>
      <c r="DS13" s="169"/>
      <c r="DT13" s="169"/>
      <c r="DU13" s="169"/>
      <c r="DV13" s="169"/>
      <c r="DW13" s="169"/>
    </row>
    <row r="14" spans="1:127" ht="63.75">
      <c r="A14" s="287">
        <v>7</v>
      </c>
      <c r="B14" s="288" t="s">
        <v>3661</v>
      </c>
      <c r="C14" s="288" t="s">
        <v>3662</v>
      </c>
      <c r="D14" s="288" t="s">
        <v>3663</v>
      </c>
      <c r="E14" s="282">
        <v>25500</v>
      </c>
      <c r="F14" s="282">
        <v>20</v>
      </c>
      <c r="G14" s="282">
        <f t="shared" si="0"/>
        <v>200.8125</v>
      </c>
      <c r="H14" s="281">
        <f t="shared" si="15"/>
        <v>1475.8125</v>
      </c>
      <c r="I14" s="282" t="s">
        <v>3664</v>
      </c>
      <c r="J14" s="282">
        <v>20</v>
      </c>
      <c r="K14" s="281">
        <f t="shared" si="1"/>
        <v>4016.25</v>
      </c>
      <c r="L14" s="281">
        <f t="shared" si="16"/>
        <v>29516.25</v>
      </c>
      <c r="M14" s="282">
        <f t="shared" si="2"/>
        <v>8700</v>
      </c>
      <c r="N14" s="282">
        <f t="shared" si="3"/>
        <v>6825</v>
      </c>
      <c r="O14" s="282">
        <f t="shared" si="3"/>
        <v>1875</v>
      </c>
      <c r="P14" s="281">
        <f t="shared" si="17"/>
        <v>20816.25</v>
      </c>
      <c r="Q14" s="282" t="s">
        <v>3625</v>
      </c>
      <c r="R14" s="355" t="s">
        <v>3568</v>
      </c>
      <c r="S14" s="282">
        <v>1275</v>
      </c>
      <c r="T14" s="282">
        <v>225</v>
      </c>
      <c r="U14" s="291">
        <f t="shared" si="4"/>
        <v>1500</v>
      </c>
      <c r="V14" s="290" t="s">
        <v>3638</v>
      </c>
      <c r="W14" s="282">
        <v>1100</v>
      </c>
      <c r="X14" s="282">
        <v>200</v>
      </c>
      <c r="Y14" s="291">
        <f t="shared" si="5"/>
        <v>1300</v>
      </c>
      <c r="Z14" s="290">
        <v>39874</v>
      </c>
      <c r="AA14" s="282">
        <v>600</v>
      </c>
      <c r="AB14" s="282">
        <v>200</v>
      </c>
      <c r="AC14" s="291">
        <f t="shared" si="6"/>
        <v>800</v>
      </c>
      <c r="AD14" s="355" t="s">
        <v>3601</v>
      </c>
      <c r="AE14" s="282">
        <v>750</v>
      </c>
      <c r="AF14" s="282">
        <v>50</v>
      </c>
      <c r="AG14" s="377">
        <f t="shared" si="18"/>
        <v>800</v>
      </c>
      <c r="AH14" s="349" t="s">
        <v>3660</v>
      </c>
      <c r="AI14" s="349">
        <v>600</v>
      </c>
      <c r="AJ14" s="349">
        <v>200</v>
      </c>
      <c r="AK14" s="378">
        <f t="shared" si="7"/>
        <v>800</v>
      </c>
      <c r="AL14" s="349" t="s">
        <v>3550</v>
      </c>
      <c r="AM14" s="349">
        <v>400</v>
      </c>
      <c r="AN14" s="349">
        <v>100</v>
      </c>
      <c r="AO14" s="378">
        <f t="shared" si="8"/>
        <v>500</v>
      </c>
      <c r="AP14" s="349" t="s">
        <v>3550</v>
      </c>
      <c r="AQ14" s="349">
        <v>400</v>
      </c>
      <c r="AR14" s="349">
        <v>100</v>
      </c>
      <c r="AS14" s="378">
        <f t="shared" si="25"/>
        <v>500</v>
      </c>
      <c r="AT14" s="349" t="s">
        <v>3550</v>
      </c>
      <c r="AU14" s="349">
        <v>800</v>
      </c>
      <c r="AV14" s="349">
        <v>200</v>
      </c>
      <c r="AW14" s="378">
        <f t="shared" si="19"/>
        <v>1000</v>
      </c>
      <c r="AX14" s="349" t="s">
        <v>3665</v>
      </c>
      <c r="AY14" s="349"/>
      <c r="AZ14" s="349">
        <v>500</v>
      </c>
      <c r="BA14" s="378">
        <f t="shared" si="20"/>
        <v>500</v>
      </c>
      <c r="BB14" s="349" t="s">
        <v>3666</v>
      </c>
      <c r="BC14" s="349">
        <v>900</v>
      </c>
      <c r="BD14" s="349">
        <v>100</v>
      </c>
      <c r="BE14" s="349">
        <f t="shared" si="21"/>
        <v>1000</v>
      </c>
      <c r="BF14" s="349"/>
      <c r="BG14" s="349"/>
      <c r="BH14" s="349"/>
      <c r="BI14" s="349">
        <f t="shared" si="22"/>
        <v>0</v>
      </c>
      <c r="BJ14" s="349"/>
      <c r="BK14" s="349"/>
      <c r="BL14" s="349"/>
      <c r="BM14" s="349">
        <f t="shared" si="23"/>
        <v>0</v>
      </c>
      <c r="BN14" s="349"/>
      <c r="BO14" s="349"/>
      <c r="BP14" s="349"/>
      <c r="BQ14" s="350">
        <f t="shared" si="24"/>
        <v>0</v>
      </c>
      <c r="BR14" s="349"/>
      <c r="BS14" s="349"/>
      <c r="BT14" s="349"/>
      <c r="BU14" s="350">
        <f t="shared" si="9"/>
        <v>0</v>
      </c>
      <c r="BV14" s="349"/>
      <c r="BW14" s="349"/>
      <c r="BX14" s="349"/>
      <c r="BY14" s="350">
        <f t="shared" si="10"/>
        <v>0</v>
      </c>
      <c r="BZ14" s="349"/>
      <c r="CA14" s="349"/>
      <c r="CB14" s="349"/>
      <c r="CC14" s="350">
        <f t="shared" si="11"/>
        <v>0</v>
      </c>
      <c r="CD14" s="349"/>
      <c r="CE14" s="349"/>
      <c r="CF14" s="349"/>
      <c r="CG14" s="350">
        <f t="shared" si="12"/>
        <v>0</v>
      </c>
      <c r="CH14" s="349"/>
      <c r="CI14" s="349"/>
      <c r="CJ14" s="349"/>
      <c r="CK14" s="350">
        <f t="shared" si="13"/>
        <v>0</v>
      </c>
      <c r="CL14" s="349"/>
      <c r="CM14" s="349"/>
      <c r="CN14" s="349"/>
      <c r="CO14" s="349"/>
      <c r="CP14" s="349"/>
      <c r="CQ14" s="349"/>
      <c r="CR14" s="349"/>
      <c r="CS14" s="349"/>
      <c r="CT14" s="346">
        <v>1</v>
      </c>
      <c r="CU14" s="282">
        <v>25500</v>
      </c>
      <c r="CV14" s="282"/>
      <c r="CW14" s="282"/>
      <c r="CX14" s="282"/>
      <c r="CY14" s="282"/>
      <c r="CZ14" s="282"/>
      <c r="DA14" s="282"/>
      <c r="DB14" s="282">
        <v>1</v>
      </c>
      <c r="DC14" s="282">
        <v>25500</v>
      </c>
      <c r="DD14" s="282"/>
      <c r="DE14" s="282"/>
      <c r="DF14" s="282"/>
      <c r="DG14" s="282"/>
      <c r="DH14" s="282"/>
      <c r="DI14" s="352"/>
      <c r="DJ14" s="353">
        <f t="shared" si="14"/>
        <v>1</v>
      </c>
      <c r="DK14" s="353">
        <f t="shared" si="14"/>
        <v>25500</v>
      </c>
      <c r="DL14" s="169">
        <v>1</v>
      </c>
      <c r="DM14" s="169">
        <v>25500</v>
      </c>
      <c r="DN14" s="169"/>
      <c r="DO14" s="169"/>
      <c r="DP14" s="169"/>
      <c r="DQ14" s="354">
        <v>1</v>
      </c>
      <c r="DR14" s="321">
        <v>25500</v>
      </c>
      <c r="DS14" s="169"/>
      <c r="DT14" s="169"/>
      <c r="DU14" s="169"/>
      <c r="DV14" s="169"/>
      <c r="DW14" s="169"/>
    </row>
    <row r="15" spans="1:127" ht="38.25">
      <c r="A15" s="287">
        <v>8</v>
      </c>
      <c r="B15" s="288" t="s">
        <v>3667</v>
      </c>
      <c r="C15" s="288" t="s">
        <v>3668</v>
      </c>
      <c r="D15" s="288" t="s">
        <v>3669</v>
      </c>
      <c r="E15" s="282">
        <v>21250</v>
      </c>
      <c r="F15" s="282">
        <v>20</v>
      </c>
      <c r="G15" s="282">
        <f t="shared" si="0"/>
        <v>167.34375</v>
      </c>
      <c r="H15" s="281">
        <f t="shared" si="15"/>
        <v>1229.84375</v>
      </c>
      <c r="I15" s="282" t="s">
        <v>3670</v>
      </c>
      <c r="J15" s="282">
        <v>20</v>
      </c>
      <c r="K15" s="281">
        <f t="shared" si="1"/>
        <v>3346.875</v>
      </c>
      <c r="L15" s="281">
        <f t="shared" si="16"/>
        <v>24596.875</v>
      </c>
      <c r="M15" s="282">
        <f t="shared" si="2"/>
        <v>11970</v>
      </c>
      <c r="N15" s="282">
        <f>SUM(S15,W15,AA15,AE15,AI15,AM15,AQ15,AU15,AY15,BC15,BG15,BK15,BO15,BS15,BW15,CA15,CE15,CI15,CM15,CQ15)</f>
        <v>10478</v>
      </c>
      <c r="O15" s="282">
        <f>SUM(T15,X15,AB15,AF15,AJ15,AN15,AR15,AV15,AZ15,BD15,BH15,BL15,BP15,BT15,BX15,CB15,CF15,CJ15,CN15,CR15)</f>
        <v>1492</v>
      </c>
      <c r="P15" s="281">
        <f t="shared" si="17"/>
        <v>12626.875</v>
      </c>
      <c r="Q15" s="282" t="s">
        <v>3671</v>
      </c>
      <c r="R15" s="290" t="s">
        <v>3547</v>
      </c>
      <c r="S15" s="282">
        <v>1063</v>
      </c>
      <c r="T15" s="282">
        <v>167</v>
      </c>
      <c r="U15" s="291">
        <f t="shared" si="4"/>
        <v>1230</v>
      </c>
      <c r="V15" s="290" t="s">
        <v>3547</v>
      </c>
      <c r="W15" s="282">
        <v>1063</v>
      </c>
      <c r="X15" s="282">
        <v>167</v>
      </c>
      <c r="Y15" s="291">
        <f t="shared" si="5"/>
        <v>1230</v>
      </c>
      <c r="Z15" s="290" t="s">
        <v>3547</v>
      </c>
      <c r="AA15" s="282">
        <v>1063</v>
      </c>
      <c r="AB15" s="282">
        <v>167</v>
      </c>
      <c r="AC15" s="291">
        <f t="shared" si="6"/>
        <v>1230</v>
      </c>
      <c r="AD15" s="290" t="s">
        <v>3547</v>
      </c>
      <c r="AE15" s="282">
        <v>1063</v>
      </c>
      <c r="AF15" s="282">
        <v>167</v>
      </c>
      <c r="AG15" s="377">
        <f>SUM(AE15:AF15)</f>
        <v>1230</v>
      </c>
      <c r="AH15" s="348" t="s">
        <v>3547</v>
      </c>
      <c r="AI15" s="349">
        <v>1063</v>
      </c>
      <c r="AJ15" s="349">
        <v>167</v>
      </c>
      <c r="AK15" s="378">
        <f t="shared" si="7"/>
        <v>1230</v>
      </c>
      <c r="AL15" s="348" t="s">
        <v>3547</v>
      </c>
      <c r="AM15" s="349">
        <v>1063</v>
      </c>
      <c r="AN15" s="349">
        <v>167</v>
      </c>
      <c r="AO15" s="378">
        <f t="shared" si="8"/>
        <v>1230</v>
      </c>
      <c r="AP15" s="349" t="s">
        <v>3672</v>
      </c>
      <c r="AQ15" s="349">
        <v>4100</v>
      </c>
      <c r="AR15" s="349">
        <v>490</v>
      </c>
      <c r="AS15" s="378">
        <f t="shared" si="25"/>
        <v>4590</v>
      </c>
      <c r="AT15" s="349"/>
      <c r="AU15" s="349"/>
      <c r="AV15" s="349"/>
      <c r="AW15" s="378">
        <f t="shared" si="19"/>
        <v>0</v>
      </c>
      <c r="AX15" s="349"/>
      <c r="AY15" s="349"/>
      <c r="AZ15" s="349"/>
      <c r="BA15" s="378">
        <f t="shared" si="20"/>
        <v>0</v>
      </c>
      <c r="BB15" s="349"/>
      <c r="BC15" s="349"/>
      <c r="BD15" s="349"/>
      <c r="BE15" s="349">
        <f t="shared" si="21"/>
        <v>0</v>
      </c>
      <c r="BF15" s="349"/>
      <c r="BG15" s="349"/>
      <c r="BH15" s="349"/>
      <c r="BI15" s="349">
        <f t="shared" si="22"/>
        <v>0</v>
      </c>
      <c r="BJ15" s="349"/>
      <c r="BK15" s="349"/>
      <c r="BL15" s="349"/>
      <c r="BM15" s="349">
        <f t="shared" si="23"/>
        <v>0</v>
      </c>
      <c r="BN15" s="349"/>
      <c r="BO15" s="349"/>
      <c r="BP15" s="349"/>
      <c r="BQ15" s="350">
        <f t="shared" si="24"/>
        <v>0</v>
      </c>
      <c r="BR15" s="349"/>
      <c r="BS15" s="349"/>
      <c r="BT15" s="349"/>
      <c r="BU15" s="350">
        <f t="shared" si="9"/>
        <v>0</v>
      </c>
      <c r="BV15" s="349"/>
      <c r="BW15" s="349"/>
      <c r="BX15" s="349"/>
      <c r="BY15" s="350">
        <f t="shared" si="10"/>
        <v>0</v>
      </c>
      <c r="BZ15" s="349"/>
      <c r="CA15" s="349"/>
      <c r="CB15" s="349"/>
      <c r="CC15" s="350">
        <f t="shared" si="11"/>
        <v>0</v>
      </c>
      <c r="CD15" s="349"/>
      <c r="CE15" s="349"/>
      <c r="CF15" s="349"/>
      <c r="CG15" s="350">
        <f t="shared" si="12"/>
        <v>0</v>
      </c>
      <c r="CH15" s="349"/>
      <c r="CI15" s="349"/>
      <c r="CJ15" s="349"/>
      <c r="CK15" s="350">
        <f t="shared" si="13"/>
        <v>0</v>
      </c>
      <c r="CL15" s="349"/>
      <c r="CM15" s="349"/>
      <c r="CN15" s="349"/>
      <c r="CO15" s="349"/>
      <c r="CP15" s="349"/>
      <c r="CQ15" s="349"/>
      <c r="CR15" s="349"/>
      <c r="CS15" s="349"/>
      <c r="CT15" s="346">
        <v>1</v>
      </c>
      <c r="CU15" s="282">
        <v>21250</v>
      </c>
      <c r="CV15" s="282"/>
      <c r="CW15" s="282"/>
      <c r="CX15" s="282"/>
      <c r="CY15" s="282"/>
      <c r="CZ15" s="282">
        <v>1</v>
      </c>
      <c r="DA15" s="282">
        <v>21250</v>
      </c>
      <c r="DB15" s="282"/>
      <c r="DC15" s="282"/>
      <c r="DD15" s="282"/>
      <c r="DE15" s="282"/>
      <c r="DF15" s="282"/>
      <c r="DG15" s="282"/>
      <c r="DH15" s="282"/>
      <c r="DI15" s="352"/>
      <c r="DJ15" s="353">
        <f t="shared" si="14"/>
        <v>1</v>
      </c>
      <c r="DK15" s="353">
        <f t="shared" si="14"/>
        <v>21250</v>
      </c>
      <c r="DL15" s="169"/>
      <c r="DM15" s="169"/>
      <c r="DN15" s="169">
        <v>1</v>
      </c>
      <c r="DO15" s="169">
        <v>21250</v>
      </c>
      <c r="DP15" s="169"/>
      <c r="DQ15" s="354">
        <v>1</v>
      </c>
      <c r="DR15" s="321">
        <v>21250</v>
      </c>
      <c r="DS15" s="169"/>
      <c r="DT15" s="169"/>
      <c r="DU15" s="169"/>
      <c r="DV15" s="169"/>
      <c r="DW15" s="169"/>
    </row>
    <row r="16" spans="1:127" ht="51">
      <c r="A16" s="287">
        <v>9</v>
      </c>
      <c r="B16" s="288" t="s">
        <v>3673</v>
      </c>
      <c r="C16" s="288" t="s">
        <v>3674</v>
      </c>
      <c r="D16" s="288" t="s">
        <v>3675</v>
      </c>
      <c r="E16" s="282">
        <v>21250</v>
      </c>
      <c r="F16" s="282">
        <v>20</v>
      </c>
      <c r="G16" s="282">
        <f t="shared" si="0"/>
        <v>167.34375</v>
      </c>
      <c r="H16" s="281">
        <f t="shared" si="15"/>
        <v>1229.84375</v>
      </c>
      <c r="I16" s="282" t="s">
        <v>3676</v>
      </c>
      <c r="J16" s="282">
        <v>20</v>
      </c>
      <c r="K16" s="281">
        <f t="shared" si="1"/>
        <v>3346.875</v>
      </c>
      <c r="L16" s="281">
        <f t="shared" si="16"/>
        <v>24596.875</v>
      </c>
      <c r="M16" s="282">
        <f t="shared" si="2"/>
        <v>18660</v>
      </c>
      <c r="N16" s="282">
        <f>SUM(S16,W16,AA16,AE16,AI16,AM16,AQ16,AU16,AY16,BC16,BG16,BK16,BO16,BS16,BW16,CA16,CE16,CI16,CM16,CQ16)</f>
        <v>16213</v>
      </c>
      <c r="O16" s="282">
        <f>SUM(T16,X16,AB16,AF16,AJ16,AN16,AR16,AV16,AZ16,BD16,BH16,BL16,BP16,BT16,BX16,CB16,CF16,CJ16,CN16,CR16)</f>
        <v>2447</v>
      </c>
      <c r="P16" s="281">
        <f t="shared" si="17"/>
        <v>5936.875</v>
      </c>
      <c r="Q16" s="282" t="s">
        <v>3625</v>
      </c>
      <c r="R16" s="290" t="s">
        <v>3521</v>
      </c>
      <c r="S16" s="282">
        <v>1260</v>
      </c>
      <c r="T16" s="282"/>
      <c r="U16" s="291">
        <f t="shared" si="4"/>
        <v>1260</v>
      </c>
      <c r="V16" s="290" t="s">
        <v>3555</v>
      </c>
      <c r="W16" s="282">
        <v>1260</v>
      </c>
      <c r="X16" s="282"/>
      <c r="Y16" s="291">
        <f t="shared" si="5"/>
        <v>1260</v>
      </c>
      <c r="Z16" s="290" t="s">
        <v>3614</v>
      </c>
      <c r="AA16" s="282">
        <v>1063</v>
      </c>
      <c r="AB16" s="282">
        <v>167</v>
      </c>
      <c r="AC16" s="291">
        <f t="shared" si="6"/>
        <v>1230</v>
      </c>
      <c r="AD16" s="290" t="s">
        <v>3677</v>
      </c>
      <c r="AE16" s="282">
        <v>3189</v>
      </c>
      <c r="AF16" s="282">
        <v>501</v>
      </c>
      <c r="AG16" s="377">
        <f>SUM(AE16:AF16)</f>
        <v>3690</v>
      </c>
      <c r="AH16" s="348" t="s">
        <v>3532</v>
      </c>
      <c r="AI16" s="349">
        <v>2126</v>
      </c>
      <c r="AJ16" s="349">
        <v>334</v>
      </c>
      <c r="AK16" s="378">
        <f t="shared" si="7"/>
        <v>2460</v>
      </c>
      <c r="AL16" s="359">
        <v>39874</v>
      </c>
      <c r="AM16" s="349">
        <v>2126</v>
      </c>
      <c r="AN16" s="349">
        <v>334</v>
      </c>
      <c r="AO16" s="378">
        <f t="shared" si="8"/>
        <v>2460</v>
      </c>
      <c r="AP16" s="349" t="s">
        <v>3601</v>
      </c>
      <c r="AQ16" s="349">
        <v>1063</v>
      </c>
      <c r="AR16" s="349">
        <v>197</v>
      </c>
      <c r="AS16" s="378">
        <f t="shared" si="25"/>
        <v>1260</v>
      </c>
      <c r="AT16" s="349" t="s">
        <v>3626</v>
      </c>
      <c r="AU16" s="349">
        <v>1063</v>
      </c>
      <c r="AV16" s="349">
        <v>197</v>
      </c>
      <c r="AW16" s="378">
        <f t="shared" si="19"/>
        <v>1260</v>
      </c>
      <c r="AX16" s="349" t="s">
        <v>3660</v>
      </c>
      <c r="AY16" s="349">
        <v>1063</v>
      </c>
      <c r="AZ16" s="349">
        <v>197</v>
      </c>
      <c r="BA16" s="378">
        <f t="shared" si="20"/>
        <v>1260</v>
      </c>
      <c r="BB16" s="349" t="s">
        <v>3550</v>
      </c>
      <c r="BC16" s="349">
        <v>1000</v>
      </c>
      <c r="BD16" s="349">
        <v>260</v>
      </c>
      <c r="BE16" s="349">
        <f t="shared" si="21"/>
        <v>1260</v>
      </c>
      <c r="BF16" s="349" t="s">
        <v>3550</v>
      </c>
      <c r="BG16" s="349">
        <v>1000</v>
      </c>
      <c r="BH16" s="349">
        <v>260</v>
      </c>
      <c r="BI16" s="349">
        <f t="shared" si="22"/>
        <v>1260</v>
      </c>
      <c r="BJ16" s="349"/>
      <c r="BK16" s="349"/>
      <c r="BL16" s="349"/>
      <c r="BM16" s="349">
        <f t="shared" si="23"/>
        <v>0</v>
      </c>
      <c r="BN16" s="349"/>
      <c r="BO16" s="349"/>
      <c r="BP16" s="349"/>
      <c r="BQ16" s="350">
        <f t="shared" si="24"/>
        <v>0</v>
      </c>
      <c r="BR16" s="349"/>
      <c r="BS16" s="349"/>
      <c r="BT16" s="349"/>
      <c r="BU16" s="350">
        <f t="shared" si="9"/>
        <v>0</v>
      </c>
      <c r="BV16" s="349"/>
      <c r="BW16" s="349"/>
      <c r="BX16" s="349"/>
      <c r="BY16" s="350">
        <f t="shared" si="10"/>
        <v>0</v>
      </c>
      <c r="BZ16" s="349"/>
      <c r="CA16" s="349"/>
      <c r="CB16" s="349"/>
      <c r="CC16" s="350">
        <f t="shared" si="11"/>
        <v>0</v>
      </c>
      <c r="CD16" s="349"/>
      <c r="CE16" s="349"/>
      <c r="CF16" s="349"/>
      <c r="CG16" s="350">
        <f t="shared" si="12"/>
        <v>0</v>
      </c>
      <c r="CH16" s="349"/>
      <c r="CI16" s="349"/>
      <c r="CJ16" s="349"/>
      <c r="CK16" s="350">
        <f t="shared" si="13"/>
        <v>0</v>
      </c>
      <c r="CL16" s="349"/>
      <c r="CM16" s="349"/>
      <c r="CN16" s="349"/>
      <c r="CO16" s="349"/>
      <c r="CP16" s="349"/>
      <c r="CQ16" s="349"/>
      <c r="CR16" s="349"/>
      <c r="CS16" s="349"/>
      <c r="CT16" s="346">
        <v>1</v>
      </c>
      <c r="CU16" s="282">
        <v>21250</v>
      </c>
      <c r="CV16" s="282"/>
      <c r="CW16" s="282"/>
      <c r="CX16" s="282"/>
      <c r="CY16" s="282"/>
      <c r="CZ16" s="282"/>
      <c r="DA16" s="282"/>
      <c r="DB16" s="282">
        <v>1</v>
      </c>
      <c r="DC16" s="282">
        <v>21250</v>
      </c>
      <c r="DD16" s="282"/>
      <c r="DE16" s="282"/>
      <c r="DF16" s="282"/>
      <c r="DG16" s="282"/>
      <c r="DH16" s="282"/>
      <c r="DI16" s="352"/>
      <c r="DJ16" s="353">
        <f t="shared" si="14"/>
        <v>1</v>
      </c>
      <c r="DK16" s="353">
        <f t="shared" si="14"/>
        <v>21250</v>
      </c>
      <c r="DL16" s="169">
        <v>1</v>
      </c>
      <c r="DM16" s="169">
        <v>21250</v>
      </c>
      <c r="DN16" s="169"/>
      <c r="DO16" s="169"/>
      <c r="DP16" s="169"/>
      <c r="DQ16" s="354">
        <v>1</v>
      </c>
      <c r="DR16" s="321">
        <v>21250</v>
      </c>
      <c r="DS16" s="169"/>
      <c r="DT16" s="169"/>
      <c r="DU16" s="169"/>
      <c r="DV16" s="169"/>
      <c r="DW16" s="169"/>
    </row>
    <row r="17" spans="1:127" ht="38.25">
      <c r="A17" s="287">
        <v>10</v>
      </c>
      <c r="B17" s="288" t="s">
        <v>3678</v>
      </c>
      <c r="C17" s="288" t="s">
        <v>3679</v>
      </c>
      <c r="D17" s="288" t="s">
        <v>3675</v>
      </c>
      <c r="E17" s="282">
        <v>21250</v>
      </c>
      <c r="F17" s="282">
        <v>20</v>
      </c>
      <c r="G17" s="282">
        <f t="shared" si="0"/>
        <v>167.34375</v>
      </c>
      <c r="H17" s="281">
        <f t="shared" si="15"/>
        <v>1229.84375</v>
      </c>
      <c r="I17" s="282" t="s">
        <v>3680</v>
      </c>
      <c r="J17" s="282">
        <v>20</v>
      </c>
      <c r="K17" s="281">
        <f t="shared" si="1"/>
        <v>3346.875</v>
      </c>
      <c r="L17" s="281">
        <f t="shared" si="16"/>
        <v>24596.875</v>
      </c>
      <c r="M17" s="282">
        <f t="shared" si="2"/>
        <v>2460</v>
      </c>
      <c r="N17" s="282">
        <f t="shared" si="3"/>
        <v>2126</v>
      </c>
      <c r="O17" s="282">
        <f t="shared" si="3"/>
        <v>334</v>
      </c>
      <c r="P17" s="281">
        <f t="shared" si="17"/>
        <v>22136.875</v>
      </c>
      <c r="Q17" s="282" t="s">
        <v>3671</v>
      </c>
      <c r="R17" s="379" t="s">
        <v>3527</v>
      </c>
      <c r="S17" s="282">
        <v>1063</v>
      </c>
      <c r="T17" s="282">
        <v>167</v>
      </c>
      <c r="U17" s="291">
        <f t="shared" si="4"/>
        <v>1230</v>
      </c>
      <c r="V17" s="355" t="s">
        <v>3600</v>
      </c>
      <c r="W17" s="282">
        <v>1063</v>
      </c>
      <c r="X17" s="282">
        <v>167</v>
      </c>
      <c r="Y17" s="291">
        <f t="shared" si="5"/>
        <v>1230</v>
      </c>
      <c r="Z17" s="290"/>
      <c r="AA17" s="282"/>
      <c r="AB17" s="282"/>
      <c r="AC17" s="291">
        <f t="shared" si="6"/>
        <v>0</v>
      </c>
      <c r="AD17" s="290"/>
      <c r="AE17" s="282"/>
      <c r="AF17" s="282"/>
      <c r="AG17" s="377">
        <f t="shared" si="18"/>
        <v>0</v>
      </c>
      <c r="AH17" s="349"/>
      <c r="AI17" s="349"/>
      <c r="AJ17" s="349"/>
      <c r="AK17" s="378">
        <f t="shared" si="7"/>
        <v>0</v>
      </c>
      <c r="AL17" s="349"/>
      <c r="AM17" s="349"/>
      <c r="AN17" s="349"/>
      <c r="AO17" s="378">
        <f t="shared" si="8"/>
        <v>0</v>
      </c>
      <c r="AP17" s="349"/>
      <c r="AQ17" s="349"/>
      <c r="AR17" s="349"/>
      <c r="AS17" s="378">
        <f t="shared" si="25"/>
        <v>0</v>
      </c>
      <c r="AT17" s="349"/>
      <c r="AU17" s="349"/>
      <c r="AV17" s="349"/>
      <c r="AW17" s="378">
        <f t="shared" si="19"/>
        <v>0</v>
      </c>
      <c r="AX17" s="349"/>
      <c r="AY17" s="349"/>
      <c r="AZ17" s="349"/>
      <c r="BA17" s="378">
        <f t="shared" si="20"/>
        <v>0</v>
      </c>
      <c r="BB17" s="349"/>
      <c r="BC17" s="349"/>
      <c r="BD17" s="349"/>
      <c r="BE17" s="349">
        <f t="shared" si="21"/>
        <v>0</v>
      </c>
      <c r="BF17" s="349"/>
      <c r="BG17" s="349"/>
      <c r="BH17" s="349"/>
      <c r="BI17" s="349">
        <f t="shared" si="22"/>
        <v>0</v>
      </c>
      <c r="BJ17" s="349"/>
      <c r="BK17" s="349"/>
      <c r="BL17" s="349"/>
      <c r="BM17" s="349">
        <f t="shared" si="23"/>
        <v>0</v>
      </c>
      <c r="BN17" s="349"/>
      <c r="BO17" s="349"/>
      <c r="BP17" s="349"/>
      <c r="BQ17" s="350">
        <f t="shared" si="24"/>
        <v>0</v>
      </c>
      <c r="BR17" s="349"/>
      <c r="BS17" s="349"/>
      <c r="BT17" s="349"/>
      <c r="BU17" s="350">
        <f t="shared" si="9"/>
        <v>0</v>
      </c>
      <c r="BV17" s="349"/>
      <c r="BW17" s="349"/>
      <c r="BX17" s="349"/>
      <c r="BY17" s="350">
        <f t="shared" si="10"/>
        <v>0</v>
      </c>
      <c r="BZ17" s="349"/>
      <c r="CA17" s="349"/>
      <c r="CB17" s="349"/>
      <c r="CC17" s="350">
        <f t="shared" si="11"/>
        <v>0</v>
      </c>
      <c r="CD17" s="349"/>
      <c r="CE17" s="349"/>
      <c r="CF17" s="349"/>
      <c r="CG17" s="350">
        <f t="shared" si="12"/>
        <v>0</v>
      </c>
      <c r="CH17" s="349"/>
      <c r="CI17" s="349"/>
      <c r="CJ17" s="349"/>
      <c r="CK17" s="350">
        <f t="shared" si="13"/>
        <v>0</v>
      </c>
      <c r="CL17" s="349"/>
      <c r="CM17" s="349"/>
      <c r="CN17" s="349"/>
      <c r="CO17" s="349"/>
      <c r="CP17" s="349"/>
      <c r="CQ17" s="349"/>
      <c r="CR17" s="349"/>
      <c r="CS17" s="349"/>
      <c r="CT17" s="346">
        <v>1</v>
      </c>
      <c r="CU17" s="282">
        <v>21250</v>
      </c>
      <c r="CV17" s="282"/>
      <c r="CW17" s="282"/>
      <c r="CX17" s="282"/>
      <c r="CY17" s="282"/>
      <c r="CZ17" s="282"/>
      <c r="DA17" s="282"/>
      <c r="DB17" s="282">
        <v>1</v>
      </c>
      <c r="DC17" s="282">
        <v>21250</v>
      </c>
      <c r="DD17" s="282"/>
      <c r="DE17" s="282"/>
      <c r="DF17" s="282"/>
      <c r="DG17" s="282"/>
      <c r="DH17" s="282"/>
      <c r="DI17" s="352"/>
      <c r="DJ17" s="353">
        <f t="shared" si="14"/>
        <v>1</v>
      </c>
      <c r="DK17" s="353">
        <f t="shared" si="14"/>
        <v>21250</v>
      </c>
      <c r="DL17" s="169">
        <v>1</v>
      </c>
      <c r="DM17" s="169">
        <v>21250</v>
      </c>
      <c r="DN17" s="169"/>
      <c r="DO17" s="169"/>
      <c r="DP17" s="169"/>
      <c r="DQ17" s="354">
        <v>1</v>
      </c>
      <c r="DR17" s="321">
        <v>21250</v>
      </c>
      <c r="DS17" s="169"/>
      <c r="DT17" s="169"/>
      <c r="DU17" s="169"/>
      <c r="DV17" s="169"/>
      <c r="DW17" s="169"/>
    </row>
    <row r="18" spans="1:127" ht="51">
      <c r="A18" s="287">
        <v>11</v>
      </c>
      <c r="B18" s="288" t="s">
        <v>3681</v>
      </c>
      <c r="C18" s="288" t="s">
        <v>3682</v>
      </c>
      <c r="D18" s="288" t="s">
        <v>3619</v>
      </c>
      <c r="E18" s="282">
        <v>25500</v>
      </c>
      <c r="F18" s="282">
        <v>20</v>
      </c>
      <c r="G18" s="282">
        <f t="shared" si="0"/>
        <v>200.8125</v>
      </c>
      <c r="H18" s="281">
        <f t="shared" si="15"/>
        <v>1475.8125</v>
      </c>
      <c r="I18" s="282" t="s">
        <v>3683</v>
      </c>
      <c r="J18" s="282">
        <v>20</v>
      </c>
      <c r="K18" s="281">
        <f t="shared" si="1"/>
        <v>4016.25</v>
      </c>
      <c r="L18" s="281">
        <f t="shared" si="16"/>
        <v>29516.25</v>
      </c>
      <c r="M18" s="282">
        <f t="shared" si="2"/>
        <v>4980</v>
      </c>
      <c r="N18" s="282">
        <f t="shared" si="3"/>
        <v>3375</v>
      </c>
      <c r="O18" s="282">
        <f t="shared" si="3"/>
        <v>1605</v>
      </c>
      <c r="P18" s="281">
        <f t="shared" si="17"/>
        <v>24536.25</v>
      </c>
      <c r="Q18" s="282" t="s">
        <v>3625</v>
      </c>
      <c r="R18" s="290" t="s">
        <v>3684</v>
      </c>
      <c r="S18" s="282">
        <v>1275</v>
      </c>
      <c r="T18" s="282">
        <v>1225</v>
      </c>
      <c r="U18" s="291">
        <f t="shared" si="4"/>
        <v>2500</v>
      </c>
      <c r="V18" s="355" t="s">
        <v>3599</v>
      </c>
      <c r="W18" s="282"/>
      <c r="X18" s="282">
        <v>80</v>
      </c>
      <c r="Y18" s="291">
        <f t="shared" si="5"/>
        <v>80</v>
      </c>
      <c r="Z18" s="355" t="s">
        <v>3601</v>
      </c>
      <c r="AA18" s="282">
        <v>900</v>
      </c>
      <c r="AB18" s="282">
        <v>100</v>
      </c>
      <c r="AC18" s="291">
        <f t="shared" si="6"/>
        <v>1000</v>
      </c>
      <c r="AD18" s="355" t="s">
        <v>3550</v>
      </c>
      <c r="AE18" s="282">
        <v>1200</v>
      </c>
      <c r="AF18" s="282">
        <v>200</v>
      </c>
      <c r="AG18" s="377">
        <f t="shared" si="18"/>
        <v>1400</v>
      </c>
      <c r="AH18" s="349"/>
      <c r="AI18" s="349"/>
      <c r="AJ18" s="349"/>
      <c r="AK18" s="378">
        <f t="shared" si="7"/>
        <v>0</v>
      </c>
      <c r="AL18" s="349"/>
      <c r="AM18" s="349"/>
      <c r="AN18" s="349"/>
      <c r="AO18" s="378">
        <f t="shared" si="8"/>
        <v>0</v>
      </c>
      <c r="AP18" s="349"/>
      <c r="AQ18" s="349"/>
      <c r="AR18" s="349"/>
      <c r="AS18" s="378">
        <f t="shared" si="25"/>
        <v>0</v>
      </c>
      <c r="AT18" s="349"/>
      <c r="AU18" s="349"/>
      <c r="AV18" s="349"/>
      <c r="AW18" s="378">
        <f t="shared" si="19"/>
        <v>0</v>
      </c>
      <c r="AX18" s="349"/>
      <c r="AY18" s="349"/>
      <c r="AZ18" s="349"/>
      <c r="BA18" s="378">
        <f t="shared" si="20"/>
        <v>0</v>
      </c>
      <c r="BB18" s="349"/>
      <c r="BC18" s="349"/>
      <c r="BD18" s="349"/>
      <c r="BE18" s="349">
        <f t="shared" si="21"/>
        <v>0</v>
      </c>
      <c r="BF18" s="349"/>
      <c r="BG18" s="349"/>
      <c r="BH18" s="349"/>
      <c r="BI18" s="349">
        <f t="shared" si="22"/>
        <v>0</v>
      </c>
      <c r="BJ18" s="349"/>
      <c r="BK18" s="349"/>
      <c r="BL18" s="349"/>
      <c r="BM18" s="349">
        <f t="shared" si="23"/>
        <v>0</v>
      </c>
      <c r="BN18" s="349"/>
      <c r="BO18" s="349"/>
      <c r="BP18" s="349"/>
      <c r="BQ18" s="350">
        <f t="shared" si="24"/>
        <v>0</v>
      </c>
      <c r="BR18" s="349"/>
      <c r="BS18" s="349"/>
      <c r="BT18" s="349"/>
      <c r="BU18" s="350">
        <f t="shared" si="9"/>
        <v>0</v>
      </c>
      <c r="BV18" s="349"/>
      <c r="BW18" s="349"/>
      <c r="BX18" s="349"/>
      <c r="BY18" s="350">
        <f t="shared" si="10"/>
        <v>0</v>
      </c>
      <c r="BZ18" s="349"/>
      <c r="CA18" s="349"/>
      <c r="CB18" s="349"/>
      <c r="CC18" s="350">
        <f t="shared" si="11"/>
        <v>0</v>
      </c>
      <c r="CD18" s="349"/>
      <c r="CE18" s="349"/>
      <c r="CF18" s="349"/>
      <c r="CG18" s="350">
        <f t="shared" si="12"/>
        <v>0</v>
      </c>
      <c r="CH18" s="349"/>
      <c r="CI18" s="349"/>
      <c r="CJ18" s="349"/>
      <c r="CK18" s="350">
        <f t="shared" si="13"/>
        <v>0</v>
      </c>
      <c r="CL18" s="349"/>
      <c r="CM18" s="349"/>
      <c r="CN18" s="349"/>
      <c r="CO18" s="349"/>
      <c r="CP18" s="349"/>
      <c r="CQ18" s="349"/>
      <c r="CR18" s="349"/>
      <c r="CS18" s="349"/>
      <c r="CT18" s="346"/>
      <c r="CU18" s="282"/>
      <c r="CV18" s="282">
        <v>1</v>
      </c>
      <c r="CW18" s="282">
        <v>25500</v>
      </c>
      <c r="CX18" s="282"/>
      <c r="CY18" s="282"/>
      <c r="CZ18" s="282">
        <v>1</v>
      </c>
      <c r="DA18" s="282">
        <v>25500</v>
      </c>
      <c r="DB18" s="282"/>
      <c r="DC18" s="282"/>
      <c r="DD18" s="282"/>
      <c r="DE18" s="282"/>
      <c r="DF18" s="282"/>
      <c r="DG18" s="282"/>
      <c r="DH18" s="282"/>
      <c r="DI18" s="352"/>
      <c r="DJ18" s="353">
        <f t="shared" si="14"/>
        <v>1</v>
      </c>
      <c r="DK18" s="353">
        <f t="shared" si="14"/>
        <v>25500</v>
      </c>
      <c r="DL18" s="169">
        <v>1</v>
      </c>
      <c r="DM18" s="169">
        <v>25500</v>
      </c>
      <c r="DN18" s="169"/>
      <c r="DO18" s="169"/>
      <c r="DP18" s="169"/>
      <c r="DQ18" s="354">
        <v>1</v>
      </c>
      <c r="DR18" s="321">
        <v>25500</v>
      </c>
      <c r="DS18" s="169"/>
      <c r="DT18" s="169"/>
      <c r="DU18" s="169"/>
      <c r="DV18" s="169"/>
      <c r="DW18" s="169"/>
    </row>
    <row r="19" spans="1:127" ht="38.25">
      <c r="A19" s="287">
        <v>12</v>
      </c>
      <c r="B19" s="288" t="s">
        <v>3685</v>
      </c>
      <c r="C19" s="288" t="s">
        <v>3686</v>
      </c>
      <c r="D19" s="288" t="s">
        <v>3675</v>
      </c>
      <c r="E19" s="282">
        <v>21250</v>
      </c>
      <c r="F19" s="282">
        <v>20</v>
      </c>
      <c r="G19" s="282">
        <f t="shared" si="0"/>
        <v>167.34375</v>
      </c>
      <c r="H19" s="281">
        <f t="shared" si="15"/>
        <v>1229.84375</v>
      </c>
      <c r="I19" s="282" t="s">
        <v>3687</v>
      </c>
      <c r="J19" s="282">
        <v>20</v>
      </c>
      <c r="K19" s="281">
        <f t="shared" si="1"/>
        <v>3346.875</v>
      </c>
      <c r="L19" s="281">
        <f t="shared" si="16"/>
        <v>24596.875</v>
      </c>
      <c r="M19" s="282">
        <f t="shared" si="2"/>
        <v>20810</v>
      </c>
      <c r="N19" s="282">
        <f t="shared" si="3"/>
        <v>18175</v>
      </c>
      <c r="O19" s="282">
        <f t="shared" si="3"/>
        <v>2635</v>
      </c>
      <c r="P19" s="281">
        <f t="shared" si="17"/>
        <v>3786.875</v>
      </c>
      <c r="Q19" s="282" t="s">
        <v>3671</v>
      </c>
      <c r="R19" s="290" t="s">
        <v>3521</v>
      </c>
      <c r="S19" s="282">
        <v>1230</v>
      </c>
      <c r="T19" s="282"/>
      <c r="U19" s="291">
        <f t="shared" si="4"/>
        <v>1230</v>
      </c>
      <c r="V19" s="290" t="s">
        <v>3523</v>
      </c>
      <c r="W19" s="282">
        <v>1063</v>
      </c>
      <c r="X19" s="282">
        <v>167</v>
      </c>
      <c r="Y19" s="291">
        <f>SUM(W19:X19)</f>
        <v>1230</v>
      </c>
      <c r="Z19" s="290" t="s">
        <v>3677</v>
      </c>
      <c r="AA19" s="282">
        <v>2126</v>
      </c>
      <c r="AB19" s="282">
        <v>334</v>
      </c>
      <c r="AC19" s="291">
        <f t="shared" si="6"/>
        <v>2460</v>
      </c>
      <c r="AD19" s="290" t="s">
        <v>3480</v>
      </c>
      <c r="AE19" s="282">
        <v>2126</v>
      </c>
      <c r="AF19" s="282">
        <v>234</v>
      </c>
      <c r="AG19" s="377">
        <f t="shared" si="18"/>
        <v>2360</v>
      </c>
      <c r="AH19" s="348" t="s">
        <v>3564</v>
      </c>
      <c r="AI19" s="349">
        <v>2126</v>
      </c>
      <c r="AJ19" s="349">
        <v>334</v>
      </c>
      <c r="AK19" s="378">
        <f t="shared" si="7"/>
        <v>2460</v>
      </c>
      <c r="AL19" s="360">
        <v>39296</v>
      </c>
      <c r="AM19" s="349">
        <v>2126</v>
      </c>
      <c r="AN19" s="349">
        <v>334</v>
      </c>
      <c r="AO19" s="378">
        <f t="shared" si="8"/>
        <v>2460</v>
      </c>
      <c r="AP19" s="348" t="s">
        <v>3534</v>
      </c>
      <c r="AQ19" s="349">
        <v>1063</v>
      </c>
      <c r="AR19" s="349">
        <v>167</v>
      </c>
      <c r="AS19" s="378">
        <f t="shared" si="25"/>
        <v>1230</v>
      </c>
      <c r="AT19" s="349" t="s">
        <v>3599</v>
      </c>
      <c r="AU19" s="349">
        <v>1063</v>
      </c>
      <c r="AV19" s="349">
        <v>167</v>
      </c>
      <c r="AW19" s="378">
        <f t="shared" si="19"/>
        <v>1230</v>
      </c>
      <c r="AX19" s="349" t="s">
        <v>3600</v>
      </c>
      <c r="AY19" s="349">
        <v>1063</v>
      </c>
      <c r="AZ19" s="349">
        <v>167</v>
      </c>
      <c r="BA19" s="378">
        <f t="shared" si="20"/>
        <v>1230</v>
      </c>
      <c r="BB19" s="348" t="s">
        <v>3638</v>
      </c>
      <c r="BC19" s="349">
        <v>1063</v>
      </c>
      <c r="BD19" s="349">
        <v>167</v>
      </c>
      <c r="BE19" s="349">
        <f t="shared" si="21"/>
        <v>1230</v>
      </c>
      <c r="BF19" s="349" t="s">
        <v>3601</v>
      </c>
      <c r="BG19" s="349">
        <v>1063</v>
      </c>
      <c r="BH19" s="349">
        <v>167</v>
      </c>
      <c r="BI19" s="349">
        <f t="shared" si="22"/>
        <v>1230</v>
      </c>
      <c r="BJ19" s="349" t="s">
        <v>3601</v>
      </c>
      <c r="BK19" s="349">
        <v>1063</v>
      </c>
      <c r="BL19" s="349">
        <v>167</v>
      </c>
      <c r="BM19" s="349">
        <f t="shared" si="23"/>
        <v>1230</v>
      </c>
      <c r="BN19" s="349" t="s">
        <v>3626</v>
      </c>
      <c r="BO19" s="349">
        <v>1000</v>
      </c>
      <c r="BP19" s="349">
        <v>230</v>
      </c>
      <c r="BQ19" s="350">
        <f t="shared" si="24"/>
        <v>1230</v>
      </c>
      <c r="BR19" s="349"/>
      <c r="BS19" s="349"/>
      <c r="BT19" s="349"/>
      <c r="BU19" s="350">
        <f t="shared" si="9"/>
        <v>0</v>
      </c>
      <c r="BV19" s="349"/>
      <c r="BW19" s="349"/>
      <c r="BX19" s="349"/>
      <c r="BY19" s="350">
        <f t="shared" si="10"/>
        <v>0</v>
      </c>
      <c r="BZ19" s="349"/>
      <c r="CA19" s="349"/>
      <c r="CB19" s="349"/>
      <c r="CC19" s="350">
        <f t="shared" si="11"/>
        <v>0</v>
      </c>
      <c r="CD19" s="349"/>
      <c r="CE19" s="349"/>
      <c r="CF19" s="349"/>
      <c r="CG19" s="350">
        <f t="shared" si="12"/>
        <v>0</v>
      </c>
      <c r="CH19" s="349"/>
      <c r="CI19" s="349"/>
      <c r="CJ19" s="349"/>
      <c r="CK19" s="350">
        <f t="shared" si="13"/>
        <v>0</v>
      </c>
      <c r="CL19" s="349"/>
      <c r="CM19" s="349"/>
      <c r="CN19" s="349"/>
      <c r="CO19" s="349"/>
      <c r="CP19" s="349"/>
      <c r="CQ19" s="349"/>
      <c r="CR19" s="349"/>
      <c r="CS19" s="349"/>
      <c r="CT19" s="346">
        <v>1</v>
      </c>
      <c r="CU19" s="282">
        <v>21250</v>
      </c>
      <c r="CV19" s="282"/>
      <c r="CW19" s="282"/>
      <c r="CX19" s="282"/>
      <c r="CY19" s="282"/>
      <c r="CZ19" s="282"/>
      <c r="DA19" s="282"/>
      <c r="DB19" s="282">
        <v>1</v>
      </c>
      <c r="DC19" s="282">
        <v>21250</v>
      </c>
      <c r="DD19" s="282"/>
      <c r="DE19" s="282"/>
      <c r="DF19" s="282"/>
      <c r="DG19" s="282"/>
      <c r="DH19" s="282"/>
      <c r="DI19" s="352"/>
      <c r="DJ19" s="353">
        <f t="shared" si="14"/>
        <v>1</v>
      </c>
      <c r="DK19" s="353">
        <f t="shared" si="14"/>
        <v>21250</v>
      </c>
      <c r="DL19" s="169">
        <v>1</v>
      </c>
      <c r="DM19" s="169">
        <v>21250</v>
      </c>
      <c r="DN19" s="169"/>
      <c r="DO19" s="169"/>
      <c r="DP19" s="169"/>
      <c r="DQ19" s="354">
        <v>1</v>
      </c>
      <c r="DR19" s="321">
        <v>21250</v>
      </c>
      <c r="DS19" s="169"/>
      <c r="DT19" s="169"/>
      <c r="DU19" s="169"/>
      <c r="DV19" s="169"/>
      <c r="DW19" s="169"/>
    </row>
    <row r="20" spans="1:127" ht="63.75">
      <c r="A20" s="287">
        <v>13</v>
      </c>
      <c r="B20" s="380" t="s">
        <v>3688</v>
      </c>
      <c r="C20" s="381" t="s">
        <v>3689</v>
      </c>
      <c r="D20" s="381" t="s">
        <v>3641</v>
      </c>
      <c r="E20" s="346">
        <v>42500</v>
      </c>
      <c r="F20" s="346">
        <v>20</v>
      </c>
      <c r="G20" s="282">
        <f t="shared" si="0"/>
        <v>334.6875</v>
      </c>
      <c r="H20" s="281">
        <f t="shared" si="15"/>
        <v>2459.6875</v>
      </c>
      <c r="I20" s="346" t="s">
        <v>3690</v>
      </c>
      <c r="J20" s="346">
        <v>20</v>
      </c>
      <c r="K20" s="281">
        <f t="shared" si="1"/>
        <v>6693.75</v>
      </c>
      <c r="L20" s="281">
        <f t="shared" si="16"/>
        <v>49193.75</v>
      </c>
      <c r="M20" s="282">
        <f t="shared" si="2"/>
        <v>45310</v>
      </c>
      <c r="N20" s="282">
        <f t="shared" si="3"/>
        <v>38665</v>
      </c>
      <c r="O20" s="282">
        <f t="shared" si="3"/>
        <v>6645</v>
      </c>
      <c r="P20" s="281">
        <f t="shared" si="17"/>
        <v>3883.75</v>
      </c>
      <c r="Q20" s="289" t="s">
        <v>3691</v>
      </c>
      <c r="R20" s="290" t="s">
        <v>3692</v>
      </c>
      <c r="S20" s="282">
        <v>2125</v>
      </c>
      <c r="T20" s="282">
        <v>335</v>
      </c>
      <c r="U20" s="291">
        <f t="shared" si="4"/>
        <v>2460</v>
      </c>
      <c r="V20" s="290" t="s">
        <v>3525</v>
      </c>
      <c r="W20" s="282">
        <v>2075</v>
      </c>
      <c r="X20" s="282">
        <v>335</v>
      </c>
      <c r="Y20" s="291">
        <f t="shared" ref="Y20:Y28" si="26">SUM(W20:X20)</f>
        <v>2410</v>
      </c>
      <c r="Z20" s="290" t="s">
        <v>3596</v>
      </c>
      <c r="AA20" s="282">
        <v>2165</v>
      </c>
      <c r="AB20" s="282">
        <v>335</v>
      </c>
      <c r="AC20" s="291">
        <f t="shared" si="6"/>
        <v>2500</v>
      </c>
      <c r="AD20" s="290" t="s">
        <v>3558</v>
      </c>
      <c r="AE20" s="282">
        <v>2125</v>
      </c>
      <c r="AF20" s="282">
        <v>335</v>
      </c>
      <c r="AG20" s="377">
        <f t="shared" si="18"/>
        <v>2460</v>
      </c>
      <c r="AH20" s="348" t="s">
        <v>3532</v>
      </c>
      <c r="AI20" s="349">
        <v>2125</v>
      </c>
      <c r="AJ20" s="349">
        <v>335</v>
      </c>
      <c r="AK20" s="378">
        <f t="shared" si="7"/>
        <v>2460</v>
      </c>
      <c r="AL20" s="348" t="s">
        <v>3564</v>
      </c>
      <c r="AM20" s="349">
        <v>2125</v>
      </c>
      <c r="AN20" s="349">
        <v>335</v>
      </c>
      <c r="AO20" s="378">
        <f t="shared" si="8"/>
        <v>2460</v>
      </c>
      <c r="AP20" s="348" t="s">
        <v>3539</v>
      </c>
      <c r="AQ20" s="349">
        <v>2125</v>
      </c>
      <c r="AR20" s="349">
        <v>335</v>
      </c>
      <c r="AS20" s="378">
        <f t="shared" si="25"/>
        <v>2460</v>
      </c>
      <c r="AT20" s="360">
        <v>39296</v>
      </c>
      <c r="AU20" s="349">
        <v>2125</v>
      </c>
      <c r="AV20" s="349">
        <v>335</v>
      </c>
      <c r="AW20" s="378">
        <f t="shared" si="19"/>
        <v>2460</v>
      </c>
      <c r="AX20" s="360">
        <v>39241</v>
      </c>
      <c r="AY20" s="349">
        <v>2125</v>
      </c>
      <c r="AZ20" s="349">
        <v>335</v>
      </c>
      <c r="BA20" s="378">
        <f t="shared" si="20"/>
        <v>2460</v>
      </c>
      <c r="BB20" s="348" t="s">
        <v>3534</v>
      </c>
      <c r="BC20" s="349">
        <v>2125</v>
      </c>
      <c r="BD20" s="349">
        <v>335</v>
      </c>
      <c r="BE20" s="349">
        <f t="shared" si="21"/>
        <v>2460</v>
      </c>
      <c r="BF20" s="349" t="s">
        <v>3568</v>
      </c>
      <c r="BG20" s="349">
        <v>2125</v>
      </c>
      <c r="BH20" s="349">
        <v>335</v>
      </c>
      <c r="BI20" s="349">
        <f t="shared" si="22"/>
        <v>2460</v>
      </c>
      <c r="BJ20" s="349" t="s">
        <v>3600</v>
      </c>
      <c r="BK20" s="349">
        <v>2125</v>
      </c>
      <c r="BL20" s="349">
        <v>335</v>
      </c>
      <c r="BM20" s="349">
        <f t="shared" si="23"/>
        <v>2460</v>
      </c>
      <c r="BN20" s="360">
        <v>39874</v>
      </c>
      <c r="BO20" s="349">
        <v>4250</v>
      </c>
      <c r="BP20" s="349">
        <v>670</v>
      </c>
      <c r="BQ20" s="350">
        <f t="shared" si="24"/>
        <v>4920</v>
      </c>
      <c r="BR20" s="349" t="s">
        <v>3660</v>
      </c>
      <c r="BS20" s="349">
        <v>2925</v>
      </c>
      <c r="BT20" s="349">
        <v>575</v>
      </c>
      <c r="BU20" s="350">
        <f t="shared" si="9"/>
        <v>3500</v>
      </c>
      <c r="BV20" s="349" t="s">
        <v>3550</v>
      </c>
      <c r="BW20" s="349">
        <v>6000</v>
      </c>
      <c r="BX20" s="349">
        <v>1380</v>
      </c>
      <c r="BY20" s="350">
        <f t="shared" si="10"/>
        <v>7380</v>
      </c>
      <c r="BZ20" s="349"/>
      <c r="CA20" s="349"/>
      <c r="CB20" s="349"/>
      <c r="CC20" s="350">
        <f t="shared" si="11"/>
        <v>0</v>
      </c>
      <c r="CD20" s="349"/>
      <c r="CE20" s="349"/>
      <c r="CF20" s="349"/>
      <c r="CG20" s="350">
        <f t="shared" si="12"/>
        <v>0</v>
      </c>
      <c r="CH20" s="349"/>
      <c r="CI20" s="349"/>
      <c r="CJ20" s="349"/>
      <c r="CK20" s="350">
        <f t="shared" si="13"/>
        <v>0</v>
      </c>
      <c r="CL20" s="349"/>
      <c r="CM20" s="349"/>
      <c r="CN20" s="349"/>
      <c r="CO20" s="349"/>
      <c r="CP20" s="349"/>
      <c r="CQ20" s="349"/>
      <c r="CR20" s="349"/>
      <c r="CS20" s="349"/>
      <c r="CT20" s="346">
        <v>1</v>
      </c>
      <c r="CU20" s="282">
        <v>42500</v>
      </c>
      <c r="CV20" s="282"/>
      <c r="CW20" s="282"/>
      <c r="CX20" s="282">
        <v>1</v>
      </c>
      <c r="CY20" s="282">
        <v>42500</v>
      </c>
      <c r="CZ20" s="282"/>
      <c r="DA20" s="282"/>
      <c r="DB20" s="282"/>
      <c r="DC20" s="282"/>
      <c r="DD20" s="282"/>
      <c r="DE20" s="282"/>
      <c r="DF20" s="282"/>
      <c r="DG20" s="282"/>
      <c r="DH20" s="282"/>
      <c r="DI20" s="352"/>
      <c r="DJ20" s="353">
        <f t="shared" si="14"/>
        <v>1</v>
      </c>
      <c r="DK20" s="353">
        <f t="shared" si="14"/>
        <v>42500</v>
      </c>
      <c r="DL20" s="169">
        <v>1</v>
      </c>
      <c r="DM20" s="169">
        <v>42500</v>
      </c>
      <c r="DN20" s="169"/>
      <c r="DO20" s="169"/>
      <c r="DP20" s="169"/>
      <c r="DQ20" s="354">
        <v>1</v>
      </c>
      <c r="DR20" s="321">
        <v>42500</v>
      </c>
      <c r="DS20" s="169"/>
      <c r="DT20" s="169"/>
      <c r="DU20" s="169"/>
      <c r="DV20" s="169"/>
      <c r="DW20" s="169"/>
    </row>
    <row r="21" spans="1:127" ht="51">
      <c r="A21" s="287">
        <v>14</v>
      </c>
      <c r="B21" s="382" t="s">
        <v>3693</v>
      </c>
      <c r="C21" s="383" t="s">
        <v>3694</v>
      </c>
      <c r="D21" s="383" t="s">
        <v>3641</v>
      </c>
      <c r="E21" s="384">
        <v>42500</v>
      </c>
      <c r="F21" s="384">
        <v>20</v>
      </c>
      <c r="G21" s="282">
        <f t="shared" si="0"/>
        <v>334.6875</v>
      </c>
      <c r="H21" s="281">
        <f t="shared" si="15"/>
        <v>2459.6875</v>
      </c>
      <c r="I21" s="384" t="s">
        <v>3695</v>
      </c>
      <c r="J21" s="384">
        <v>20</v>
      </c>
      <c r="K21" s="281">
        <f t="shared" si="1"/>
        <v>6693.75</v>
      </c>
      <c r="L21" s="281">
        <f t="shared" si="16"/>
        <v>49193.75</v>
      </c>
      <c r="M21" s="282">
        <f t="shared" si="2"/>
        <v>25820</v>
      </c>
      <c r="N21" s="282">
        <f t="shared" si="3"/>
        <v>21250</v>
      </c>
      <c r="O21" s="282">
        <f t="shared" si="3"/>
        <v>4570</v>
      </c>
      <c r="P21" s="281">
        <f t="shared" si="17"/>
        <v>23373.75</v>
      </c>
      <c r="Q21" s="289" t="s">
        <v>3696</v>
      </c>
      <c r="R21" s="290" t="s">
        <v>3692</v>
      </c>
      <c r="S21" s="282">
        <v>2125</v>
      </c>
      <c r="T21" s="282">
        <v>335</v>
      </c>
      <c r="U21" s="291">
        <f t="shared" si="4"/>
        <v>2460</v>
      </c>
      <c r="V21" s="290" t="s">
        <v>3697</v>
      </c>
      <c r="W21" s="282">
        <v>2125</v>
      </c>
      <c r="X21" s="282">
        <v>375</v>
      </c>
      <c r="Y21" s="291">
        <f t="shared" si="26"/>
        <v>2500</v>
      </c>
      <c r="Z21" s="290" t="s">
        <v>3596</v>
      </c>
      <c r="AA21" s="282">
        <v>2125</v>
      </c>
      <c r="AB21" s="282">
        <v>375</v>
      </c>
      <c r="AC21" s="291">
        <f t="shared" si="6"/>
        <v>2500</v>
      </c>
      <c r="AD21" s="290" t="s">
        <v>3480</v>
      </c>
      <c r="AE21" s="282">
        <v>2125</v>
      </c>
      <c r="AF21" s="282">
        <v>335</v>
      </c>
      <c r="AG21" s="377">
        <f t="shared" si="18"/>
        <v>2460</v>
      </c>
      <c r="AH21" s="348" t="s">
        <v>3560</v>
      </c>
      <c r="AI21" s="349">
        <v>6375</v>
      </c>
      <c r="AJ21" s="349">
        <v>1125</v>
      </c>
      <c r="AK21" s="378">
        <f t="shared" si="7"/>
        <v>7500</v>
      </c>
      <c r="AL21" s="349" t="s">
        <v>3600</v>
      </c>
      <c r="AM21" s="349">
        <v>6375</v>
      </c>
      <c r="AN21" s="349">
        <v>2025</v>
      </c>
      <c r="AO21" s="378">
        <f t="shared" si="8"/>
        <v>8400</v>
      </c>
      <c r="AP21" s="349"/>
      <c r="AQ21" s="349"/>
      <c r="AR21" s="349"/>
      <c r="AS21" s="378">
        <f t="shared" si="25"/>
        <v>0</v>
      </c>
      <c r="AT21" s="349"/>
      <c r="AU21" s="349"/>
      <c r="AV21" s="349"/>
      <c r="AW21" s="378">
        <f t="shared" si="19"/>
        <v>0</v>
      </c>
      <c r="AX21" s="349"/>
      <c r="AY21" s="349"/>
      <c r="AZ21" s="349"/>
      <c r="BA21" s="378">
        <f t="shared" si="20"/>
        <v>0</v>
      </c>
      <c r="BB21" s="349"/>
      <c r="BC21" s="349"/>
      <c r="BD21" s="349"/>
      <c r="BE21" s="349">
        <f t="shared" si="21"/>
        <v>0</v>
      </c>
      <c r="BF21" s="349"/>
      <c r="BG21" s="349"/>
      <c r="BH21" s="349"/>
      <c r="BI21" s="349">
        <f t="shared" si="22"/>
        <v>0</v>
      </c>
      <c r="BJ21" s="349"/>
      <c r="BK21" s="349"/>
      <c r="BL21" s="349"/>
      <c r="BM21" s="349">
        <f t="shared" si="23"/>
        <v>0</v>
      </c>
      <c r="BN21" s="349"/>
      <c r="BO21" s="349"/>
      <c r="BP21" s="349"/>
      <c r="BQ21" s="350">
        <f t="shared" si="24"/>
        <v>0</v>
      </c>
      <c r="BR21" s="349"/>
      <c r="BS21" s="349"/>
      <c r="BT21" s="349"/>
      <c r="BU21" s="350">
        <f t="shared" si="9"/>
        <v>0</v>
      </c>
      <c r="BV21" s="349"/>
      <c r="BW21" s="349"/>
      <c r="BX21" s="349"/>
      <c r="BY21" s="350">
        <f t="shared" si="10"/>
        <v>0</v>
      </c>
      <c r="BZ21" s="349"/>
      <c r="CA21" s="349"/>
      <c r="CB21" s="349"/>
      <c r="CC21" s="350">
        <f t="shared" si="11"/>
        <v>0</v>
      </c>
      <c r="CD21" s="349"/>
      <c r="CE21" s="349"/>
      <c r="CF21" s="349"/>
      <c r="CG21" s="350">
        <f t="shared" si="12"/>
        <v>0</v>
      </c>
      <c r="CH21" s="349"/>
      <c r="CI21" s="349"/>
      <c r="CJ21" s="349"/>
      <c r="CK21" s="350">
        <f t="shared" si="13"/>
        <v>0</v>
      </c>
      <c r="CL21" s="349"/>
      <c r="CM21" s="349"/>
      <c r="CN21" s="349"/>
      <c r="CO21" s="349"/>
      <c r="CP21" s="349"/>
      <c r="CQ21" s="349"/>
      <c r="CR21" s="349"/>
      <c r="CS21" s="349"/>
      <c r="CT21" s="346">
        <v>1</v>
      </c>
      <c r="CU21" s="282">
        <v>42500</v>
      </c>
      <c r="CV21" s="282"/>
      <c r="CW21" s="282"/>
      <c r="CX21" s="282">
        <v>1</v>
      </c>
      <c r="CY21" s="282">
        <v>42500</v>
      </c>
      <c r="CZ21" s="282"/>
      <c r="DA21" s="282"/>
      <c r="DB21" s="282"/>
      <c r="DC21" s="282"/>
      <c r="DD21" s="282"/>
      <c r="DE21" s="282"/>
      <c r="DF21" s="282"/>
      <c r="DG21" s="282"/>
      <c r="DH21" s="282"/>
      <c r="DI21" s="352"/>
      <c r="DJ21" s="353">
        <f t="shared" si="14"/>
        <v>1</v>
      </c>
      <c r="DK21" s="353">
        <f t="shared" si="14"/>
        <v>42500</v>
      </c>
      <c r="DL21" s="169">
        <v>1</v>
      </c>
      <c r="DM21" s="169">
        <v>42500</v>
      </c>
      <c r="DN21" s="169"/>
      <c r="DO21" s="169"/>
      <c r="DP21" s="169"/>
      <c r="DQ21" s="354">
        <v>1</v>
      </c>
      <c r="DR21" s="321">
        <v>42500</v>
      </c>
      <c r="DS21" s="169"/>
      <c r="DT21" s="169"/>
      <c r="DU21" s="169"/>
      <c r="DV21" s="169"/>
      <c r="DW21" s="169"/>
    </row>
    <row r="22" spans="1:127" ht="38.25">
      <c r="A22" s="287">
        <v>15</v>
      </c>
      <c r="B22" s="385" t="s">
        <v>3698</v>
      </c>
      <c r="C22" s="383" t="s">
        <v>3699</v>
      </c>
      <c r="D22" s="383" t="s">
        <v>3700</v>
      </c>
      <c r="E22" s="384">
        <v>21250</v>
      </c>
      <c r="F22" s="384">
        <v>20</v>
      </c>
      <c r="G22" s="282">
        <f t="shared" si="0"/>
        <v>167.34375</v>
      </c>
      <c r="H22" s="281">
        <f t="shared" si="15"/>
        <v>1229.84375</v>
      </c>
      <c r="I22" s="384" t="s">
        <v>3701</v>
      </c>
      <c r="J22" s="384">
        <v>20</v>
      </c>
      <c r="K22" s="281">
        <f t="shared" si="1"/>
        <v>3346.875</v>
      </c>
      <c r="L22" s="281">
        <f t="shared" si="16"/>
        <v>24596.875</v>
      </c>
      <c r="M22" s="282">
        <f t="shared" si="2"/>
        <v>22714</v>
      </c>
      <c r="N22" s="282">
        <f t="shared" si="3"/>
        <v>19263</v>
      </c>
      <c r="O22" s="282">
        <f t="shared" si="3"/>
        <v>3451</v>
      </c>
      <c r="P22" s="281">
        <f t="shared" si="17"/>
        <v>1882.875</v>
      </c>
      <c r="Q22" s="289" t="s">
        <v>3692</v>
      </c>
      <c r="R22" s="290" t="s">
        <v>3547</v>
      </c>
      <c r="S22" s="282">
        <v>1063</v>
      </c>
      <c r="T22" s="282">
        <v>437</v>
      </c>
      <c r="U22" s="291">
        <f t="shared" si="4"/>
        <v>1500</v>
      </c>
      <c r="V22" s="355" t="s">
        <v>3568</v>
      </c>
      <c r="W22" s="282">
        <v>2600</v>
      </c>
      <c r="X22" s="282">
        <v>300</v>
      </c>
      <c r="Y22" s="291">
        <f t="shared" si="26"/>
        <v>2900</v>
      </c>
      <c r="Z22" s="355" t="s">
        <v>3540</v>
      </c>
      <c r="AA22" s="282">
        <v>3600</v>
      </c>
      <c r="AB22" s="282">
        <v>400</v>
      </c>
      <c r="AC22" s="291">
        <f t="shared" si="6"/>
        <v>4000</v>
      </c>
      <c r="AD22" s="355" t="s">
        <v>3599</v>
      </c>
      <c r="AE22" s="282">
        <v>12000</v>
      </c>
      <c r="AF22" s="282">
        <v>2314</v>
      </c>
      <c r="AG22" s="377">
        <f t="shared" si="18"/>
        <v>14314</v>
      </c>
      <c r="AH22" s="349"/>
      <c r="AI22" s="349"/>
      <c r="AJ22" s="349"/>
      <c r="AK22" s="378">
        <f t="shared" si="7"/>
        <v>0</v>
      </c>
      <c r="AL22" s="349"/>
      <c r="AM22" s="349"/>
      <c r="AN22" s="349"/>
      <c r="AO22" s="378">
        <f t="shared" si="8"/>
        <v>0</v>
      </c>
      <c r="AP22" s="349"/>
      <c r="AQ22" s="349"/>
      <c r="AR22" s="349"/>
      <c r="AS22" s="378">
        <f t="shared" si="25"/>
        <v>0</v>
      </c>
      <c r="AT22" s="349"/>
      <c r="AU22" s="349"/>
      <c r="AV22" s="349"/>
      <c r="AW22" s="378">
        <f t="shared" si="19"/>
        <v>0</v>
      </c>
      <c r="AX22" s="349"/>
      <c r="AY22" s="349"/>
      <c r="AZ22" s="349"/>
      <c r="BA22" s="378">
        <f t="shared" si="20"/>
        <v>0</v>
      </c>
      <c r="BB22" s="349"/>
      <c r="BC22" s="349"/>
      <c r="BD22" s="349"/>
      <c r="BE22" s="349">
        <f t="shared" si="21"/>
        <v>0</v>
      </c>
      <c r="BF22" s="349"/>
      <c r="BG22" s="349"/>
      <c r="BH22" s="349"/>
      <c r="BI22" s="349">
        <f t="shared" si="22"/>
        <v>0</v>
      </c>
      <c r="BJ22" s="349"/>
      <c r="BK22" s="349"/>
      <c r="BL22" s="349"/>
      <c r="BM22" s="349">
        <f t="shared" si="23"/>
        <v>0</v>
      </c>
      <c r="BN22" s="349"/>
      <c r="BO22" s="349"/>
      <c r="BP22" s="349"/>
      <c r="BQ22" s="350">
        <f t="shared" si="24"/>
        <v>0</v>
      </c>
      <c r="BR22" s="349"/>
      <c r="BS22" s="349"/>
      <c r="BT22" s="349"/>
      <c r="BU22" s="350">
        <f t="shared" si="9"/>
        <v>0</v>
      </c>
      <c r="BV22" s="349"/>
      <c r="BW22" s="349"/>
      <c r="BX22" s="349"/>
      <c r="BY22" s="350">
        <f t="shared" si="10"/>
        <v>0</v>
      </c>
      <c r="BZ22" s="349"/>
      <c r="CA22" s="349"/>
      <c r="CB22" s="349"/>
      <c r="CC22" s="350">
        <f t="shared" si="11"/>
        <v>0</v>
      </c>
      <c r="CD22" s="349"/>
      <c r="CE22" s="349"/>
      <c r="CF22" s="349"/>
      <c r="CG22" s="350">
        <f t="shared" si="12"/>
        <v>0</v>
      </c>
      <c r="CH22" s="349"/>
      <c r="CI22" s="349"/>
      <c r="CJ22" s="349"/>
      <c r="CK22" s="350">
        <f t="shared" si="13"/>
        <v>0</v>
      </c>
      <c r="CL22" s="349"/>
      <c r="CM22" s="349"/>
      <c r="CN22" s="349"/>
      <c r="CO22" s="349"/>
      <c r="CP22" s="349"/>
      <c r="CQ22" s="349"/>
      <c r="CR22" s="349"/>
      <c r="CS22" s="349"/>
      <c r="CT22" s="346">
        <v>1</v>
      </c>
      <c r="CU22" s="282">
        <v>21250</v>
      </c>
      <c r="CV22" s="282"/>
      <c r="CW22" s="282"/>
      <c r="CX22" s="282"/>
      <c r="CY22" s="282"/>
      <c r="CZ22" s="282"/>
      <c r="DA22" s="282"/>
      <c r="DB22" s="282">
        <v>1</v>
      </c>
      <c r="DC22" s="282">
        <v>21250</v>
      </c>
      <c r="DD22" s="282"/>
      <c r="DE22" s="282"/>
      <c r="DF22" s="282"/>
      <c r="DG22" s="282"/>
      <c r="DH22" s="282"/>
      <c r="DI22" s="352"/>
      <c r="DJ22" s="353">
        <f t="shared" si="14"/>
        <v>1</v>
      </c>
      <c r="DK22" s="353">
        <f t="shared" si="14"/>
        <v>21250</v>
      </c>
      <c r="DL22" s="169">
        <v>1</v>
      </c>
      <c r="DM22" s="169">
        <v>21250</v>
      </c>
      <c r="DN22" s="169"/>
      <c r="DO22" s="169"/>
      <c r="DP22" s="169"/>
      <c r="DQ22" s="354">
        <v>1</v>
      </c>
      <c r="DR22" s="321">
        <v>21250</v>
      </c>
      <c r="DS22" s="169"/>
      <c r="DT22" s="169"/>
      <c r="DU22" s="169"/>
      <c r="DV22" s="169"/>
      <c r="DW22" s="169"/>
    </row>
    <row r="23" spans="1:127" ht="38.25">
      <c r="A23" s="287">
        <v>16</v>
      </c>
      <c r="B23" s="385" t="s">
        <v>3702</v>
      </c>
      <c r="C23" s="383" t="s">
        <v>3703</v>
      </c>
      <c r="D23" s="383" t="s">
        <v>3704</v>
      </c>
      <c r="E23" s="384">
        <v>42500</v>
      </c>
      <c r="F23" s="384">
        <v>20</v>
      </c>
      <c r="G23" s="282">
        <f t="shared" si="0"/>
        <v>334.6875</v>
      </c>
      <c r="H23" s="281">
        <f t="shared" si="15"/>
        <v>2459.6875</v>
      </c>
      <c r="I23" s="384" t="s">
        <v>3705</v>
      </c>
      <c r="J23" s="384">
        <v>20</v>
      </c>
      <c r="K23" s="281">
        <f t="shared" si="1"/>
        <v>6693.75</v>
      </c>
      <c r="L23" s="281">
        <f t="shared" si="16"/>
        <v>49193.75</v>
      </c>
      <c r="M23" s="282">
        <f t="shared" si="2"/>
        <v>9280</v>
      </c>
      <c r="N23" s="282">
        <f t="shared" si="3"/>
        <v>8000</v>
      </c>
      <c r="O23" s="282">
        <f t="shared" si="3"/>
        <v>1280</v>
      </c>
      <c r="P23" s="281">
        <f t="shared" si="17"/>
        <v>39913.75</v>
      </c>
      <c r="Q23" s="289" t="s">
        <v>3706</v>
      </c>
      <c r="R23" s="355" t="s">
        <v>3550</v>
      </c>
      <c r="S23" s="282">
        <v>8000</v>
      </c>
      <c r="T23" s="282">
        <v>1280</v>
      </c>
      <c r="U23" s="291">
        <f t="shared" si="4"/>
        <v>9280</v>
      </c>
      <c r="V23" s="290"/>
      <c r="W23" s="282"/>
      <c r="X23" s="282"/>
      <c r="Y23" s="291">
        <f t="shared" si="26"/>
        <v>0</v>
      </c>
      <c r="Z23" s="290"/>
      <c r="AA23" s="282"/>
      <c r="AB23" s="282"/>
      <c r="AC23" s="291">
        <f t="shared" si="6"/>
        <v>0</v>
      </c>
      <c r="AD23" s="290"/>
      <c r="AE23" s="282"/>
      <c r="AF23" s="282"/>
      <c r="AG23" s="377">
        <f t="shared" si="18"/>
        <v>0</v>
      </c>
      <c r="AH23" s="349"/>
      <c r="AI23" s="349"/>
      <c r="AJ23" s="349"/>
      <c r="AK23" s="378">
        <f t="shared" si="7"/>
        <v>0</v>
      </c>
      <c r="AL23" s="349"/>
      <c r="AM23" s="349"/>
      <c r="AN23" s="349"/>
      <c r="AO23" s="378">
        <f t="shared" si="8"/>
        <v>0</v>
      </c>
      <c r="AP23" s="349"/>
      <c r="AQ23" s="349"/>
      <c r="AR23" s="349"/>
      <c r="AS23" s="378">
        <f t="shared" si="25"/>
        <v>0</v>
      </c>
      <c r="AT23" s="349"/>
      <c r="AU23" s="349"/>
      <c r="AV23" s="349"/>
      <c r="AW23" s="378">
        <f t="shared" si="19"/>
        <v>0</v>
      </c>
      <c r="AX23" s="349"/>
      <c r="AY23" s="349"/>
      <c r="AZ23" s="349"/>
      <c r="BA23" s="378">
        <f t="shared" si="20"/>
        <v>0</v>
      </c>
      <c r="BB23" s="349"/>
      <c r="BC23" s="349"/>
      <c r="BD23" s="349"/>
      <c r="BE23" s="349">
        <f t="shared" si="21"/>
        <v>0</v>
      </c>
      <c r="BF23" s="349"/>
      <c r="BG23" s="349"/>
      <c r="BH23" s="349"/>
      <c r="BI23" s="349">
        <f t="shared" si="22"/>
        <v>0</v>
      </c>
      <c r="BJ23" s="349"/>
      <c r="BK23" s="349"/>
      <c r="BL23" s="349"/>
      <c r="BM23" s="349">
        <f t="shared" si="23"/>
        <v>0</v>
      </c>
      <c r="BN23" s="349"/>
      <c r="BO23" s="349"/>
      <c r="BP23" s="349"/>
      <c r="BQ23" s="350">
        <f t="shared" si="24"/>
        <v>0</v>
      </c>
      <c r="BR23" s="349"/>
      <c r="BS23" s="349"/>
      <c r="BT23" s="349"/>
      <c r="BU23" s="350">
        <f t="shared" si="9"/>
        <v>0</v>
      </c>
      <c r="BV23" s="349"/>
      <c r="BW23" s="349"/>
      <c r="BX23" s="349"/>
      <c r="BY23" s="350">
        <f t="shared" si="10"/>
        <v>0</v>
      </c>
      <c r="BZ23" s="349"/>
      <c r="CA23" s="349"/>
      <c r="CB23" s="349"/>
      <c r="CC23" s="350">
        <f t="shared" si="11"/>
        <v>0</v>
      </c>
      <c r="CD23" s="349"/>
      <c r="CE23" s="349"/>
      <c r="CF23" s="349"/>
      <c r="CG23" s="350">
        <f t="shared" si="12"/>
        <v>0</v>
      </c>
      <c r="CH23" s="349"/>
      <c r="CI23" s="349"/>
      <c r="CJ23" s="349"/>
      <c r="CK23" s="350">
        <f t="shared" si="13"/>
        <v>0</v>
      </c>
      <c r="CL23" s="349"/>
      <c r="CM23" s="349"/>
      <c r="CN23" s="349"/>
      <c r="CO23" s="349"/>
      <c r="CP23" s="349"/>
      <c r="CQ23" s="349"/>
      <c r="CR23" s="349"/>
      <c r="CS23" s="349"/>
      <c r="CT23" s="346">
        <v>1</v>
      </c>
      <c r="CU23" s="282">
        <v>42500</v>
      </c>
      <c r="CV23" s="282"/>
      <c r="CW23" s="282"/>
      <c r="CX23" s="282"/>
      <c r="CY23" s="282"/>
      <c r="CZ23" s="282"/>
      <c r="DA23" s="282"/>
      <c r="DB23" s="282">
        <v>1</v>
      </c>
      <c r="DC23" s="282">
        <v>42500</v>
      </c>
      <c r="DD23" s="282"/>
      <c r="DE23" s="282"/>
      <c r="DF23" s="282"/>
      <c r="DG23" s="282"/>
      <c r="DH23" s="282"/>
      <c r="DI23" s="352"/>
      <c r="DJ23" s="353">
        <f t="shared" si="14"/>
        <v>1</v>
      </c>
      <c r="DK23" s="353">
        <f t="shared" si="14"/>
        <v>42500</v>
      </c>
      <c r="DL23" s="169">
        <v>1</v>
      </c>
      <c r="DM23" s="169">
        <v>42500</v>
      </c>
      <c r="DN23" s="169"/>
      <c r="DO23" s="169"/>
      <c r="DP23" s="169"/>
      <c r="DQ23" s="354">
        <v>1</v>
      </c>
      <c r="DR23" s="321">
        <v>42500</v>
      </c>
      <c r="DS23" s="169"/>
      <c r="DT23" s="169"/>
      <c r="DU23" s="169"/>
      <c r="DV23" s="169"/>
      <c r="DW23" s="169"/>
    </row>
    <row r="24" spans="1:127" ht="48">
      <c r="A24" s="287">
        <v>17</v>
      </c>
      <c r="B24" s="385" t="s">
        <v>3707</v>
      </c>
      <c r="C24" s="383" t="s">
        <v>3708</v>
      </c>
      <c r="D24" s="383" t="s">
        <v>3646</v>
      </c>
      <c r="E24" s="384">
        <v>34000</v>
      </c>
      <c r="F24" s="384">
        <v>20</v>
      </c>
      <c r="G24" s="282">
        <f t="shared" si="0"/>
        <v>267.75</v>
      </c>
      <c r="H24" s="281">
        <f t="shared" si="15"/>
        <v>1967.75</v>
      </c>
      <c r="I24" s="384" t="s">
        <v>3709</v>
      </c>
      <c r="J24" s="384">
        <v>20</v>
      </c>
      <c r="K24" s="281">
        <f t="shared" si="1"/>
        <v>5355</v>
      </c>
      <c r="L24" s="281">
        <f t="shared" si="16"/>
        <v>39355</v>
      </c>
      <c r="M24" s="282">
        <f t="shared" si="2"/>
        <v>29938</v>
      </c>
      <c r="N24" s="282">
        <f t="shared" si="3"/>
        <v>25870</v>
      </c>
      <c r="O24" s="282">
        <f t="shared" si="3"/>
        <v>4068</v>
      </c>
      <c r="P24" s="281">
        <f t="shared" si="17"/>
        <v>9417</v>
      </c>
      <c r="Q24" s="289" t="s">
        <v>3692</v>
      </c>
      <c r="R24" s="290" t="s">
        <v>3556</v>
      </c>
      <c r="S24" s="282">
        <v>1700</v>
      </c>
      <c r="T24" s="282">
        <v>268</v>
      </c>
      <c r="U24" s="291">
        <f t="shared" si="4"/>
        <v>1968</v>
      </c>
      <c r="V24" s="290" t="s">
        <v>3525</v>
      </c>
      <c r="W24" s="282">
        <v>1700</v>
      </c>
      <c r="X24" s="282">
        <v>270</v>
      </c>
      <c r="Y24" s="291">
        <f t="shared" si="26"/>
        <v>1970</v>
      </c>
      <c r="Z24" s="290" t="s">
        <v>3596</v>
      </c>
      <c r="AA24" s="282">
        <v>1730</v>
      </c>
      <c r="AB24" s="282">
        <v>270</v>
      </c>
      <c r="AC24" s="291">
        <f t="shared" si="6"/>
        <v>2000</v>
      </c>
      <c r="AD24" s="290" t="s">
        <v>3558</v>
      </c>
      <c r="AE24" s="282">
        <v>1730</v>
      </c>
      <c r="AF24" s="282">
        <v>270</v>
      </c>
      <c r="AG24" s="377">
        <f t="shared" si="18"/>
        <v>2000</v>
      </c>
      <c r="AH24" s="348" t="s">
        <v>3548</v>
      </c>
      <c r="AI24" s="349">
        <v>1730</v>
      </c>
      <c r="AJ24" s="349">
        <v>270</v>
      </c>
      <c r="AK24" s="378">
        <f t="shared" si="7"/>
        <v>2000</v>
      </c>
      <c r="AL24" s="348" t="s">
        <v>3559</v>
      </c>
      <c r="AM24" s="349">
        <v>1700</v>
      </c>
      <c r="AN24" s="349">
        <v>300</v>
      </c>
      <c r="AO24" s="378">
        <f t="shared" si="8"/>
        <v>2000</v>
      </c>
      <c r="AP24" s="348" t="s">
        <v>3597</v>
      </c>
      <c r="AQ24" s="349">
        <v>1700</v>
      </c>
      <c r="AR24" s="349">
        <v>300</v>
      </c>
      <c r="AS24" s="378">
        <f t="shared" si="25"/>
        <v>2000</v>
      </c>
      <c r="AT24" s="348" t="s">
        <v>3578</v>
      </c>
      <c r="AU24" s="349">
        <v>1700</v>
      </c>
      <c r="AV24" s="349">
        <v>300</v>
      </c>
      <c r="AW24" s="378">
        <f t="shared" si="19"/>
        <v>2000</v>
      </c>
      <c r="AX24" s="349" t="s">
        <v>3527</v>
      </c>
      <c r="AY24" s="349">
        <v>1730</v>
      </c>
      <c r="AZ24" s="349">
        <v>270</v>
      </c>
      <c r="BA24" s="378">
        <f t="shared" si="20"/>
        <v>2000</v>
      </c>
      <c r="BB24" s="349" t="s">
        <v>3599</v>
      </c>
      <c r="BC24" s="349">
        <v>1730</v>
      </c>
      <c r="BD24" s="349">
        <v>270</v>
      </c>
      <c r="BE24" s="349">
        <f t="shared" si="21"/>
        <v>2000</v>
      </c>
      <c r="BF24" s="349" t="s">
        <v>3600</v>
      </c>
      <c r="BG24" s="349">
        <v>1730</v>
      </c>
      <c r="BH24" s="349">
        <v>270</v>
      </c>
      <c r="BI24" s="349">
        <f t="shared" si="22"/>
        <v>2000</v>
      </c>
      <c r="BJ24" s="348" t="s">
        <v>3638</v>
      </c>
      <c r="BK24" s="349">
        <v>1730</v>
      </c>
      <c r="BL24" s="349">
        <v>270</v>
      </c>
      <c r="BM24" s="349">
        <f t="shared" si="23"/>
        <v>2000</v>
      </c>
      <c r="BN24" s="348" t="s">
        <v>3710</v>
      </c>
      <c r="BO24" s="349">
        <v>1730</v>
      </c>
      <c r="BP24" s="349">
        <v>270</v>
      </c>
      <c r="BQ24" s="350">
        <f t="shared" si="24"/>
        <v>2000</v>
      </c>
      <c r="BR24" s="349" t="s">
        <v>3601</v>
      </c>
      <c r="BS24" s="349">
        <v>1730</v>
      </c>
      <c r="BT24" s="349">
        <v>270</v>
      </c>
      <c r="BU24" s="350">
        <f t="shared" si="9"/>
        <v>2000</v>
      </c>
      <c r="BV24" s="349" t="s">
        <v>3626</v>
      </c>
      <c r="BW24" s="349">
        <v>1800</v>
      </c>
      <c r="BX24" s="349">
        <v>200</v>
      </c>
      <c r="BY24" s="350">
        <f t="shared" si="10"/>
        <v>2000</v>
      </c>
      <c r="BZ24" s="349"/>
      <c r="CA24" s="349"/>
      <c r="CB24" s="349"/>
      <c r="CC24" s="350">
        <f t="shared" si="11"/>
        <v>0</v>
      </c>
      <c r="CD24" s="349"/>
      <c r="CE24" s="349"/>
      <c r="CF24" s="349"/>
      <c r="CG24" s="350">
        <f t="shared" si="12"/>
        <v>0</v>
      </c>
      <c r="CH24" s="349"/>
      <c r="CI24" s="349"/>
      <c r="CJ24" s="349"/>
      <c r="CK24" s="350">
        <f t="shared" si="13"/>
        <v>0</v>
      </c>
      <c r="CL24" s="349"/>
      <c r="CM24" s="349"/>
      <c r="CN24" s="349"/>
      <c r="CO24" s="349"/>
      <c r="CP24" s="349"/>
      <c r="CQ24" s="349"/>
      <c r="CR24" s="349"/>
      <c r="CS24" s="349"/>
      <c r="CT24" s="346">
        <v>1</v>
      </c>
      <c r="CU24" s="282">
        <v>34000</v>
      </c>
      <c r="CV24" s="282"/>
      <c r="CW24" s="282"/>
      <c r="CX24" s="282"/>
      <c r="CY24" s="282"/>
      <c r="CZ24" s="282">
        <v>1</v>
      </c>
      <c r="DA24" s="282">
        <v>34000</v>
      </c>
      <c r="DB24" s="282"/>
      <c r="DC24" s="282"/>
      <c r="DD24" s="282"/>
      <c r="DE24" s="282"/>
      <c r="DF24" s="282"/>
      <c r="DG24" s="282"/>
      <c r="DH24" s="282"/>
      <c r="DI24" s="352"/>
      <c r="DJ24" s="353">
        <f t="shared" si="14"/>
        <v>1</v>
      </c>
      <c r="DK24" s="353">
        <f t="shared" si="14"/>
        <v>34000</v>
      </c>
      <c r="DL24" s="169"/>
      <c r="DM24" s="169"/>
      <c r="DN24" s="169">
        <v>1</v>
      </c>
      <c r="DO24" s="169">
        <v>34000</v>
      </c>
      <c r="DP24" s="169"/>
      <c r="DQ24" s="354">
        <v>1</v>
      </c>
      <c r="DR24" s="321">
        <v>34000</v>
      </c>
      <c r="DS24" s="169"/>
      <c r="DT24" s="169"/>
      <c r="DU24" s="169"/>
      <c r="DV24" s="169"/>
      <c r="DW24" s="169"/>
    </row>
    <row r="25" spans="1:127" ht="63.75">
      <c r="A25" s="287">
        <v>18</v>
      </c>
      <c r="B25" s="385" t="s">
        <v>3711</v>
      </c>
      <c r="C25" s="383" t="s">
        <v>3712</v>
      </c>
      <c r="D25" s="383" t="s">
        <v>3646</v>
      </c>
      <c r="E25" s="384">
        <v>34000</v>
      </c>
      <c r="F25" s="384">
        <v>20</v>
      </c>
      <c r="G25" s="282">
        <f t="shared" si="0"/>
        <v>267.75</v>
      </c>
      <c r="H25" s="281">
        <f t="shared" si="15"/>
        <v>1967.75</v>
      </c>
      <c r="I25" s="384" t="s">
        <v>3713</v>
      </c>
      <c r="J25" s="384">
        <v>20</v>
      </c>
      <c r="K25" s="281">
        <f t="shared" si="1"/>
        <v>5355</v>
      </c>
      <c r="L25" s="281">
        <f t="shared" si="16"/>
        <v>39355</v>
      </c>
      <c r="M25" s="282">
        <f t="shared" si="2"/>
        <v>33520</v>
      </c>
      <c r="N25" s="282">
        <f t="shared" si="3"/>
        <v>28930</v>
      </c>
      <c r="O25" s="282">
        <f t="shared" si="3"/>
        <v>4590</v>
      </c>
      <c r="P25" s="281">
        <f t="shared" si="17"/>
        <v>5835</v>
      </c>
      <c r="Q25" s="289" t="s">
        <v>3692</v>
      </c>
      <c r="R25" s="290" t="s">
        <v>3524</v>
      </c>
      <c r="S25" s="282">
        <v>1700</v>
      </c>
      <c r="T25" s="282">
        <v>270</v>
      </c>
      <c r="U25" s="291">
        <f t="shared" si="4"/>
        <v>1970</v>
      </c>
      <c r="V25" s="290" t="s">
        <v>3697</v>
      </c>
      <c r="W25" s="282">
        <v>1700</v>
      </c>
      <c r="X25" s="282">
        <v>270</v>
      </c>
      <c r="Y25" s="291">
        <f t="shared" si="26"/>
        <v>1970</v>
      </c>
      <c r="Z25" s="290" t="s">
        <v>3547</v>
      </c>
      <c r="AA25" s="282">
        <v>1700</v>
      </c>
      <c r="AB25" s="282">
        <v>270</v>
      </c>
      <c r="AC25" s="291">
        <f t="shared" si="6"/>
        <v>1970</v>
      </c>
      <c r="AD25" s="290" t="s">
        <v>3480</v>
      </c>
      <c r="AE25" s="282">
        <v>1700</v>
      </c>
      <c r="AF25" s="282">
        <v>270</v>
      </c>
      <c r="AG25" s="377">
        <f t="shared" si="18"/>
        <v>1970</v>
      </c>
      <c r="AH25" s="348" t="s">
        <v>3564</v>
      </c>
      <c r="AI25" s="349">
        <v>1700</v>
      </c>
      <c r="AJ25" s="349">
        <v>270</v>
      </c>
      <c r="AK25" s="378">
        <f t="shared" si="7"/>
        <v>1970</v>
      </c>
      <c r="AL25" s="348" t="s">
        <v>3560</v>
      </c>
      <c r="AM25" s="349">
        <v>1700</v>
      </c>
      <c r="AN25" s="349">
        <v>270</v>
      </c>
      <c r="AO25" s="378">
        <f t="shared" si="8"/>
        <v>1970</v>
      </c>
      <c r="AP25" s="348" t="s">
        <v>3684</v>
      </c>
      <c r="AQ25" s="349">
        <v>1700</v>
      </c>
      <c r="AR25" s="349">
        <v>270</v>
      </c>
      <c r="AS25" s="378">
        <f t="shared" si="25"/>
        <v>1970</v>
      </c>
      <c r="AT25" s="360">
        <v>39241</v>
      </c>
      <c r="AU25" s="349">
        <v>1700</v>
      </c>
      <c r="AV25" s="349">
        <v>270</v>
      </c>
      <c r="AW25" s="378">
        <f t="shared" si="19"/>
        <v>1970</v>
      </c>
      <c r="AX25" s="348" t="s">
        <v>3534</v>
      </c>
      <c r="AY25" s="349">
        <v>1700</v>
      </c>
      <c r="AZ25" s="349">
        <v>270</v>
      </c>
      <c r="BA25" s="378">
        <f t="shared" si="20"/>
        <v>1970</v>
      </c>
      <c r="BB25" s="349" t="s">
        <v>3540</v>
      </c>
      <c r="BC25" s="349">
        <v>1730</v>
      </c>
      <c r="BD25" s="349">
        <v>270</v>
      </c>
      <c r="BE25" s="349">
        <f t="shared" si="21"/>
        <v>2000</v>
      </c>
      <c r="BF25" s="349" t="s">
        <v>3599</v>
      </c>
      <c r="BG25" s="349">
        <v>1700</v>
      </c>
      <c r="BH25" s="349">
        <v>270</v>
      </c>
      <c r="BI25" s="349">
        <f t="shared" si="22"/>
        <v>1970</v>
      </c>
      <c r="BJ25" s="360">
        <v>39874</v>
      </c>
      <c r="BK25" s="349">
        <v>3400</v>
      </c>
      <c r="BL25" s="349">
        <v>540</v>
      </c>
      <c r="BM25" s="349">
        <f t="shared" si="23"/>
        <v>3940</v>
      </c>
      <c r="BN25" s="349" t="s">
        <v>3601</v>
      </c>
      <c r="BO25" s="349">
        <v>1700</v>
      </c>
      <c r="BP25" s="349">
        <v>270</v>
      </c>
      <c r="BQ25" s="350">
        <f t="shared" si="24"/>
        <v>1970</v>
      </c>
      <c r="BR25" s="349" t="s">
        <v>3601</v>
      </c>
      <c r="BS25" s="349">
        <v>1700</v>
      </c>
      <c r="BT25" s="349">
        <v>270</v>
      </c>
      <c r="BU25" s="350">
        <f t="shared" si="9"/>
        <v>1970</v>
      </c>
      <c r="BV25" s="349" t="s">
        <v>3550</v>
      </c>
      <c r="BW25" s="349">
        <v>3400</v>
      </c>
      <c r="BX25" s="349">
        <v>540</v>
      </c>
      <c r="BY25" s="350">
        <f t="shared" si="10"/>
        <v>3940</v>
      </c>
      <c r="BZ25" s="349"/>
      <c r="CA25" s="349"/>
      <c r="CB25" s="349"/>
      <c r="CC25" s="350">
        <f t="shared" si="11"/>
        <v>0</v>
      </c>
      <c r="CD25" s="349"/>
      <c r="CE25" s="349"/>
      <c r="CF25" s="349"/>
      <c r="CG25" s="350">
        <f t="shared" si="12"/>
        <v>0</v>
      </c>
      <c r="CH25" s="349"/>
      <c r="CI25" s="349"/>
      <c r="CJ25" s="349"/>
      <c r="CK25" s="350">
        <f t="shared" si="13"/>
        <v>0</v>
      </c>
      <c r="CL25" s="349"/>
      <c r="CM25" s="349"/>
      <c r="CN25" s="349"/>
      <c r="CO25" s="349"/>
      <c r="CP25" s="349"/>
      <c r="CQ25" s="349"/>
      <c r="CR25" s="349"/>
      <c r="CS25" s="349"/>
      <c r="CT25" s="346" t="s">
        <v>3454</v>
      </c>
      <c r="CU25" s="282"/>
      <c r="CV25" s="282">
        <v>1</v>
      </c>
      <c r="CW25" s="282">
        <v>34000</v>
      </c>
      <c r="CX25" s="282"/>
      <c r="CY25" s="282"/>
      <c r="CZ25" s="282">
        <v>1</v>
      </c>
      <c r="DA25" s="282">
        <v>34000</v>
      </c>
      <c r="DB25" s="282"/>
      <c r="DC25" s="282"/>
      <c r="DD25" s="282"/>
      <c r="DE25" s="282"/>
      <c r="DF25" s="282"/>
      <c r="DG25" s="282"/>
      <c r="DH25" s="282"/>
      <c r="DI25" s="352"/>
      <c r="DJ25" s="353">
        <f t="shared" si="14"/>
        <v>1</v>
      </c>
      <c r="DK25" s="353">
        <f t="shared" si="14"/>
        <v>34000</v>
      </c>
      <c r="DL25" s="169">
        <v>1</v>
      </c>
      <c r="DM25" s="169">
        <v>34000</v>
      </c>
      <c r="DN25" s="169"/>
      <c r="DO25" s="169"/>
      <c r="DP25" s="169"/>
      <c r="DQ25" s="354">
        <v>1</v>
      </c>
      <c r="DR25" s="321">
        <v>34000</v>
      </c>
      <c r="DS25" s="169"/>
      <c r="DT25" s="169"/>
      <c r="DU25" s="169"/>
      <c r="DV25" s="169"/>
      <c r="DW25" s="169"/>
    </row>
    <row r="26" spans="1:127" ht="51">
      <c r="A26" s="287">
        <v>19</v>
      </c>
      <c r="B26" s="385" t="s">
        <v>3714</v>
      </c>
      <c r="C26" s="383" t="s">
        <v>3715</v>
      </c>
      <c r="D26" s="383" t="s">
        <v>3604</v>
      </c>
      <c r="E26" s="384">
        <v>25500</v>
      </c>
      <c r="F26" s="384">
        <v>20</v>
      </c>
      <c r="G26" s="282">
        <f t="shared" si="0"/>
        <v>200.8125</v>
      </c>
      <c r="H26" s="281">
        <f t="shared" si="15"/>
        <v>1475.8125</v>
      </c>
      <c r="I26" s="384" t="s">
        <v>3716</v>
      </c>
      <c r="J26" s="384">
        <v>20</v>
      </c>
      <c r="K26" s="281">
        <f t="shared" si="1"/>
        <v>4016.25</v>
      </c>
      <c r="L26" s="281">
        <f t="shared" si="16"/>
        <v>29516.25</v>
      </c>
      <c r="M26" s="282">
        <f t="shared" si="2"/>
        <v>26400</v>
      </c>
      <c r="N26" s="282">
        <f t="shared" si="3"/>
        <v>21373</v>
      </c>
      <c r="O26" s="282">
        <f t="shared" si="3"/>
        <v>5027</v>
      </c>
      <c r="P26" s="281">
        <f t="shared" si="17"/>
        <v>3116.25</v>
      </c>
      <c r="Q26" s="289" t="s">
        <v>3692</v>
      </c>
      <c r="R26" s="290" t="s">
        <v>3556</v>
      </c>
      <c r="S26" s="282">
        <v>1275</v>
      </c>
      <c r="T26" s="282">
        <v>201</v>
      </c>
      <c r="U26" s="291">
        <f t="shared" si="4"/>
        <v>1476</v>
      </c>
      <c r="V26" s="290" t="s">
        <v>3717</v>
      </c>
      <c r="W26" s="282">
        <v>1275</v>
      </c>
      <c r="X26" s="282">
        <v>225</v>
      </c>
      <c r="Y26" s="291">
        <f t="shared" si="26"/>
        <v>1500</v>
      </c>
      <c r="Z26" s="290" t="s">
        <v>3596</v>
      </c>
      <c r="AA26" s="282">
        <v>1199</v>
      </c>
      <c r="AB26" s="282">
        <v>201</v>
      </c>
      <c r="AC26" s="291">
        <f t="shared" si="6"/>
        <v>1400</v>
      </c>
      <c r="AD26" s="290" t="s">
        <v>3548</v>
      </c>
      <c r="AE26" s="282">
        <v>1275</v>
      </c>
      <c r="AF26" s="282">
        <v>225</v>
      </c>
      <c r="AG26" s="377">
        <f t="shared" si="18"/>
        <v>1500</v>
      </c>
      <c r="AH26" s="348" t="s">
        <v>3589</v>
      </c>
      <c r="AI26" s="349">
        <v>1199</v>
      </c>
      <c r="AJ26" s="349">
        <v>201</v>
      </c>
      <c r="AK26" s="378">
        <f t="shared" si="7"/>
        <v>1400</v>
      </c>
      <c r="AL26" s="360">
        <v>39296</v>
      </c>
      <c r="AM26" s="349">
        <v>1275</v>
      </c>
      <c r="AN26" s="349">
        <v>225</v>
      </c>
      <c r="AO26" s="378">
        <f t="shared" si="8"/>
        <v>1500</v>
      </c>
      <c r="AP26" s="359" t="s">
        <v>3534</v>
      </c>
      <c r="AQ26" s="349">
        <v>1275</v>
      </c>
      <c r="AR26" s="349">
        <v>225</v>
      </c>
      <c r="AS26" s="378">
        <f t="shared" si="25"/>
        <v>1500</v>
      </c>
      <c r="AT26" s="349" t="s">
        <v>3599</v>
      </c>
      <c r="AU26" s="349">
        <v>4500</v>
      </c>
      <c r="AV26" s="349">
        <v>416</v>
      </c>
      <c r="AW26" s="378">
        <f t="shared" si="19"/>
        <v>4916</v>
      </c>
      <c r="AX26" s="349" t="s">
        <v>3599</v>
      </c>
      <c r="AY26" s="349">
        <v>1275</v>
      </c>
      <c r="AZ26" s="349">
        <v>225</v>
      </c>
      <c r="BA26" s="378">
        <f t="shared" si="20"/>
        <v>1500</v>
      </c>
      <c r="BB26" s="348" t="s">
        <v>3638</v>
      </c>
      <c r="BC26" s="349">
        <v>2550</v>
      </c>
      <c r="BD26" s="349">
        <v>450</v>
      </c>
      <c r="BE26" s="349">
        <f t="shared" si="21"/>
        <v>3000</v>
      </c>
      <c r="BF26" s="349" t="s">
        <v>3601</v>
      </c>
      <c r="BG26" s="349">
        <v>1275</v>
      </c>
      <c r="BH26" s="349">
        <v>225</v>
      </c>
      <c r="BI26" s="349">
        <f t="shared" si="22"/>
        <v>1500</v>
      </c>
      <c r="BJ26" s="349" t="s">
        <v>3660</v>
      </c>
      <c r="BK26" s="349">
        <v>3000</v>
      </c>
      <c r="BL26" s="349">
        <v>2208</v>
      </c>
      <c r="BM26" s="349">
        <f t="shared" si="23"/>
        <v>5208</v>
      </c>
      <c r="BN26" s="349"/>
      <c r="BO26" s="349"/>
      <c r="BP26" s="349"/>
      <c r="BQ26" s="350">
        <f t="shared" si="24"/>
        <v>0</v>
      </c>
      <c r="BR26" s="349"/>
      <c r="BS26" s="349"/>
      <c r="BT26" s="349"/>
      <c r="BU26" s="350">
        <f t="shared" si="9"/>
        <v>0</v>
      </c>
      <c r="BV26" s="349"/>
      <c r="BW26" s="349"/>
      <c r="BX26" s="349"/>
      <c r="BY26" s="350">
        <f t="shared" si="10"/>
        <v>0</v>
      </c>
      <c r="BZ26" s="349"/>
      <c r="CA26" s="349"/>
      <c r="CB26" s="349"/>
      <c r="CC26" s="350">
        <f t="shared" si="11"/>
        <v>0</v>
      </c>
      <c r="CD26" s="349"/>
      <c r="CE26" s="349"/>
      <c r="CF26" s="349"/>
      <c r="CG26" s="350">
        <f t="shared" si="12"/>
        <v>0</v>
      </c>
      <c r="CH26" s="349"/>
      <c r="CI26" s="349"/>
      <c r="CJ26" s="349"/>
      <c r="CK26" s="350">
        <f t="shared" si="13"/>
        <v>0</v>
      </c>
      <c r="CL26" s="349"/>
      <c r="CM26" s="349"/>
      <c r="CN26" s="349"/>
      <c r="CO26" s="349"/>
      <c r="CP26" s="349"/>
      <c r="CQ26" s="349"/>
      <c r="CR26" s="349"/>
      <c r="CS26" s="349"/>
      <c r="CT26" s="346">
        <v>1</v>
      </c>
      <c r="CU26" s="282">
        <v>25500</v>
      </c>
      <c r="CV26" s="282"/>
      <c r="CW26" s="282"/>
      <c r="CX26" s="282"/>
      <c r="CY26" s="282"/>
      <c r="CZ26" s="282">
        <v>1</v>
      </c>
      <c r="DA26" s="282">
        <v>25500</v>
      </c>
      <c r="DB26" s="282"/>
      <c r="DC26" s="282"/>
      <c r="DD26" s="282"/>
      <c r="DE26" s="282"/>
      <c r="DF26" s="282"/>
      <c r="DG26" s="282"/>
      <c r="DH26" s="282"/>
      <c r="DI26" s="352"/>
      <c r="DJ26" s="353">
        <f t="shared" si="14"/>
        <v>1</v>
      </c>
      <c r="DK26" s="353">
        <f t="shared" si="14"/>
        <v>25500</v>
      </c>
      <c r="DL26" s="169"/>
      <c r="DM26" s="169"/>
      <c r="DN26" s="169">
        <v>1</v>
      </c>
      <c r="DO26" s="169">
        <v>25500</v>
      </c>
      <c r="DP26" s="169"/>
      <c r="DQ26" s="354">
        <v>1</v>
      </c>
      <c r="DR26" s="321">
        <v>25500</v>
      </c>
      <c r="DS26" s="169"/>
      <c r="DT26" s="169"/>
      <c r="DU26" s="169"/>
      <c r="DV26" s="169"/>
      <c r="DW26" s="169"/>
    </row>
    <row r="27" spans="1:127" ht="38.25">
      <c r="A27" s="287">
        <v>20</v>
      </c>
      <c r="B27" s="288" t="s">
        <v>3718</v>
      </c>
      <c r="C27" s="288" t="s">
        <v>3719</v>
      </c>
      <c r="D27" s="288" t="s">
        <v>3566</v>
      </c>
      <c r="E27" s="282">
        <v>25500</v>
      </c>
      <c r="F27" s="282">
        <v>20</v>
      </c>
      <c r="G27" s="282">
        <f t="shared" si="0"/>
        <v>200.8125</v>
      </c>
      <c r="H27" s="281">
        <f t="shared" si="15"/>
        <v>1475.8125</v>
      </c>
      <c r="I27" s="282" t="s">
        <v>3720</v>
      </c>
      <c r="J27" s="282">
        <v>20</v>
      </c>
      <c r="K27" s="281">
        <f t="shared" si="1"/>
        <v>4016.25</v>
      </c>
      <c r="L27" s="281">
        <f t="shared" si="16"/>
        <v>29516.25</v>
      </c>
      <c r="M27" s="282">
        <f t="shared" si="2"/>
        <v>5976</v>
      </c>
      <c r="N27" s="282">
        <f t="shared" si="3"/>
        <v>5301</v>
      </c>
      <c r="O27" s="282">
        <f t="shared" si="3"/>
        <v>675</v>
      </c>
      <c r="P27" s="281">
        <f t="shared" si="17"/>
        <v>23540.25</v>
      </c>
      <c r="Q27" s="282" t="s">
        <v>3625</v>
      </c>
      <c r="R27" s="290" t="s">
        <v>3521</v>
      </c>
      <c r="S27" s="282">
        <v>1476</v>
      </c>
      <c r="T27" s="282"/>
      <c r="U27" s="291">
        <f>SUM(S27:T27)</f>
        <v>1476</v>
      </c>
      <c r="V27" s="355" t="s">
        <v>3540</v>
      </c>
      <c r="W27" s="282">
        <v>1275</v>
      </c>
      <c r="X27" s="282">
        <v>225</v>
      </c>
      <c r="Y27" s="291">
        <f t="shared" si="26"/>
        <v>1500</v>
      </c>
      <c r="Z27" s="355" t="s">
        <v>3599</v>
      </c>
      <c r="AA27" s="282">
        <v>1275</v>
      </c>
      <c r="AB27" s="282">
        <v>225</v>
      </c>
      <c r="AC27" s="291">
        <f t="shared" si="6"/>
        <v>1500</v>
      </c>
      <c r="AD27" s="355" t="s">
        <v>3550</v>
      </c>
      <c r="AE27" s="282">
        <v>1275</v>
      </c>
      <c r="AF27" s="282">
        <v>225</v>
      </c>
      <c r="AG27" s="377">
        <f t="shared" si="18"/>
        <v>1500</v>
      </c>
      <c r="AH27" s="349"/>
      <c r="AI27" s="349"/>
      <c r="AJ27" s="349"/>
      <c r="AK27" s="378">
        <f t="shared" si="7"/>
        <v>0</v>
      </c>
      <c r="AL27" s="349"/>
      <c r="AM27" s="349"/>
      <c r="AN27" s="349"/>
      <c r="AO27" s="378">
        <f t="shared" si="8"/>
        <v>0</v>
      </c>
      <c r="AP27" s="349"/>
      <c r="AQ27" s="349"/>
      <c r="AR27" s="349"/>
      <c r="AS27" s="378">
        <f t="shared" si="25"/>
        <v>0</v>
      </c>
      <c r="AT27" s="349"/>
      <c r="AU27" s="349"/>
      <c r="AV27" s="349"/>
      <c r="AW27" s="378">
        <f t="shared" si="19"/>
        <v>0</v>
      </c>
      <c r="AX27" s="349"/>
      <c r="AY27" s="349"/>
      <c r="AZ27" s="349"/>
      <c r="BA27" s="378">
        <f t="shared" si="20"/>
        <v>0</v>
      </c>
      <c r="BB27" s="349"/>
      <c r="BC27" s="349"/>
      <c r="BD27" s="349"/>
      <c r="BE27" s="349">
        <f t="shared" si="21"/>
        <v>0</v>
      </c>
      <c r="BF27" s="349"/>
      <c r="BG27" s="349"/>
      <c r="BH27" s="349"/>
      <c r="BI27" s="349">
        <f t="shared" si="22"/>
        <v>0</v>
      </c>
      <c r="BJ27" s="349"/>
      <c r="BK27" s="349"/>
      <c r="BL27" s="349"/>
      <c r="BM27" s="349">
        <f t="shared" si="23"/>
        <v>0</v>
      </c>
      <c r="BN27" s="349"/>
      <c r="BO27" s="349"/>
      <c r="BP27" s="349"/>
      <c r="BQ27" s="350">
        <f t="shared" si="24"/>
        <v>0</v>
      </c>
      <c r="BR27" s="349"/>
      <c r="BS27" s="349"/>
      <c r="BT27" s="349"/>
      <c r="BU27" s="350">
        <f t="shared" si="9"/>
        <v>0</v>
      </c>
      <c r="BV27" s="349"/>
      <c r="BW27" s="349"/>
      <c r="BX27" s="349"/>
      <c r="BY27" s="350">
        <f t="shared" si="10"/>
        <v>0</v>
      </c>
      <c r="BZ27" s="349"/>
      <c r="CA27" s="349"/>
      <c r="CB27" s="349"/>
      <c r="CC27" s="350">
        <f t="shared" si="11"/>
        <v>0</v>
      </c>
      <c r="CD27" s="349"/>
      <c r="CE27" s="349"/>
      <c r="CF27" s="349"/>
      <c r="CG27" s="350">
        <f t="shared" si="12"/>
        <v>0</v>
      </c>
      <c r="CH27" s="349"/>
      <c r="CI27" s="349"/>
      <c r="CJ27" s="349"/>
      <c r="CK27" s="350">
        <f t="shared" si="13"/>
        <v>0</v>
      </c>
      <c r="CL27" s="349"/>
      <c r="CM27" s="349"/>
      <c r="CN27" s="349"/>
      <c r="CO27" s="349"/>
      <c r="CP27" s="349"/>
      <c r="CQ27" s="349"/>
      <c r="CR27" s="349"/>
      <c r="CS27" s="349"/>
      <c r="CT27" s="346">
        <v>1</v>
      </c>
      <c r="CU27" s="282">
        <v>25500</v>
      </c>
      <c r="CV27" s="282"/>
      <c r="CW27" s="282"/>
      <c r="CX27" s="282"/>
      <c r="CY27" s="282"/>
      <c r="CZ27" s="282"/>
      <c r="DA27" s="282"/>
      <c r="DB27" s="282">
        <v>1</v>
      </c>
      <c r="DC27" s="282">
        <v>25500</v>
      </c>
      <c r="DD27" s="282"/>
      <c r="DE27" s="282"/>
      <c r="DF27" s="282"/>
      <c r="DG27" s="282"/>
      <c r="DH27" s="282"/>
      <c r="DI27" s="352"/>
      <c r="DJ27" s="353">
        <f t="shared" si="14"/>
        <v>1</v>
      </c>
      <c r="DK27" s="353">
        <f t="shared" si="14"/>
        <v>25500</v>
      </c>
      <c r="DL27" s="169">
        <v>1</v>
      </c>
      <c r="DM27" s="169">
        <v>25500</v>
      </c>
      <c r="DN27" s="169"/>
      <c r="DO27" s="169"/>
      <c r="DP27" s="169"/>
      <c r="DQ27" s="354">
        <v>1</v>
      </c>
      <c r="DR27" s="321">
        <v>25500</v>
      </c>
      <c r="DS27" s="169"/>
      <c r="DT27" s="169"/>
      <c r="DU27" s="169"/>
      <c r="DV27" s="169"/>
      <c r="DW27" s="169"/>
    </row>
    <row r="28" spans="1:127">
      <c r="A28" s="276"/>
      <c r="B28" s="278"/>
      <c r="C28" s="278"/>
      <c r="D28" s="279"/>
      <c r="E28" s="292"/>
      <c r="F28" s="292"/>
      <c r="G28" s="282">
        <f t="shared" si="0"/>
        <v>0</v>
      </c>
      <c r="H28" s="292"/>
      <c r="I28" s="292"/>
      <c r="J28" s="292"/>
      <c r="K28" s="281">
        <f t="shared" si="1"/>
        <v>0</v>
      </c>
      <c r="L28" s="298"/>
      <c r="M28" s="282">
        <f t="shared" si="2"/>
        <v>0</v>
      </c>
      <c r="N28" s="282">
        <f t="shared" si="3"/>
        <v>0</v>
      </c>
      <c r="O28" s="282">
        <f t="shared" si="3"/>
        <v>0</v>
      </c>
      <c r="P28" s="292"/>
      <c r="Q28" s="292"/>
      <c r="R28" s="292"/>
      <c r="S28" s="292"/>
      <c r="T28" s="292"/>
      <c r="U28" s="292"/>
      <c r="V28" s="292"/>
      <c r="W28" s="292"/>
      <c r="X28" s="292"/>
      <c r="Y28" s="291">
        <f t="shared" si="26"/>
        <v>0</v>
      </c>
      <c r="Z28" s="292"/>
      <c r="AA28" s="292"/>
      <c r="AB28" s="292"/>
      <c r="AC28" s="292"/>
      <c r="AD28" s="292"/>
      <c r="AE28" s="292"/>
      <c r="AF28" s="292"/>
      <c r="AG28" s="377">
        <f t="shared" si="18"/>
        <v>0</v>
      </c>
      <c r="AH28" s="386"/>
      <c r="AI28" s="386"/>
      <c r="AJ28" s="386"/>
      <c r="AK28" s="378">
        <f t="shared" si="7"/>
        <v>0</v>
      </c>
      <c r="AL28" s="386"/>
      <c r="AM28" s="386"/>
      <c r="AN28" s="386"/>
      <c r="AO28" s="378">
        <f t="shared" si="8"/>
        <v>0</v>
      </c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286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387"/>
      <c r="DJ28" s="353">
        <f t="shared" si="14"/>
        <v>0</v>
      </c>
      <c r="DK28" s="353">
        <f t="shared" si="14"/>
        <v>0</v>
      </c>
      <c r="DQ28" s="312"/>
      <c r="DR28" s="257"/>
    </row>
    <row r="29" spans="1:127">
      <c r="A29" s="276"/>
      <c r="B29" s="278" t="s">
        <v>3446</v>
      </c>
      <c r="C29" s="278"/>
      <c r="D29" s="279"/>
      <c r="E29" s="292">
        <f>SUM(E8:E28)</f>
        <v>565250</v>
      </c>
      <c r="F29" s="292"/>
      <c r="G29" s="282">
        <f t="shared" si="0"/>
        <v>4451.34375</v>
      </c>
      <c r="H29" s="292">
        <f>SUM(H8:H28)</f>
        <v>32713.84375</v>
      </c>
      <c r="I29" s="292"/>
      <c r="J29" s="298">
        <f t="shared" ref="J29:BW29" si="27">SUM(J8:J28)</f>
        <v>400</v>
      </c>
      <c r="K29" s="298">
        <f t="shared" si="27"/>
        <v>89026.875</v>
      </c>
      <c r="L29" s="298">
        <f t="shared" si="27"/>
        <v>654276.875</v>
      </c>
      <c r="M29" s="292">
        <f t="shared" si="27"/>
        <v>344861</v>
      </c>
      <c r="N29" s="292">
        <f t="shared" si="27"/>
        <v>291896</v>
      </c>
      <c r="O29" s="292">
        <f t="shared" si="27"/>
        <v>52965</v>
      </c>
      <c r="P29" s="292">
        <f t="shared" si="27"/>
        <v>309415.875</v>
      </c>
      <c r="Q29" s="292">
        <f t="shared" si="27"/>
        <v>0</v>
      </c>
      <c r="R29" s="292">
        <f t="shared" si="27"/>
        <v>79170</v>
      </c>
      <c r="S29" s="292">
        <f t="shared" si="27"/>
        <v>35534</v>
      </c>
      <c r="T29" s="292">
        <f t="shared" si="27"/>
        <v>7254</v>
      </c>
      <c r="U29" s="292">
        <f t="shared" si="27"/>
        <v>42788</v>
      </c>
      <c r="V29" s="292">
        <f t="shared" si="27"/>
        <v>0</v>
      </c>
      <c r="W29" s="292">
        <f t="shared" si="27"/>
        <v>26578</v>
      </c>
      <c r="X29" s="292">
        <f t="shared" si="27"/>
        <v>4449</v>
      </c>
      <c r="Y29" s="292">
        <f t="shared" si="27"/>
        <v>31027</v>
      </c>
      <c r="Z29" s="292">
        <f t="shared" si="27"/>
        <v>79748</v>
      </c>
      <c r="AA29" s="292">
        <f t="shared" si="27"/>
        <v>24025</v>
      </c>
      <c r="AB29" s="292">
        <f t="shared" si="27"/>
        <v>4012</v>
      </c>
      <c r="AC29" s="292">
        <f t="shared" si="27"/>
        <v>28037</v>
      </c>
      <c r="AD29" s="292">
        <f t="shared" si="27"/>
        <v>0</v>
      </c>
      <c r="AE29" s="292">
        <f t="shared" si="27"/>
        <v>38037</v>
      </c>
      <c r="AF29" s="292">
        <f t="shared" si="27"/>
        <v>6094</v>
      </c>
      <c r="AG29" s="292">
        <f t="shared" si="27"/>
        <v>44131</v>
      </c>
      <c r="AH29" s="292">
        <f t="shared" si="27"/>
        <v>0</v>
      </c>
      <c r="AI29" s="292">
        <f t="shared" si="27"/>
        <v>22023</v>
      </c>
      <c r="AJ29" s="292">
        <f t="shared" si="27"/>
        <v>3704</v>
      </c>
      <c r="AK29" s="292">
        <f t="shared" si="27"/>
        <v>25727</v>
      </c>
      <c r="AL29" s="292">
        <f t="shared" si="27"/>
        <v>118466</v>
      </c>
      <c r="AM29" s="292">
        <f t="shared" si="27"/>
        <v>21865</v>
      </c>
      <c r="AN29" s="292">
        <f t="shared" si="27"/>
        <v>4558</v>
      </c>
      <c r="AO29" s="292">
        <f t="shared" si="27"/>
        <v>26423</v>
      </c>
      <c r="AP29" s="292">
        <f t="shared" si="27"/>
        <v>0</v>
      </c>
      <c r="AQ29" s="292">
        <f t="shared" si="27"/>
        <v>16402</v>
      </c>
      <c r="AR29" s="292">
        <f t="shared" si="27"/>
        <v>2552</v>
      </c>
      <c r="AS29" s="292">
        <f t="shared" si="27"/>
        <v>18954</v>
      </c>
      <c r="AT29" s="292">
        <f t="shared" si="27"/>
        <v>117833</v>
      </c>
      <c r="AU29" s="292">
        <f t="shared" si="27"/>
        <v>18903</v>
      </c>
      <c r="AV29" s="292">
        <f t="shared" si="27"/>
        <v>2855</v>
      </c>
      <c r="AW29" s="292">
        <f t="shared" si="27"/>
        <v>21758</v>
      </c>
      <c r="AX29" s="292">
        <f t="shared" si="27"/>
        <v>39241</v>
      </c>
      <c r="AY29" s="292">
        <f t="shared" si="27"/>
        <v>13744</v>
      </c>
      <c r="AZ29" s="292">
        <f t="shared" si="27"/>
        <v>3198</v>
      </c>
      <c r="BA29" s="292">
        <f t="shared" si="27"/>
        <v>16942</v>
      </c>
      <c r="BB29" s="292">
        <f t="shared" si="27"/>
        <v>0</v>
      </c>
      <c r="BC29" s="292">
        <f t="shared" si="27"/>
        <v>14961</v>
      </c>
      <c r="BD29" s="292">
        <f t="shared" si="27"/>
        <v>2461</v>
      </c>
      <c r="BE29" s="292">
        <f t="shared" si="27"/>
        <v>17422</v>
      </c>
      <c r="BF29" s="292">
        <f t="shared" si="27"/>
        <v>0</v>
      </c>
      <c r="BG29" s="292">
        <f t="shared" si="27"/>
        <v>10381</v>
      </c>
      <c r="BH29" s="292">
        <f t="shared" si="27"/>
        <v>1761</v>
      </c>
      <c r="BI29" s="292">
        <f t="shared" si="27"/>
        <v>12142</v>
      </c>
      <c r="BJ29" s="292">
        <f t="shared" si="27"/>
        <v>39874</v>
      </c>
      <c r="BK29" s="292">
        <f t="shared" si="27"/>
        <v>12806</v>
      </c>
      <c r="BL29" s="292">
        <f t="shared" si="27"/>
        <v>3754</v>
      </c>
      <c r="BM29" s="292">
        <f t="shared" si="27"/>
        <v>16560</v>
      </c>
      <c r="BN29" s="292">
        <f t="shared" si="27"/>
        <v>39874</v>
      </c>
      <c r="BO29" s="292">
        <f t="shared" si="27"/>
        <v>10168</v>
      </c>
      <c r="BP29" s="292">
        <f t="shared" si="27"/>
        <v>1674</v>
      </c>
      <c r="BQ29" s="292">
        <f t="shared" si="27"/>
        <v>11842</v>
      </c>
      <c r="BR29" s="292">
        <f t="shared" si="27"/>
        <v>0</v>
      </c>
      <c r="BS29" s="292">
        <f t="shared" si="27"/>
        <v>7843</v>
      </c>
      <c r="BT29" s="292">
        <f t="shared" si="27"/>
        <v>1349</v>
      </c>
      <c r="BU29" s="292">
        <f t="shared" si="27"/>
        <v>9192</v>
      </c>
      <c r="BV29" s="292">
        <f t="shared" si="27"/>
        <v>0</v>
      </c>
      <c r="BW29" s="292">
        <f t="shared" si="27"/>
        <v>12688</v>
      </c>
      <c r="BX29" s="292">
        <f t="shared" ref="BX29:DI29" si="28">SUM(BX8:BX28)</f>
        <v>2354</v>
      </c>
      <c r="BY29" s="292">
        <f t="shared" si="28"/>
        <v>15042</v>
      </c>
      <c r="BZ29" s="292">
        <f t="shared" si="28"/>
        <v>0</v>
      </c>
      <c r="CA29" s="292">
        <f t="shared" si="28"/>
        <v>1488</v>
      </c>
      <c r="CB29" s="292">
        <f t="shared" si="28"/>
        <v>234</v>
      </c>
      <c r="CC29" s="292">
        <f t="shared" si="28"/>
        <v>1722</v>
      </c>
      <c r="CD29" s="292">
        <f t="shared" si="28"/>
        <v>0</v>
      </c>
      <c r="CE29" s="292">
        <f t="shared" si="28"/>
        <v>1488</v>
      </c>
      <c r="CF29" s="292">
        <f t="shared" si="28"/>
        <v>234</v>
      </c>
      <c r="CG29" s="292">
        <f t="shared" si="28"/>
        <v>1722</v>
      </c>
      <c r="CH29" s="292">
        <f t="shared" si="28"/>
        <v>0</v>
      </c>
      <c r="CI29" s="292">
        <f t="shared" si="28"/>
        <v>2962</v>
      </c>
      <c r="CJ29" s="292">
        <f t="shared" si="28"/>
        <v>468</v>
      </c>
      <c r="CK29" s="292">
        <f t="shared" si="28"/>
        <v>3430</v>
      </c>
      <c r="CL29" s="292">
        <f t="shared" si="28"/>
        <v>0</v>
      </c>
      <c r="CM29" s="292">
        <f t="shared" si="28"/>
        <v>0</v>
      </c>
      <c r="CN29" s="292">
        <f t="shared" si="28"/>
        <v>0</v>
      </c>
      <c r="CO29" s="292">
        <f t="shared" si="28"/>
        <v>0</v>
      </c>
      <c r="CP29" s="292">
        <f t="shared" si="28"/>
        <v>0</v>
      </c>
      <c r="CQ29" s="292">
        <f t="shared" si="28"/>
        <v>0</v>
      </c>
      <c r="CR29" s="292">
        <f t="shared" si="28"/>
        <v>0</v>
      </c>
      <c r="CS29" s="299">
        <f t="shared" si="28"/>
        <v>0</v>
      </c>
      <c r="CT29" s="362">
        <f t="shared" si="28"/>
        <v>16</v>
      </c>
      <c r="CU29" s="292">
        <f t="shared" si="28"/>
        <v>454750</v>
      </c>
      <c r="CV29" s="292">
        <f t="shared" si="28"/>
        <v>4</v>
      </c>
      <c r="CW29" s="292">
        <f t="shared" si="28"/>
        <v>110500</v>
      </c>
      <c r="CX29" s="292">
        <f t="shared" si="28"/>
        <v>3</v>
      </c>
      <c r="CY29" s="292">
        <f t="shared" si="28"/>
        <v>110500</v>
      </c>
      <c r="CZ29" s="292">
        <f t="shared" si="28"/>
        <v>10</v>
      </c>
      <c r="DA29" s="292">
        <f t="shared" si="28"/>
        <v>276250</v>
      </c>
      <c r="DB29" s="292">
        <f t="shared" si="28"/>
        <v>7</v>
      </c>
      <c r="DC29" s="292">
        <f t="shared" si="28"/>
        <v>178500</v>
      </c>
      <c r="DD29" s="292">
        <f t="shared" si="28"/>
        <v>0</v>
      </c>
      <c r="DE29" s="292">
        <f t="shared" si="28"/>
        <v>0</v>
      </c>
      <c r="DF29" s="292">
        <f t="shared" si="28"/>
        <v>0</v>
      </c>
      <c r="DG29" s="292">
        <f t="shared" si="28"/>
        <v>0</v>
      </c>
      <c r="DH29" s="292">
        <f t="shared" si="28"/>
        <v>0</v>
      </c>
      <c r="DI29" s="292">
        <f t="shared" si="28"/>
        <v>0</v>
      </c>
      <c r="DJ29" s="353">
        <f t="shared" si="14"/>
        <v>20</v>
      </c>
      <c r="DK29" s="353">
        <f t="shared" si="14"/>
        <v>565250</v>
      </c>
      <c r="DL29" s="292">
        <f>SUM(DL8:DL28)</f>
        <v>13</v>
      </c>
      <c r="DM29" s="292">
        <f>SUM(DM8:DM28)</f>
        <v>378250</v>
      </c>
      <c r="DN29" s="292">
        <f>SUM(DN8:DN28)</f>
        <v>7</v>
      </c>
      <c r="DO29" s="292">
        <f>SUM(DO8:DO28)</f>
        <v>187000</v>
      </c>
      <c r="DQ29" s="312"/>
      <c r="DR29" s="257"/>
    </row>
    <row r="31" spans="1:127">
      <c r="E31">
        <f>E29/85*100</f>
        <v>665000</v>
      </c>
    </row>
    <row r="32" spans="1:127">
      <c r="E32">
        <f>E31*0.1</f>
        <v>66500</v>
      </c>
    </row>
    <row r="33" spans="5:5">
      <c r="E33">
        <f>E32+E29</f>
        <v>631750</v>
      </c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6"/>
  <sheetViews>
    <sheetView topLeftCell="A11" workbookViewId="0">
      <selection activeCell="G8" sqref="G8:G14"/>
    </sheetView>
  </sheetViews>
  <sheetFormatPr defaultRowHeight="15"/>
  <sheetData>
    <row r="1" spans="1:149" ht="26.25">
      <c r="A1" s="667" t="s">
        <v>3412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301"/>
      <c r="M1" s="301"/>
      <c r="N1" s="302"/>
      <c r="O1" s="301"/>
      <c r="P1" s="301"/>
      <c r="Q1" s="301"/>
      <c r="R1" s="301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4"/>
      <c r="AE1" s="303"/>
      <c r="AF1" s="303"/>
      <c r="AG1" s="303"/>
      <c r="AH1" s="303"/>
      <c r="AI1" s="303"/>
      <c r="AJ1" s="303"/>
      <c r="AK1" s="303"/>
      <c r="AL1" s="303"/>
      <c r="AM1" s="303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388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389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683" t="s">
        <v>3413</v>
      </c>
      <c r="DQ1" s="684"/>
      <c r="DR1" s="667"/>
      <c r="DS1" s="667"/>
      <c r="DT1" s="667"/>
      <c r="DU1" s="667"/>
      <c r="DV1" s="667"/>
      <c r="DW1" s="667"/>
      <c r="DX1" s="667"/>
      <c r="DY1" s="667"/>
      <c r="DZ1" s="667"/>
      <c r="EA1" s="667"/>
      <c r="EB1" s="667"/>
      <c r="EC1" s="667"/>
      <c r="ED1" s="667"/>
      <c r="EE1" s="254"/>
      <c r="EF1" s="254"/>
      <c r="EG1" s="254"/>
      <c r="EH1" s="305"/>
      <c r="EI1" s="254"/>
      <c r="EJ1" s="254"/>
      <c r="EK1" s="254"/>
      <c r="EL1" s="254"/>
      <c r="EM1" s="305"/>
      <c r="EN1" s="254"/>
      <c r="EO1" s="254"/>
      <c r="EP1" s="254"/>
      <c r="EQ1" s="254"/>
      <c r="ER1" s="254"/>
      <c r="ES1" s="254"/>
    </row>
    <row r="2" spans="1:149" ht="19.5" thickBot="1">
      <c r="A2" s="668" t="s">
        <v>3414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306"/>
      <c r="M2" s="306"/>
      <c r="N2" s="307"/>
      <c r="O2" s="306"/>
      <c r="P2" s="306"/>
      <c r="Q2" s="306"/>
      <c r="R2" s="306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246"/>
      <c r="AE2" s="308"/>
      <c r="AF2" s="308"/>
      <c r="AG2" s="308"/>
      <c r="AH2" s="308"/>
      <c r="AI2" s="308"/>
      <c r="AJ2" s="308"/>
      <c r="AK2" s="308"/>
      <c r="AL2" s="308"/>
      <c r="AM2" s="308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390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391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309"/>
      <c r="DQ2" s="310"/>
      <c r="DR2" s="247"/>
      <c r="DS2" s="247"/>
      <c r="DT2" s="311" t="s">
        <v>3489</v>
      </c>
      <c r="DU2" s="311"/>
      <c r="DV2" s="247"/>
      <c r="DW2" s="247"/>
      <c r="DX2" s="247"/>
      <c r="DY2" s="247"/>
      <c r="DZ2" s="247"/>
      <c r="EA2" s="247"/>
      <c r="EB2" s="247"/>
      <c r="EC2" s="247"/>
      <c r="ED2" s="247"/>
      <c r="EE2" s="254"/>
      <c r="EF2" s="254"/>
      <c r="EG2" s="254"/>
      <c r="EH2" s="305"/>
      <c r="EI2" s="254"/>
      <c r="EJ2" s="254"/>
      <c r="EK2" s="254"/>
      <c r="EL2" s="254"/>
      <c r="EM2" s="305"/>
      <c r="EN2" s="254"/>
      <c r="EO2" s="254"/>
      <c r="EP2" s="254"/>
      <c r="EQ2" s="254"/>
      <c r="ER2" s="254"/>
      <c r="ES2" s="254"/>
    </row>
    <row r="3" spans="1:149" ht="16.5" thickBot="1">
      <c r="A3" s="697" t="s">
        <v>3415</v>
      </c>
      <c r="B3" s="687" t="s">
        <v>3490</v>
      </c>
      <c r="C3" s="687" t="s">
        <v>3416</v>
      </c>
      <c r="D3" s="687" t="s">
        <v>3417</v>
      </c>
      <c r="E3" s="687" t="s">
        <v>3418</v>
      </c>
      <c r="F3" s="687" t="s">
        <v>3721</v>
      </c>
      <c r="G3" s="687" t="s">
        <v>3722</v>
      </c>
      <c r="H3" s="698" t="s">
        <v>3419</v>
      </c>
      <c r="I3" s="653" t="s">
        <v>3628</v>
      </c>
      <c r="J3" s="700" t="s">
        <v>3420</v>
      </c>
      <c r="K3" s="671" t="s">
        <v>3421</v>
      </c>
      <c r="L3" s="653" t="s">
        <v>3723</v>
      </c>
      <c r="M3" s="653" t="s">
        <v>3423</v>
      </c>
      <c r="N3" s="656" t="s">
        <v>3724</v>
      </c>
      <c r="O3" s="659" t="s">
        <v>3425</v>
      </c>
      <c r="P3" s="660"/>
      <c r="Q3" s="661"/>
      <c r="R3" s="693" t="s">
        <v>3721</v>
      </c>
      <c r="S3" s="665" t="s">
        <v>3427</v>
      </c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96"/>
      <c r="AM3" s="666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390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391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312"/>
      <c r="DQ3" s="257"/>
      <c r="EH3" s="312"/>
      <c r="EM3" s="312"/>
    </row>
    <row r="4" spans="1:149" ht="26.25" thickBot="1">
      <c r="A4" s="670"/>
      <c r="B4" s="672"/>
      <c r="C4" s="687"/>
      <c r="D4" s="672"/>
      <c r="E4" s="672"/>
      <c r="F4" s="687"/>
      <c r="G4" s="687"/>
      <c r="H4" s="699"/>
      <c r="I4" s="654"/>
      <c r="J4" s="701"/>
      <c r="K4" s="672"/>
      <c r="L4" s="654"/>
      <c r="M4" s="654"/>
      <c r="N4" s="657"/>
      <c r="O4" s="662"/>
      <c r="P4" s="663"/>
      <c r="Q4" s="664"/>
      <c r="R4" s="694"/>
      <c r="S4" s="648" t="s">
        <v>915</v>
      </c>
      <c r="T4" s="648"/>
      <c r="U4" s="648"/>
      <c r="V4" s="648"/>
      <c r="W4" s="648"/>
      <c r="X4" s="648"/>
      <c r="Y4" s="648" t="s">
        <v>728</v>
      </c>
      <c r="Z4" s="648"/>
      <c r="AA4" s="648"/>
      <c r="AB4" s="648"/>
      <c r="AC4" s="648"/>
      <c r="AD4" s="648" t="s">
        <v>773</v>
      </c>
      <c r="AE4" s="648"/>
      <c r="AF4" s="648"/>
      <c r="AG4" s="648"/>
      <c r="AH4" s="648"/>
      <c r="AI4" s="648" t="s">
        <v>3428</v>
      </c>
      <c r="AJ4" s="648"/>
      <c r="AK4" s="648"/>
      <c r="AL4" s="692"/>
      <c r="AM4" s="649"/>
      <c r="AN4" s="648" t="s">
        <v>3429</v>
      </c>
      <c r="AO4" s="648"/>
      <c r="AP4" s="648"/>
      <c r="AQ4" s="692"/>
      <c r="AR4" s="649"/>
      <c r="AS4" s="648" t="s">
        <v>3430</v>
      </c>
      <c r="AT4" s="648"/>
      <c r="AU4" s="648"/>
      <c r="AV4" s="692"/>
      <c r="AW4" s="649"/>
      <c r="AX4" s="648" t="s">
        <v>3431</v>
      </c>
      <c r="AY4" s="648"/>
      <c r="AZ4" s="648"/>
      <c r="BA4" s="692"/>
      <c r="BB4" s="649"/>
      <c r="BC4" s="648" t="s">
        <v>3432</v>
      </c>
      <c r="BD4" s="648"/>
      <c r="BE4" s="648"/>
      <c r="BF4" s="692"/>
      <c r="BG4" s="649"/>
      <c r="BH4" s="648" t="s">
        <v>3433</v>
      </c>
      <c r="BI4" s="648"/>
      <c r="BJ4" s="648"/>
      <c r="BK4" s="692"/>
      <c r="BL4" s="649"/>
      <c r="BM4" s="648" t="s">
        <v>3434</v>
      </c>
      <c r="BN4" s="648"/>
      <c r="BO4" s="648"/>
      <c r="BP4" s="692"/>
      <c r="BQ4" s="649"/>
      <c r="BR4" s="648" t="s">
        <v>3435</v>
      </c>
      <c r="BS4" s="648"/>
      <c r="BT4" s="648"/>
      <c r="BU4" s="692"/>
      <c r="BV4" s="649"/>
      <c r="BW4" s="648" t="s">
        <v>3436</v>
      </c>
      <c r="BX4" s="648"/>
      <c r="BY4" s="648"/>
      <c r="BZ4" s="692"/>
      <c r="CA4" s="649"/>
      <c r="CB4" s="648" t="s">
        <v>3437</v>
      </c>
      <c r="CC4" s="648"/>
      <c r="CD4" s="648"/>
      <c r="CE4" s="692"/>
      <c r="CF4" s="649"/>
      <c r="CG4" s="648" t="s">
        <v>3438</v>
      </c>
      <c r="CH4" s="648"/>
      <c r="CI4" s="648"/>
      <c r="CJ4" s="692"/>
      <c r="CK4" s="649"/>
      <c r="CL4" s="648" t="s">
        <v>3439</v>
      </c>
      <c r="CM4" s="648"/>
      <c r="CN4" s="648"/>
      <c r="CO4" s="692"/>
      <c r="CP4" s="649"/>
      <c r="CQ4" s="648" t="s">
        <v>3440</v>
      </c>
      <c r="CR4" s="648"/>
      <c r="CS4" s="648"/>
      <c r="CT4" s="692"/>
      <c r="CU4" s="649"/>
      <c r="CV4" s="648" t="s">
        <v>3441</v>
      </c>
      <c r="CW4" s="648"/>
      <c r="CX4" s="648"/>
      <c r="CY4" s="692"/>
      <c r="CZ4" s="649"/>
      <c r="DA4" s="648" t="s">
        <v>3442</v>
      </c>
      <c r="DB4" s="648"/>
      <c r="DC4" s="648"/>
      <c r="DD4" s="692"/>
      <c r="DE4" s="649"/>
      <c r="DF4" s="648" t="s">
        <v>3443</v>
      </c>
      <c r="DG4" s="648"/>
      <c r="DH4" s="648"/>
      <c r="DI4" s="692"/>
      <c r="DJ4" s="649"/>
      <c r="DK4" s="648" t="s">
        <v>3444</v>
      </c>
      <c r="DL4" s="648"/>
      <c r="DM4" s="648"/>
      <c r="DN4" s="692"/>
      <c r="DO4" s="649"/>
      <c r="DP4" s="650" t="s">
        <v>3445</v>
      </c>
      <c r="DQ4" s="651"/>
      <c r="DR4" s="651"/>
      <c r="DS4" s="652"/>
      <c r="DT4" s="677" t="s">
        <v>3498</v>
      </c>
      <c r="DU4" s="651"/>
      <c r="DV4" s="651"/>
      <c r="DW4" s="651"/>
      <c r="DX4" s="651"/>
      <c r="DY4" s="651"/>
      <c r="DZ4" s="651"/>
      <c r="EA4" s="651"/>
      <c r="EB4" s="651"/>
      <c r="EC4" s="651"/>
      <c r="ED4" s="651"/>
      <c r="EE4" s="678"/>
      <c r="EF4" s="313"/>
      <c r="EG4" s="313"/>
      <c r="EH4" s="366"/>
      <c r="EI4" s="313"/>
      <c r="EJ4" s="313"/>
      <c r="EK4" s="313"/>
      <c r="EL4" s="313"/>
      <c r="EM4" s="315" t="s">
        <v>3500</v>
      </c>
      <c r="EN4" s="316"/>
      <c r="EO4" s="316"/>
      <c r="EP4" s="316"/>
      <c r="EQ4" s="316"/>
      <c r="ER4" s="316"/>
      <c r="ES4" s="316"/>
    </row>
    <row r="5" spans="1:149" ht="26.25" thickBot="1">
      <c r="A5" s="670"/>
      <c r="B5" s="672"/>
      <c r="C5" s="687"/>
      <c r="D5" s="672"/>
      <c r="E5" s="672"/>
      <c r="F5" s="687"/>
      <c r="G5" s="687"/>
      <c r="H5" s="699"/>
      <c r="I5" s="655"/>
      <c r="J5" s="702"/>
      <c r="K5" s="672"/>
      <c r="L5" s="655"/>
      <c r="M5" s="654"/>
      <c r="N5" s="658"/>
      <c r="O5" s="260" t="s">
        <v>3446</v>
      </c>
      <c r="P5" s="261" t="s">
        <v>3447</v>
      </c>
      <c r="Q5" s="261" t="s">
        <v>3448</v>
      </c>
      <c r="R5" s="695"/>
      <c r="S5" s="262" t="s">
        <v>3449</v>
      </c>
      <c r="T5" s="262" t="s">
        <v>3450</v>
      </c>
      <c r="U5" s="263" t="s">
        <v>3447</v>
      </c>
      <c r="V5" s="263" t="s">
        <v>3448</v>
      </c>
      <c r="W5" s="263" t="s">
        <v>3721</v>
      </c>
      <c r="X5" s="261" t="s">
        <v>3446</v>
      </c>
      <c r="Y5" s="262" t="s">
        <v>3450</v>
      </c>
      <c r="Z5" s="263" t="s">
        <v>3451</v>
      </c>
      <c r="AA5" s="263" t="s">
        <v>3448</v>
      </c>
      <c r="AB5" s="263" t="s">
        <v>3721</v>
      </c>
      <c r="AC5" s="261" t="s">
        <v>3446</v>
      </c>
      <c r="AD5" s="262" t="s">
        <v>3450</v>
      </c>
      <c r="AE5" s="263" t="s">
        <v>3451</v>
      </c>
      <c r="AF5" s="263" t="s">
        <v>3448</v>
      </c>
      <c r="AG5" s="263" t="s">
        <v>3721</v>
      </c>
      <c r="AH5" s="261" t="s">
        <v>3446</v>
      </c>
      <c r="AI5" s="262" t="s">
        <v>3450</v>
      </c>
      <c r="AJ5" s="263" t="s">
        <v>3451</v>
      </c>
      <c r="AK5" s="263" t="s">
        <v>3448</v>
      </c>
      <c r="AL5" s="263" t="s">
        <v>3721</v>
      </c>
      <c r="AM5" s="264" t="s">
        <v>3446</v>
      </c>
      <c r="AN5" s="262" t="s">
        <v>3450</v>
      </c>
      <c r="AO5" s="263" t="s">
        <v>3451</v>
      </c>
      <c r="AP5" s="263" t="s">
        <v>3448</v>
      </c>
      <c r="AQ5" s="263" t="s">
        <v>3721</v>
      </c>
      <c r="AR5" s="264" t="s">
        <v>3446</v>
      </c>
      <c r="AS5" s="262" t="s">
        <v>3450</v>
      </c>
      <c r="AT5" s="263" t="s">
        <v>3451</v>
      </c>
      <c r="AU5" s="263" t="s">
        <v>3448</v>
      </c>
      <c r="AV5" s="263" t="s">
        <v>3721</v>
      </c>
      <c r="AW5" s="264" t="s">
        <v>3446</v>
      </c>
      <c r="AX5" s="262" t="s">
        <v>3450</v>
      </c>
      <c r="AY5" s="263" t="s">
        <v>3451</v>
      </c>
      <c r="AZ5" s="263" t="s">
        <v>3448</v>
      </c>
      <c r="BA5" s="263" t="s">
        <v>3721</v>
      </c>
      <c r="BB5" s="264" t="s">
        <v>3446</v>
      </c>
      <c r="BC5" s="262" t="s">
        <v>3450</v>
      </c>
      <c r="BD5" s="263" t="s">
        <v>3451</v>
      </c>
      <c r="BE5" s="263" t="s">
        <v>3448</v>
      </c>
      <c r="BF5" s="263" t="s">
        <v>3721</v>
      </c>
      <c r="BG5" s="264" t="s">
        <v>3446</v>
      </c>
      <c r="BH5" s="262" t="s">
        <v>3450</v>
      </c>
      <c r="BI5" s="263" t="s">
        <v>3451</v>
      </c>
      <c r="BJ5" s="263" t="s">
        <v>3448</v>
      </c>
      <c r="BK5" s="263" t="s">
        <v>3721</v>
      </c>
      <c r="BL5" s="264" t="s">
        <v>3446</v>
      </c>
      <c r="BM5" s="262" t="s">
        <v>3450</v>
      </c>
      <c r="BN5" s="263" t="s">
        <v>3451</v>
      </c>
      <c r="BO5" s="263" t="s">
        <v>3448</v>
      </c>
      <c r="BP5" s="263" t="s">
        <v>3721</v>
      </c>
      <c r="BQ5" s="264" t="s">
        <v>3446</v>
      </c>
      <c r="BR5" s="262" t="s">
        <v>3450</v>
      </c>
      <c r="BS5" s="263" t="s">
        <v>3451</v>
      </c>
      <c r="BT5" s="263" t="s">
        <v>3448</v>
      </c>
      <c r="BU5" s="263" t="s">
        <v>3721</v>
      </c>
      <c r="BV5" s="264" t="s">
        <v>3446</v>
      </c>
      <c r="BW5" s="263" t="s">
        <v>3450</v>
      </c>
      <c r="BX5" s="263" t="s">
        <v>3451</v>
      </c>
      <c r="BY5" s="263" t="s">
        <v>3448</v>
      </c>
      <c r="BZ5" s="263" t="s">
        <v>3721</v>
      </c>
      <c r="CA5" s="264" t="s">
        <v>3446</v>
      </c>
      <c r="CB5" s="262" t="s">
        <v>3450</v>
      </c>
      <c r="CC5" s="263" t="s">
        <v>3451</v>
      </c>
      <c r="CD5" s="263" t="s">
        <v>3448</v>
      </c>
      <c r="CE5" s="263" t="s">
        <v>3721</v>
      </c>
      <c r="CF5" s="264" t="s">
        <v>3446</v>
      </c>
      <c r="CG5" s="262" t="s">
        <v>3450</v>
      </c>
      <c r="CH5" s="263" t="s">
        <v>3451</v>
      </c>
      <c r="CI5" s="263" t="s">
        <v>3448</v>
      </c>
      <c r="CJ5" s="263" t="s">
        <v>3721</v>
      </c>
      <c r="CK5" s="264" t="s">
        <v>3446</v>
      </c>
      <c r="CL5" s="262" t="s">
        <v>3450</v>
      </c>
      <c r="CM5" s="263" t="s">
        <v>3451</v>
      </c>
      <c r="CN5" s="263" t="s">
        <v>3448</v>
      </c>
      <c r="CO5" s="263" t="s">
        <v>3721</v>
      </c>
      <c r="CP5" s="264" t="s">
        <v>3446</v>
      </c>
      <c r="CQ5" s="262" t="s">
        <v>3450</v>
      </c>
      <c r="CR5" s="263" t="s">
        <v>3451</v>
      </c>
      <c r="CS5" s="263" t="s">
        <v>3448</v>
      </c>
      <c r="CT5" s="263" t="s">
        <v>3721</v>
      </c>
      <c r="CU5" s="264" t="s">
        <v>3446</v>
      </c>
      <c r="CV5" s="262" t="s">
        <v>3450</v>
      </c>
      <c r="CW5" s="263" t="s">
        <v>3451</v>
      </c>
      <c r="CX5" s="263" t="s">
        <v>3448</v>
      </c>
      <c r="CY5" s="263" t="s">
        <v>3721</v>
      </c>
      <c r="CZ5" s="264" t="s">
        <v>3446</v>
      </c>
      <c r="DA5" s="262" t="s">
        <v>3450</v>
      </c>
      <c r="DB5" s="263" t="s">
        <v>3451</v>
      </c>
      <c r="DC5" s="263" t="s">
        <v>3448</v>
      </c>
      <c r="DD5" s="263" t="s">
        <v>3721</v>
      </c>
      <c r="DE5" s="264" t="s">
        <v>3446</v>
      </c>
      <c r="DF5" s="262" t="s">
        <v>3450</v>
      </c>
      <c r="DG5" s="263" t="s">
        <v>3451</v>
      </c>
      <c r="DH5" s="263" t="s">
        <v>3448</v>
      </c>
      <c r="DI5" s="263" t="s">
        <v>3721</v>
      </c>
      <c r="DJ5" s="264" t="s">
        <v>3446</v>
      </c>
      <c r="DK5" s="262" t="s">
        <v>3450</v>
      </c>
      <c r="DL5" s="263" t="s">
        <v>3451</v>
      </c>
      <c r="DM5" s="263" t="s">
        <v>3448</v>
      </c>
      <c r="DN5" s="263" t="s">
        <v>3721</v>
      </c>
      <c r="DO5" s="265" t="s">
        <v>3446</v>
      </c>
      <c r="DP5" s="317" t="s">
        <v>34</v>
      </c>
      <c r="DQ5" s="268" t="s">
        <v>3452</v>
      </c>
      <c r="DR5" s="268" t="s">
        <v>159</v>
      </c>
      <c r="DS5" s="268" t="s">
        <v>3452</v>
      </c>
      <c r="DT5" s="318" t="s">
        <v>3501</v>
      </c>
      <c r="DU5" s="268" t="s">
        <v>3452</v>
      </c>
      <c r="DV5" s="318" t="s">
        <v>3502</v>
      </c>
      <c r="DW5" s="268" t="s">
        <v>3452</v>
      </c>
      <c r="DX5" s="318" t="s">
        <v>3503</v>
      </c>
      <c r="DY5" s="268" t="s">
        <v>3452</v>
      </c>
      <c r="DZ5" s="318" t="s">
        <v>3504</v>
      </c>
      <c r="EA5" s="268" t="s">
        <v>3452</v>
      </c>
      <c r="EB5" s="318" t="s">
        <v>3505</v>
      </c>
      <c r="EC5" s="268" t="s">
        <v>3452</v>
      </c>
      <c r="ED5" s="318" t="s">
        <v>3506</v>
      </c>
      <c r="EE5" s="319" t="s">
        <v>3452</v>
      </c>
      <c r="EF5" s="320" t="s">
        <v>3507</v>
      </c>
      <c r="EG5" s="320" t="s">
        <v>3507</v>
      </c>
      <c r="EH5" s="354" t="s">
        <v>3725</v>
      </c>
      <c r="EI5" s="169" t="s">
        <v>3452</v>
      </c>
      <c r="EJ5" s="169" t="s">
        <v>3726</v>
      </c>
      <c r="EK5" s="169" t="s">
        <v>3452</v>
      </c>
      <c r="EL5" s="169"/>
      <c r="EM5" s="322" t="s">
        <v>33</v>
      </c>
      <c r="EN5" s="323" t="s">
        <v>3510</v>
      </c>
      <c r="EO5" s="323" t="s">
        <v>3511</v>
      </c>
      <c r="EP5" s="323" t="s">
        <v>3510</v>
      </c>
      <c r="EQ5" s="323" t="s">
        <v>3512</v>
      </c>
      <c r="ER5" s="323" t="s">
        <v>3513</v>
      </c>
      <c r="ES5" s="323" t="s">
        <v>3514</v>
      </c>
    </row>
    <row r="6" spans="1:149">
      <c r="A6" s="369">
        <v>1</v>
      </c>
      <c r="B6" s="370">
        <v>2</v>
      </c>
      <c r="C6" s="370"/>
      <c r="D6" s="370">
        <v>3</v>
      </c>
      <c r="E6" s="371">
        <v>4</v>
      </c>
      <c r="F6" s="371">
        <v>5</v>
      </c>
      <c r="G6" s="371">
        <v>6</v>
      </c>
      <c r="H6" s="392">
        <v>5</v>
      </c>
      <c r="I6" s="392"/>
      <c r="J6" s="393">
        <v>6</v>
      </c>
      <c r="K6" s="371">
        <v>7</v>
      </c>
      <c r="L6" s="371">
        <v>8</v>
      </c>
      <c r="M6" s="394"/>
      <c r="N6" s="372">
        <v>9</v>
      </c>
      <c r="O6" s="371">
        <v>10</v>
      </c>
      <c r="P6" s="371"/>
      <c r="Q6" s="371"/>
      <c r="R6" s="371">
        <v>11</v>
      </c>
      <c r="S6" s="371">
        <v>6</v>
      </c>
      <c r="T6" s="371">
        <v>7</v>
      </c>
      <c r="U6" s="371">
        <v>8</v>
      </c>
      <c r="V6" s="371">
        <v>9</v>
      </c>
      <c r="W6" s="371"/>
      <c r="X6" s="371">
        <v>10</v>
      </c>
      <c r="Y6" s="371">
        <v>11</v>
      </c>
      <c r="Z6" s="371">
        <v>12</v>
      </c>
      <c r="AA6" s="371">
        <v>13</v>
      </c>
      <c r="AB6" s="371"/>
      <c r="AC6" s="371">
        <v>14</v>
      </c>
      <c r="AD6" s="371">
        <v>15</v>
      </c>
      <c r="AE6" s="371">
        <v>16</v>
      </c>
      <c r="AF6" s="371">
        <v>17</v>
      </c>
      <c r="AG6" s="371"/>
      <c r="AH6" s="371">
        <v>18</v>
      </c>
      <c r="AI6" s="371">
        <v>19</v>
      </c>
      <c r="AJ6" s="371">
        <v>20</v>
      </c>
      <c r="AK6" s="371">
        <v>21</v>
      </c>
      <c r="AL6" s="374"/>
      <c r="AM6" s="373">
        <v>22</v>
      </c>
      <c r="AN6" s="371">
        <v>19</v>
      </c>
      <c r="AO6" s="371">
        <v>20</v>
      </c>
      <c r="AP6" s="371">
        <v>21</v>
      </c>
      <c r="AQ6" s="374"/>
      <c r="AR6" s="373">
        <v>22</v>
      </c>
      <c r="AS6" s="371">
        <v>19</v>
      </c>
      <c r="AT6" s="371">
        <v>20</v>
      </c>
      <c r="AU6" s="371">
        <v>21</v>
      </c>
      <c r="AV6" s="374"/>
      <c r="AW6" s="373">
        <v>22</v>
      </c>
      <c r="AX6" s="371">
        <v>19</v>
      </c>
      <c r="AY6" s="371">
        <v>20</v>
      </c>
      <c r="AZ6" s="371">
        <v>21</v>
      </c>
      <c r="BA6" s="374"/>
      <c r="BB6" s="373">
        <v>22</v>
      </c>
      <c r="BC6" s="371">
        <v>19</v>
      </c>
      <c r="BD6" s="371">
        <v>20</v>
      </c>
      <c r="BE6" s="371">
        <v>21</v>
      </c>
      <c r="BF6" s="374"/>
      <c r="BG6" s="373">
        <v>22</v>
      </c>
      <c r="BH6" s="371">
        <v>19</v>
      </c>
      <c r="BI6" s="371">
        <v>20</v>
      </c>
      <c r="BJ6" s="371">
        <v>21</v>
      </c>
      <c r="BK6" s="374"/>
      <c r="BL6" s="373">
        <v>22</v>
      </c>
      <c r="BM6" s="371">
        <v>19</v>
      </c>
      <c r="BN6" s="371">
        <v>20</v>
      </c>
      <c r="BO6" s="371">
        <v>21</v>
      </c>
      <c r="BP6" s="374"/>
      <c r="BQ6" s="373">
        <v>22</v>
      </c>
      <c r="BR6" s="371">
        <v>19</v>
      </c>
      <c r="BS6" s="371">
        <v>20</v>
      </c>
      <c r="BT6" s="371">
        <v>21</v>
      </c>
      <c r="BU6" s="374"/>
      <c r="BV6" s="373">
        <v>22</v>
      </c>
      <c r="BW6" s="371">
        <v>19</v>
      </c>
      <c r="BX6" s="371">
        <v>20</v>
      </c>
      <c r="BY6" s="371">
        <v>21</v>
      </c>
      <c r="BZ6" s="374"/>
      <c r="CA6" s="373">
        <v>22</v>
      </c>
      <c r="CB6" s="371">
        <v>19</v>
      </c>
      <c r="CC6" s="371">
        <v>20</v>
      </c>
      <c r="CD6" s="371">
        <v>21</v>
      </c>
      <c r="CE6" s="374"/>
      <c r="CF6" s="373">
        <v>22</v>
      </c>
      <c r="CG6" s="371">
        <v>19</v>
      </c>
      <c r="CH6" s="371">
        <v>20</v>
      </c>
      <c r="CI6" s="371">
        <v>21</v>
      </c>
      <c r="CJ6" s="374"/>
      <c r="CK6" s="373">
        <v>22</v>
      </c>
      <c r="CL6" s="395">
        <v>19</v>
      </c>
      <c r="CM6" s="371">
        <v>20</v>
      </c>
      <c r="CN6" s="371">
        <v>21</v>
      </c>
      <c r="CO6" s="374"/>
      <c r="CP6" s="373">
        <v>22</v>
      </c>
      <c r="CQ6" s="371">
        <v>19</v>
      </c>
      <c r="CR6" s="371">
        <v>20</v>
      </c>
      <c r="CS6" s="371">
        <v>21</v>
      </c>
      <c r="CT6" s="374"/>
      <c r="CU6" s="373">
        <v>22</v>
      </c>
      <c r="CV6" s="371">
        <v>19</v>
      </c>
      <c r="CW6" s="371">
        <v>20</v>
      </c>
      <c r="CX6" s="371">
        <v>21</v>
      </c>
      <c r="CY6" s="374"/>
      <c r="CZ6" s="373">
        <v>22</v>
      </c>
      <c r="DA6" s="371">
        <v>19</v>
      </c>
      <c r="DB6" s="371">
        <v>20</v>
      </c>
      <c r="DC6" s="371">
        <v>21</v>
      </c>
      <c r="DD6" s="374"/>
      <c r="DE6" s="373">
        <v>22</v>
      </c>
      <c r="DF6" s="371">
        <v>19</v>
      </c>
      <c r="DG6" s="371">
        <v>20</v>
      </c>
      <c r="DH6" s="371">
        <v>21</v>
      </c>
      <c r="DI6" s="374"/>
      <c r="DJ6" s="373">
        <v>22</v>
      </c>
      <c r="DK6" s="371">
        <v>19</v>
      </c>
      <c r="DL6" s="371">
        <v>20</v>
      </c>
      <c r="DM6" s="371">
        <v>21</v>
      </c>
      <c r="DN6" s="374"/>
      <c r="DO6" s="374">
        <v>22</v>
      </c>
      <c r="DP6" s="331">
        <v>8</v>
      </c>
      <c r="DQ6" s="332">
        <v>9</v>
      </c>
      <c r="DR6" s="332">
        <v>10</v>
      </c>
      <c r="DS6" s="332">
        <v>11</v>
      </c>
      <c r="DT6" s="332">
        <v>12</v>
      </c>
      <c r="DU6" s="332">
        <v>13</v>
      </c>
      <c r="DV6" s="332">
        <v>14</v>
      </c>
      <c r="DW6" s="332">
        <v>15</v>
      </c>
      <c r="DX6" s="332">
        <v>16</v>
      </c>
      <c r="DY6" s="332">
        <v>17</v>
      </c>
      <c r="DZ6" s="332">
        <v>18</v>
      </c>
      <c r="EA6" s="332">
        <v>19</v>
      </c>
      <c r="EB6" s="332">
        <v>20</v>
      </c>
      <c r="EC6" s="332">
        <v>21</v>
      </c>
      <c r="ED6" s="332">
        <v>22</v>
      </c>
      <c r="EE6" s="333">
        <v>23</v>
      </c>
      <c r="EH6" s="312"/>
      <c r="EM6" s="312"/>
    </row>
    <row r="7" spans="1:149" ht="56.25">
      <c r="A7" s="396"/>
      <c r="B7" s="397" t="s">
        <v>3727</v>
      </c>
      <c r="C7" s="278"/>
      <c r="D7" s="335"/>
      <c r="E7" s="292"/>
      <c r="F7" s="292"/>
      <c r="G7" s="292"/>
      <c r="H7" s="362"/>
      <c r="I7" s="398">
        <f t="shared" ref="I7:I16" si="0">SUM(J7-G7/20)</f>
        <v>0</v>
      </c>
      <c r="J7" s="399">
        <f t="shared" ref="J7:J16" si="1">SUM((G7*6*21)/(8*20*100))+(G7/20)</f>
        <v>0</v>
      </c>
      <c r="K7" s="292"/>
      <c r="L7" s="400"/>
      <c r="M7" s="398">
        <f t="shared" ref="M7:M15" si="2">SUM(L7*I7)</f>
        <v>0</v>
      </c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9"/>
      <c r="AM7" s="299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401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6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9"/>
      <c r="EF7" s="353"/>
      <c r="EG7" s="353"/>
      <c r="EH7" s="344"/>
      <c r="EI7" s="141"/>
      <c r="EJ7" s="141"/>
      <c r="EK7" s="141"/>
      <c r="EL7" s="141"/>
      <c r="EM7" s="344"/>
      <c r="EN7" s="141"/>
      <c r="EO7" s="141"/>
      <c r="EP7" s="141"/>
      <c r="EQ7" s="141"/>
      <c r="ER7" s="141"/>
      <c r="ES7" s="141"/>
    </row>
    <row r="8" spans="1:149" ht="38.25">
      <c r="A8" s="402">
        <v>1</v>
      </c>
      <c r="B8" s="288" t="s">
        <v>3728</v>
      </c>
      <c r="C8" s="403" t="s">
        <v>3729</v>
      </c>
      <c r="D8" s="380" t="s">
        <v>3604</v>
      </c>
      <c r="E8" s="404">
        <v>25500</v>
      </c>
      <c r="F8" s="404"/>
      <c r="G8" s="404">
        <f t="shared" ref="G8:G15" si="3">SUM(E8:F8)</f>
        <v>25500</v>
      </c>
      <c r="H8" s="405">
        <v>20</v>
      </c>
      <c r="I8" s="398">
        <f t="shared" si="0"/>
        <v>200.8125</v>
      </c>
      <c r="J8" s="399">
        <f t="shared" si="1"/>
        <v>1475.8125</v>
      </c>
      <c r="K8" s="406" t="s">
        <v>3730</v>
      </c>
      <c r="L8" s="407">
        <v>20</v>
      </c>
      <c r="M8" s="398">
        <f t="shared" si="2"/>
        <v>4016.25</v>
      </c>
      <c r="N8" s="281">
        <f t="shared" ref="N8:N15" si="4">SUM(L8*J8)</f>
        <v>29516.25</v>
      </c>
      <c r="O8" s="282">
        <f t="shared" ref="O8:O15" si="5">SUM(P8:R8)</f>
        <v>7928</v>
      </c>
      <c r="P8" s="282">
        <f t="shared" ref="P8:R15" si="6">SUM(U8,Z8,AE8,AJ8,AO8,AT8,AY8,BD8,BI8,BN8,BS8,BX8,CC8,CH8,CM8,CR8,CW8,DB8,DG8,DL8)</f>
        <v>6605</v>
      </c>
      <c r="Q8" s="282">
        <f t="shared" si="6"/>
        <v>1323</v>
      </c>
      <c r="R8" s="282">
        <f t="shared" si="6"/>
        <v>0</v>
      </c>
      <c r="S8" s="289" t="s">
        <v>3731</v>
      </c>
      <c r="T8" s="408" t="s">
        <v>3547</v>
      </c>
      <c r="U8" s="409">
        <v>2550</v>
      </c>
      <c r="V8" s="409">
        <v>402</v>
      </c>
      <c r="W8" s="409"/>
      <c r="X8" s="291">
        <f t="shared" ref="X8:X15" si="7">SUM(U8:V8)</f>
        <v>2952</v>
      </c>
      <c r="Y8" s="408" t="s">
        <v>3532</v>
      </c>
      <c r="Z8" s="409">
        <v>1275</v>
      </c>
      <c r="AA8" s="409">
        <v>201</v>
      </c>
      <c r="AB8" s="409"/>
      <c r="AC8" s="291">
        <f t="shared" ref="AC8:AC15" si="8">SUM(Z8:AA8)</f>
        <v>1476</v>
      </c>
      <c r="AD8" s="409" t="s">
        <v>3540</v>
      </c>
      <c r="AE8" s="409">
        <v>1200</v>
      </c>
      <c r="AF8" s="409">
        <v>300</v>
      </c>
      <c r="AG8" s="409"/>
      <c r="AH8" s="410">
        <f t="shared" ref="AH8:AH15" si="9">SUM(AE8:AF8)</f>
        <v>1500</v>
      </c>
      <c r="AI8" s="410" t="s">
        <v>3600</v>
      </c>
      <c r="AJ8" s="410">
        <v>1580</v>
      </c>
      <c r="AK8" s="410">
        <v>420</v>
      </c>
      <c r="AL8" s="411"/>
      <c r="AM8" s="411">
        <f t="shared" ref="AM8:AM14" si="10">SUM(AJ8:AK8)</f>
        <v>2000</v>
      </c>
      <c r="AN8" s="412"/>
      <c r="AO8" s="412"/>
      <c r="AP8" s="412"/>
      <c r="AQ8" s="412"/>
      <c r="AR8" s="413">
        <f t="shared" ref="AR8:AR14" si="11">SUM(AO8:AP8)</f>
        <v>0</v>
      </c>
      <c r="AS8" s="412"/>
      <c r="AT8" s="412"/>
      <c r="AU8" s="412"/>
      <c r="AV8" s="412"/>
      <c r="AW8" s="413">
        <f t="shared" ref="AW8:AW15" si="12">SUM(AT8:AU8)</f>
        <v>0</v>
      </c>
      <c r="AX8" s="412"/>
      <c r="AY8" s="412"/>
      <c r="AZ8" s="412"/>
      <c r="BA8" s="412"/>
      <c r="BB8" s="412">
        <f t="shared" ref="BB8:BB15" si="13">SUM(AY8:BA8)</f>
        <v>0</v>
      </c>
      <c r="BC8" s="412"/>
      <c r="BD8" s="412"/>
      <c r="BE8" s="412"/>
      <c r="BF8" s="412"/>
      <c r="BG8" s="412">
        <f t="shared" ref="BG8:BG13" si="14">SUM(BD8:BF8)</f>
        <v>0</v>
      </c>
      <c r="BH8" s="412"/>
      <c r="BI8" s="412"/>
      <c r="BJ8" s="412"/>
      <c r="BK8" s="412"/>
      <c r="BL8" s="412">
        <f t="shared" ref="BL8:BL13" si="15">SUM(BI8:BK8)</f>
        <v>0</v>
      </c>
      <c r="BM8" s="412"/>
      <c r="BN8" s="412"/>
      <c r="BO8" s="412"/>
      <c r="BP8" s="412"/>
      <c r="BQ8" s="412">
        <f t="shared" ref="BQ8:BQ13" si="16">SUM(BN8:BP8)</f>
        <v>0</v>
      </c>
      <c r="BR8" s="412"/>
      <c r="BS8" s="412"/>
      <c r="BT8" s="412"/>
      <c r="BU8" s="412"/>
      <c r="BV8" s="412">
        <f t="shared" ref="BV8:BV13" si="17">SUM(BS8:BU8)</f>
        <v>0</v>
      </c>
      <c r="BW8" s="401"/>
      <c r="BX8" s="412"/>
      <c r="BY8" s="412"/>
      <c r="BZ8" s="412"/>
      <c r="CA8" s="412">
        <f t="shared" ref="CA8:CA13" si="18">SUM(BX8:BZ8)</f>
        <v>0</v>
      </c>
      <c r="CB8" s="412"/>
      <c r="CC8" s="412"/>
      <c r="CD8" s="412"/>
      <c r="CE8" s="412"/>
      <c r="CF8" s="412">
        <f t="shared" ref="CF8:CF13" si="19">SUM(CC8:CE8)</f>
        <v>0</v>
      </c>
      <c r="CG8" s="412"/>
      <c r="CH8" s="412"/>
      <c r="CI8" s="412"/>
      <c r="CJ8" s="412"/>
      <c r="CK8" s="412">
        <f t="shared" ref="CK8:CK13" si="20">SUM(CH8:CJ8)</f>
        <v>0</v>
      </c>
      <c r="CL8" s="412"/>
      <c r="CM8" s="412"/>
      <c r="CN8" s="412"/>
      <c r="CO8" s="412"/>
      <c r="CP8" s="412">
        <f t="shared" ref="CP8:CP13" si="21">SUM(CM8:CO8)</f>
        <v>0</v>
      </c>
      <c r="CQ8" s="412"/>
      <c r="CR8" s="412"/>
      <c r="CS8" s="412"/>
      <c r="CT8" s="412"/>
      <c r="CU8" s="412">
        <f t="shared" ref="CU8:CU13" si="22">SUM(CR8:CT8)</f>
        <v>0</v>
      </c>
      <c r="CV8" s="412"/>
      <c r="CW8" s="412"/>
      <c r="CX8" s="412"/>
      <c r="CY8" s="412"/>
      <c r="CZ8" s="412">
        <f t="shared" ref="CZ8:CZ13" si="23">SUM(CW8:CY8)</f>
        <v>0</v>
      </c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4"/>
      <c r="DQ8" s="410"/>
      <c r="DR8" s="410">
        <v>1</v>
      </c>
      <c r="DS8" s="410">
        <v>25500</v>
      </c>
      <c r="DT8" s="410"/>
      <c r="DU8" s="410"/>
      <c r="DV8" s="410">
        <v>1</v>
      </c>
      <c r="DW8" s="410">
        <v>25500</v>
      </c>
      <c r="DX8" s="410"/>
      <c r="DY8" s="410"/>
      <c r="DZ8" s="410"/>
      <c r="EA8" s="410"/>
      <c r="EB8" s="410"/>
      <c r="EC8" s="410"/>
      <c r="ED8" s="410"/>
      <c r="EE8" s="411"/>
      <c r="EF8" s="353">
        <f t="shared" ref="EF8:EG15" si="24">SUM(ED8,EB8,DZ8,DX8,DV8,DT8)</f>
        <v>1</v>
      </c>
      <c r="EG8" s="353">
        <f t="shared" si="24"/>
        <v>25500</v>
      </c>
      <c r="EH8" s="415">
        <v>1</v>
      </c>
      <c r="EI8" s="416">
        <v>25500</v>
      </c>
      <c r="EJ8" s="416"/>
      <c r="EK8" s="416"/>
      <c r="EL8" s="416"/>
      <c r="EM8" s="415">
        <v>1</v>
      </c>
      <c r="EN8" s="416"/>
      <c r="EO8" s="416"/>
      <c r="EP8" s="416"/>
      <c r="EQ8" s="416"/>
      <c r="ER8" s="416"/>
      <c r="ES8" s="416"/>
    </row>
    <row r="9" spans="1:149" ht="60">
      <c r="A9" s="402">
        <v>2</v>
      </c>
      <c r="B9" s="417" t="s">
        <v>3732</v>
      </c>
      <c r="C9" s="26" t="s">
        <v>3733</v>
      </c>
      <c r="D9" s="380" t="s">
        <v>3604</v>
      </c>
      <c r="E9" s="404">
        <v>21250</v>
      </c>
      <c r="F9" s="404"/>
      <c r="G9" s="404">
        <f t="shared" si="3"/>
        <v>21250</v>
      </c>
      <c r="H9" s="405">
        <v>20</v>
      </c>
      <c r="I9" s="398">
        <f t="shared" si="0"/>
        <v>167.34375</v>
      </c>
      <c r="J9" s="399">
        <f t="shared" si="1"/>
        <v>1229.84375</v>
      </c>
      <c r="K9" s="406" t="s">
        <v>3734</v>
      </c>
      <c r="L9" s="407">
        <v>20</v>
      </c>
      <c r="M9" s="398">
        <f t="shared" si="2"/>
        <v>3346.875</v>
      </c>
      <c r="N9" s="281">
        <f t="shared" si="4"/>
        <v>24596.875</v>
      </c>
      <c r="O9" s="282">
        <f t="shared" si="5"/>
        <v>5230</v>
      </c>
      <c r="P9" s="282">
        <f t="shared" si="6"/>
        <v>4613</v>
      </c>
      <c r="Q9" s="282">
        <f t="shared" si="6"/>
        <v>617</v>
      </c>
      <c r="R9" s="282">
        <f t="shared" si="6"/>
        <v>0</v>
      </c>
      <c r="S9" s="289" t="s">
        <v>3735</v>
      </c>
      <c r="T9" s="418" t="s">
        <v>3638</v>
      </c>
      <c r="U9" s="410">
        <v>1063</v>
      </c>
      <c r="V9" s="410">
        <v>167</v>
      </c>
      <c r="W9" s="410"/>
      <c r="X9" s="291">
        <f t="shared" si="7"/>
        <v>1230</v>
      </c>
      <c r="Y9" s="409" t="s">
        <v>3601</v>
      </c>
      <c r="Z9" s="409">
        <v>1850</v>
      </c>
      <c r="AA9" s="409">
        <v>150</v>
      </c>
      <c r="AB9" s="410"/>
      <c r="AC9" s="291">
        <f t="shared" si="8"/>
        <v>2000</v>
      </c>
      <c r="AD9" s="409" t="s">
        <v>3550</v>
      </c>
      <c r="AE9" s="409">
        <v>1700</v>
      </c>
      <c r="AF9" s="409">
        <v>300</v>
      </c>
      <c r="AG9" s="409"/>
      <c r="AH9" s="410">
        <f t="shared" si="9"/>
        <v>2000</v>
      </c>
      <c r="AI9" s="410"/>
      <c r="AJ9" s="410"/>
      <c r="AK9" s="410"/>
      <c r="AL9" s="411"/>
      <c r="AM9" s="411">
        <f t="shared" si="10"/>
        <v>0</v>
      </c>
      <c r="AN9" s="412"/>
      <c r="AO9" s="412"/>
      <c r="AP9" s="412"/>
      <c r="AQ9" s="412"/>
      <c r="AR9" s="413">
        <f t="shared" si="11"/>
        <v>0</v>
      </c>
      <c r="AS9" s="412"/>
      <c r="AT9" s="412"/>
      <c r="AU9" s="412"/>
      <c r="AV9" s="412"/>
      <c r="AW9" s="413">
        <f t="shared" si="12"/>
        <v>0</v>
      </c>
      <c r="AX9" s="412"/>
      <c r="AY9" s="412"/>
      <c r="AZ9" s="412"/>
      <c r="BA9" s="412"/>
      <c r="BB9" s="412">
        <f t="shared" si="13"/>
        <v>0</v>
      </c>
      <c r="BC9" s="412"/>
      <c r="BD9" s="412"/>
      <c r="BE9" s="412"/>
      <c r="BF9" s="412"/>
      <c r="BG9" s="412">
        <f t="shared" si="14"/>
        <v>0</v>
      </c>
      <c r="BH9" s="412"/>
      <c r="BI9" s="412"/>
      <c r="BJ9" s="412"/>
      <c r="BK9" s="412"/>
      <c r="BL9" s="412">
        <f t="shared" si="15"/>
        <v>0</v>
      </c>
      <c r="BM9" s="412"/>
      <c r="BN9" s="412"/>
      <c r="BO9" s="412"/>
      <c r="BP9" s="412"/>
      <c r="BQ9" s="412">
        <f t="shared" si="16"/>
        <v>0</v>
      </c>
      <c r="BR9" s="412"/>
      <c r="BS9" s="412"/>
      <c r="BT9" s="412"/>
      <c r="BU9" s="412"/>
      <c r="BV9" s="412">
        <f t="shared" si="17"/>
        <v>0</v>
      </c>
      <c r="BW9" s="401"/>
      <c r="BX9" s="412"/>
      <c r="BY9" s="412"/>
      <c r="BZ9" s="412"/>
      <c r="CA9" s="412">
        <f t="shared" si="18"/>
        <v>0</v>
      </c>
      <c r="CB9" s="412"/>
      <c r="CC9" s="412"/>
      <c r="CD9" s="412"/>
      <c r="CE9" s="412"/>
      <c r="CF9" s="412">
        <f t="shared" si="19"/>
        <v>0</v>
      </c>
      <c r="CG9" s="412"/>
      <c r="CH9" s="412"/>
      <c r="CI9" s="412"/>
      <c r="CJ9" s="412"/>
      <c r="CK9" s="412">
        <f t="shared" si="20"/>
        <v>0</v>
      </c>
      <c r="CL9" s="412"/>
      <c r="CM9" s="412"/>
      <c r="CN9" s="412"/>
      <c r="CO9" s="412"/>
      <c r="CP9" s="412">
        <f t="shared" si="21"/>
        <v>0</v>
      </c>
      <c r="CQ9" s="412"/>
      <c r="CR9" s="412"/>
      <c r="CS9" s="412"/>
      <c r="CT9" s="412"/>
      <c r="CU9" s="412">
        <f t="shared" si="22"/>
        <v>0</v>
      </c>
      <c r="CV9" s="412"/>
      <c r="CW9" s="412"/>
      <c r="CX9" s="412"/>
      <c r="CY9" s="412"/>
      <c r="CZ9" s="412">
        <f t="shared" si="23"/>
        <v>0</v>
      </c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4">
        <v>1</v>
      </c>
      <c r="DQ9" s="410">
        <v>21250</v>
      </c>
      <c r="DR9" s="410"/>
      <c r="DS9" s="410"/>
      <c r="DT9" s="410"/>
      <c r="DU9" s="410"/>
      <c r="DV9" s="410">
        <v>1</v>
      </c>
      <c r="DW9" s="410">
        <v>21250</v>
      </c>
      <c r="DX9" s="410"/>
      <c r="DY9" s="410"/>
      <c r="DZ9" s="410"/>
      <c r="EA9" s="410"/>
      <c r="EB9" s="410"/>
      <c r="EC9" s="410"/>
      <c r="ED9" s="410"/>
      <c r="EE9" s="411"/>
      <c r="EF9" s="353">
        <f t="shared" si="24"/>
        <v>1</v>
      </c>
      <c r="EG9" s="353">
        <f t="shared" si="24"/>
        <v>21250</v>
      </c>
      <c r="EH9" s="415">
        <v>1</v>
      </c>
      <c r="EI9" s="416">
        <v>21250</v>
      </c>
      <c r="EJ9" s="416"/>
      <c r="EK9" s="416"/>
      <c r="EL9" s="416"/>
      <c r="EM9" s="415">
        <v>1</v>
      </c>
      <c r="EN9" s="416"/>
      <c r="EO9" s="416"/>
      <c r="EP9" s="416"/>
      <c r="EQ9" s="416"/>
      <c r="ER9" s="416"/>
      <c r="ES9" s="416"/>
    </row>
    <row r="10" spans="1:149" ht="60">
      <c r="A10" s="402">
        <v>3</v>
      </c>
      <c r="B10" s="417" t="s">
        <v>3736</v>
      </c>
      <c r="C10" s="26" t="s">
        <v>3737</v>
      </c>
      <c r="D10" s="380" t="s">
        <v>3738</v>
      </c>
      <c r="E10" s="404">
        <v>17000</v>
      </c>
      <c r="F10" s="404"/>
      <c r="G10" s="404">
        <f t="shared" si="3"/>
        <v>17000</v>
      </c>
      <c r="H10" s="405">
        <v>20</v>
      </c>
      <c r="I10" s="398">
        <f t="shared" si="0"/>
        <v>133.875</v>
      </c>
      <c r="J10" s="399">
        <f>SUM((G10*6*21)/(8*20*100))+(G10/20)</f>
        <v>983.875</v>
      </c>
      <c r="K10" s="406" t="s">
        <v>3739</v>
      </c>
      <c r="L10" s="407">
        <v>20</v>
      </c>
      <c r="M10" s="398">
        <f t="shared" si="2"/>
        <v>2677.5</v>
      </c>
      <c r="N10" s="281">
        <f t="shared" si="4"/>
        <v>19677.5</v>
      </c>
      <c r="O10" s="282">
        <f t="shared" si="5"/>
        <v>16696</v>
      </c>
      <c r="P10" s="282">
        <f t="shared" si="6"/>
        <v>14966</v>
      </c>
      <c r="Q10" s="282">
        <f t="shared" si="6"/>
        <v>1730</v>
      </c>
      <c r="R10" s="282">
        <f t="shared" si="6"/>
        <v>0</v>
      </c>
      <c r="S10" s="289" t="s">
        <v>3740</v>
      </c>
      <c r="T10" s="408" t="s">
        <v>3558</v>
      </c>
      <c r="U10" s="409">
        <v>850</v>
      </c>
      <c r="V10" s="409">
        <v>134</v>
      </c>
      <c r="W10" s="409"/>
      <c r="X10" s="291">
        <f t="shared" si="7"/>
        <v>984</v>
      </c>
      <c r="Y10" s="408" t="s">
        <v>3548</v>
      </c>
      <c r="Z10" s="409">
        <v>850</v>
      </c>
      <c r="AA10" s="409">
        <v>134</v>
      </c>
      <c r="AB10" s="409"/>
      <c r="AC10" s="291">
        <f t="shared" si="8"/>
        <v>984</v>
      </c>
      <c r="AD10" s="408" t="s">
        <v>3589</v>
      </c>
      <c r="AE10" s="409">
        <v>850</v>
      </c>
      <c r="AF10" s="409">
        <v>150</v>
      </c>
      <c r="AG10" s="409"/>
      <c r="AH10" s="409">
        <f t="shared" si="9"/>
        <v>1000</v>
      </c>
      <c r="AI10" s="408" t="s">
        <v>3559</v>
      </c>
      <c r="AJ10" s="409">
        <v>866</v>
      </c>
      <c r="AK10" s="409">
        <v>134</v>
      </c>
      <c r="AL10" s="419"/>
      <c r="AM10" s="419">
        <f t="shared" si="10"/>
        <v>1000</v>
      </c>
      <c r="AN10" s="420" t="s">
        <v>3539</v>
      </c>
      <c r="AO10" s="413">
        <v>850</v>
      </c>
      <c r="AP10" s="413">
        <v>150</v>
      </c>
      <c r="AQ10" s="413"/>
      <c r="AR10" s="413">
        <f t="shared" si="11"/>
        <v>1000</v>
      </c>
      <c r="AS10" s="421" t="s">
        <v>3597</v>
      </c>
      <c r="AT10" s="413">
        <v>850</v>
      </c>
      <c r="AU10" s="413">
        <v>150</v>
      </c>
      <c r="AV10" s="413"/>
      <c r="AW10" s="413">
        <f t="shared" si="12"/>
        <v>1000</v>
      </c>
      <c r="AX10" s="422" t="s">
        <v>3533</v>
      </c>
      <c r="AY10" s="412">
        <v>850</v>
      </c>
      <c r="AZ10" s="412">
        <v>150</v>
      </c>
      <c r="BA10" s="412"/>
      <c r="BB10" s="412">
        <f t="shared" si="13"/>
        <v>1000</v>
      </c>
      <c r="BC10" s="412" t="s">
        <v>3550</v>
      </c>
      <c r="BD10" s="412">
        <v>9000</v>
      </c>
      <c r="BE10" s="412">
        <v>728</v>
      </c>
      <c r="BF10" s="412"/>
      <c r="BG10" s="412">
        <f t="shared" si="14"/>
        <v>9728</v>
      </c>
      <c r="BH10" s="412"/>
      <c r="BI10" s="412"/>
      <c r="BJ10" s="412"/>
      <c r="BK10" s="412"/>
      <c r="BL10" s="412">
        <f t="shared" si="15"/>
        <v>0</v>
      </c>
      <c r="BM10" s="412"/>
      <c r="BN10" s="412"/>
      <c r="BO10" s="412"/>
      <c r="BP10" s="412"/>
      <c r="BQ10" s="412">
        <f t="shared" si="16"/>
        <v>0</v>
      </c>
      <c r="BR10" s="412"/>
      <c r="BS10" s="412"/>
      <c r="BT10" s="412"/>
      <c r="BU10" s="412"/>
      <c r="BV10" s="412">
        <f t="shared" si="17"/>
        <v>0</v>
      </c>
      <c r="BW10" s="401"/>
      <c r="BX10" s="412"/>
      <c r="BY10" s="412"/>
      <c r="BZ10" s="412"/>
      <c r="CA10" s="412">
        <f t="shared" si="18"/>
        <v>0</v>
      </c>
      <c r="CB10" s="412"/>
      <c r="CC10" s="412"/>
      <c r="CD10" s="412"/>
      <c r="CE10" s="412"/>
      <c r="CF10" s="412">
        <f t="shared" si="19"/>
        <v>0</v>
      </c>
      <c r="CG10" s="412"/>
      <c r="CH10" s="412"/>
      <c r="CI10" s="412"/>
      <c r="CJ10" s="412"/>
      <c r="CK10" s="412">
        <f t="shared" si="20"/>
        <v>0</v>
      </c>
      <c r="CL10" s="412"/>
      <c r="CM10" s="412"/>
      <c r="CN10" s="412"/>
      <c r="CO10" s="412"/>
      <c r="CP10" s="412">
        <f t="shared" si="21"/>
        <v>0</v>
      </c>
      <c r="CQ10" s="412"/>
      <c r="CR10" s="412"/>
      <c r="CS10" s="412"/>
      <c r="CT10" s="412"/>
      <c r="CU10" s="412">
        <f t="shared" si="22"/>
        <v>0</v>
      </c>
      <c r="CV10" s="412"/>
      <c r="CW10" s="412"/>
      <c r="CX10" s="412"/>
      <c r="CY10" s="412"/>
      <c r="CZ10" s="412">
        <f t="shared" si="23"/>
        <v>0</v>
      </c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4">
        <v>1</v>
      </c>
      <c r="DQ10" s="410">
        <v>17000</v>
      </c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>
        <v>1</v>
      </c>
      <c r="EC10" s="410">
        <v>17000</v>
      </c>
      <c r="ED10" s="410"/>
      <c r="EE10" s="411"/>
      <c r="EF10" s="353">
        <f t="shared" si="24"/>
        <v>1</v>
      </c>
      <c r="EG10" s="353">
        <f t="shared" si="24"/>
        <v>17000</v>
      </c>
      <c r="EH10" s="415">
        <v>1</v>
      </c>
      <c r="EI10" s="416">
        <v>17000</v>
      </c>
      <c r="EJ10" s="416"/>
      <c r="EK10" s="416"/>
      <c r="EL10" s="416"/>
      <c r="EM10" s="415">
        <v>1</v>
      </c>
      <c r="EN10" s="416"/>
      <c r="EO10" s="416"/>
      <c r="EP10" s="416"/>
      <c r="EQ10" s="416"/>
      <c r="ER10" s="416"/>
      <c r="ES10" s="416"/>
    </row>
    <row r="11" spans="1:149" ht="60">
      <c r="A11" s="402">
        <v>4</v>
      </c>
      <c r="B11" s="417" t="s">
        <v>3741</v>
      </c>
      <c r="C11" s="26" t="s">
        <v>155</v>
      </c>
      <c r="D11" s="380" t="s">
        <v>3742</v>
      </c>
      <c r="E11" s="404">
        <v>21250</v>
      </c>
      <c r="F11" s="404"/>
      <c r="G11" s="404">
        <f t="shared" si="3"/>
        <v>21250</v>
      </c>
      <c r="H11" s="405">
        <v>20</v>
      </c>
      <c r="I11" s="398">
        <f t="shared" si="0"/>
        <v>167.34375</v>
      </c>
      <c r="J11" s="399">
        <f t="shared" si="1"/>
        <v>1229.84375</v>
      </c>
      <c r="K11" s="406" t="s">
        <v>3743</v>
      </c>
      <c r="L11" s="407">
        <v>19</v>
      </c>
      <c r="M11" s="398">
        <f t="shared" si="2"/>
        <v>3179.53125</v>
      </c>
      <c r="N11" s="281">
        <f t="shared" si="4"/>
        <v>23367.03125</v>
      </c>
      <c r="O11" s="282">
        <f t="shared" si="5"/>
        <v>2460</v>
      </c>
      <c r="P11" s="282">
        <f t="shared" si="6"/>
        <v>2126</v>
      </c>
      <c r="Q11" s="282">
        <f t="shared" si="6"/>
        <v>334</v>
      </c>
      <c r="R11" s="282">
        <f t="shared" si="6"/>
        <v>0</v>
      </c>
      <c r="S11" s="289" t="s">
        <v>3744</v>
      </c>
      <c r="T11" s="408" t="s">
        <v>3558</v>
      </c>
      <c r="U11" s="409">
        <v>1063</v>
      </c>
      <c r="V11" s="409">
        <v>167</v>
      </c>
      <c r="W11" s="409"/>
      <c r="X11" s="291">
        <f t="shared" si="7"/>
        <v>1230</v>
      </c>
      <c r="Y11" s="409" t="s">
        <v>3600</v>
      </c>
      <c r="Z11" s="409">
        <v>1063</v>
      </c>
      <c r="AA11" s="409">
        <v>167</v>
      </c>
      <c r="AB11" s="409"/>
      <c r="AC11" s="291">
        <f t="shared" si="8"/>
        <v>1230</v>
      </c>
      <c r="AD11" s="409"/>
      <c r="AE11" s="409"/>
      <c r="AF11" s="409"/>
      <c r="AG11" s="409"/>
      <c r="AH11" s="410">
        <f t="shared" si="9"/>
        <v>0</v>
      </c>
      <c r="AI11" s="410"/>
      <c r="AJ11" s="410"/>
      <c r="AK11" s="410"/>
      <c r="AL11" s="411"/>
      <c r="AM11" s="411">
        <f t="shared" si="10"/>
        <v>0</v>
      </c>
      <c r="AN11" s="412"/>
      <c r="AO11" s="412"/>
      <c r="AP11" s="412"/>
      <c r="AQ11" s="412"/>
      <c r="AR11" s="413">
        <f t="shared" si="11"/>
        <v>0</v>
      </c>
      <c r="AS11" s="412"/>
      <c r="AT11" s="412"/>
      <c r="AU11" s="412"/>
      <c r="AV11" s="412"/>
      <c r="AW11" s="413">
        <f t="shared" si="12"/>
        <v>0</v>
      </c>
      <c r="AX11" s="412"/>
      <c r="AY11" s="412"/>
      <c r="AZ11" s="412"/>
      <c r="BA11" s="412"/>
      <c r="BB11" s="412">
        <f t="shared" si="13"/>
        <v>0</v>
      </c>
      <c r="BC11" s="412"/>
      <c r="BD11" s="412"/>
      <c r="BE11" s="412"/>
      <c r="BF11" s="412"/>
      <c r="BG11" s="412">
        <f t="shared" si="14"/>
        <v>0</v>
      </c>
      <c r="BH11" s="412"/>
      <c r="BI11" s="412"/>
      <c r="BJ11" s="412"/>
      <c r="BK11" s="412"/>
      <c r="BL11" s="412">
        <f t="shared" si="15"/>
        <v>0</v>
      </c>
      <c r="BM11" s="412"/>
      <c r="BN11" s="412"/>
      <c r="BO11" s="412"/>
      <c r="BP11" s="412"/>
      <c r="BQ11" s="412">
        <f t="shared" si="16"/>
        <v>0</v>
      </c>
      <c r="BR11" s="412"/>
      <c r="BS11" s="412"/>
      <c r="BT11" s="412"/>
      <c r="BU11" s="412"/>
      <c r="BV11" s="412">
        <f t="shared" si="17"/>
        <v>0</v>
      </c>
      <c r="BW11" s="401"/>
      <c r="BX11" s="412"/>
      <c r="BY11" s="412"/>
      <c r="BZ11" s="412"/>
      <c r="CA11" s="412">
        <f t="shared" si="18"/>
        <v>0</v>
      </c>
      <c r="CB11" s="412"/>
      <c r="CC11" s="412"/>
      <c r="CD11" s="412"/>
      <c r="CE11" s="412"/>
      <c r="CF11" s="412">
        <f t="shared" si="19"/>
        <v>0</v>
      </c>
      <c r="CG11" s="412"/>
      <c r="CH11" s="412"/>
      <c r="CI11" s="412"/>
      <c r="CJ11" s="412"/>
      <c r="CK11" s="412">
        <f t="shared" si="20"/>
        <v>0</v>
      </c>
      <c r="CL11" s="412"/>
      <c r="CM11" s="412"/>
      <c r="CN11" s="412"/>
      <c r="CO11" s="412"/>
      <c r="CP11" s="412">
        <f t="shared" si="21"/>
        <v>0</v>
      </c>
      <c r="CQ11" s="412"/>
      <c r="CR11" s="412"/>
      <c r="CS11" s="412"/>
      <c r="CT11" s="412"/>
      <c r="CU11" s="412">
        <f t="shared" si="22"/>
        <v>0</v>
      </c>
      <c r="CV11" s="412"/>
      <c r="CW11" s="412"/>
      <c r="CX11" s="412"/>
      <c r="CY11" s="412"/>
      <c r="CZ11" s="412">
        <f t="shared" si="23"/>
        <v>0</v>
      </c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4">
        <v>1</v>
      </c>
      <c r="DQ11" s="410">
        <v>21250</v>
      </c>
      <c r="DR11" s="410"/>
      <c r="DS11" s="410"/>
      <c r="DT11" s="410"/>
      <c r="DU11" s="410"/>
      <c r="DV11" s="410"/>
      <c r="DW11" s="410"/>
      <c r="DX11" s="410">
        <v>1</v>
      </c>
      <c r="DY11" s="410">
        <v>21250</v>
      </c>
      <c r="DZ11" s="410"/>
      <c r="EA11" s="410"/>
      <c r="EB11" s="410"/>
      <c r="EC11" s="410"/>
      <c r="ED11" s="410"/>
      <c r="EE11" s="411"/>
      <c r="EF11" s="353">
        <f t="shared" si="24"/>
        <v>1</v>
      </c>
      <c r="EG11" s="353">
        <f t="shared" si="24"/>
        <v>21250</v>
      </c>
      <c r="EH11" s="415">
        <v>1</v>
      </c>
      <c r="EI11" s="416">
        <v>21250</v>
      </c>
      <c r="EJ11" s="416"/>
      <c r="EK11" s="416"/>
      <c r="EL11" s="416"/>
      <c r="EM11" s="415">
        <v>1</v>
      </c>
      <c r="EN11" s="416"/>
      <c r="EO11" s="416"/>
      <c r="EP11" s="416"/>
      <c r="EQ11" s="416"/>
      <c r="ER11" s="416"/>
      <c r="ES11" s="416"/>
    </row>
    <row r="12" spans="1:149" ht="63.75">
      <c r="A12" s="402">
        <v>5</v>
      </c>
      <c r="B12" s="417" t="s">
        <v>3745</v>
      </c>
      <c r="C12" s="26" t="s">
        <v>3746</v>
      </c>
      <c r="D12" s="380" t="s">
        <v>3747</v>
      </c>
      <c r="E12" s="404">
        <v>34000</v>
      </c>
      <c r="F12" s="404"/>
      <c r="G12" s="404">
        <f t="shared" si="3"/>
        <v>34000</v>
      </c>
      <c r="H12" s="405">
        <v>20</v>
      </c>
      <c r="I12" s="398">
        <f t="shared" si="0"/>
        <v>267.75</v>
      </c>
      <c r="J12" s="399">
        <f t="shared" si="1"/>
        <v>1967.75</v>
      </c>
      <c r="K12" s="406" t="s">
        <v>3748</v>
      </c>
      <c r="L12" s="407">
        <v>19</v>
      </c>
      <c r="M12" s="398">
        <f t="shared" si="2"/>
        <v>5087.25</v>
      </c>
      <c r="N12" s="281">
        <f t="shared" si="4"/>
        <v>37387.25</v>
      </c>
      <c r="O12" s="282">
        <f t="shared" si="5"/>
        <v>3250</v>
      </c>
      <c r="P12" s="282">
        <f t="shared" si="6"/>
        <v>2600</v>
      </c>
      <c r="Q12" s="282">
        <f t="shared" si="6"/>
        <v>650</v>
      </c>
      <c r="R12" s="282">
        <f t="shared" si="6"/>
        <v>0</v>
      </c>
      <c r="S12" s="289" t="s">
        <v>3749</v>
      </c>
      <c r="T12" s="409" t="s">
        <v>3540</v>
      </c>
      <c r="U12" s="409">
        <v>1600</v>
      </c>
      <c r="V12" s="409">
        <v>370</v>
      </c>
      <c r="W12" s="409"/>
      <c r="X12" s="291">
        <f t="shared" si="7"/>
        <v>1970</v>
      </c>
      <c r="Y12" s="409" t="s">
        <v>3665</v>
      </c>
      <c r="Z12" s="409">
        <v>1000</v>
      </c>
      <c r="AA12" s="409">
        <v>280</v>
      </c>
      <c r="AB12" s="409"/>
      <c r="AC12" s="291">
        <f t="shared" si="8"/>
        <v>1280</v>
      </c>
      <c r="AD12" s="409"/>
      <c r="AE12" s="409"/>
      <c r="AF12" s="409"/>
      <c r="AG12" s="409"/>
      <c r="AH12" s="410">
        <f t="shared" si="9"/>
        <v>0</v>
      </c>
      <c r="AI12" s="410"/>
      <c r="AJ12" s="410"/>
      <c r="AK12" s="410"/>
      <c r="AL12" s="411"/>
      <c r="AM12" s="411">
        <f t="shared" si="10"/>
        <v>0</v>
      </c>
      <c r="AN12" s="412"/>
      <c r="AO12" s="412"/>
      <c r="AP12" s="412"/>
      <c r="AQ12" s="412"/>
      <c r="AR12" s="413">
        <f t="shared" si="11"/>
        <v>0</v>
      </c>
      <c r="AS12" s="412"/>
      <c r="AT12" s="412"/>
      <c r="AU12" s="412"/>
      <c r="AV12" s="412"/>
      <c r="AW12" s="413">
        <f t="shared" si="12"/>
        <v>0</v>
      </c>
      <c r="AX12" s="412"/>
      <c r="AY12" s="412"/>
      <c r="AZ12" s="412"/>
      <c r="BA12" s="412"/>
      <c r="BB12" s="412">
        <f t="shared" si="13"/>
        <v>0</v>
      </c>
      <c r="BC12" s="412"/>
      <c r="BD12" s="412"/>
      <c r="BE12" s="412"/>
      <c r="BF12" s="412"/>
      <c r="BG12" s="412">
        <f t="shared" si="14"/>
        <v>0</v>
      </c>
      <c r="BH12" s="412"/>
      <c r="BI12" s="412"/>
      <c r="BJ12" s="412"/>
      <c r="BK12" s="412"/>
      <c r="BL12" s="412">
        <f t="shared" si="15"/>
        <v>0</v>
      </c>
      <c r="BM12" s="412"/>
      <c r="BN12" s="412"/>
      <c r="BO12" s="412"/>
      <c r="BP12" s="412"/>
      <c r="BQ12" s="412">
        <f t="shared" si="16"/>
        <v>0</v>
      </c>
      <c r="BR12" s="412"/>
      <c r="BS12" s="412"/>
      <c r="BT12" s="412"/>
      <c r="BU12" s="412"/>
      <c r="BV12" s="412">
        <f t="shared" si="17"/>
        <v>0</v>
      </c>
      <c r="BW12" s="401"/>
      <c r="BX12" s="412"/>
      <c r="BY12" s="412"/>
      <c r="BZ12" s="412"/>
      <c r="CA12" s="412">
        <f t="shared" si="18"/>
        <v>0</v>
      </c>
      <c r="CB12" s="412"/>
      <c r="CC12" s="412"/>
      <c r="CD12" s="412"/>
      <c r="CE12" s="412"/>
      <c r="CF12" s="412">
        <f t="shared" si="19"/>
        <v>0</v>
      </c>
      <c r="CG12" s="412"/>
      <c r="CH12" s="412"/>
      <c r="CI12" s="412"/>
      <c r="CJ12" s="412"/>
      <c r="CK12" s="412">
        <f t="shared" si="20"/>
        <v>0</v>
      </c>
      <c r="CL12" s="412"/>
      <c r="CM12" s="412"/>
      <c r="CN12" s="412"/>
      <c r="CO12" s="412"/>
      <c r="CP12" s="412">
        <f t="shared" si="21"/>
        <v>0</v>
      </c>
      <c r="CQ12" s="412"/>
      <c r="CR12" s="412"/>
      <c r="CS12" s="412"/>
      <c r="CT12" s="412"/>
      <c r="CU12" s="412">
        <f t="shared" si="22"/>
        <v>0</v>
      </c>
      <c r="CV12" s="412"/>
      <c r="CW12" s="412"/>
      <c r="CX12" s="412"/>
      <c r="CY12" s="412"/>
      <c r="CZ12" s="412">
        <f t="shared" si="23"/>
        <v>0</v>
      </c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4"/>
      <c r="DQ12" s="410"/>
      <c r="DR12" s="410">
        <v>1</v>
      </c>
      <c r="DS12" s="410">
        <v>34000</v>
      </c>
      <c r="DT12" s="410"/>
      <c r="DU12" s="410"/>
      <c r="DV12" s="410">
        <v>1</v>
      </c>
      <c r="DW12" s="410">
        <v>34000</v>
      </c>
      <c r="DX12" s="410" t="s">
        <v>3454</v>
      </c>
      <c r="DY12" s="410"/>
      <c r="DZ12" s="410"/>
      <c r="EA12" s="410"/>
      <c r="EB12" s="410"/>
      <c r="EC12" s="410"/>
      <c r="ED12" s="410"/>
      <c r="EE12" s="411"/>
      <c r="EF12" s="353">
        <f t="shared" si="24"/>
        <v>1</v>
      </c>
      <c r="EG12" s="353">
        <f t="shared" si="24"/>
        <v>34000</v>
      </c>
      <c r="EH12" s="415" t="s">
        <v>3454</v>
      </c>
      <c r="EI12" s="416"/>
      <c r="EJ12" s="416">
        <v>1</v>
      </c>
      <c r="EK12" s="416">
        <v>34000</v>
      </c>
      <c r="EL12" s="416"/>
      <c r="EM12" s="415">
        <v>1</v>
      </c>
      <c r="EN12" s="416"/>
      <c r="EO12" s="416"/>
      <c r="EP12" s="416"/>
      <c r="EQ12" s="416"/>
      <c r="ER12" s="416"/>
      <c r="ES12" s="416"/>
    </row>
    <row r="13" spans="1:149" ht="75">
      <c r="A13" s="402">
        <v>6</v>
      </c>
      <c r="B13" s="417" t="s">
        <v>3750</v>
      </c>
      <c r="C13" s="26" t="s">
        <v>3751</v>
      </c>
      <c r="D13" s="288" t="s">
        <v>3466</v>
      </c>
      <c r="E13" s="404">
        <v>29750</v>
      </c>
      <c r="F13" s="409">
        <v>3500</v>
      </c>
      <c r="G13" s="404">
        <f t="shared" si="3"/>
        <v>33250</v>
      </c>
      <c r="H13" s="405">
        <v>20</v>
      </c>
      <c r="I13" s="398">
        <f t="shared" si="0"/>
        <v>261.84375</v>
      </c>
      <c r="J13" s="399">
        <f t="shared" si="1"/>
        <v>1924.34375</v>
      </c>
      <c r="K13" s="423" t="s">
        <v>3752</v>
      </c>
      <c r="L13" s="407">
        <v>19</v>
      </c>
      <c r="M13" s="398">
        <f t="shared" si="2"/>
        <v>4975.03125</v>
      </c>
      <c r="N13" s="281">
        <f t="shared" si="4"/>
        <v>36562.53125</v>
      </c>
      <c r="O13" s="282">
        <f t="shared" si="5"/>
        <v>28875</v>
      </c>
      <c r="P13" s="282">
        <f t="shared" si="6"/>
        <v>24945</v>
      </c>
      <c r="Q13" s="282">
        <f t="shared" si="6"/>
        <v>3930</v>
      </c>
      <c r="R13" s="282">
        <f t="shared" si="6"/>
        <v>0</v>
      </c>
      <c r="S13" s="289" t="s">
        <v>3753</v>
      </c>
      <c r="T13" s="408" t="s">
        <v>3548</v>
      </c>
      <c r="U13" s="409">
        <v>1663</v>
      </c>
      <c r="V13" s="409">
        <v>262</v>
      </c>
      <c r="W13" s="409"/>
      <c r="X13" s="291">
        <f t="shared" si="7"/>
        <v>1925</v>
      </c>
      <c r="Y13" s="408" t="s">
        <v>3559</v>
      </c>
      <c r="Z13" s="409">
        <v>1663</v>
      </c>
      <c r="AA13" s="409">
        <v>262</v>
      </c>
      <c r="AB13" s="409"/>
      <c r="AC13" s="291">
        <f t="shared" si="8"/>
        <v>1925</v>
      </c>
      <c r="AD13" s="408" t="s">
        <v>3597</v>
      </c>
      <c r="AE13" s="409">
        <v>1663</v>
      </c>
      <c r="AF13" s="409">
        <v>262</v>
      </c>
      <c r="AG13" s="409"/>
      <c r="AH13" s="410">
        <f t="shared" si="9"/>
        <v>1925</v>
      </c>
      <c r="AI13" s="413" t="s">
        <v>3578</v>
      </c>
      <c r="AJ13" s="410">
        <v>1663</v>
      </c>
      <c r="AK13" s="410">
        <v>262</v>
      </c>
      <c r="AL13" s="411"/>
      <c r="AM13" s="411">
        <f t="shared" si="10"/>
        <v>1925</v>
      </c>
      <c r="AN13" s="412" t="s">
        <v>3527</v>
      </c>
      <c r="AO13" s="412">
        <v>1663</v>
      </c>
      <c r="AP13" s="412">
        <v>262</v>
      </c>
      <c r="AQ13" s="412"/>
      <c r="AR13" s="413">
        <f t="shared" si="11"/>
        <v>1925</v>
      </c>
      <c r="AS13" s="412" t="s">
        <v>3599</v>
      </c>
      <c r="AT13" s="412">
        <v>1663</v>
      </c>
      <c r="AU13" s="412">
        <v>262</v>
      </c>
      <c r="AV13" s="412"/>
      <c r="AW13" s="413">
        <f t="shared" si="12"/>
        <v>1925</v>
      </c>
      <c r="AX13" s="412" t="s">
        <v>3600</v>
      </c>
      <c r="AY13" s="412">
        <v>1663</v>
      </c>
      <c r="AZ13" s="412">
        <v>262</v>
      </c>
      <c r="BA13" s="412"/>
      <c r="BB13" s="412">
        <f t="shared" si="13"/>
        <v>1925</v>
      </c>
      <c r="BC13" s="424" t="s">
        <v>3710</v>
      </c>
      <c r="BD13" s="413">
        <v>1663</v>
      </c>
      <c r="BE13" s="413">
        <v>262</v>
      </c>
      <c r="BF13" s="413"/>
      <c r="BG13" s="413">
        <f t="shared" si="14"/>
        <v>1925</v>
      </c>
      <c r="BH13" s="424" t="s">
        <v>3710</v>
      </c>
      <c r="BI13" s="413">
        <v>1663</v>
      </c>
      <c r="BJ13" s="413">
        <v>262</v>
      </c>
      <c r="BK13" s="413"/>
      <c r="BL13" s="413">
        <f t="shared" si="15"/>
        <v>1925</v>
      </c>
      <c r="BM13" s="412" t="s">
        <v>3626</v>
      </c>
      <c r="BN13" s="412">
        <v>1663</v>
      </c>
      <c r="BO13" s="412">
        <v>262</v>
      </c>
      <c r="BP13" s="412"/>
      <c r="BQ13" s="412">
        <f t="shared" si="16"/>
        <v>1925</v>
      </c>
      <c r="BR13" s="412" t="s">
        <v>3660</v>
      </c>
      <c r="BS13" s="412">
        <v>1663</v>
      </c>
      <c r="BT13" s="412">
        <v>262</v>
      </c>
      <c r="BU13" s="412"/>
      <c r="BV13" s="412">
        <f t="shared" si="17"/>
        <v>1925</v>
      </c>
      <c r="BW13" s="401" t="s">
        <v>3660</v>
      </c>
      <c r="BX13" s="412">
        <v>1663</v>
      </c>
      <c r="BY13" s="412">
        <v>262</v>
      </c>
      <c r="BZ13" s="412"/>
      <c r="CA13" s="412">
        <f t="shared" si="18"/>
        <v>1925</v>
      </c>
      <c r="CB13" s="412" t="s">
        <v>3550</v>
      </c>
      <c r="CC13" s="412">
        <v>1663</v>
      </c>
      <c r="CD13" s="412">
        <v>262</v>
      </c>
      <c r="CE13" s="412"/>
      <c r="CF13" s="412">
        <f t="shared" si="19"/>
        <v>1925</v>
      </c>
      <c r="CG13" s="412" t="s">
        <v>3665</v>
      </c>
      <c r="CH13" s="412">
        <v>1663</v>
      </c>
      <c r="CI13" s="412">
        <v>262</v>
      </c>
      <c r="CJ13" s="412"/>
      <c r="CK13" s="412">
        <f t="shared" si="20"/>
        <v>1925</v>
      </c>
      <c r="CL13" s="412" t="s">
        <v>3666</v>
      </c>
      <c r="CM13" s="412">
        <v>1663</v>
      </c>
      <c r="CN13" s="412">
        <v>262</v>
      </c>
      <c r="CO13" s="412"/>
      <c r="CP13" s="412">
        <f t="shared" si="21"/>
        <v>1925</v>
      </c>
      <c r="CQ13" s="412"/>
      <c r="CR13" s="412"/>
      <c r="CS13" s="412"/>
      <c r="CT13" s="412"/>
      <c r="CU13" s="412">
        <f t="shared" si="22"/>
        <v>0</v>
      </c>
      <c r="CV13" s="412"/>
      <c r="CW13" s="412"/>
      <c r="CX13" s="412"/>
      <c r="CY13" s="412"/>
      <c r="CZ13" s="412">
        <f t="shared" si="23"/>
        <v>0</v>
      </c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4">
        <v>1</v>
      </c>
      <c r="DQ13" s="410">
        <v>33250</v>
      </c>
      <c r="DR13" s="410"/>
      <c r="DS13" s="410"/>
      <c r="DT13" s="410"/>
      <c r="DU13" s="410"/>
      <c r="DV13" s="410">
        <v>1</v>
      </c>
      <c r="DW13" s="410">
        <v>33250</v>
      </c>
      <c r="DX13" s="410"/>
      <c r="DY13" s="410"/>
      <c r="DZ13" s="410"/>
      <c r="EA13" s="410"/>
      <c r="EB13" s="410"/>
      <c r="EC13" s="410"/>
      <c r="ED13" s="410"/>
      <c r="EE13" s="411"/>
      <c r="EF13" s="353">
        <f t="shared" si="24"/>
        <v>1</v>
      </c>
      <c r="EG13" s="353">
        <f t="shared" si="24"/>
        <v>33250</v>
      </c>
      <c r="EH13" s="415"/>
      <c r="EI13" s="416"/>
      <c r="EJ13" s="416">
        <v>1</v>
      </c>
      <c r="EK13" s="416">
        <v>33250</v>
      </c>
      <c r="EL13" s="416"/>
      <c r="EM13" s="415">
        <v>1</v>
      </c>
      <c r="EN13" s="416"/>
      <c r="EO13" s="416"/>
      <c r="EP13" s="416"/>
      <c r="EQ13" s="416"/>
      <c r="ER13" s="416"/>
      <c r="ES13" s="416"/>
    </row>
    <row r="14" spans="1:149" ht="75.75" thickBot="1">
      <c r="A14" s="402">
        <v>7</v>
      </c>
      <c r="B14" s="417" t="s">
        <v>3754</v>
      </c>
      <c r="C14" s="26" t="s">
        <v>3755</v>
      </c>
      <c r="D14" s="288" t="s">
        <v>3756</v>
      </c>
      <c r="E14" s="404">
        <v>25500</v>
      </c>
      <c r="F14" s="409">
        <v>3000</v>
      </c>
      <c r="G14" s="404">
        <f t="shared" si="3"/>
        <v>28500</v>
      </c>
      <c r="H14" s="405">
        <v>20</v>
      </c>
      <c r="I14" s="398">
        <f t="shared" si="0"/>
        <v>224.4375</v>
      </c>
      <c r="J14" s="399">
        <f>SUM((G14*6*21)/(8*20*100))+(G14/20)</f>
        <v>1649.4375</v>
      </c>
      <c r="K14" s="425" t="s">
        <v>3757</v>
      </c>
      <c r="L14" s="407">
        <v>19</v>
      </c>
      <c r="M14" s="398">
        <f t="shared" si="2"/>
        <v>4264.3125</v>
      </c>
      <c r="N14" s="281">
        <f t="shared" si="4"/>
        <v>31339.3125</v>
      </c>
      <c r="O14" s="282">
        <f t="shared" si="5"/>
        <v>28050</v>
      </c>
      <c r="P14" s="282">
        <f t="shared" si="6"/>
        <v>24225</v>
      </c>
      <c r="Q14" s="282">
        <f t="shared" si="6"/>
        <v>3825</v>
      </c>
      <c r="R14" s="282">
        <f t="shared" si="6"/>
        <v>0</v>
      </c>
      <c r="S14" s="289" t="s">
        <v>3758</v>
      </c>
      <c r="T14" s="408" t="s">
        <v>3548</v>
      </c>
      <c r="U14" s="409">
        <v>1425</v>
      </c>
      <c r="V14" s="409">
        <v>225</v>
      </c>
      <c r="W14" s="409"/>
      <c r="X14" s="291">
        <f t="shared" si="7"/>
        <v>1650</v>
      </c>
      <c r="Y14" s="408" t="s">
        <v>3559</v>
      </c>
      <c r="Z14" s="409">
        <v>1425</v>
      </c>
      <c r="AA14" s="409">
        <v>225</v>
      </c>
      <c r="AB14" s="409"/>
      <c r="AC14" s="291">
        <f t="shared" si="8"/>
        <v>1650</v>
      </c>
      <c r="AD14" s="408" t="s">
        <v>3597</v>
      </c>
      <c r="AE14" s="409">
        <v>1425</v>
      </c>
      <c r="AF14" s="409">
        <v>225</v>
      </c>
      <c r="AG14" s="409"/>
      <c r="AH14" s="410">
        <f t="shared" si="9"/>
        <v>1650</v>
      </c>
      <c r="AI14" s="410" t="s">
        <v>3684</v>
      </c>
      <c r="AJ14" s="410">
        <v>1425</v>
      </c>
      <c r="AK14" s="410">
        <v>225</v>
      </c>
      <c r="AL14" s="411"/>
      <c r="AM14" s="411">
        <f t="shared" si="10"/>
        <v>1650</v>
      </c>
      <c r="AN14" s="413" t="s">
        <v>3578</v>
      </c>
      <c r="AO14" s="413">
        <v>1425</v>
      </c>
      <c r="AP14" s="413">
        <v>225</v>
      </c>
      <c r="AQ14" s="412"/>
      <c r="AR14" s="413">
        <f t="shared" si="11"/>
        <v>1650</v>
      </c>
      <c r="AS14" s="412" t="s">
        <v>3527</v>
      </c>
      <c r="AT14" s="412">
        <v>1425</v>
      </c>
      <c r="AU14" s="412">
        <v>225</v>
      </c>
      <c r="AV14" s="412"/>
      <c r="AW14" s="413">
        <f t="shared" si="12"/>
        <v>1650</v>
      </c>
      <c r="AX14" s="412" t="s">
        <v>3599</v>
      </c>
      <c r="AY14" s="412">
        <v>1425</v>
      </c>
      <c r="AZ14" s="412">
        <v>225</v>
      </c>
      <c r="BA14" s="412"/>
      <c r="BB14" s="412">
        <f t="shared" si="13"/>
        <v>1650</v>
      </c>
      <c r="BC14" s="413" t="s">
        <v>3600</v>
      </c>
      <c r="BD14" s="413">
        <v>1425</v>
      </c>
      <c r="BE14" s="413">
        <v>225</v>
      </c>
      <c r="BF14" s="413"/>
      <c r="BG14" s="413">
        <f>SUM(BD14:BF14)</f>
        <v>1650</v>
      </c>
      <c r="BH14" s="426" t="s">
        <v>3638</v>
      </c>
      <c r="BI14" s="412">
        <v>1425</v>
      </c>
      <c r="BJ14" s="412">
        <v>225</v>
      </c>
      <c r="BK14" s="412"/>
      <c r="BL14" s="412">
        <f>SUM(BI14:BK14)</f>
        <v>1650</v>
      </c>
      <c r="BM14" s="427" t="s">
        <v>3710</v>
      </c>
      <c r="BN14" s="412">
        <v>1425</v>
      </c>
      <c r="BO14" s="412">
        <v>225</v>
      </c>
      <c r="BP14" s="412"/>
      <c r="BQ14" s="412">
        <f>SUM(BN14:BP14)</f>
        <v>1650</v>
      </c>
      <c r="BR14" s="412" t="s">
        <v>3601</v>
      </c>
      <c r="BS14" s="412">
        <v>1425</v>
      </c>
      <c r="BT14" s="412">
        <v>225</v>
      </c>
      <c r="BU14" s="412"/>
      <c r="BV14" s="412">
        <f>SUM(BS14:BU14)</f>
        <v>1650</v>
      </c>
      <c r="BW14" s="401" t="s">
        <v>3626</v>
      </c>
      <c r="BX14" s="412">
        <v>1425</v>
      </c>
      <c r="BY14" s="412">
        <v>225</v>
      </c>
      <c r="BZ14" s="412"/>
      <c r="CA14" s="412">
        <f>SUM(BX14:BZ14)</f>
        <v>1650</v>
      </c>
      <c r="CB14" s="412" t="s">
        <v>3660</v>
      </c>
      <c r="CC14" s="412">
        <v>1425</v>
      </c>
      <c r="CD14" s="412">
        <v>225</v>
      </c>
      <c r="CE14" s="412"/>
      <c r="CF14" s="412">
        <f>SUM(CC14:CE14)</f>
        <v>1650</v>
      </c>
      <c r="CG14" s="412" t="s">
        <v>3550</v>
      </c>
      <c r="CH14" s="412">
        <v>1425</v>
      </c>
      <c r="CI14" s="412">
        <v>225</v>
      </c>
      <c r="CJ14" s="412"/>
      <c r="CK14" s="412">
        <f>SUM(CH14:CJ14)</f>
        <v>1650</v>
      </c>
      <c r="CL14" s="412" t="s">
        <v>3550</v>
      </c>
      <c r="CM14" s="412">
        <v>1425</v>
      </c>
      <c r="CN14" s="412">
        <v>225</v>
      </c>
      <c r="CO14" s="412"/>
      <c r="CP14" s="412">
        <f>SUM(CM14:CO14)</f>
        <v>1650</v>
      </c>
      <c r="CQ14" s="412" t="s">
        <v>3665</v>
      </c>
      <c r="CR14" s="412">
        <v>1425</v>
      </c>
      <c r="CS14" s="412">
        <v>225</v>
      </c>
      <c r="CT14" s="412"/>
      <c r="CU14" s="412">
        <f>SUM(CR14:CT14)</f>
        <v>1650</v>
      </c>
      <c r="CV14" s="412" t="s">
        <v>3666</v>
      </c>
      <c r="CW14" s="412">
        <v>1425</v>
      </c>
      <c r="CX14" s="412">
        <v>225</v>
      </c>
      <c r="CY14" s="412"/>
      <c r="CZ14" s="412">
        <f>SUM(CW14:CY14)</f>
        <v>1650</v>
      </c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4"/>
      <c r="DQ14" s="410"/>
      <c r="DR14" s="410">
        <v>1</v>
      </c>
      <c r="DS14" s="410">
        <v>28500</v>
      </c>
      <c r="DT14" s="410"/>
      <c r="DU14" s="410"/>
      <c r="DV14" s="410">
        <v>1</v>
      </c>
      <c r="DW14" s="410">
        <v>28500</v>
      </c>
      <c r="DX14" s="410"/>
      <c r="DY14" s="410"/>
      <c r="DZ14" s="410"/>
      <c r="EA14" s="410"/>
      <c r="EB14" s="410"/>
      <c r="EC14" s="410"/>
      <c r="ED14" s="410"/>
      <c r="EE14" s="411"/>
      <c r="EF14" s="353">
        <f t="shared" si="24"/>
        <v>1</v>
      </c>
      <c r="EG14" s="353">
        <f t="shared" si="24"/>
        <v>28500</v>
      </c>
      <c r="EH14" s="415"/>
      <c r="EI14" s="416"/>
      <c r="EJ14" s="416">
        <v>1</v>
      </c>
      <c r="EK14" s="416">
        <v>28500</v>
      </c>
      <c r="EL14" s="416"/>
      <c r="EM14" s="415">
        <v>1</v>
      </c>
      <c r="EN14" s="416"/>
      <c r="EO14" s="416"/>
      <c r="EP14" s="416"/>
      <c r="EQ14" s="416"/>
      <c r="ER14" s="416"/>
      <c r="ES14" s="416"/>
    </row>
    <row r="15" spans="1:149">
      <c r="A15" s="402"/>
      <c r="B15" s="380"/>
      <c r="C15" s="380"/>
      <c r="D15" s="428"/>
      <c r="E15" s="404"/>
      <c r="F15" s="404"/>
      <c r="G15" s="404">
        <f t="shared" si="3"/>
        <v>0</v>
      </c>
      <c r="H15" s="405"/>
      <c r="I15" s="398">
        <f t="shared" si="0"/>
        <v>0</v>
      </c>
      <c r="J15" s="399"/>
      <c r="K15" s="406"/>
      <c r="L15" s="407"/>
      <c r="M15" s="398">
        <f t="shared" si="2"/>
        <v>0</v>
      </c>
      <c r="N15" s="281">
        <f t="shared" si="4"/>
        <v>0</v>
      </c>
      <c r="O15" s="282">
        <f t="shared" si="5"/>
        <v>0</v>
      </c>
      <c r="P15" s="282">
        <f t="shared" si="6"/>
        <v>0</v>
      </c>
      <c r="Q15" s="282">
        <f t="shared" si="6"/>
        <v>0</v>
      </c>
      <c r="R15" s="282">
        <f t="shared" si="6"/>
        <v>0</v>
      </c>
      <c r="S15" s="289"/>
      <c r="T15" s="410"/>
      <c r="U15" s="410"/>
      <c r="V15" s="410"/>
      <c r="W15" s="410"/>
      <c r="X15" s="291">
        <f t="shared" si="7"/>
        <v>0</v>
      </c>
      <c r="Y15" s="409"/>
      <c r="Z15" s="409"/>
      <c r="AA15" s="409"/>
      <c r="AB15" s="409"/>
      <c r="AC15" s="291">
        <f t="shared" si="8"/>
        <v>0</v>
      </c>
      <c r="AD15" s="409"/>
      <c r="AE15" s="409"/>
      <c r="AF15" s="409"/>
      <c r="AG15" s="409"/>
      <c r="AH15" s="410">
        <f t="shared" si="9"/>
        <v>0</v>
      </c>
      <c r="AI15" s="410"/>
      <c r="AJ15" s="410"/>
      <c r="AK15" s="410"/>
      <c r="AL15" s="411"/>
      <c r="AM15" s="411"/>
      <c r="AN15" s="412"/>
      <c r="AO15" s="412"/>
      <c r="AP15" s="412"/>
      <c r="AQ15" s="412"/>
      <c r="AR15" s="412"/>
      <c r="AS15" s="412"/>
      <c r="AT15" s="412"/>
      <c r="AU15" s="412"/>
      <c r="AV15" s="412"/>
      <c r="AW15" s="413">
        <f t="shared" si="12"/>
        <v>0</v>
      </c>
      <c r="AX15" s="412"/>
      <c r="AY15" s="412"/>
      <c r="AZ15" s="412"/>
      <c r="BA15" s="412"/>
      <c r="BB15" s="412">
        <f t="shared" si="13"/>
        <v>0</v>
      </c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01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4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1"/>
      <c r="EF15" s="353">
        <f t="shared" si="24"/>
        <v>0</v>
      </c>
      <c r="EG15" s="353">
        <f t="shared" si="24"/>
        <v>0</v>
      </c>
      <c r="EH15" s="415"/>
      <c r="EI15" s="416"/>
      <c r="EJ15" s="416"/>
      <c r="EK15" s="416"/>
      <c r="EL15" s="416"/>
      <c r="EM15" s="415"/>
      <c r="EN15" s="416"/>
      <c r="EO15" s="416"/>
      <c r="EP15" s="416"/>
      <c r="EQ15" s="416"/>
      <c r="ER15" s="416"/>
      <c r="ES15" s="416"/>
    </row>
    <row r="16" spans="1:149">
      <c r="A16" s="396"/>
      <c r="B16" s="278" t="s">
        <v>3446</v>
      </c>
      <c r="C16" s="278"/>
      <c r="D16" s="335"/>
      <c r="E16" s="292">
        <f>SUM(E8:E15)</f>
        <v>174250</v>
      </c>
      <c r="F16" s="292">
        <f>SUM(F8:F15)</f>
        <v>6500</v>
      </c>
      <c r="G16" s="292">
        <f>SUM(G8:G15)</f>
        <v>180750</v>
      </c>
      <c r="H16" s="362"/>
      <c r="I16" s="398">
        <f t="shared" si="0"/>
        <v>1423.40625</v>
      </c>
      <c r="J16" s="429">
        <f t="shared" si="1"/>
        <v>10460.90625</v>
      </c>
      <c r="K16" s="292"/>
      <c r="L16" s="430">
        <f t="shared" ref="L16:V16" si="25">SUM(L8:L15)</f>
        <v>136</v>
      </c>
      <c r="M16" s="298">
        <f t="shared" si="25"/>
        <v>27546.75</v>
      </c>
      <c r="N16" s="298">
        <f t="shared" si="25"/>
        <v>202446.75</v>
      </c>
      <c r="O16" s="292">
        <f t="shared" si="25"/>
        <v>92489</v>
      </c>
      <c r="P16" s="292">
        <f t="shared" si="25"/>
        <v>80080</v>
      </c>
      <c r="Q16" s="292">
        <f t="shared" si="25"/>
        <v>12409</v>
      </c>
      <c r="R16" s="292">
        <f t="shared" si="25"/>
        <v>0</v>
      </c>
      <c r="S16" s="292">
        <f t="shared" si="25"/>
        <v>0</v>
      </c>
      <c r="T16" s="292">
        <f t="shared" si="25"/>
        <v>0</v>
      </c>
      <c r="U16" s="292">
        <f t="shared" si="25"/>
        <v>10214</v>
      </c>
      <c r="V16" s="292">
        <f t="shared" si="25"/>
        <v>1727</v>
      </c>
      <c r="W16" s="292"/>
      <c r="X16" s="292">
        <f>SUM(X8:X15)</f>
        <v>11941</v>
      </c>
      <c r="Y16" s="292">
        <f>SUM(Y8:Y15)</f>
        <v>0</v>
      </c>
      <c r="Z16" s="292">
        <f>SUM(Z8:Z15)</f>
        <v>9126</v>
      </c>
      <c r="AA16" s="292">
        <f>SUM(AA8:AA15)</f>
        <v>1419</v>
      </c>
      <c r="AB16" s="292"/>
      <c r="AC16" s="292">
        <f>SUM(AC8:AC15)</f>
        <v>10545</v>
      </c>
      <c r="AD16" s="292">
        <f>SUM(AD8:AD15)</f>
        <v>0</v>
      </c>
      <c r="AE16" s="292">
        <f>SUM(AE8:AE15)</f>
        <v>6838</v>
      </c>
      <c r="AF16" s="292">
        <f>SUM(AF8:AF15)</f>
        <v>1237</v>
      </c>
      <c r="AG16" s="292"/>
      <c r="AH16" s="292">
        <f>SUM(AH8:AH15)</f>
        <v>8075</v>
      </c>
      <c r="AI16" s="292">
        <f>SUM(AI8:AI15)</f>
        <v>0</v>
      </c>
      <c r="AJ16" s="292">
        <f>SUM(AJ8:AJ15)</f>
        <v>5534</v>
      </c>
      <c r="AK16" s="292">
        <f>SUM(AK8:AK15)</f>
        <v>1041</v>
      </c>
      <c r="AL16" s="292"/>
      <c r="AM16" s="292">
        <f>SUM(AM8:AM15)</f>
        <v>6575</v>
      </c>
      <c r="AN16" s="292">
        <f>SUM(AN8:AN15)</f>
        <v>0</v>
      </c>
      <c r="AO16" s="292">
        <f>SUM(AO8:AO15)</f>
        <v>3938</v>
      </c>
      <c r="AP16" s="292">
        <f>SUM(AP8:AP15)</f>
        <v>637</v>
      </c>
      <c r="AQ16" s="292"/>
      <c r="AR16" s="292">
        <f>SUM(AR8:AR15)</f>
        <v>4575</v>
      </c>
      <c r="AS16" s="292">
        <f>SUM(AS8:AS15)</f>
        <v>0</v>
      </c>
      <c r="AT16" s="292">
        <f>SUM(AT8:AT15)</f>
        <v>3938</v>
      </c>
      <c r="AU16" s="292">
        <f>SUM(AU8:AU15)</f>
        <v>637</v>
      </c>
      <c r="AV16" s="292"/>
      <c r="AW16" s="292">
        <f>SUM(AW8:AW15)</f>
        <v>4575</v>
      </c>
      <c r="AX16" s="292">
        <f>SUM(AX8:AX15)</f>
        <v>0</v>
      </c>
      <c r="AY16" s="292">
        <f>SUM(AY8:AY15)</f>
        <v>3938</v>
      </c>
      <c r="AZ16" s="292">
        <f>SUM(AZ8:AZ15)</f>
        <v>637</v>
      </c>
      <c r="BA16" s="292"/>
      <c r="BB16" s="292">
        <f>SUM(BB8:BB15)</f>
        <v>4575</v>
      </c>
      <c r="BC16" s="292">
        <f>SUM(BC8:BC15)</f>
        <v>0</v>
      </c>
      <c r="BD16" s="292">
        <f>SUM(BD8:BD15)</f>
        <v>12088</v>
      </c>
      <c r="BE16" s="292">
        <f>SUM(BE8:BE15)</f>
        <v>1215</v>
      </c>
      <c r="BF16" s="292"/>
      <c r="BG16" s="292">
        <f>SUM(BG8:BG15)</f>
        <v>13303</v>
      </c>
      <c r="BH16" s="292">
        <f>SUM(BH8:BH15)</f>
        <v>0</v>
      </c>
      <c r="BI16" s="292">
        <f>SUM(BI8:BI15)</f>
        <v>3088</v>
      </c>
      <c r="BJ16" s="292">
        <f>SUM(BJ8:BJ15)</f>
        <v>487</v>
      </c>
      <c r="BK16" s="292"/>
      <c r="BL16" s="292">
        <f>SUM(BL8:BL15)</f>
        <v>3575</v>
      </c>
      <c r="BM16" s="292">
        <f>SUM(BM8:BM15)</f>
        <v>0</v>
      </c>
      <c r="BN16" s="292">
        <f>SUM(BN8:BN15)</f>
        <v>3088</v>
      </c>
      <c r="BO16" s="292">
        <f>SUM(BO8:BO15)</f>
        <v>487</v>
      </c>
      <c r="BP16" s="292"/>
      <c r="BQ16" s="292">
        <f>SUM(BQ8:BQ15)</f>
        <v>3575</v>
      </c>
      <c r="BR16" s="292">
        <f>SUM(BR8:BR15)</f>
        <v>0</v>
      </c>
      <c r="BS16" s="292">
        <f>SUM(BS8:BS15)</f>
        <v>3088</v>
      </c>
      <c r="BT16" s="292">
        <f>SUM(BT8:BT15)</f>
        <v>487</v>
      </c>
      <c r="BU16" s="292"/>
      <c r="BV16" s="292">
        <f>SUM(BV8:BV15)</f>
        <v>3575</v>
      </c>
      <c r="BW16" s="431">
        <f>SUM(BW8:BW15)</f>
        <v>0</v>
      </c>
      <c r="BX16" s="292">
        <f>SUM(BX8:BX15)</f>
        <v>3088</v>
      </c>
      <c r="BY16" s="292">
        <f>SUM(BY8:BY15)</f>
        <v>487</v>
      </c>
      <c r="BZ16" s="292"/>
      <c r="CA16" s="292">
        <f>SUM(CA8:CA15)</f>
        <v>3575</v>
      </c>
      <c r="CB16" s="292">
        <f>SUM(CB8:CB15)</f>
        <v>0</v>
      </c>
      <c r="CC16" s="292">
        <f>SUM(CC8:CC15)</f>
        <v>3088</v>
      </c>
      <c r="CD16" s="292">
        <f>SUM(CD8:CD15)</f>
        <v>487</v>
      </c>
      <c r="CE16" s="292"/>
      <c r="CF16" s="292">
        <f>SUM(CF8:CF15)</f>
        <v>3575</v>
      </c>
      <c r="CG16" s="292">
        <f>SUM(CG8:CG15)</f>
        <v>0</v>
      </c>
      <c r="CH16" s="292">
        <f>SUM(CH8:CH15)</f>
        <v>3088</v>
      </c>
      <c r="CI16" s="292">
        <f>SUM(CI8:CI15)</f>
        <v>487</v>
      </c>
      <c r="CJ16" s="292"/>
      <c r="CK16" s="292">
        <f>SUM(CK8:CK15)</f>
        <v>3575</v>
      </c>
      <c r="CL16" s="292">
        <f>SUM(CL8:CL15)</f>
        <v>0</v>
      </c>
      <c r="CM16" s="292">
        <f>SUM(CM8:CM15)</f>
        <v>3088</v>
      </c>
      <c r="CN16" s="292">
        <f>SUM(CN8:CN15)</f>
        <v>487</v>
      </c>
      <c r="CO16" s="292"/>
      <c r="CP16" s="292">
        <f>SUM(CP8:CP15)</f>
        <v>3575</v>
      </c>
      <c r="CQ16" s="292">
        <f>SUM(CQ8:CQ15)</f>
        <v>0</v>
      </c>
      <c r="CR16" s="292">
        <f>SUM(CR8:CR15)</f>
        <v>1425</v>
      </c>
      <c r="CS16" s="292">
        <f>SUM(CS8:CS15)</f>
        <v>225</v>
      </c>
      <c r="CT16" s="292"/>
      <c r="CU16" s="292">
        <f>SUM(CU8:CU15)</f>
        <v>1650</v>
      </c>
      <c r="CV16" s="292">
        <f>SUM(CV8:CV15)</f>
        <v>0</v>
      </c>
      <c r="CW16" s="292">
        <f>SUM(CW8:CW15)</f>
        <v>1425</v>
      </c>
      <c r="CX16" s="292">
        <f>SUM(CX8:CX15)</f>
        <v>225</v>
      </c>
      <c r="CY16" s="292"/>
      <c r="CZ16" s="292">
        <f>SUM(CZ8:CZ15)</f>
        <v>1650</v>
      </c>
      <c r="DA16" s="292">
        <f>SUM(DA8:DA15)</f>
        <v>0</v>
      </c>
      <c r="DB16" s="292">
        <f>SUM(DB8:DB15)</f>
        <v>0</v>
      </c>
      <c r="DC16" s="292">
        <f>SUM(DC8:DC15)</f>
        <v>0</v>
      </c>
      <c r="DD16" s="292"/>
      <c r="DE16" s="292">
        <f>SUM(DE8:DE15)</f>
        <v>0</v>
      </c>
      <c r="DF16" s="292">
        <f>SUM(DF8:DF15)</f>
        <v>0</v>
      </c>
      <c r="DG16" s="292">
        <f>SUM(DG8:DG15)</f>
        <v>0</v>
      </c>
      <c r="DH16" s="292">
        <f>SUM(DH8:DH15)</f>
        <v>0</v>
      </c>
      <c r="DI16" s="292"/>
      <c r="DJ16" s="292">
        <f>SUM(DJ8:DJ15)</f>
        <v>0</v>
      </c>
      <c r="DK16" s="292">
        <f>SUM(DK8:DK15)</f>
        <v>0</v>
      </c>
      <c r="DL16" s="292">
        <f>SUM(DL8:DL15)</f>
        <v>0</v>
      </c>
      <c r="DM16" s="292">
        <f>SUM(DM8:DM15)</f>
        <v>0</v>
      </c>
      <c r="DN16" s="292"/>
      <c r="DO16" s="292">
        <f t="shared" ref="DO16:EK16" si="26">SUM(DO8:DO15)</f>
        <v>0</v>
      </c>
      <c r="DP16" s="292">
        <f t="shared" si="26"/>
        <v>4</v>
      </c>
      <c r="DQ16" s="292">
        <f t="shared" si="26"/>
        <v>92750</v>
      </c>
      <c r="DR16" s="292">
        <f t="shared" si="26"/>
        <v>3</v>
      </c>
      <c r="DS16" s="292">
        <f t="shared" si="26"/>
        <v>88000</v>
      </c>
      <c r="DT16" s="292">
        <f t="shared" si="26"/>
        <v>0</v>
      </c>
      <c r="DU16" s="292">
        <f t="shared" si="26"/>
        <v>0</v>
      </c>
      <c r="DV16" s="292">
        <f t="shared" si="26"/>
        <v>5</v>
      </c>
      <c r="DW16" s="292">
        <f t="shared" si="26"/>
        <v>142500</v>
      </c>
      <c r="DX16" s="292">
        <f t="shared" si="26"/>
        <v>1</v>
      </c>
      <c r="DY16" s="292">
        <f t="shared" si="26"/>
        <v>21250</v>
      </c>
      <c r="DZ16" s="292">
        <f t="shared" si="26"/>
        <v>0</v>
      </c>
      <c r="EA16" s="292">
        <f t="shared" si="26"/>
        <v>0</v>
      </c>
      <c r="EB16" s="292">
        <f t="shared" si="26"/>
        <v>1</v>
      </c>
      <c r="EC16" s="292">
        <f t="shared" si="26"/>
        <v>17000</v>
      </c>
      <c r="ED16" s="292">
        <f t="shared" si="26"/>
        <v>0</v>
      </c>
      <c r="EE16" s="292">
        <f t="shared" si="26"/>
        <v>0</v>
      </c>
      <c r="EF16" s="292">
        <f t="shared" si="26"/>
        <v>7</v>
      </c>
      <c r="EG16" s="292">
        <f t="shared" si="26"/>
        <v>180750</v>
      </c>
      <c r="EH16" s="292">
        <f t="shared" si="26"/>
        <v>4</v>
      </c>
      <c r="EI16" s="292">
        <f t="shared" si="26"/>
        <v>85000</v>
      </c>
      <c r="EJ16" s="292">
        <f t="shared" si="26"/>
        <v>3</v>
      </c>
      <c r="EK16" s="292">
        <f t="shared" si="26"/>
        <v>95750</v>
      </c>
      <c r="EL16" s="141"/>
      <c r="EM16" s="344"/>
      <c r="EN16" s="141"/>
      <c r="EO16" s="141"/>
      <c r="EP16" s="141"/>
      <c r="EQ16" s="141"/>
      <c r="ER16" s="141"/>
      <c r="ES16" s="141"/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30"/>
  <sheetViews>
    <sheetView topLeftCell="A25" workbookViewId="0">
      <selection activeCell="G8" sqref="G8:G28"/>
    </sheetView>
  </sheetViews>
  <sheetFormatPr defaultRowHeight="15"/>
  <sheetData>
    <row r="1" spans="1:150" ht="18.75">
      <c r="A1" s="703" t="s">
        <v>3412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308"/>
      <c r="M1" s="432"/>
      <c r="N1" s="433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434"/>
      <c r="CL1" s="434"/>
      <c r="CM1" s="434"/>
      <c r="CN1" s="434"/>
      <c r="CO1" s="434"/>
      <c r="CP1" s="434"/>
      <c r="CQ1" s="434"/>
      <c r="CR1" s="434"/>
      <c r="CS1" s="434"/>
      <c r="CT1" s="434"/>
      <c r="CU1" s="434"/>
      <c r="CV1" s="434"/>
      <c r="CW1" s="434"/>
      <c r="CX1" s="434"/>
      <c r="CY1" s="434"/>
      <c r="CZ1" s="434"/>
      <c r="DA1" s="434"/>
      <c r="DB1" s="434"/>
      <c r="DC1" s="434"/>
      <c r="DD1" s="434"/>
      <c r="DE1" s="434"/>
      <c r="DF1" s="434"/>
      <c r="DG1" s="434"/>
      <c r="DH1" s="434"/>
      <c r="DI1" s="434"/>
      <c r="DJ1" s="434"/>
      <c r="DK1" s="434"/>
      <c r="DL1" s="434"/>
      <c r="DM1" s="434"/>
      <c r="DN1" s="434"/>
      <c r="DO1" s="434"/>
      <c r="DP1" s="704" t="s">
        <v>3413</v>
      </c>
      <c r="DQ1" s="705"/>
      <c r="DR1" s="703"/>
      <c r="DS1" s="703"/>
      <c r="DT1" s="703"/>
      <c r="DU1" s="703"/>
      <c r="DV1" s="703"/>
      <c r="DW1" s="703"/>
      <c r="DX1" s="703"/>
      <c r="DY1" s="703"/>
      <c r="DZ1" s="703"/>
      <c r="EA1" s="703"/>
      <c r="EB1" s="703"/>
      <c r="EC1" s="703"/>
      <c r="ED1" s="703"/>
      <c r="EE1" s="435"/>
      <c r="EF1" s="435"/>
      <c r="EG1" s="435"/>
      <c r="EH1" s="435"/>
      <c r="EI1" s="435"/>
      <c r="EJ1" s="435"/>
      <c r="EK1" s="435"/>
      <c r="EL1" s="435"/>
      <c r="EM1" s="436"/>
      <c r="EN1" s="435"/>
      <c r="EO1" s="435"/>
      <c r="EP1" s="435"/>
      <c r="EQ1" s="435"/>
      <c r="ER1" s="435"/>
      <c r="ES1" s="435"/>
      <c r="ET1" s="435"/>
    </row>
    <row r="2" spans="1:150" ht="19.5" thickBot="1">
      <c r="A2" s="668" t="s">
        <v>3414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306"/>
      <c r="M2" s="306"/>
      <c r="N2" s="307"/>
      <c r="O2" s="306"/>
      <c r="P2" s="306"/>
      <c r="Q2" s="306"/>
      <c r="R2" s="306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246"/>
      <c r="AE2" s="308"/>
      <c r="AF2" s="308"/>
      <c r="AG2" s="308"/>
      <c r="AH2" s="308"/>
      <c r="AI2" s="308"/>
      <c r="AJ2" s="308"/>
      <c r="AK2" s="308"/>
      <c r="AL2" s="308"/>
      <c r="AM2" s="308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309"/>
      <c r="DQ2" s="310"/>
      <c r="DR2" s="247"/>
      <c r="DS2" s="247"/>
      <c r="DT2" s="311" t="s">
        <v>3489</v>
      </c>
      <c r="DU2" s="311"/>
      <c r="DV2" s="247"/>
      <c r="DW2" s="247"/>
      <c r="DX2" s="247"/>
      <c r="DY2" s="247"/>
      <c r="DZ2" s="247"/>
      <c r="EA2" s="247"/>
      <c r="EB2" s="247"/>
      <c r="EC2" s="247"/>
      <c r="ED2" s="247"/>
      <c r="EE2" s="254"/>
      <c r="EF2" s="254"/>
      <c r="EG2" s="254"/>
      <c r="EH2" s="254"/>
      <c r="EI2" s="254"/>
      <c r="EJ2" s="254"/>
      <c r="EK2" s="254"/>
      <c r="EL2" s="254"/>
      <c r="EM2" s="305"/>
      <c r="EN2" s="254"/>
      <c r="EO2" s="254"/>
      <c r="EP2" s="254"/>
      <c r="EQ2" s="254"/>
      <c r="ER2" s="254"/>
      <c r="ES2" s="254"/>
      <c r="ET2" s="254"/>
    </row>
    <row r="3" spans="1:150" ht="16.5" thickBot="1">
      <c r="A3" s="669" t="s">
        <v>3415</v>
      </c>
      <c r="B3" s="671" t="s">
        <v>3490</v>
      </c>
      <c r="C3" s="653" t="s">
        <v>3416</v>
      </c>
      <c r="D3" s="671" t="s">
        <v>3417</v>
      </c>
      <c r="E3" s="671" t="s">
        <v>3418</v>
      </c>
      <c r="F3" s="653" t="s">
        <v>3721</v>
      </c>
      <c r="G3" s="653" t="s">
        <v>3722</v>
      </c>
      <c r="H3" s="671" t="s">
        <v>3419</v>
      </c>
      <c r="I3" s="653" t="s">
        <v>3628</v>
      </c>
      <c r="J3" s="653" t="s">
        <v>3420</v>
      </c>
      <c r="K3" s="671" t="s">
        <v>3421</v>
      </c>
      <c r="L3" s="653" t="s">
        <v>3723</v>
      </c>
      <c r="M3" s="653" t="s">
        <v>3423</v>
      </c>
      <c r="N3" s="656" t="s">
        <v>3724</v>
      </c>
      <c r="O3" s="659" t="s">
        <v>3425</v>
      </c>
      <c r="P3" s="660"/>
      <c r="Q3" s="661"/>
      <c r="R3" s="247"/>
      <c r="S3" s="665" t="s">
        <v>3427</v>
      </c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96"/>
      <c r="AM3" s="666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312"/>
      <c r="DQ3" s="257"/>
      <c r="EM3" s="312"/>
    </row>
    <row r="4" spans="1:150" ht="26.25" thickBot="1">
      <c r="A4" s="670"/>
      <c r="B4" s="672"/>
      <c r="C4" s="654"/>
      <c r="D4" s="672"/>
      <c r="E4" s="672"/>
      <c r="F4" s="654"/>
      <c r="G4" s="654"/>
      <c r="H4" s="672"/>
      <c r="I4" s="654"/>
      <c r="J4" s="654"/>
      <c r="K4" s="672"/>
      <c r="L4" s="654"/>
      <c r="M4" s="654"/>
      <c r="N4" s="657"/>
      <c r="O4" s="662"/>
      <c r="P4" s="663"/>
      <c r="Q4" s="664"/>
      <c r="R4" s="437"/>
      <c r="S4" s="648" t="s">
        <v>915</v>
      </c>
      <c r="T4" s="648"/>
      <c r="U4" s="648"/>
      <c r="V4" s="648"/>
      <c r="W4" s="648"/>
      <c r="X4" s="648"/>
      <c r="Y4" s="648" t="s">
        <v>728</v>
      </c>
      <c r="Z4" s="648"/>
      <c r="AA4" s="648"/>
      <c r="AB4" s="648"/>
      <c r="AC4" s="648"/>
      <c r="AD4" s="648" t="s">
        <v>773</v>
      </c>
      <c r="AE4" s="648"/>
      <c r="AF4" s="648"/>
      <c r="AG4" s="648"/>
      <c r="AH4" s="648"/>
      <c r="AI4" s="648" t="s">
        <v>3428</v>
      </c>
      <c r="AJ4" s="648"/>
      <c r="AK4" s="648"/>
      <c r="AL4" s="692"/>
      <c r="AM4" s="649"/>
      <c r="AN4" s="648" t="s">
        <v>3429</v>
      </c>
      <c r="AO4" s="648"/>
      <c r="AP4" s="648"/>
      <c r="AQ4" s="692"/>
      <c r="AR4" s="649"/>
      <c r="AS4" s="648" t="s">
        <v>3430</v>
      </c>
      <c r="AT4" s="648"/>
      <c r="AU4" s="648"/>
      <c r="AV4" s="692"/>
      <c r="AW4" s="649"/>
      <c r="AX4" s="648" t="s">
        <v>3431</v>
      </c>
      <c r="AY4" s="648"/>
      <c r="AZ4" s="648"/>
      <c r="BA4" s="692"/>
      <c r="BB4" s="649"/>
      <c r="BC4" s="648" t="s">
        <v>3432</v>
      </c>
      <c r="BD4" s="648"/>
      <c r="BE4" s="648"/>
      <c r="BF4" s="692"/>
      <c r="BG4" s="649"/>
      <c r="BH4" s="648" t="s">
        <v>3433</v>
      </c>
      <c r="BI4" s="648"/>
      <c r="BJ4" s="648"/>
      <c r="BK4" s="692"/>
      <c r="BL4" s="649"/>
      <c r="BM4" s="648" t="s">
        <v>3434</v>
      </c>
      <c r="BN4" s="648"/>
      <c r="BO4" s="648"/>
      <c r="BP4" s="692"/>
      <c r="BQ4" s="649"/>
      <c r="BR4" s="648" t="s">
        <v>3435</v>
      </c>
      <c r="BS4" s="648"/>
      <c r="BT4" s="648"/>
      <c r="BU4" s="692"/>
      <c r="BV4" s="649"/>
      <c r="BW4" s="648" t="s">
        <v>3436</v>
      </c>
      <c r="BX4" s="648"/>
      <c r="BY4" s="648"/>
      <c r="BZ4" s="692"/>
      <c r="CA4" s="649"/>
      <c r="CB4" s="648" t="s">
        <v>3437</v>
      </c>
      <c r="CC4" s="648"/>
      <c r="CD4" s="648"/>
      <c r="CE4" s="692"/>
      <c r="CF4" s="649"/>
      <c r="CG4" s="648" t="s">
        <v>3438</v>
      </c>
      <c r="CH4" s="648"/>
      <c r="CI4" s="648"/>
      <c r="CJ4" s="692"/>
      <c r="CK4" s="649"/>
      <c r="CL4" s="648" t="s">
        <v>3439</v>
      </c>
      <c r="CM4" s="648"/>
      <c r="CN4" s="648"/>
      <c r="CO4" s="692"/>
      <c r="CP4" s="649"/>
      <c r="CQ4" s="648" t="s">
        <v>3440</v>
      </c>
      <c r="CR4" s="648"/>
      <c r="CS4" s="648"/>
      <c r="CT4" s="692"/>
      <c r="CU4" s="649"/>
      <c r="CV4" s="648" t="s">
        <v>3441</v>
      </c>
      <c r="CW4" s="648"/>
      <c r="CX4" s="648"/>
      <c r="CY4" s="692"/>
      <c r="CZ4" s="649"/>
      <c r="DA4" s="648" t="s">
        <v>3442</v>
      </c>
      <c r="DB4" s="648"/>
      <c r="DC4" s="648"/>
      <c r="DD4" s="692"/>
      <c r="DE4" s="649"/>
      <c r="DF4" s="648" t="s">
        <v>3443</v>
      </c>
      <c r="DG4" s="648"/>
      <c r="DH4" s="648"/>
      <c r="DI4" s="692"/>
      <c r="DJ4" s="649"/>
      <c r="DK4" s="648" t="s">
        <v>3444</v>
      </c>
      <c r="DL4" s="648"/>
      <c r="DM4" s="648"/>
      <c r="DN4" s="692"/>
      <c r="DO4" s="649"/>
      <c r="DP4" s="650" t="s">
        <v>3445</v>
      </c>
      <c r="DQ4" s="651"/>
      <c r="DR4" s="651"/>
      <c r="DS4" s="652"/>
      <c r="DT4" s="677" t="s">
        <v>3498</v>
      </c>
      <c r="DU4" s="651"/>
      <c r="DV4" s="651"/>
      <c r="DW4" s="651"/>
      <c r="DX4" s="651"/>
      <c r="DY4" s="651"/>
      <c r="DZ4" s="651"/>
      <c r="EA4" s="651"/>
      <c r="EB4" s="651"/>
      <c r="EC4" s="651"/>
      <c r="ED4" s="651"/>
      <c r="EE4" s="678"/>
      <c r="EF4" s="313"/>
      <c r="EG4" s="313"/>
      <c r="EH4" s="313"/>
      <c r="EI4" s="313"/>
      <c r="EJ4" s="313"/>
      <c r="EK4" s="313"/>
      <c r="EL4" s="313"/>
      <c r="EM4" s="368" t="s">
        <v>3500</v>
      </c>
      <c r="EN4" s="316"/>
      <c r="EO4" s="316"/>
      <c r="EP4" s="316"/>
      <c r="EQ4" s="316"/>
      <c r="ER4" s="316"/>
      <c r="ES4" s="316"/>
      <c r="ET4" s="316"/>
    </row>
    <row r="5" spans="1:150" ht="26.25" thickBot="1">
      <c r="A5" s="670"/>
      <c r="B5" s="672"/>
      <c r="C5" s="655"/>
      <c r="D5" s="672"/>
      <c r="E5" s="672"/>
      <c r="F5" s="655"/>
      <c r="G5" s="655"/>
      <c r="H5" s="672"/>
      <c r="I5" s="655"/>
      <c r="J5" s="655"/>
      <c r="K5" s="672"/>
      <c r="L5" s="655"/>
      <c r="M5" s="654"/>
      <c r="N5" s="658"/>
      <c r="O5" s="260" t="s">
        <v>3446</v>
      </c>
      <c r="P5" s="261" t="s">
        <v>3447</v>
      </c>
      <c r="Q5" s="261" t="s">
        <v>3448</v>
      </c>
      <c r="R5" s="263" t="s">
        <v>3721</v>
      </c>
      <c r="S5" s="262" t="s">
        <v>3449</v>
      </c>
      <c r="T5" s="262" t="s">
        <v>3450</v>
      </c>
      <c r="U5" s="263" t="s">
        <v>3447</v>
      </c>
      <c r="V5" s="263" t="s">
        <v>3448</v>
      </c>
      <c r="W5" s="263" t="s">
        <v>3721</v>
      </c>
      <c r="X5" s="261" t="s">
        <v>3446</v>
      </c>
      <c r="Y5" s="262" t="s">
        <v>3450</v>
      </c>
      <c r="Z5" s="263" t="s">
        <v>3451</v>
      </c>
      <c r="AA5" s="263" t="s">
        <v>3448</v>
      </c>
      <c r="AB5" s="263" t="s">
        <v>3721</v>
      </c>
      <c r="AC5" s="261" t="s">
        <v>3446</v>
      </c>
      <c r="AD5" s="262" t="s">
        <v>3450</v>
      </c>
      <c r="AE5" s="263" t="s">
        <v>3451</v>
      </c>
      <c r="AF5" s="263" t="s">
        <v>3448</v>
      </c>
      <c r="AG5" s="263" t="s">
        <v>3721</v>
      </c>
      <c r="AH5" s="261" t="s">
        <v>3446</v>
      </c>
      <c r="AI5" s="262" t="s">
        <v>3450</v>
      </c>
      <c r="AJ5" s="263" t="s">
        <v>3451</v>
      </c>
      <c r="AK5" s="263" t="s">
        <v>3448</v>
      </c>
      <c r="AL5" s="263" t="s">
        <v>3721</v>
      </c>
      <c r="AM5" s="264" t="s">
        <v>3446</v>
      </c>
      <c r="AN5" s="262" t="s">
        <v>3450</v>
      </c>
      <c r="AO5" s="263" t="s">
        <v>3451</v>
      </c>
      <c r="AP5" s="263" t="s">
        <v>3448</v>
      </c>
      <c r="AQ5" s="263" t="s">
        <v>3721</v>
      </c>
      <c r="AR5" s="264" t="s">
        <v>3446</v>
      </c>
      <c r="AS5" s="262" t="s">
        <v>3450</v>
      </c>
      <c r="AT5" s="263" t="s">
        <v>3451</v>
      </c>
      <c r="AU5" s="263" t="s">
        <v>3448</v>
      </c>
      <c r="AV5" s="263" t="s">
        <v>3721</v>
      </c>
      <c r="AW5" s="264" t="s">
        <v>3446</v>
      </c>
      <c r="AX5" s="262" t="s">
        <v>3450</v>
      </c>
      <c r="AY5" s="263" t="s">
        <v>3451</v>
      </c>
      <c r="AZ5" s="263" t="s">
        <v>3448</v>
      </c>
      <c r="BA5" s="263" t="s">
        <v>3721</v>
      </c>
      <c r="BB5" s="264" t="s">
        <v>3446</v>
      </c>
      <c r="BC5" s="262" t="s">
        <v>3450</v>
      </c>
      <c r="BD5" s="263" t="s">
        <v>3451</v>
      </c>
      <c r="BE5" s="263" t="s">
        <v>3448</v>
      </c>
      <c r="BF5" s="263" t="s">
        <v>3721</v>
      </c>
      <c r="BG5" s="264" t="s">
        <v>3446</v>
      </c>
      <c r="BH5" s="262" t="s">
        <v>3450</v>
      </c>
      <c r="BI5" s="263" t="s">
        <v>3451</v>
      </c>
      <c r="BJ5" s="263" t="s">
        <v>3448</v>
      </c>
      <c r="BK5" s="263" t="s">
        <v>3721</v>
      </c>
      <c r="BL5" s="264" t="s">
        <v>3446</v>
      </c>
      <c r="BM5" s="262" t="s">
        <v>3450</v>
      </c>
      <c r="BN5" s="263" t="s">
        <v>3451</v>
      </c>
      <c r="BO5" s="263" t="s">
        <v>3448</v>
      </c>
      <c r="BP5" s="263" t="s">
        <v>3721</v>
      </c>
      <c r="BQ5" s="264" t="s">
        <v>3446</v>
      </c>
      <c r="BR5" s="262" t="s">
        <v>3450</v>
      </c>
      <c r="BS5" s="263" t="s">
        <v>3451</v>
      </c>
      <c r="BT5" s="263" t="s">
        <v>3448</v>
      </c>
      <c r="BU5" s="263" t="s">
        <v>3721</v>
      </c>
      <c r="BV5" s="264" t="s">
        <v>3446</v>
      </c>
      <c r="BW5" s="262" t="s">
        <v>3450</v>
      </c>
      <c r="BX5" s="263" t="s">
        <v>3451</v>
      </c>
      <c r="BY5" s="263" t="s">
        <v>3448</v>
      </c>
      <c r="BZ5" s="263" t="s">
        <v>3721</v>
      </c>
      <c r="CA5" s="264" t="s">
        <v>3446</v>
      </c>
      <c r="CB5" s="262" t="s">
        <v>3450</v>
      </c>
      <c r="CC5" s="263" t="s">
        <v>3451</v>
      </c>
      <c r="CD5" s="263" t="s">
        <v>3448</v>
      </c>
      <c r="CE5" s="263" t="s">
        <v>3721</v>
      </c>
      <c r="CF5" s="264" t="s">
        <v>3446</v>
      </c>
      <c r="CG5" s="262" t="s">
        <v>3450</v>
      </c>
      <c r="CH5" s="263" t="s">
        <v>3451</v>
      </c>
      <c r="CI5" s="263" t="s">
        <v>3448</v>
      </c>
      <c r="CJ5" s="263" t="s">
        <v>3721</v>
      </c>
      <c r="CK5" s="264" t="s">
        <v>3446</v>
      </c>
      <c r="CL5" s="262" t="s">
        <v>3450</v>
      </c>
      <c r="CM5" s="263" t="s">
        <v>3451</v>
      </c>
      <c r="CN5" s="263" t="s">
        <v>3448</v>
      </c>
      <c r="CO5" s="263" t="s">
        <v>3721</v>
      </c>
      <c r="CP5" s="264" t="s">
        <v>3446</v>
      </c>
      <c r="CQ5" s="262" t="s">
        <v>3450</v>
      </c>
      <c r="CR5" s="263" t="s">
        <v>3451</v>
      </c>
      <c r="CS5" s="263" t="s">
        <v>3448</v>
      </c>
      <c r="CT5" s="263" t="s">
        <v>3721</v>
      </c>
      <c r="CU5" s="264" t="s">
        <v>3446</v>
      </c>
      <c r="CV5" s="262" t="s">
        <v>3450</v>
      </c>
      <c r="CW5" s="263" t="s">
        <v>3451</v>
      </c>
      <c r="CX5" s="263" t="s">
        <v>3448</v>
      </c>
      <c r="CY5" s="263" t="s">
        <v>3721</v>
      </c>
      <c r="CZ5" s="264" t="s">
        <v>3446</v>
      </c>
      <c r="DA5" s="262" t="s">
        <v>3450</v>
      </c>
      <c r="DB5" s="263" t="s">
        <v>3451</v>
      </c>
      <c r="DC5" s="263" t="s">
        <v>3448</v>
      </c>
      <c r="DD5" s="263" t="s">
        <v>3721</v>
      </c>
      <c r="DE5" s="264" t="s">
        <v>3446</v>
      </c>
      <c r="DF5" s="262" t="s">
        <v>3450</v>
      </c>
      <c r="DG5" s="263" t="s">
        <v>3451</v>
      </c>
      <c r="DH5" s="263" t="s">
        <v>3448</v>
      </c>
      <c r="DI5" s="263" t="s">
        <v>3721</v>
      </c>
      <c r="DJ5" s="264" t="s">
        <v>3446</v>
      </c>
      <c r="DK5" s="262" t="s">
        <v>3450</v>
      </c>
      <c r="DL5" s="263" t="s">
        <v>3451</v>
      </c>
      <c r="DM5" s="263" t="s">
        <v>3448</v>
      </c>
      <c r="DN5" s="263" t="s">
        <v>3721</v>
      </c>
      <c r="DO5" s="265" t="s">
        <v>3446</v>
      </c>
      <c r="DP5" s="317" t="s">
        <v>34</v>
      </c>
      <c r="DQ5" s="268" t="s">
        <v>3452</v>
      </c>
      <c r="DR5" s="268" t="s">
        <v>159</v>
      </c>
      <c r="DS5" s="268" t="s">
        <v>3452</v>
      </c>
      <c r="DT5" s="318" t="s">
        <v>3501</v>
      </c>
      <c r="DU5" s="268" t="s">
        <v>3452</v>
      </c>
      <c r="DV5" s="318" t="s">
        <v>3502</v>
      </c>
      <c r="DW5" s="268" t="s">
        <v>3452</v>
      </c>
      <c r="DX5" s="318" t="s">
        <v>3503</v>
      </c>
      <c r="DY5" s="268" t="s">
        <v>3452</v>
      </c>
      <c r="DZ5" s="318" t="s">
        <v>3504</v>
      </c>
      <c r="EA5" s="268" t="s">
        <v>3452</v>
      </c>
      <c r="EB5" s="318" t="s">
        <v>3505</v>
      </c>
      <c r="EC5" s="268" t="s">
        <v>3452</v>
      </c>
      <c r="ED5" s="318" t="s">
        <v>3506</v>
      </c>
      <c r="EE5" s="319" t="s">
        <v>3452</v>
      </c>
      <c r="EF5" s="320" t="s">
        <v>3507</v>
      </c>
      <c r="EG5" s="320" t="s">
        <v>3507</v>
      </c>
      <c r="EH5" s="169" t="s">
        <v>3759</v>
      </c>
      <c r="EI5" s="169" t="s">
        <v>3452</v>
      </c>
      <c r="EJ5" s="169" t="s">
        <v>3760</v>
      </c>
      <c r="EK5" s="169" t="s">
        <v>3452</v>
      </c>
      <c r="EL5" s="169"/>
      <c r="EM5" s="322" t="s">
        <v>33</v>
      </c>
      <c r="EN5" s="323" t="s">
        <v>3510</v>
      </c>
      <c r="EO5" s="323" t="s">
        <v>3511</v>
      </c>
      <c r="EP5" s="323" t="s">
        <v>3510</v>
      </c>
      <c r="EQ5" s="323" t="s">
        <v>3512</v>
      </c>
      <c r="ER5" s="323" t="s">
        <v>3510</v>
      </c>
      <c r="ES5" s="323" t="s">
        <v>3513</v>
      </c>
      <c r="ET5" s="323" t="s">
        <v>3514</v>
      </c>
    </row>
    <row r="6" spans="1:150">
      <c r="A6" s="369">
        <v>1</v>
      </c>
      <c r="B6" s="370">
        <v>2</v>
      </c>
      <c r="C6" s="370"/>
      <c r="D6" s="370">
        <v>3</v>
      </c>
      <c r="E6" s="371">
        <v>4</v>
      </c>
      <c r="F6" s="371">
        <v>5</v>
      </c>
      <c r="G6" s="371">
        <v>6</v>
      </c>
      <c r="H6" s="371">
        <v>5</v>
      </c>
      <c r="I6" s="371"/>
      <c r="J6" s="371">
        <v>6</v>
      </c>
      <c r="K6" s="371">
        <v>7</v>
      </c>
      <c r="L6" s="371">
        <v>8</v>
      </c>
      <c r="M6" s="394"/>
      <c r="N6" s="372">
        <v>9</v>
      </c>
      <c r="O6" s="371">
        <v>10</v>
      </c>
      <c r="P6" s="371"/>
      <c r="Q6" s="371"/>
      <c r="R6" s="371">
        <v>11</v>
      </c>
      <c r="S6" s="371">
        <v>6</v>
      </c>
      <c r="T6" s="371">
        <v>7</v>
      </c>
      <c r="U6" s="371">
        <v>8</v>
      </c>
      <c r="V6" s="371">
        <v>9</v>
      </c>
      <c r="W6" s="371"/>
      <c r="X6" s="371">
        <v>10</v>
      </c>
      <c r="Y6" s="371">
        <v>11</v>
      </c>
      <c r="Z6" s="371">
        <v>12</v>
      </c>
      <c r="AA6" s="371">
        <v>13</v>
      </c>
      <c r="AB6" s="371"/>
      <c r="AC6" s="371">
        <v>14</v>
      </c>
      <c r="AD6" s="371">
        <v>15</v>
      </c>
      <c r="AE6" s="371">
        <v>16</v>
      </c>
      <c r="AF6" s="371">
        <v>17</v>
      </c>
      <c r="AG6" s="371"/>
      <c r="AH6" s="371">
        <v>18</v>
      </c>
      <c r="AI6" s="371">
        <v>19</v>
      </c>
      <c r="AJ6" s="371">
        <v>20</v>
      </c>
      <c r="AK6" s="371">
        <v>21</v>
      </c>
      <c r="AL6" s="374"/>
      <c r="AM6" s="373">
        <v>22</v>
      </c>
      <c r="AN6" s="371">
        <v>19</v>
      </c>
      <c r="AO6" s="371">
        <v>20</v>
      </c>
      <c r="AP6" s="371">
        <v>21</v>
      </c>
      <c r="AQ6" s="374"/>
      <c r="AR6" s="373">
        <v>22</v>
      </c>
      <c r="AS6" s="371">
        <v>19</v>
      </c>
      <c r="AT6" s="371">
        <v>20</v>
      </c>
      <c r="AU6" s="371">
        <v>21</v>
      </c>
      <c r="AV6" s="374"/>
      <c r="AW6" s="373">
        <v>22</v>
      </c>
      <c r="AX6" s="371">
        <v>19</v>
      </c>
      <c r="AY6" s="371">
        <v>20</v>
      </c>
      <c r="AZ6" s="371">
        <v>21</v>
      </c>
      <c r="BA6" s="374"/>
      <c r="BB6" s="373">
        <v>22</v>
      </c>
      <c r="BC6" s="371">
        <v>19</v>
      </c>
      <c r="BD6" s="371">
        <v>20</v>
      </c>
      <c r="BE6" s="371">
        <v>21</v>
      </c>
      <c r="BF6" s="374"/>
      <c r="BG6" s="373">
        <v>22</v>
      </c>
      <c r="BH6" s="371">
        <v>19</v>
      </c>
      <c r="BI6" s="371">
        <v>20</v>
      </c>
      <c r="BJ6" s="371">
        <v>21</v>
      </c>
      <c r="BK6" s="374"/>
      <c r="BL6" s="373">
        <v>22</v>
      </c>
      <c r="BM6" s="371">
        <v>19</v>
      </c>
      <c r="BN6" s="371">
        <v>20</v>
      </c>
      <c r="BO6" s="371">
        <v>21</v>
      </c>
      <c r="BP6" s="374"/>
      <c r="BQ6" s="373">
        <v>22</v>
      </c>
      <c r="BR6" s="371">
        <v>19</v>
      </c>
      <c r="BS6" s="371">
        <v>20</v>
      </c>
      <c r="BT6" s="371">
        <v>21</v>
      </c>
      <c r="BU6" s="374"/>
      <c r="BV6" s="373">
        <v>22</v>
      </c>
      <c r="BW6" s="371">
        <v>19</v>
      </c>
      <c r="BX6" s="371">
        <v>20</v>
      </c>
      <c r="BY6" s="371">
        <v>21</v>
      </c>
      <c r="BZ6" s="374"/>
      <c r="CA6" s="373">
        <v>22</v>
      </c>
      <c r="CB6" s="371">
        <v>19</v>
      </c>
      <c r="CC6" s="371">
        <v>20</v>
      </c>
      <c r="CD6" s="371">
        <v>21</v>
      </c>
      <c r="CE6" s="374"/>
      <c r="CF6" s="373">
        <v>22</v>
      </c>
      <c r="CG6" s="371">
        <v>19</v>
      </c>
      <c r="CH6" s="371">
        <v>20</v>
      </c>
      <c r="CI6" s="371">
        <v>21</v>
      </c>
      <c r="CJ6" s="374"/>
      <c r="CK6" s="373">
        <v>22</v>
      </c>
      <c r="CL6" s="371">
        <v>19</v>
      </c>
      <c r="CM6" s="371">
        <v>20</v>
      </c>
      <c r="CN6" s="371">
        <v>21</v>
      </c>
      <c r="CO6" s="374"/>
      <c r="CP6" s="373">
        <v>22</v>
      </c>
      <c r="CQ6" s="371">
        <v>19</v>
      </c>
      <c r="CR6" s="371">
        <v>20</v>
      </c>
      <c r="CS6" s="371">
        <v>21</v>
      </c>
      <c r="CT6" s="374"/>
      <c r="CU6" s="373">
        <v>22</v>
      </c>
      <c r="CV6" s="371">
        <v>19</v>
      </c>
      <c r="CW6" s="371">
        <v>20</v>
      </c>
      <c r="CX6" s="371">
        <v>21</v>
      </c>
      <c r="CY6" s="374"/>
      <c r="CZ6" s="373">
        <v>22</v>
      </c>
      <c r="DA6" s="371">
        <v>19</v>
      </c>
      <c r="DB6" s="371">
        <v>20</v>
      </c>
      <c r="DC6" s="371">
        <v>21</v>
      </c>
      <c r="DD6" s="374"/>
      <c r="DE6" s="373">
        <v>22</v>
      </c>
      <c r="DF6" s="371">
        <v>19</v>
      </c>
      <c r="DG6" s="371">
        <v>20</v>
      </c>
      <c r="DH6" s="371">
        <v>21</v>
      </c>
      <c r="DI6" s="374"/>
      <c r="DJ6" s="373">
        <v>22</v>
      </c>
      <c r="DK6" s="371">
        <v>19</v>
      </c>
      <c r="DL6" s="371">
        <v>20</v>
      </c>
      <c r="DM6" s="371">
        <v>21</v>
      </c>
      <c r="DN6" s="374"/>
      <c r="DO6" s="374">
        <v>22</v>
      </c>
      <c r="DP6" s="331">
        <v>8</v>
      </c>
      <c r="DQ6" s="332">
        <v>9</v>
      </c>
      <c r="DR6" s="332">
        <v>10</v>
      </c>
      <c r="DS6" s="332">
        <v>11</v>
      </c>
      <c r="DT6" s="332">
        <v>12</v>
      </c>
      <c r="DU6" s="332">
        <v>13</v>
      </c>
      <c r="DV6" s="332">
        <v>14</v>
      </c>
      <c r="DW6" s="332">
        <v>15</v>
      </c>
      <c r="DX6" s="332">
        <v>16</v>
      </c>
      <c r="DY6" s="332">
        <v>17</v>
      </c>
      <c r="DZ6" s="332">
        <v>18</v>
      </c>
      <c r="EA6" s="332">
        <v>19</v>
      </c>
      <c r="EB6" s="332">
        <v>20</v>
      </c>
      <c r="EC6" s="332">
        <v>21</v>
      </c>
      <c r="ED6" s="332">
        <v>22</v>
      </c>
      <c r="EE6" s="333">
        <v>23</v>
      </c>
      <c r="EM6" s="312"/>
    </row>
    <row r="7" spans="1:150" ht="25.5">
      <c r="A7" s="276"/>
      <c r="B7" s="278" t="s">
        <v>3761</v>
      </c>
      <c r="C7" s="278"/>
      <c r="D7" s="279"/>
      <c r="E7" s="292"/>
      <c r="F7" s="292"/>
      <c r="G7" s="292"/>
      <c r="H7" s="292"/>
      <c r="I7" s="281">
        <f t="shared" ref="I7:I30" si="0">SUM(J7-G7/20)</f>
        <v>0</v>
      </c>
      <c r="J7" s="281">
        <f t="shared" ref="J7:J30" si="1">SUM((G7*6*21)/(8*20*100))+(G7/20)</f>
        <v>0</v>
      </c>
      <c r="K7" s="292"/>
      <c r="L7" s="400"/>
      <c r="M7" s="438">
        <f t="shared" ref="M7:M29" si="2">SUM(L7*I7)</f>
        <v>0</v>
      </c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9"/>
      <c r="AM7" s="299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6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9"/>
      <c r="EF7" s="353"/>
      <c r="EG7" s="353"/>
      <c r="EM7" s="312"/>
    </row>
    <row r="8" spans="1:150" ht="38.25">
      <c r="A8" s="259">
        <v>1</v>
      </c>
      <c r="B8" s="439" t="s">
        <v>3762</v>
      </c>
      <c r="C8" s="439" t="s">
        <v>3763</v>
      </c>
      <c r="D8" s="439" t="s">
        <v>3764</v>
      </c>
      <c r="E8" s="440">
        <v>85000</v>
      </c>
      <c r="F8" s="441" t="s">
        <v>3454</v>
      </c>
      <c r="G8" s="405">
        <f t="shared" ref="G8:G28" si="3">SUM(E8:F8)</f>
        <v>85000</v>
      </c>
      <c r="H8" s="405">
        <v>20</v>
      </c>
      <c r="I8" s="281">
        <f t="shared" si="0"/>
        <v>669.375</v>
      </c>
      <c r="J8" s="281">
        <f t="shared" si="1"/>
        <v>4919.375</v>
      </c>
      <c r="K8" s="384" t="s">
        <v>3765</v>
      </c>
      <c r="L8" s="407">
        <v>18</v>
      </c>
      <c r="M8" s="438">
        <f t="shared" si="2"/>
        <v>12048.75</v>
      </c>
      <c r="N8" s="281">
        <f t="shared" ref="N8:N29" si="4">SUM(L8*J8)</f>
        <v>88548.75</v>
      </c>
      <c r="O8" s="282">
        <f t="shared" ref="O8:O29" si="5">SUM(P8:Q8)</f>
        <v>85557</v>
      </c>
      <c r="P8" s="282">
        <f t="shared" ref="P8:R29" si="6">SUM(U8,Z8,AE8,AJ8,AO8,AT8,AY8,BD8,BI8,BN8,BS8,BX8,CC8,CH8,CM8,CR8,CW8,DB8,DG8,DL8)</f>
        <v>73614</v>
      </c>
      <c r="Q8" s="282">
        <f t="shared" si="6"/>
        <v>11943</v>
      </c>
      <c r="R8" s="282">
        <f t="shared" si="6"/>
        <v>0</v>
      </c>
      <c r="S8" s="289" t="s">
        <v>3766</v>
      </c>
      <c r="T8" s="408" t="s">
        <v>3548</v>
      </c>
      <c r="U8" s="409">
        <v>4250</v>
      </c>
      <c r="V8" s="409">
        <v>670</v>
      </c>
      <c r="W8" s="409"/>
      <c r="X8" s="291">
        <f>SUM(U8:W8)</f>
        <v>4920</v>
      </c>
      <c r="Y8" s="408" t="s">
        <v>3559</v>
      </c>
      <c r="Z8" s="409">
        <v>4250</v>
      </c>
      <c r="AA8" s="409">
        <v>670</v>
      </c>
      <c r="AB8" s="409"/>
      <c r="AC8" s="347">
        <f>SUM(Z8:AB8)</f>
        <v>4920</v>
      </c>
      <c r="AD8" s="289" t="s">
        <v>3597</v>
      </c>
      <c r="AE8" s="409">
        <v>14364</v>
      </c>
      <c r="AF8" s="409">
        <v>2313</v>
      </c>
      <c r="AG8" s="410"/>
      <c r="AH8" s="347">
        <f t="shared" ref="AH8:AH29" si="7">SUM(AE8:AG8)</f>
        <v>16677</v>
      </c>
      <c r="AI8" s="282" t="s">
        <v>3578</v>
      </c>
      <c r="AJ8" s="409">
        <v>4250</v>
      </c>
      <c r="AK8" s="409">
        <v>670</v>
      </c>
      <c r="AL8" s="411"/>
      <c r="AM8" s="347">
        <f t="shared" ref="AM8:AM29" si="8">SUM(AJ8:AL8)</f>
        <v>4920</v>
      </c>
      <c r="AN8" s="413" t="s">
        <v>3527</v>
      </c>
      <c r="AO8" s="413">
        <v>4250</v>
      </c>
      <c r="AP8" s="413">
        <v>670</v>
      </c>
      <c r="AQ8" s="412"/>
      <c r="AR8" s="291">
        <f t="shared" ref="AR8:AR28" si="9">SUM(AO8:AQ8)</f>
        <v>4920</v>
      </c>
      <c r="AS8" s="412" t="s">
        <v>3599</v>
      </c>
      <c r="AT8" s="412">
        <v>4250</v>
      </c>
      <c r="AU8" s="412">
        <v>670</v>
      </c>
      <c r="AV8" s="412"/>
      <c r="AW8" s="347">
        <f t="shared" ref="AW8:AW28" si="10">SUM(AT8:AV8)</f>
        <v>4920</v>
      </c>
      <c r="AX8" s="412" t="s">
        <v>3600</v>
      </c>
      <c r="AY8" s="412">
        <v>4250</v>
      </c>
      <c r="AZ8" s="412">
        <v>670</v>
      </c>
      <c r="BA8" s="412"/>
      <c r="BB8" s="347">
        <f t="shared" ref="BB8:BB28" si="11">SUM(AY8:BA8)</f>
        <v>4920</v>
      </c>
      <c r="BC8" s="426" t="s">
        <v>3638</v>
      </c>
      <c r="BD8" s="412">
        <v>4250</v>
      </c>
      <c r="BE8" s="412">
        <v>750</v>
      </c>
      <c r="BF8" s="412"/>
      <c r="BG8" s="347">
        <f t="shared" ref="BG8:BG28" si="12">SUM(BD8:BF8)</f>
        <v>5000</v>
      </c>
      <c r="BH8" s="421" t="s">
        <v>3710</v>
      </c>
      <c r="BI8" s="413">
        <v>4250</v>
      </c>
      <c r="BJ8" s="413">
        <v>590</v>
      </c>
      <c r="BK8" s="412"/>
      <c r="BL8" s="347">
        <f t="shared" ref="BL8:BL28" si="13">SUM(BI8:BK8)</f>
        <v>4840</v>
      </c>
      <c r="BM8" s="413" t="s">
        <v>3601</v>
      </c>
      <c r="BN8" s="413">
        <v>4250</v>
      </c>
      <c r="BO8" s="413">
        <v>670</v>
      </c>
      <c r="BP8" s="412"/>
      <c r="BQ8" s="291">
        <f t="shared" ref="BQ8:BQ28" si="14">SUM(BN8:BP8)</f>
        <v>4920</v>
      </c>
      <c r="BR8" s="413" t="s">
        <v>3626</v>
      </c>
      <c r="BS8" s="413">
        <v>4000</v>
      </c>
      <c r="BT8" s="413">
        <v>920</v>
      </c>
      <c r="BU8" s="413"/>
      <c r="BV8" s="413">
        <f t="shared" ref="BV8:BV13" si="15">SUM(BS8:BU8)</f>
        <v>4920</v>
      </c>
      <c r="BW8" s="412" t="s">
        <v>3660</v>
      </c>
      <c r="BX8" s="412">
        <v>4250</v>
      </c>
      <c r="BY8" s="412">
        <v>670</v>
      </c>
      <c r="BZ8" s="412"/>
      <c r="CA8" s="412">
        <f t="shared" ref="CA8:CA28" si="16">SUM(BX8:BZ8)</f>
        <v>4920</v>
      </c>
      <c r="CB8" s="412" t="s">
        <v>3550</v>
      </c>
      <c r="CC8" s="412">
        <v>4250</v>
      </c>
      <c r="CD8" s="412">
        <v>670</v>
      </c>
      <c r="CE8" s="412"/>
      <c r="CF8" s="412">
        <f t="shared" ref="CF8:CF28" si="17">SUM(CC8:CE8)</f>
        <v>4920</v>
      </c>
      <c r="CG8" s="401" t="s">
        <v>3665</v>
      </c>
      <c r="CH8" s="412">
        <v>4250</v>
      </c>
      <c r="CI8" s="412">
        <v>670</v>
      </c>
      <c r="CJ8" s="412"/>
      <c r="CK8" s="412">
        <f t="shared" ref="CK8:CK28" si="18">SUM(CH8:CJ8)</f>
        <v>4920</v>
      </c>
      <c r="CL8" s="412" t="s">
        <v>3666</v>
      </c>
      <c r="CM8" s="412">
        <v>4250</v>
      </c>
      <c r="CN8" s="412">
        <v>670</v>
      </c>
      <c r="CO8" s="412"/>
      <c r="CP8" s="412">
        <f t="shared" ref="CP8:CP28" si="19">SUM(CM8:CO8)</f>
        <v>4920</v>
      </c>
      <c r="CQ8" s="412"/>
      <c r="CR8" s="412"/>
      <c r="CS8" s="412"/>
      <c r="CT8" s="412"/>
      <c r="CU8" s="412">
        <f t="shared" ref="CU8:CU28" si="20">SUM(CR8:CT8)</f>
        <v>0</v>
      </c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4">
        <v>1</v>
      </c>
      <c r="DQ8" s="410">
        <v>85000</v>
      </c>
      <c r="DR8" s="410"/>
      <c r="DS8" s="410"/>
      <c r="DT8" s="410"/>
      <c r="DU8" s="410"/>
      <c r="DV8" s="410">
        <v>1</v>
      </c>
      <c r="DW8" s="410">
        <v>85000</v>
      </c>
      <c r="DX8" s="410"/>
      <c r="DY8" s="410"/>
      <c r="DZ8" s="410"/>
      <c r="EA8" s="410"/>
      <c r="EB8" s="410"/>
      <c r="EC8" s="410"/>
      <c r="ED8" s="410"/>
      <c r="EE8" s="411"/>
      <c r="EF8" s="353">
        <f t="shared" ref="EF8:EG23" si="21">SUM(ED8,EB8,DZ8,DX8,DV8,DT8)</f>
        <v>1</v>
      </c>
      <c r="EG8" s="353">
        <f t="shared" si="21"/>
        <v>85000</v>
      </c>
      <c r="EH8" s="416"/>
      <c r="EI8" s="416"/>
      <c r="EJ8" s="416">
        <v>1</v>
      </c>
      <c r="EK8" s="416">
        <v>85000</v>
      </c>
      <c r="EL8" s="416"/>
      <c r="EM8" s="415">
        <v>1</v>
      </c>
      <c r="EN8" s="416"/>
      <c r="EO8" s="416"/>
      <c r="EP8" s="416"/>
      <c r="EQ8" s="416"/>
      <c r="ER8" s="416"/>
      <c r="ES8" s="416"/>
      <c r="ET8" s="416"/>
    </row>
    <row r="9" spans="1:150" ht="48">
      <c r="A9" s="288">
        <v>2</v>
      </c>
      <c r="B9" s="442" t="s">
        <v>3767</v>
      </c>
      <c r="C9" s="442" t="s">
        <v>3768</v>
      </c>
      <c r="D9" s="442" t="s">
        <v>3769</v>
      </c>
      <c r="E9" s="405">
        <v>42500</v>
      </c>
      <c r="F9" s="423">
        <v>5000</v>
      </c>
      <c r="G9" s="405">
        <f t="shared" si="3"/>
        <v>47500</v>
      </c>
      <c r="H9" s="405">
        <v>20</v>
      </c>
      <c r="I9" s="281">
        <f t="shared" si="0"/>
        <v>374.0625</v>
      </c>
      <c r="J9" s="281">
        <f t="shared" si="1"/>
        <v>2749.0625</v>
      </c>
      <c r="K9" s="346" t="s">
        <v>3770</v>
      </c>
      <c r="L9" s="407">
        <v>18</v>
      </c>
      <c r="M9" s="438">
        <f t="shared" si="2"/>
        <v>6733.125</v>
      </c>
      <c r="N9" s="281">
        <f t="shared" si="4"/>
        <v>49483.125</v>
      </c>
      <c r="O9" s="282">
        <f t="shared" si="5"/>
        <v>44000</v>
      </c>
      <c r="P9" s="282">
        <f t="shared" si="6"/>
        <v>32775</v>
      </c>
      <c r="Q9" s="282">
        <f t="shared" si="6"/>
        <v>11225</v>
      </c>
      <c r="R9" s="282">
        <f t="shared" si="6"/>
        <v>0</v>
      </c>
      <c r="S9" s="289" t="s">
        <v>3771</v>
      </c>
      <c r="T9" s="408" t="s">
        <v>3539</v>
      </c>
      <c r="U9" s="409">
        <v>2125</v>
      </c>
      <c r="V9" s="409">
        <v>1875</v>
      </c>
      <c r="W9" s="409"/>
      <c r="X9" s="291">
        <f t="shared" ref="X9:X29" si="22">SUM(U9:W9)</f>
        <v>4000</v>
      </c>
      <c r="Y9" s="409" t="s">
        <v>3772</v>
      </c>
      <c r="Z9" s="409">
        <v>2375</v>
      </c>
      <c r="AA9" s="409">
        <v>2625</v>
      </c>
      <c r="AB9" s="409"/>
      <c r="AC9" s="347">
        <f t="shared" ref="AC9:AC29" si="23">SUM(Z9:AB9)</f>
        <v>5000</v>
      </c>
      <c r="AD9" s="355">
        <v>39241</v>
      </c>
      <c r="AE9" s="410">
        <v>2125</v>
      </c>
      <c r="AF9" s="410">
        <v>875</v>
      </c>
      <c r="AG9" s="410"/>
      <c r="AH9" s="347">
        <f t="shared" si="7"/>
        <v>3000</v>
      </c>
      <c r="AI9" s="282" t="s">
        <v>3578</v>
      </c>
      <c r="AJ9" s="409">
        <v>2125</v>
      </c>
      <c r="AK9" s="409">
        <v>875</v>
      </c>
      <c r="AL9" s="411"/>
      <c r="AM9" s="347">
        <f t="shared" si="8"/>
        <v>3000</v>
      </c>
      <c r="AN9" s="412" t="s">
        <v>3568</v>
      </c>
      <c r="AO9" s="412">
        <v>3400</v>
      </c>
      <c r="AP9" s="412">
        <v>600</v>
      </c>
      <c r="AQ9" s="412"/>
      <c r="AR9" s="291">
        <f t="shared" si="9"/>
        <v>4000</v>
      </c>
      <c r="AS9" s="412" t="s">
        <v>3600</v>
      </c>
      <c r="AT9" s="412">
        <v>2625</v>
      </c>
      <c r="AU9" s="412">
        <v>375</v>
      </c>
      <c r="AV9" s="412"/>
      <c r="AW9" s="347">
        <f t="shared" si="10"/>
        <v>3000</v>
      </c>
      <c r="AX9" s="427" t="s">
        <v>3710</v>
      </c>
      <c r="AY9" s="412">
        <v>7000</v>
      </c>
      <c r="AZ9" s="412">
        <v>1000</v>
      </c>
      <c r="BA9" s="412"/>
      <c r="BB9" s="347">
        <f t="shared" si="11"/>
        <v>8000</v>
      </c>
      <c r="BC9" s="412" t="s">
        <v>3626</v>
      </c>
      <c r="BD9" s="412">
        <v>3000</v>
      </c>
      <c r="BE9" s="412">
        <v>1000</v>
      </c>
      <c r="BF9" s="412"/>
      <c r="BG9" s="347">
        <f t="shared" si="12"/>
        <v>4000</v>
      </c>
      <c r="BH9" s="412" t="s">
        <v>3550</v>
      </c>
      <c r="BI9" s="412">
        <v>4000</v>
      </c>
      <c r="BJ9" s="412">
        <v>1000</v>
      </c>
      <c r="BK9" s="412"/>
      <c r="BL9" s="347">
        <f t="shared" si="13"/>
        <v>5000</v>
      </c>
      <c r="BM9" s="412" t="s">
        <v>3665</v>
      </c>
      <c r="BN9" s="412">
        <v>4000</v>
      </c>
      <c r="BO9" s="412">
        <v>1000</v>
      </c>
      <c r="BP9" s="412"/>
      <c r="BQ9" s="291">
        <f t="shared" si="14"/>
        <v>5000</v>
      </c>
      <c r="BR9" s="412"/>
      <c r="BS9" s="412"/>
      <c r="BT9" s="412"/>
      <c r="BU9" s="412"/>
      <c r="BV9" s="412">
        <f t="shared" si="15"/>
        <v>0</v>
      </c>
      <c r="BW9" s="412"/>
      <c r="BX9" s="412"/>
      <c r="BY9" s="412"/>
      <c r="BZ9" s="412"/>
      <c r="CA9" s="412">
        <f t="shared" si="16"/>
        <v>0</v>
      </c>
      <c r="CB9" s="412"/>
      <c r="CC9" s="412"/>
      <c r="CD9" s="412"/>
      <c r="CE9" s="412"/>
      <c r="CF9" s="412">
        <f t="shared" si="17"/>
        <v>0</v>
      </c>
      <c r="CG9" s="412"/>
      <c r="CH9" s="412"/>
      <c r="CI9" s="412"/>
      <c r="CJ9" s="412"/>
      <c r="CK9" s="412">
        <f t="shared" si="18"/>
        <v>0</v>
      </c>
      <c r="CL9" s="412"/>
      <c r="CM9" s="412"/>
      <c r="CN9" s="412"/>
      <c r="CO9" s="412"/>
      <c r="CP9" s="412">
        <f t="shared" si="19"/>
        <v>0</v>
      </c>
      <c r="CQ9" s="412"/>
      <c r="CR9" s="412"/>
      <c r="CS9" s="412"/>
      <c r="CT9" s="412"/>
      <c r="CU9" s="412">
        <f t="shared" si="20"/>
        <v>0</v>
      </c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4">
        <v>1</v>
      </c>
      <c r="DQ9" s="410">
        <v>47500</v>
      </c>
      <c r="DR9" s="410"/>
      <c r="DS9" s="410"/>
      <c r="DT9" s="410"/>
      <c r="DU9" s="410"/>
      <c r="DV9" s="410">
        <v>1</v>
      </c>
      <c r="DW9" s="410">
        <v>47500</v>
      </c>
      <c r="DX9" s="410"/>
      <c r="DY9" s="410"/>
      <c r="DZ9" s="410"/>
      <c r="EA9" s="410"/>
      <c r="EB9" s="410"/>
      <c r="EC9" s="410"/>
      <c r="ED9" s="410"/>
      <c r="EE9" s="411"/>
      <c r="EF9" s="353">
        <f t="shared" si="21"/>
        <v>1</v>
      </c>
      <c r="EG9" s="353">
        <f t="shared" si="21"/>
        <v>47500</v>
      </c>
      <c r="EH9" s="416">
        <v>1</v>
      </c>
      <c r="EI9" s="416">
        <v>47500</v>
      </c>
      <c r="EJ9" s="416"/>
      <c r="EK9" s="416"/>
      <c r="EL9" s="416"/>
      <c r="EM9" s="415">
        <v>1</v>
      </c>
      <c r="EN9" s="416"/>
      <c r="EO9" s="416"/>
      <c r="EP9" s="416"/>
      <c r="EQ9" s="416"/>
      <c r="ER9" s="416"/>
      <c r="ES9" s="416"/>
      <c r="ET9" s="416"/>
    </row>
    <row r="10" spans="1:150" ht="51.75" thickBot="1">
      <c r="A10" s="259">
        <v>3</v>
      </c>
      <c r="B10" s="439" t="s">
        <v>3773</v>
      </c>
      <c r="C10" s="439" t="s">
        <v>3774</v>
      </c>
      <c r="D10" s="439" t="s">
        <v>3769</v>
      </c>
      <c r="E10" s="440">
        <v>42500</v>
      </c>
      <c r="F10" s="441">
        <v>5000</v>
      </c>
      <c r="G10" s="405">
        <f t="shared" si="3"/>
        <v>47500</v>
      </c>
      <c r="H10" s="405">
        <v>20</v>
      </c>
      <c r="I10" s="281">
        <f t="shared" si="0"/>
        <v>374.0625</v>
      </c>
      <c r="J10" s="281">
        <f t="shared" si="1"/>
        <v>2749.0625</v>
      </c>
      <c r="K10" s="384" t="s">
        <v>3775</v>
      </c>
      <c r="L10" s="407">
        <v>18</v>
      </c>
      <c r="M10" s="438">
        <f t="shared" si="2"/>
        <v>6733.125</v>
      </c>
      <c r="N10" s="281">
        <f t="shared" si="4"/>
        <v>49483.125</v>
      </c>
      <c r="O10" s="282">
        <f t="shared" si="5"/>
        <v>14780</v>
      </c>
      <c r="P10" s="282">
        <f t="shared" si="6"/>
        <v>12530</v>
      </c>
      <c r="Q10" s="282">
        <f t="shared" si="6"/>
        <v>2250</v>
      </c>
      <c r="R10" s="282">
        <f t="shared" si="6"/>
        <v>0</v>
      </c>
      <c r="S10" s="289" t="s">
        <v>3776</v>
      </c>
      <c r="T10" s="408" t="s">
        <v>3564</v>
      </c>
      <c r="U10" s="409">
        <v>2375</v>
      </c>
      <c r="V10" s="409">
        <v>375</v>
      </c>
      <c r="W10" s="409"/>
      <c r="X10" s="291">
        <f t="shared" si="22"/>
        <v>2750</v>
      </c>
      <c r="Y10" s="443" t="s">
        <v>3549</v>
      </c>
      <c r="Z10" s="410">
        <v>2375</v>
      </c>
      <c r="AA10" s="410">
        <v>375</v>
      </c>
      <c r="AB10" s="410"/>
      <c r="AC10" s="347">
        <f t="shared" si="23"/>
        <v>2750</v>
      </c>
      <c r="AD10" s="282" t="s">
        <v>3550</v>
      </c>
      <c r="AE10" s="410">
        <v>7780</v>
      </c>
      <c r="AF10" s="410">
        <v>1500</v>
      </c>
      <c r="AG10" s="410"/>
      <c r="AH10" s="347">
        <f t="shared" si="7"/>
        <v>9280</v>
      </c>
      <c r="AI10" s="410"/>
      <c r="AJ10" s="410"/>
      <c r="AK10" s="410"/>
      <c r="AL10" s="411"/>
      <c r="AM10" s="347">
        <f t="shared" si="8"/>
        <v>0</v>
      </c>
      <c r="AN10" s="412"/>
      <c r="AO10" s="412"/>
      <c r="AP10" s="412"/>
      <c r="AQ10" s="412"/>
      <c r="AR10" s="291">
        <f t="shared" si="9"/>
        <v>0</v>
      </c>
      <c r="AS10" s="412"/>
      <c r="AT10" s="412"/>
      <c r="AU10" s="412"/>
      <c r="AV10" s="412"/>
      <c r="AW10" s="347">
        <f t="shared" si="10"/>
        <v>0</v>
      </c>
      <c r="AX10" s="412"/>
      <c r="AY10" s="412"/>
      <c r="AZ10" s="412"/>
      <c r="BA10" s="412"/>
      <c r="BB10" s="347">
        <f t="shared" si="11"/>
        <v>0</v>
      </c>
      <c r="BC10" s="412"/>
      <c r="BD10" s="412"/>
      <c r="BE10" s="412"/>
      <c r="BF10" s="412"/>
      <c r="BG10" s="347">
        <f t="shared" si="12"/>
        <v>0</v>
      </c>
      <c r="BH10" s="412"/>
      <c r="BI10" s="412"/>
      <c r="BJ10" s="412"/>
      <c r="BK10" s="412"/>
      <c r="BL10" s="347">
        <f t="shared" si="13"/>
        <v>0</v>
      </c>
      <c r="BM10" s="412"/>
      <c r="BN10" s="412"/>
      <c r="BO10" s="412"/>
      <c r="BP10" s="412"/>
      <c r="BQ10" s="291">
        <f t="shared" si="14"/>
        <v>0</v>
      </c>
      <c r="BR10" s="412"/>
      <c r="BS10" s="412"/>
      <c r="BT10" s="412"/>
      <c r="BU10" s="412"/>
      <c r="BV10" s="412">
        <f t="shared" si="15"/>
        <v>0</v>
      </c>
      <c r="BW10" s="412"/>
      <c r="BX10" s="412"/>
      <c r="BY10" s="412"/>
      <c r="BZ10" s="412"/>
      <c r="CA10" s="412">
        <f t="shared" si="16"/>
        <v>0</v>
      </c>
      <c r="CB10" s="412"/>
      <c r="CC10" s="412"/>
      <c r="CD10" s="412"/>
      <c r="CE10" s="412"/>
      <c r="CF10" s="412">
        <f t="shared" si="17"/>
        <v>0</v>
      </c>
      <c r="CG10" s="412"/>
      <c r="CH10" s="412"/>
      <c r="CI10" s="412"/>
      <c r="CJ10" s="412"/>
      <c r="CK10" s="412">
        <f t="shared" si="18"/>
        <v>0</v>
      </c>
      <c r="CL10" s="412"/>
      <c r="CM10" s="412"/>
      <c r="CN10" s="412"/>
      <c r="CO10" s="412"/>
      <c r="CP10" s="412">
        <f t="shared" si="19"/>
        <v>0</v>
      </c>
      <c r="CQ10" s="412"/>
      <c r="CR10" s="412"/>
      <c r="CS10" s="412"/>
      <c r="CT10" s="412"/>
      <c r="CU10" s="412">
        <f t="shared" si="20"/>
        <v>0</v>
      </c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4">
        <v>1</v>
      </c>
      <c r="DQ10" s="410">
        <v>47500</v>
      </c>
      <c r="DR10" s="410"/>
      <c r="DS10" s="410"/>
      <c r="DT10" s="410"/>
      <c r="DU10" s="410"/>
      <c r="DV10" s="410">
        <v>1</v>
      </c>
      <c r="DW10" s="410">
        <v>47500</v>
      </c>
      <c r="DX10" s="410"/>
      <c r="DY10" s="410"/>
      <c r="DZ10" s="410"/>
      <c r="EA10" s="410"/>
      <c r="EB10" s="410"/>
      <c r="EC10" s="410"/>
      <c r="ED10" s="410"/>
      <c r="EE10" s="411"/>
      <c r="EF10" s="353">
        <f t="shared" si="21"/>
        <v>1</v>
      </c>
      <c r="EG10" s="353">
        <f t="shared" si="21"/>
        <v>47500</v>
      </c>
      <c r="EH10" s="416">
        <v>1</v>
      </c>
      <c r="EI10" s="416">
        <v>47500</v>
      </c>
      <c r="EJ10" s="416"/>
      <c r="EK10" s="416"/>
      <c r="EL10" s="416"/>
      <c r="EM10" s="415">
        <v>1</v>
      </c>
      <c r="EN10" s="416"/>
      <c r="EO10" s="416"/>
      <c r="EP10" s="416"/>
      <c r="EQ10" s="416"/>
      <c r="ER10" s="416"/>
      <c r="ES10" s="416"/>
      <c r="ET10" s="416"/>
    </row>
    <row r="11" spans="1:150" ht="51.75" thickBot="1">
      <c r="A11" s="288">
        <v>4</v>
      </c>
      <c r="B11" s="444" t="s">
        <v>3777</v>
      </c>
      <c r="C11" s="444" t="s">
        <v>3778</v>
      </c>
      <c r="D11" s="444" t="s">
        <v>3779</v>
      </c>
      <c r="E11" s="445">
        <v>42500</v>
      </c>
      <c r="F11" s="323">
        <v>5000</v>
      </c>
      <c r="G11" s="405">
        <f t="shared" si="3"/>
        <v>47500</v>
      </c>
      <c r="H11" s="405">
        <v>20</v>
      </c>
      <c r="I11" s="281">
        <f t="shared" si="0"/>
        <v>374.0625</v>
      </c>
      <c r="J11" s="281">
        <f t="shared" si="1"/>
        <v>2749.0625</v>
      </c>
      <c r="K11" s="446" t="s">
        <v>3780</v>
      </c>
      <c r="L11" s="407">
        <v>18</v>
      </c>
      <c r="M11" s="438">
        <f t="shared" si="2"/>
        <v>6733.125</v>
      </c>
      <c r="N11" s="281">
        <f t="shared" si="4"/>
        <v>49483.125</v>
      </c>
      <c r="O11" s="282">
        <f t="shared" si="5"/>
        <v>34900</v>
      </c>
      <c r="P11" s="282">
        <f t="shared" si="6"/>
        <v>29100</v>
      </c>
      <c r="Q11" s="282">
        <f t="shared" si="6"/>
        <v>5800</v>
      </c>
      <c r="R11" s="282">
        <f t="shared" si="6"/>
        <v>0</v>
      </c>
      <c r="S11" s="289" t="s">
        <v>3781</v>
      </c>
      <c r="T11" s="408" t="s">
        <v>3548</v>
      </c>
      <c r="U11" s="409">
        <v>2500</v>
      </c>
      <c r="V11" s="409">
        <v>250</v>
      </c>
      <c r="W11" s="409"/>
      <c r="X11" s="291">
        <f t="shared" si="22"/>
        <v>2750</v>
      </c>
      <c r="Y11" s="408" t="s">
        <v>3559</v>
      </c>
      <c r="Z11" s="409">
        <v>2500</v>
      </c>
      <c r="AA11" s="409">
        <v>250</v>
      </c>
      <c r="AB11" s="409"/>
      <c r="AC11" s="347">
        <f t="shared" si="23"/>
        <v>2750</v>
      </c>
      <c r="AD11" s="289" t="s">
        <v>3534</v>
      </c>
      <c r="AE11" s="410">
        <v>2375</v>
      </c>
      <c r="AF11" s="410">
        <v>625</v>
      </c>
      <c r="AG11" s="410"/>
      <c r="AH11" s="347">
        <f t="shared" si="7"/>
        <v>3000</v>
      </c>
      <c r="AI11" s="410" t="s">
        <v>3568</v>
      </c>
      <c r="AJ11" s="410">
        <v>2150</v>
      </c>
      <c r="AK11" s="410">
        <v>250</v>
      </c>
      <c r="AL11" s="411"/>
      <c r="AM11" s="347">
        <f t="shared" si="8"/>
        <v>2400</v>
      </c>
      <c r="AN11" s="412" t="s">
        <v>3600</v>
      </c>
      <c r="AO11" s="412">
        <v>2375</v>
      </c>
      <c r="AP11" s="412">
        <v>625</v>
      </c>
      <c r="AQ11" s="412"/>
      <c r="AR11" s="291">
        <f t="shared" si="9"/>
        <v>3000</v>
      </c>
      <c r="AS11" s="427" t="s">
        <v>3638</v>
      </c>
      <c r="AT11" s="412">
        <v>2500</v>
      </c>
      <c r="AU11" s="412">
        <v>500</v>
      </c>
      <c r="AV11" s="412"/>
      <c r="AW11" s="347">
        <f t="shared" si="10"/>
        <v>3000</v>
      </c>
      <c r="AX11" s="424" t="s">
        <v>3710</v>
      </c>
      <c r="AY11" s="413">
        <v>2375</v>
      </c>
      <c r="AZ11" s="413">
        <v>625</v>
      </c>
      <c r="BA11" s="412"/>
      <c r="BB11" s="347">
        <f t="shared" si="11"/>
        <v>3000</v>
      </c>
      <c r="BC11" s="424" t="s">
        <v>3710</v>
      </c>
      <c r="BD11" s="412">
        <v>2375</v>
      </c>
      <c r="BE11" s="412">
        <v>625</v>
      </c>
      <c r="BF11" s="412"/>
      <c r="BG11" s="347">
        <f t="shared" si="12"/>
        <v>3000</v>
      </c>
      <c r="BH11" s="413" t="s">
        <v>3601</v>
      </c>
      <c r="BI11" s="413">
        <v>2375</v>
      </c>
      <c r="BJ11" s="413">
        <v>625</v>
      </c>
      <c r="BK11" s="412"/>
      <c r="BL11" s="347">
        <f t="shared" si="13"/>
        <v>3000</v>
      </c>
      <c r="BM11" s="413" t="s">
        <v>3660</v>
      </c>
      <c r="BN11" s="413">
        <v>2600</v>
      </c>
      <c r="BO11" s="413">
        <v>400</v>
      </c>
      <c r="BP11" s="413"/>
      <c r="BQ11" s="347">
        <f t="shared" si="14"/>
        <v>3000</v>
      </c>
      <c r="BR11" s="412" t="s">
        <v>3550</v>
      </c>
      <c r="BS11" s="412">
        <v>2600</v>
      </c>
      <c r="BT11" s="412">
        <v>400</v>
      </c>
      <c r="BU11" s="412"/>
      <c r="BV11" s="412">
        <f t="shared" si="15"/>
        <v>3000</v>
      </c>
      <c r="BW11" s="412" t="s">
        <v>3665</v>
      </c>
      <c r="BX11" s="412">
        <v>2375</v>
      </c>
      <c r="BY11" s="412">
        <v>625</v>
      </c>
      <c r="BZ11" s="412"/>
      <c r="CA11" s="412">
        <f t="shared" si="16"/>
        <v>3000</v>
      </c>
      <c r="CB11" s="412"/>
      <c r="CC11" s="412"/>
      <c r="CD11" s="412"/>
      <c r="CE11" s="412"/>
      <c r="CF11" s="412">
        <f t="shared" si="17"/>
        <v>0</v>
      </c>
      <c r="CG11" s="412"/>
      <c r="CH11" s="412"/>
      <c r="CI11" s="412"/>
      <c r="CJ11" s="412"/>
      <c r="CK11" s="412">
        <f t="shared" si="18"/>
        <v>0</v>
      </c>
      <c r="CL11" s="412"/>
      <c r="CM11" s="412"/>
      <c r="CN11" s="412"/>
      <c r="CO11" s="412"/>
      <c r="CP11" s="412">
        <f t="shared" si="19"/>
        <v>0</v>
      </c>
      <c r="CQ11" s="412"/>
      <c r="CR11" s="412"/>
      <c r="CS11" s="412"/>
      <c r="CT11" s="412"/>
      <c r="CU11" s="412">
        <f t="shared" si="20"/>
        <v>0</v>
      </c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4">
        <v>1</v>
      </c>
      <c r="DQ11" s="410">
        <v>47500</v>
      </c>
      <c r="DR11" s="410"/>
      <c r="DS11" s="410"/>
      <c r="DT11" s="410"/>
      <c r="DU11" s="410"/>
      <c r="DV11" s="410">
        <v>1</v>
      </c>
      <c r="DW11" s="410">
        <v>47500</v>
      </c>
      <c r="DX11" s="410"/>
      <c r="DY11" s="410"/>
      <c r="DZ11" s="410"/>
      <c r="EA11" s="410"/>
      <c r="EB11" s="410"/>
      <c r="EC11" s="410"/>
      <c r="ED11" s="410"/>
      <c r="EE11" s="411"/>
      <c r="EF11" s="353">
        <f t="shared" si="21"/>
        <v>1</v>
      </c>
      <c r="EG11" s="353">
        <f t="shared" si="21"/>
        <v>47500</v>
      </c>
      <c r="EH11" s="416">
        <v>1</v>
      </c>
      <c r="EI11" s="416">
        <v>47500</v>
      </c>
      <c r="EJ11" s="416"/>
      <c r="EK11" s="416"/>
      <c r="EL11" s="416"/>
      <c r="EM11" s="415">
        <v>1</v>
      </c>
      <c r="EN11" s="416"/>
      <c r="EO11" s="416"/>
      <c r="EP11" s="416"/>
      <c r="EQ11" s="416"/>
      <c r="ER11" s="416"/>
      <c r="ES11" s="416"/>
      <c r="ET11" s="416"/>
    </row>
    <row r="12" spans="1:150" ht="39" thickBot="1">
      <c r="A12" s="259">
        <v>5</v>
      </c>
      <c r="B12" s="447" t="s">
        <v>3782</v>
      </c>
      <c r="C12" s="447" t="s">
        <v>3783</v>
      </c>
      <c r="D12" s="447" t="s">
        <v>3646</v>
      </c>
      <c r="E12" s="448">
        <v>34000</v>
      </c>
      <c r="F12" s="425">
        <v>4000</v>
      </c>
      <c r="G12" s="405">
        <f t="shared" si="3"/>
        <v>38000</v>
      </c>
      <c r="H12" s="405">
        <v>20</v>
      </c>
      <c r="I12" s="281">
        <f t="shared" si="0"/>
        <v>299.25</v>
      </c>
      <c r="J12" s="281">
        <f t="shared" si="1"/>
        <v>2199.25</v>
      </c>
      <c r="K12" s="449" t="s">
        <v>3784</v>
      </c>
      <c r="L12" s="407">
        <v>18</v>
      </c>
      <c r="M12" s="438">
        <f t="shared" si="2"/>
        <v>5386.5</v>
      </c>
      <c r="N12" s="281">
        <f t="shared" si="4"/>
        <v>39586.5</v>
      </c>
      <c r="O12" s="282">
        <f t="shared" si="5"/>
        <v>3220</v>
      </c>
      <c r="P12" s="282">
        <f t="shared" si="6"/>
        <v>2200</v>
      </c>
      <c r="Q12" s="282">
        <f t="shared" si="6"/>
        <v>1020</v>
      </c>
      <c r="R12" s="282">
        <f t="shared" si="6"/>
        <v>0</v>
      </c>
      <c r="S12" s="289" t="s">
        <v>3785</v>
      </c>
      <c r="T12" s="409" t="s">
        <v>3600</v>
      </c>
      <c r="U12" s="409">
        <v>2200</v>
      </c>
      <c r="V12" s="409">
        <v>1020</v>
      </c>
      <c r="W12" s="409"/>
      <c r="X12" s="291">
        <f t="shared" si="22"/>
        <v>3220</v>
      </c>
      <c r="Y12" s="410"/>
      <c r="Z12" s="410"/>
      <c r="AA12" s="410"/>
      <c r="AB12" s="410"/>
      <c r="AC12" s="347">
        <f t="shared" si="23"/>
        <v>0</v>
      </c>
      <c r="AD12" s="282"/>
      <c r="AE12" s="410"/>
      <c r="AF12" s="410"/>
      <c r="AG12" s="410"/>
      <c r="AH12" s="347">
        <f t="shared" si="7"/>
        <v>0</v>
      </c>
      <c r="AI12" s="410"/>
      <c r="AJ12" s="410"/>
      <c r="AK12" s="410"/>
      <c r="AL12" s="411"/>
      <c r="AM12" s="347">
        <f t="shared" si="8"/>
        <v>0</v>
      </c>
      <c r="AN12" s="412"/>
      <c r="AO12" s="412"/>
      <c r="AP12" s="412"/>
      <c r="AQ12" s="412"/>
      <c r="AR12" s="291">
        <f t="shared" si="9"/>
        <v>0</v>
      </c>
      <c r="AS12" s="412"/>
      <c r="AT12" s="412"/>
      <c r="AU12" s="412"/>
      <c r="AV12" s="412"/>
      <c r="AW12" s="347">
        <f t="shared" si="10"/>
        <v>0</v>
      </c>
      <c r="AX12" s="412"/>
      <c r="AY12" s="412"/>
      <c r="AZ12" s="412"/>
      <c r="BA12" s="412"/>
      <c r="BB12" s="347">
        <f t="shared" si="11"/>
        <v>0</v>
      </c>
      <c r="BC12" s="412"/>
      <c r="BD12" s="412"/>
      <c r="BE12" s="412"/>
      <c r="BF12" s="412"/>
      <c r="BG12" s="347">
        <f t="shared" si="12"/>
        <v>0</v>
      </c>
      <c r="BH12" s="412"/>
      <c r="BI12" s="412"/>
      <c r="BJ12" s="412"/>
      <c r="BK12" s="412"/>
      <c r="BL12" s="347">
        <f t="shared" si="13"/>
        <v>0</v>
      </c>
      <c r="BM12" s="412"/>
      <c r="BN12" s="412"/>
      <c r="BO12" s="412"/>
      <c r="BP12" s="412"/>
      <c r="BQ12" s="291">
        <f t="shared" si="14"/>
        <v>0</v>
      </c>
      <c r="BR12" s="412"/>
      <c r="BS12" s="412"/>
      <c r="BT12" s="412"/>
      <c r="BU12" s="412"/>
      <c r="BV12" s="412">
        <f t="shared" si="15"/>
        <v>0</v>
      </c>
      <c r="BW12" s="412"/>
      <c r="BX12" s="412"/>
      <c r="BY12" s="412"/>
      <c r="BZ12" s="412"/>
      <c r="CA12" s="412">
        <f t="shared" si="16"/>
        <v>0</v>
      </c>
      <c r="CB12" s="412"/>
      <c r="CC12" s="412"/>
      <c r="CD12" s="412"/>
      <c r="CE12" s="412"/>
      <c r="CF12" s="412">
        <f t="shared" si="17"/>
        <v>0</v>
      </c>
      <c r="CG12" s="412"/>
      <c r="CH12" s="412"/>
      <c r="CI12" s="412"/>
      <c r="CJ12" s="412"/>
      <c r="CK12" s="412">
        <f t="shared" si="18"/>
        <v>0</v>
      </c>
      <c r="CL12" s="412"/>
      <c r="CM12" s="412"/>
      <c r="CN12" s="412"/>
      <c r="CO12" s="412"/>
      <c r="CP12" s="412">
        <f t="shared" si="19"/>
        <v>0</v>
      </c>
      <c r="CQ12" s="412"/>
      <c r="CR12" s="412"/>
      <c r="CS12" s="412"/>
      <c r="CT12" s="412"/>
      <c r="CU12" s="412">
        <f t="shared" si="20"/>
        <v>0</v>
      </c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4">
        <v>1</v>
      </c>
      <c r="DQ12" s="410">
        <v>38000</v>
      </c>
      <c r="DR12" s="410"/>
      <c r="DS12" s="410"/>
      <c r="DT12" s="410"/>
      <c r="DU12" s="410"/>
      <c r="DV12" s="410">
        <v>1</v>
      </c>
      <c r="DW12" s="410">
        <v>38000</v>
      </c>
      <c r="DX12" s="410"/>
      <c r="DY12" s="410"/>
      <c r="DZ12" s="410"/>
      <c r="EA12" s="410"/>
      <c r="EB12" s="410"/>
      <c r="EC12" s="410"/>
      <c r="ED12" s="410"/>
      <c r="EE12" s="411"/>
      <c r="EF12" s="353">
        <f t="shared" si="21"/>
        <v>1</v>
      </c>
      <c r="EG12" s="353">
        <f t="shared" si="21"/>
        <v>38000</v>
      </c>
      <c r="EH12" s="416"/>
      <c r="EI12" s="416"/>
      <c r="EJ12" s="416">
        <v>1</v>
      </c>
      <c r="EK12" s="416">
        <v>38000</v>
      </c>
      <c r="EL12" s="416"/>
      <c r="EM12" s="415">
        <v>1</v>
      </c>
      <c r="EN12" s="416"/>
      <c r="EO12" s="416"/>
      <c r="EP12" s="416"/>
      <c r="EQ12" s="416"/>
      <c r="ER12" s="416"/>
      <c r="ES12" s="416"/>
      <c r="ET12" s="416"/>
    </row>
    <row r="13" spans="1:150" ht="51">
      <c r="A13" s="288">
        <v>6</v>
      </c>
      <c r="B13" s="450" t="s">
        <v>3786</v>
      </c>
      <c r="C13" s="450" t="s">
        <v>3787</v>
      </c>
      <c r="D13" s="450" t="s">
        <v>3788</v>
      </c>
      <c r="E13" s="451">
        <v>42500</v>
      </c>
      <c r="F13" s="452">
        <v>5000</v>
      </c>
      <c r="G13" s="405">
        <f t="shared" si="3"/>
        <v>47500</v>
      </c>
      <c r="H13" s="405">
        <v>20</v>
      </c>
      <c r="I13" s="281">
        <f t="shared" si="0"/>
        <v>374.0625</v>
      </c>
      <c r="J13" s="281">
        <f t="shared" si="1"/>
        <v>2749.0625</v>
      </c>
      <c r="K13" s="453" t="s">
        <v>3789</v>
      </c>
      <c r="L13" s="407">
        <v>18</v>
      </c>
      <c r="M13" s="438">
        <f t="shared" si="2"/>
        <v>6733.125</v>
      </c>
      <c r="N13" s="281">
        <f t="shared" si="4"/>
        <v>49483.125</v>
      </c>
      <c r="O13" s="282">
        <f t="shared" si="5"/>
        <v>5000</v>
      </c>
      <c r="P13" s="282">
        <f t="shared" si="6"/>
        <v>4000</v>
      </c>
      <c r="Q13" s="282">
        <f t="shared" si="6"/>
        <v>1000</v>
      </c>
      <c r="R13" s="282">
        <f t="shared" si="6"/>
        <v>0</v>
      </c>
      <c r="S13" s="289" t="s">
        <v>3781</v>
      </c>
      <c r="T13" s="409" t="s">
        <v>3527</v>
      </c>
      <c r="U13" s="409">
        <v>4000</v>
      </c>
      <c r="V13" s="409">
        <v>1000</v>
      </c>
      <c r="W13" s="409"/>
      <c r="X13" s="291">
        <f t="shared" si="22"/>
        <v>5000</v>
      </c>
      <c r="Y13" s="410"/>
      <c r="Z13" s="410"/>
      <c r="AA13" s="410"/>
      <c r="AB13" s="410"/>
      <c r="AC13" s="347">
        <f t="shared" si="23"/>
        <v>0</v>
      </c>
      <c r="AD13" s="282"/>
      <c r="AE13" s="410"/>
      <c r="AF13" s="410"/>
      <c r="AG13" s="410"/>
      <c r="AH13" s="347">
        <f t="shared" si="7"/>
        <v>0</v>
      </c>
      <c r="AI13" s="410"/>
      <c r="AJ13" s="410"/>
      <c r="AK13" s="410"/>
      <c r="AL13" s="411"/>
      <c r="AM13" s="347">
        <f t="shared" si="8"/>
        <v>0</v>
      </c>
      <c r="AN13" s="412"/>
      <c r="AO13" s="412"/>
      <c r="AP13" s="412"/>
      <c r="AQ13" s="412"/>
      <c r="AR13" s="291">
        <f t="shared" si="9"/>
        <v>0</v>
      </c>
      <c r="AS13" s="412"/>
      <c r="AT13" s="412"/>
      <c r="AU13" s="412"/>
      <c r="AV13" s="412"/>
      <c r="AW13" s="347">
        <f t="shared" si="10"/>
        <v>0</v>
      </c>
      <c r="AX13" s="412"/>
      <c r="AY13" s="412"/>
      <c r="AZ13" s="412"/>
      <c r="BA13" s="412"/>
      <c r="BB13" s="347">
        <f t="shared" si="11"/>
        <v>0</v>
      </c>
      <c r="BC13" s="412"/>
      <c r="BD13" s="412"/>
      <c r="BE13" s="412"/>
      <c r="BF13" s="412"/>
      <c r="BG13" s="347">
        <f t="shared" si="12"/>
        <v>0</v>
      </c>
      <c r="BH13" s="412"/>
      <c r="BI13" s="412"/>
      <c r="BJ13" s="412"/>
      <c r="BK13" s="412"/>
      <c r="BL13" s="347">
        <f t="shared" si="13"/>
        <v>0</v>
      </c>
      <c r="BM13" s="412"/>
      <c r="BN13" s="412"/>
      <c r="BO13" s="412"/>
      <c r="BP13" s="412"/>
      <c r="BQ13" s="291">
        <f t="shared" si="14"/>
        <v>0</v>
      </c>
      <c r="BR13" s="412"/>
      <c r="BS13" s="412"/>
      <c r="BT13" s="412"/>
      <c r="BU13" s="412"/>
      <c r="BV13" s="412">
        <f t="shared" si="15"/>
        <v>0</v>
      </c>
      <c r="BW13" s="412"/>
      <c r="BX13" s="412"/>
      <c r="BY13" s="412"/>
      <c r="BZ13" s="412"/>
      <c r="CA13" s="412">
        <f t="shared" si="16"/>
        <v>0</v>
      </c>
      <c r="CB13" s="412"/>
      <c r="CC13" s="412"/>
      <c r="CD13" s="412"/>
      <c r="CE13" s="412"/>
      <c r="CF13" s="412">
        <f t="shared" si="17"/>
        <v>0</v>
      </c>
      <c r="CG13" s="412"/>
      <c r="CH13" s="412"/>
      <c r="CI13" s="412"/>
      <c r="CJ13" s="412"/>
      <c r="CK13" s="412">
        <f t="shared" si="18"/>
        <v>0</v>
      </c>
      <c r="CL13" s="412"/>
      <c r="CM13" s="412"/>
      <c r="CN13" s="412"/>
      <c r="CO13" s="412"/>
      <c r="CP13" s="412">
        <f t="shared" si="19"/>
        <v>0</v>
      </c>
      <c r="CQ13" s="412"/>
      <c r="CR13" s="412"/>
      <c r="CS13" s="412"/>
      <c r="CT13" s="412"/>
      <c r="CU13" s="412">
        <f t="shared" si="20"/>
        <v>0</v>
      </c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4">
        <v>1</v>
      </c>
      <c r="DQ13" s="410">
        <v>47500</v>
      </c>
      <c r="DR13" s="410"/>
      <c r="DS13" s="410"/>
      <c r="DT13" s="410">
        <v>1</v>
      </c>
      <c r="DU13" s="410">
        <v>47500</v>
      </c>
      <c r="DV13" s="410"/>
      <c r="DW13" s="410"/>
      <c r="DX13" s="410"/>
      <c r="DY13" s="410"/>
      <c r="DZ13" s="410"/>
      <c r="EA13" s="410"/>
      <c r="EB13" s="410"/>
      <c r="EC13" s="410"/>
      <c r="ED13" s="410"/>
      <c r="EE13" s="411"/>
      <c r="EF13" s="353">
        <f t="shared" si="21"/>
        <v>1</v>
      </c>
      <c r="EG13" s="353">
        <f t="shared" si="21"/>
        <v>47500</v>
      </c>
      <c r="EH13" s="416"/>
      <c r="EI13" s="416"/>
      <c r="EJ13" s="416">
        <v>1</v>
      </c>
      <c r="EK13" s="416">
        <v>47500</v>
      </c>
      <c r="EL13" s="416"/>
      <c r="EM13" s="415">
        <v>1</v>
      </c>
      <c r="EN13" s="416"/>
      <c r="EO13" s="416"/>
      <c r="EP13" s="416"/>
      <c r="EQ13" s="416"/>
      <c r="ER13" s="416"/>
      <c r="ES13" s="416"/>
      <c r="ET13" s="416"/>
    </row>
    <row r="14" spans="1:150" ht="48.75" thickBot="1">
      <c r="A14" s="259">
        <v>7</v>
      </c>
      <c r="B14" s="447" t="s">
        <v>3790</v>
      </c>
      <c r="C14" s="447" t="s">
        <v>3791</v>
      </c>
      <c r="D14" s="447" t="s">
        <v>3788</v>
      </c>
      <c r="E14" s="448">
        <v>42500</v>
      </c>
      <c r="F14" s="425">
        <v>5000</v>
      </c>
      <c r="G14" s="405">
        <f t="shared" si="3"/>
        <v>47500</v>
      </c>
      <c r="H14" s="405">
        <v>20</v>
      </c>
      <c r="I14" s="281">
        <f t="shared" si="0"/>
        <v>374.0625</v>
      </c>
      <c r="J14" s="281">
        <f t="shared" si="1"/>
        <v>2749.0625</v>
      </c>
      <c r="K14" s="449" t="s">
        <v>3792</v>
      </c>
      <c r="L14" s="407">
        <v>18</v>
      </c>
      <c r="M14" s="438">
        <f t="shared" si="2"/>
        <v>6733.125</v>
      </c>
      <c r="N14" s="281">
        <f t="shared" si="4"/>
        <v>49483.125</v>
      </c>
      <c r="O14" s="282">
        <f t="shared" si="5"/>
        <v>41500</v>
      </c>
      <c r="P14" s="282">
        <f t="shared" si="6"/>
        <v>35725</v>
      </c>
      <c r="Q14" s="282">
        <f t="shared" si="6"/>
        <v>5775</v>
      </c>
      <c r="R14" s="282">
        <f t="shared" si="6"/>
        <v>0</v>
      </c>
      <c r="S14" s="289" t="s">
        <v>3766</v>
      </c>
      <c r="T14" s="408" t="s">
        <v>3548</v>
      </c>
      <c r="U14" s="409">
        <v>2375</v>
      </c>
      <c r="V14" s="409">
        <v>375</v>
      </c>
      <c r="W14" s="409"/>
      <c r="X14" s="291">
        <f t="shared" si="22"/>
        <v>2750</v>
      </c>
      <c r="Y14" s="408" t="s">
        <v>3559</v>
      </c>
      <c r="Z14" s="409">
        <v>2375</v>
      </c>
      <c r="AA14" s="409">
        <v>375</v>
      </c>
      <c r="AB14" s="409"/>
      <c r="AC14" s="347">
        <f t="shared" si="23"/>
        <v>2750</v>
      </c>
      <c r="AD14" s="289" t="s">
        <v>3597</v>
      </c>
      <c r="AE14" s="409">
        <v>2375</v>
      </c>
      <c r="AF14" s="409">
        <v>375</v>
      </c>
      <c r="AG14" s="410"/>
      <c r="AH14" s="347">
        <f t="shared" si="7"/>
        <v>2750</v>
      </c>
      <c r="AI14" s="282" t="s">
        <v>3578</v>
      </c>
      <c r="AJ14" s="409">
        <v>2375</v>
      </c>
      <c r="AK14" s="409">
        <v>375</v>
      </c>
      <c r="AL14" s="411"/>
      <c r="AM14" s="347">
        <f t="shared" si="8"/>
        <v>2750</v>
      </c>
      <c r="AN14" s="413" t="s">
        <v>3527</v>
      </c>
      <c r="AO14" s="413">
        <v>1500</v>
      </c>
      <c r="AP14" s="413">
        <v>500</v>
      </c>
      <c r="AQ14" s="413"/>
      <c r="AR14" s="347">
        <f t="shared" si="9"/>
        <v>2000</v>
      </c>
      <c r="AS14" s="413" t="s">
        <v>3599</v>
      </c>
      <c r="AT14" s="413">
        <v>900</v>
      </c>
      <c r="AU14" s="413">
        <v>100</v>
      </c>
      <c r="AV14" s="412"/>
      <c r="AW14" s="347">
        <f t="shared" si="10"/>
        <v>1000</v>
      </c>
      <c r="AX14" s="413" t="s">
        <v>3600</v>
      </c>
      <c r="AY14" s="413">
        <v>4750</v>
      </c>
      <c r="AZ14" s="413">
        <v>750</v>
      </c>
      <c r="BA14" s="412"/>
      <c r="BB14" s="291">
        <f t="shared" si="11"/>
        <v>5500</v>
      </c>
      <c r="BC14" s="424" t="s">
        <v>3710</v>
      </c>
      <c r="BD14" s="413">
        <v>2375</v>
      </c>
      <c r="BE14" s="413">
        <v>375</v>
      </c>
      <c r="BF14" s="412"/>
      <c r="BG14" s="347">
        <f t="shared" si="12"/>
        <v>2750</v>
      </c>
      <c r="BH14" s="413" t="s">
        <v>3601</v>
      </c>
      <c r="BI14" s="413">
        <v>2375</v>
      </c>
      <c r="BJ14" s="413">
        <v>375</v>
      </c>
      <c r="BK14" s="412"/>
      <c r="BL14" s="291">
        <f t="shared" si="13"/>
        <v>2750</v>
      </c>
      <c r="BM14" s="413" t="s">
        <v>3601</v>
      </c>
      <c r="BN14" s="413">
        <v>2375</v>
      </c>
      <c r="BO14" s="413">
        <v>375</v>
      </c>
      <c r="BP14" s="412"/>
      <c r="BQ14" s="291">
        <f t="shared" si="14"/>
        <v>2750</v>
      </c>
      <c r="BR14" s="412" t="s">
        <v>3626</v>
      </c>
      <c r="BS14" s="412">
        <v>2375</v>
      </c>
      <c r="BT14" s="412">
        <v>375</v>
      </c>
      <c r="BU14" s="412"/>
      <c r="BV14" s="412">
        <f>SUM(BS14:BU14)</f>
        <v>2750</v>
      </c>
      <c r="BW14" s="412" t="s">
        <v>3660</v>
      </c>
      <c r="BX14" s="412">
        <v>2375</v>
      </c>
      <c r="BY14" s="412">
        <v>375</v>
      </c>
      <c r="BZ14" s="412"/>
      <c r="CA14" s="412">
        <f t="shared" si="16"/>
        <v>2750</v>
      </c>
      <c r="CB14" s="412" t="s">
        <v>3550</v>
      </c>
      <c r="CC14" s="412">
        <v>2450</v>
      </c>
      <c r="CD14" s="412">
        <v>300</v>
      </c>
      <c r="CE14" s="412"/>
      <c r="CF14" s="412">
        <f t="shared" si="17"/>
        <v>2750</v>
      </c>
      <c r="CG14" s="454" t="s">
        <v>3665</v>
      </c>
      <c r="CH14" s="412">
        <v>2375</v>
      </c>
      <c r="CI14" s="412">
        <v>375</v>
      </c>
      <c r="CJ14" s="412"/>
      <c r="CK14" s="412">
        <f t="shared" si="18"/>
        <v>2750</v>
      </c>
      <c r="CL14" s="412" t="s">
        <v>3666</v>
      </c>
      <c r="CM14" s="412">
        <v>2375</v>
      </c>
      <c r="CN14" s="412">
        <v>375</v>
      </c>
      <c r="CO14" s="412"/>
      <c r="CP14" s="412">
        <f t="shared" si="19"/>
        <v>2750</v>
      </c>
      <c r="CQ14" s="412"/>
      <c r="CR14" s="412"/>
      <c r="CS14" s="412"/>
      <c r="CT14" s="412"/>
      <c r="CU14" s="412">
        <f t="shared" si="20"/>
        <v>0</v>
      </c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4"/>
      <c r="DQ14" s="410"/>
      <c r="DR14" s="410">
        <v>1</v>
      </c>
      <c r="DS14" s="410">
        <v>47500</v>
      </c>
      <c r="DT14" s="410">
        <v>1</v>
      </c>
      <c r="DU14" s="410">
        <v>47500</v>
      </c>
      <c r="DV14" s="410"/>
      <c r="DW14" s="410"/>
      <c r="DX14" s="410"/>
      <c r="DY14" s="410"/>
      <c r="DZ14" s="410"/>
      <c r="EA14" s="410"/>
      <c r="EB14" s="410"/>
      <c r="EC14" s="410"/>
      <c r="ED14" s="410"/>
      <c r="EE14" s="411"/>
      <c r="EF14" s="353">
        <f t="shared" si="21"/>
        <v>1</v>
      </c>
      <c r="EG14" s="353">
        <f t="shared" si="21"/>
        <v>47500</v>
      </c>
      <c r="EH14" s="416"/>
      <c r="EI14" s="416"/>
      <c r="EJ14" s="416">
        <v>1</v>
      </c>
      <c r="EK14" s="416">
        <v>47500</v>
      </c>
      <c r="EL14" s="416"/>
      <c r="EM14" s="415">
        <v>1</v>
      </c>
      <c r="EN14" s="416"/>
      <c r="EO14" s="416"/>
      <c r="EP14" s="416"/>
      <c r="EQ14" s="416"/>
      <c r="ER14" s="416"/>
      <c r="ES14" s="416"/>
      <c r="ET14" s="416"/>
    </row>
    <row r="15" spans="1:150" ht="51.75" thickBot="1">
      <c r="A15" s="288">
        <v>8</v>
      </c>
      <c r="B15" s="447" t="s">
        <v>3793</v>
      </c>
      <c r="C15" s="447" t="s">
        <v>3794</v>
      </c>
      <c r="D15" s="447" t="s">
        <v>237</v>
      </c>
      <c r="E15" s="448">
        <v>25500</v>
      </c>
      <c r="F15" s="425">
        <v>3000</v>
      </c>
      <c r="G15" s="405">
        <f t="shared" si="3"/>
        <v>28500</v>
      </c>
      <c r="H15" s="405">
        <v>20</v>
      </c>
      <c r="I15" s="281">
        <f t="shared" si="0"/>
        <v>224.4375</v>
      </c>
      <c r="J15" s="281">
        <f t="shared" si="1"/>
        <v>1649.4375</v>
      </c>
      <c r="K15" s="449" t="s">
        <v>3795</v>
      </c>
      <c r="L15" s="407">
        <v>18</v>
      </c>
      <c r="M15" s="438">
        <f t="shared" si="2"/>
        <v>4039.875</v>
      </c>
      <c r="N15" s="281">
        <f t="shared" si="4"/>
        <v>29689.875</v>
      </c>
      <c r="O15" s="282">
        <f t="shared" si="5"/>
        <v>24750</v>
      </c>
      <c r="P15" s="282">
        <f t="shared" si="6"/>
        <v>21375</v>
      </c>
      <c r="Q15" s="282">
        <f t="shared" si="6"/>
        <v>3375</v>
      </c>
      <c r="R15" s="282">
        <f t="shared" si="6"/>
        <v>0</v>
      </c>
      <c r="S15" s="289" t="s">
        <v>3785</v>
      </c>
      <c r="T15" s="408" t="s">
        <v>3548</v>
      </c>
      <c r="U15" s="409">
        <v>1425</v>
      </c>
      <c r="V15" s="409">
        <v>225</v>
      </c>
      <c r="W15" s="409"/>
      <c r="X15" s="291">
        <f t="shared" si="22"/>
        <v>1650</v>
      </c>
      <c r="Y15" s="408" t="s">
        <v>3559</v>
      </c>
      <c r="Z15" s="409">
        <v>1425</v>
      </c>
      <c r="AA15" s="409">
        <v>225</v>
      </c>
      <c r="AB15" s="409"/>
      <c r="AC15" s="347">
        <f t="shared" si="23"/>
        <v>1650</v>
      </c>
      <c r="AD15" s="289" t="s">
        <v>3597</v>
      </c>
      <c r="AE15" s="409">
        <v>1425</v>
      </c>
      <c r="AF15" s="409">
        <v>225</v>
      </c>
      <c r="AG15" s="410"/>
      <c r="AH15" s="347">
        <f t="shared" si="7"/>
        <v>1650</v>
      </c>
      <c r="AI15" s="409" t="s">
        <v>3578</v>
      </c>
      <c r="AJ15" s="409">
        <v>1425</v>
      </c>
      <c r="AK15" s="409">
        <v>225</v>
      </c>
      <c r="AL15" s="411"/>
      <c r="AM15" s="291">
        <f t="shared" si="8"/>
        <v>1650</v>
      </c>
      <c r="AN15" s="413" t="s">
        <v>3527</v>
      </c>
      <c r="AO15" s="413">
        <v>1425</v>
      </c>
      <c r="AP15" s="413">
        <v>225</v>
      </c>
      <c r="AQ15" s="413"/>
      <c r="AR15" s="347">
        <f t="shared" si="9"/>
        <v>1650</v>
      </c>
      <c r="AS15" s="413" t="s">
        <v>3599</v>
      </c>
      <c r="AT15" s="413">
        <v>1425</v>
      </c>
      <c r="AU15" s="413">
        <v>225</v>
      </c>
      <c r="AV15" s="412"/>
      <c r="AW15" s="347">
        <f t="shared" si="10"/>
        <v>1650</v>
      </c>
      <c r="AX15" s="413" t="s">
        <v>3600</v>
      </c>
      <c r="AY15" s="413">
        <v>1425</v>
      </c>
      <c r="AZ15" s="413">
        <v>225</v>
      </c>
      <c r="BA15" s="412"/>
      <c r="BB15" s="347">
        <f t="shared" si="11"/>
        <v>1650</v>
      </c>
      <c r="BC15" s="421" t="s">
        <v>3638</v>
      </c>
      <c r="BD15" s="413">
        <v>1425</v>
      </c>
      <c r="BE15" s="413">
        <v>225</v>
      </c>
      <c r="BF15" s="412"/>
      <c r="BG15" s="347">
        <f t="shared" si="12"/>
        <v>1650</v>
      </c>
      <c r="BH15" s="424" t="s">
        <v>3710</v>
      </c>
      <c r="BI15" s="413">
        <v>1425</v>
      </c>
      <c r="BJ15" s="413">
        <v>225</v>
      </c>
      <c r="BK15" s="412"/>
      <c r="BL15" s="291">
        <f t="shared" si="13"/>
        <v>1650</v>
      </c>
      <c r="BM15" s="413" t="s">
        <v>3601</v>
      </c>
      <c r="BN15" s="413">
        <v>1425</v>
      </c>
      <c r="BO15" s="413">
        <v>225</v>
      </c>
      <c r="BP15" s="412"/>
      <c r="BQ15" s="291">
        <f t="shared" si="14"/>
        <v>1650</v>
      </c>
      <c r="BR15" s="412" t="s">
        <v>3626</v>
      </c>
      <c r="BS15" s="412">
        <v>1425</v>
      </c>
      <c r="BT15" s="412">
        <v>225</v>
      </c>
      <c r="BU15" s="412"/>
      <c r="BV15" s="412">
        <f t="shared" ref="BV15:BV28" si="24">SUM(BS15:BU15)</f>
        <v>1650</v>
      </c>
      <c r="BW15" s="412" t="s">
        <v>3660</v>
      </c>
      <c r="BX15" s="412">
        <v>1425</v>
      </c>
      <c r="BY15" s="412">
        <v>225</v>
      </c>
      <c r="BZ15" s="412"/>
      <c r="CA15" s="412">
        <f t="shared" si="16"/>
        <v>1650</v>
      </c>
      <c r="CB15" s="412" t="s">
        <v>3550</v>
      </c>
      <c r="CC15" s="412">
        <v>1425</v>
      </c>
      <c r="CD15" s="412">
        <v>225</v>
      </c>
      <c r="CE15" s="412"/>
      <c r="CF15" s="412">
        <f t="shared" si="17"/>
        <v>1650</v>
      </c>
      <c r="CG15" s="455" t="s">
        <v>3665</v>
      </c>
      <c r="CH15" s="412">
        <v>1425</v>
      </c>
      <c r="CI15" s="412">
        <v>225</v>
      </c>
      <c r="CJ15" s="412"/>
      <c r="CK15" s="412">
        <f t="shared" si="18"/>
        <v>1650</v>
      </c>
      <c r="CL15" s="412" t="s">
        <v>3666</v>
      </c>
      <c r="CM15" s="412">
        <v>1425</v>
      </c>
      <c r="CN15" s="412">
        <v>225</v>
      </c>
      <c r="CO15" s="412"/>
      <c r="CP15" s="412">
        <f t="shared" si="19"/>
        <v>1650</v>
      </c>
      <c r="CQ15" s="412"/>
      <c r="CR15" s="412"/>
      <c r="CS15" s="412"/>
      <c r="CT15" s="412"/>
      <c r="CU15" s="412">
        <f t="shared" si="20"/>
        <v>0</v>
      </c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4">
        <v>1</v>
      </c>
      <c r="DQ15" s="410">
        <v>28500</v>
      </c>
      <c r="DR15" s="410"/>
      <c r="DS15" s="410"/>
      <c r="DT15" s="410"/>
      <c r="DU15" s="410"/>
      <c r="DV15" s="410">
        <v>1</v>
      </c>
      <c r="DW15" s="410">
        <v>28500</v>
      </c>
      <c r="DX15" s="410"/>
      <c r="DY15" s="410"/>
      <c r="DZ15" s="410"/>
      <c r="EA15" s="410"/>
      <c r="EB15" s="410"/>
      <c r="EC15" s="410"/>
      <c r="ED15" s="410"/>
      <c r="EE15" s="411"/>
      <c r="EF15" s="353">
        <f t="shared" si="21"/>
        <v>1</v>
      </c>
      <c r="EG15" s="353">
        <f t="shared" si="21"/>
        <v>28500</v>
      </c>
      <c r="EH15" s="416"/>
      <c r="EI15" s="416"/>
      <c r="EJ15" s="416">
        <v>1</v>
      </c>
      <c r="EK15" s="416">
        <v>28500</v>
      </c>
      <c r="EL15" s="416"/>
      <c r="EM15" s="415">
        <v>1</v>
      </c>
      <c r="EN15" s="416"/>
      <c r="EO15" s="416"/>
      <c r="EP15" s="416"/>
      <c r="EQ15" s="416"/>
      <c r="ER15" s="416"/>
      <c r="ES15" s="416"/>
      <c r="ET15" s="416"/>
    </row>
    <row r="16" spans="1:150" ht="39" thickBot="1">
      <c r="A16" s="259">
        <v>9</v>
      </c>
      <c r="B16" s="444" t="s">
        <v>3796</v>
      </c>
      <c r="C16" s="444" t="s">
        <v>3797</v>
      </c>
      <c r="D16" s="444" t="s">
        <v>3756</v>
      </c>
      <c r="E16" s="445">
        <v>25500</v>
      </c>
      <c r="F16" s="323">
        <v>3000</v>
      </c>
      <c r="G16" s="405">
        <f t="shared" si="3"/>
        <v>28500</v>
      </c>
      <c r="H16" s="405">
        <v>20</v>
      </c>
      <c r="I16" s="281">
        <f t="shared" si="0"/>
        <v>224.4375</v>
      </c>
      <c r="J16" s="281">
        <f t="shared" si="1"/>
        <v>1649.4375</v>
      </c>
      <c r="K16" s="446" t="s">
        <v>3798</v>
      </c>
      <c r="L16" s="407">
        <v>18</v>
      </c>
      <c r="M16" s="438">
        <f t="shared" si="2"/>
        <v>4039.875</v>
      </c>
      <c r="N16" s="281">
        <f t="shared" si="4"/>
        <v>29689.875</v>
      </c>
      <c r="O16" s="282">
        <f t="shared" si="5"/>
        <v>10170</v>
      </c>
      <c r="P16" s="282">
        <f t="shared" si="6"/>
        <v>7775</v>
      </c>
      <c r="Q16" s="282">
        <f t="shared" si="6"/>
        <v>2395</v>
      </c>
      <c r="R16" s="282">
        <f t="shared" si="6"/>
        <v>0</v>
      </c>
      <c r="S16" s="289" t="s">
        <v>3799</v>
      </c>
      <c r="T16" s="409" t="s">
        <v>3600</v>
      </c>
      <c r="U16" s="409">
        <v>1425</v>
      </c>
      <c r="V16" s="409">
        <v>1245</v>
      </c>
      <c r="W16" s="409"/>
      <c r="X16" s="291">
        <f t="shared" si="22"/>
        <v>2670</v>
      </c>
      <c r="Y16" s="443" t="s">
        <v>3638</v>
      </c>
      <c r="Z16" s="410">
        <v>1200</v>
      </c>
      <c r="AA16" s="410">
        <v>300</v>
      </c>
      <c r="AB16" s="410"/>
      <c r="AC16" s="347">
        <f t="shared" si="23"/>
        <v>1500</v>
      </c>
      <c r="AD16" s="355">
        <v>39874</v>
      </c>
      <c r="AE16" s="409">
        <v>1300</v>
      </c>
      <c r="AF16" s="409">
        <v>200</v>
      </c>
      <c r="AG16" s="410"/>
      <c r="AH16" s="347">
        <f t="shared" si="7"/>
        <v>1500</v>
      </c>
      <c r="AI16" s="409" t="s">
        <v>3601</v>
      </c>
      <c r="AJ16" s="409">
        <v>1350</v>
      </c>
      <c r="AK16" s="409">
        <v>150</v>
      </c>
      <c r="AL16" s="411"/>
      <c r="AM16" s="347">
        <f t="shared" si="8"/>
        <v>1500</v>
      </c>
      <c r="AN16" s="412" t="s">
        <v>3626</v>
      </c>
      <c r="AO16" s="412">
        <v>1200</v>
      </c>
      <c r="AP16" s="412">
        <v>300</v>
      </c>
      <c r="AQ16" s="412"/>
      <c r="AR16" s="291">
        <f t="shared" si="9"/>
        <v>1500</v>
      </c>
      <c r="AS16" s="413" t="s">
        <v>3660</v>
      </c>
      <c r="AT16" s="413">
        <v>500</v>
      </c>
      <c r="AU16" s="412"/>
      <c r="AV16" s="412"/>
      <c r="AW16" s="347">
        <f t="shared" si="10"/>
        <v>500</v>
      </c>
      <c r="AX16" s="412" t="s">
        <v>3550</v>
      </c>
      <c r="AY16" s="412">
        <v>400</v>
      </c>
      <c r="AZ16" s="412">
        <v>100</v>
      </c>
      <c r="BA16" s="412"/>
      <c r="BB16" s="347">
        <f t="shared" si="11"/>
        <v>500</v>
      </c>
      <c r="BC16" s="412" t="s">
        <v>3665</v>
      </c>
      <c r="BD16" s="412">
        <v>400</v>
      </c>
      <c r="BE16" s="412">
        <v>100</v>
      </c>
      <c r="BF16" s="412"/>
      <c r="BG16" s="347">
        <f t="shared" si="12"/>
        <v>500</v>
      </c>
      <c r="BH16" s="412"/>
      <c r="BI16" s="412"/>
      <c r="BJ16" s="412"/>
      <c r="BK16" s="412"/>
      <c r="BL16" s="347">
        <f t="shared" si="13"/>
        <v>0</v>
      </c>
      <c r="BM16" s="412"/>
      <c r="BN16" s="412"/>
      <c r="BO16" s="412"/>
      <c r="BP16" s="412"/>
      <c r="BQ16" s="291">
        <f t="shared" si="14"/>
        <v>0</v>
      </c>
      <c r="BR16" s="412"/>
      <c r="BS16" s="412"/>
      <c r="BT16" s="412"/>
      <c r="BU16" s="412"/>
      <c r="BV16" s="412">
        <f t="shared" si="24"/>
        <v>0</v>
      </c>
      <c r="BW16" s="412"/>
      <c r="BX16" s="412"/>
      <c r="BY16" s="412"/>
      <c r="BZ16" s="412"/>
      <c r="CA16" s="412">
        <f t="shared" si="16"/>
        <v>0</v>
      </c>
      <c r="CB16" s="412"/>
      <c r="CC16" s="412"/>
      <c r="CD16" s="412"/>
      <c r="CE16" s="412"/>
      <c r="CF16" s="412">
        <f t="shared" si="17"/>
        <v>0</v>
      </c>
      <c r="CG16" s="412"/>
      <c r="CH16" s="412"/>
      <c r="CI16" s="412"/>
      <c r="CJ16" s="412"/>
      <c r="CK16" s="412">
        <f t="shared" si="18"/>
        <v>0</v>
      </c>
      <c r="CL16" s="412"/>
      <c r="CM16" s="412"/>
      <c r="CN16" s="412"/>
      <c r="CO16" s="412"/>
      <c r="CP16" s="412">
        <f t="shared" si="19"/>
        <v>0</v>
      </c>
      <c r="CQ16" s="412"/>
      <c r="CR16" s="412"/>
      <c r="CS16" s="412"/>
      <c r="CT16" s="412"/>
      <c r="CU16" s="412">
        <f t="shared" si="20"/>
        <v>0</v>
      </c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  <c r="DP16" s="414">
        <v>1</v>
      </c>
      <c r="DQ16" s="410">
        <v>28500</v>
      </c>
      <c r="DR16" s="410"/>
      <c r="DS16" s="410"/>
      <c r="DT16" s="410"/>
      <c r="DU16" s="410"/>
      <c r="DV16" s="410">
        <v>1</v>
      </c>
      <c r="DW16" s="410">
        <v>28500</v>
      </c>
      <c r="DX16" s="410"/>
      <c r="DY16" s="410"/>
      <c r="DZ16" s="410"/>
      <c r="EA16" s="410"/>
      <c r="EB16" s="410"/>
      <c r="EC16" s="410"/>
      <c r="ED16" s="410"/>
      <c r="EE16" s="411"/>
      <c r="EF16" s="353">
        <f t="shared" si="21"/>
        <v>1</v>
      </c>
      <c r="EG16" s="353">
        <f t="shared" si="21"/>
        <v>28500</v>
      </c>
      <c r="EH16" s="416">
        <v>1</v>
      </c>
      <c r="EI16" s="416">
        <v>28500</v>
      </c>
      <c r="EJ16" s="416"/>
      <c r="EK16" s="416"/>
      <c r="EL16" s="416"/>
      <c r="EM16" s="415">
        <v>1</v>
      </c>
      <c r="EN16" s="416"/>
      <c r="EO16" s="416"/>
      <c r="EP16" s="416"/>
      <c r="EQ16" s="416"/>
      <c r="ER16" s="416"/>
      <c r="ES16" s="416"/>
      <c r="ET16" s="416"/>
    </row>
    <row r="17" spans="1:150" ht="48.75" thickBot="1">
      <c r="A17" s="288">
        <v>10</v>
      </c>
      <c r="B17" s="447" t="s">
        <v>3800</v>
      </c>
      <c r="C17" s="447" t="s">
        <v>3801</v>
      </c>
      <c r="D17" s="447" t="s">
        <v>3802</v>
      </c>
      <c r="E17" s="448">
        <v>42500</v>
      </c>
      <c r="F17" s="425">
        <v>5000</v>
      </c>
      <c r="G17" s="405">
        <f t="shared" si="3"/>
        <v>47500</v>
      </c>
      <c r="H17" s="405">
        <v>20</v>
      </c>
      <c r="I17" s="281">
        <f t="shared" si="0"/>
        <v>374.0625</v>
      </c>
      <c r="J17" s="281">
        <f t="shared" si="1"/>
        <v>2749.0625</v>
      </c>
      <c r="K17" s="449" t="s">
        <v>3803</v>
      </c>
      <c r="L17" s="407">
        <v>18</v>
      </c>
      <c r="M17" s="438">
        <f t="shared" si="2"/>
        <v>6733.125</v>
      </c>
      <c r="N17" s="281">
        <f t="shared" si="4"/>
        <v>49483.125</v>
      </c>
      <c r="O17" s="282">
        <f t="shared" si="5"/>
        <v>5000</v>
      </c>
      <c r="P17" s="282">
        <f t="shared" si="6"/>
        <v>4250</v>
      </c>
      <c r="Q17" s="282">
        <f t="shared" si="6"/>
        <v>750</v>
      </c>
      <c r="R17" s="282">
        <f t="shared" si="6"/>
        <v>0</v>
      </c>
      <c r="S17" s="289" t="s">
        <v>3804</v>
      </c>
      <c r="T17" s="408" t="s">
        <v>3684</v>
      </c>
      <c r="U17" s="409">
        <v>4250</v>
      </c>
      <c r="V17" s="409">
        <v>750</v>
      </c>
      <c r="W17" s="409"/>
      <c r="X17" s="291">
        <f t="shared" si="22"/>
        <v>5000</v>
      </c>
      <c r="Y17" s="410"/>
      <c r="Z17" s="410"/>
      <c r="AA17" s="410"/>
      <c r="AB17" s="410"/>
      <c r="AC17" s="347">
        <f t="shared" si="23"/>
        <v>0</v>
      </c>
      <c r="AD17" s="282"/>
      <c r="AE17" s="410"/>
      <c r="AF17" s="410"/>
      <c r="AG17" s="410"/>
      <c r="AH17" s="347">
        <f t="shared" si="7"/>
        <v>0</v>
      </c>
      <c r="AI17" s="410"/>
      <c r="AJ17" s="410"/>
      <c r="AK17" s="410"/>
      <c r="AL17" s="411"/>
      <c r="AM17" s="347">
        <f t="shared" si="8"/>
        <v>0</v>
      </c>
      <c r="AN17" s="412"/>
      <c r="AO17" s="412"/>
      <c r="AP17" s="412"/>
      <c r="AQ17" s="412"/>
      <c r="AR17" s="291">
        <f t="shared" si="9"/>
        <v>0</v>
      </c>
      <c r="AS17" s="412"/>
      <c r="AT17" s="412"/>
      <c r="AU17" s="412"/>
      <c r="AV17" s="412"/>
      <c r="AW17" s="347">
        <f t="shared" si="10"/>
        <v>0</v>
      </c>
      <c r="AX17" s="412"/>
      <c r="AY17" s="412"/>
      <c r="AZ17" s="412"/>
      <c r="BA17" s="412"/>
      <c r="BB17" s="347">
        <f t="shared" si="11"/>
        <v>0</v>
      </c>
      <c r="BC17" s="412"/>
      <c r="BD17" s="412"/>
      <c r="BE17" s="412"/>
      <c r="BF17" s="412"/>
      <c r="BG17" s="347">
        <f t="shared" si="12"/>
        <v>0</v>
      </c>
      <c r="BH17" s="412"/>
      <c r="BI17" s="412"/>
      <c r="BJ17" s="412"/>
      <c r="BK17" s="412"/>
      <c r="BL17" s="347">
        <f t="shared" si="13"/>
        <v>0</v>
      </c>
      <c r="BM17" s="412"/>
      <c r="BN17" s="412"/>
      <c r="BO17" s="412"/>
      <c r="BP17" s="412"/>
      <c r="BQ17" s="291">
        <f t="shared" si="14"/>
        <v>0</v>
      </c>
      <c r="BR17" s="412"/>
      <c r="BS17" s="412"/>
      <c r="BT17" s="412"/>
      <c r="BU17" s="412"/>
      <c r="BV17" s="412">
        <f t="shared" si="24"/>
        <v>0</v>
      </c>
      <c r="BW17" s="412"/>
      <c r="BX17" s="412"/>
      <c r="BY17" s="412"/>
      <c r="BZ17" s="412"/>
      <c r="CA17" s="412">
        <f t="shared" si="16"/>
        <v>0</v>
      </c>
      <c r="CB17" s="412"/>
      <c r="CC17" s="412"/>
      <c r="CD17" s="412"/>
      <c r="CE17" s="412"/>
      <c r="CF17" s="412">
        <f t="shared" si="17"/>
        <v>0</v>
      </c>
      <c r="CG17" s="412"/>
      <c r="CH17" s="412"/>
      <c r="CI17" s="412"/>
      <c r="CJ17" s="412"/>
      <c r="CK17" s="412">
        <f t="shared" si="18"/>
        <v>0</v>
      </c>
      <c r="CL17" s="412"/>
      <c r="CM17" s="412"/>
      <c r="CN17" s="412"/>
      <c r="CO17" s="412"/>
      <c r="CP17" s="412">
        <f t="shared" si="19"/>
        <v>0</v>
      </c>
      <c r="CQ17" s="412"/>
      <c r="CR17" s="412"/>
      <c r="CS17" s="412"/>
      <c r="CT17" s="412"/>
      <c r="CU17" s="412">
        <f t="shared" si="20"/>
        <v>0</v>
      </c>
      <c r="CV17" s="412"/>
      <c r="CW17" s="412"/>
      <c r="CX17" s="412"/>
      <c r="CY17" s="412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412"/>
      <c r="DL17" s="412"/>
      <c r="DM17" s="412"/>
      <c r="DN17" s="412"/>
      <c r="DO17" s="412"/>
      <c r="DP17" s="414">
        <v>1</v>
      </c>
      <c r="DQ17" s="410">
        <v>47500</v>
      </c>
      <c r="DR17" s="410"/>
      <c r="DS17" s="410"/>
      <c r="DT17" s="410"/>
      <c r="DU17" s="410"/>
      <c r="DV17" s="410">
        <v>1</v>
      </c>
      <c r="DW17" s="410">
        <v>47500</v>
      </c>
      <c r="DX17" s="410"/>
      <c r="DY17" s="410"/>
      <c r="DZ17" s="410"/>
      <c r="EA17" s="410"/>
      <c r="EB17" s="410"/>
      <c r="EC17" s="410"/>
      <c r="ED17" s="410"/>
      <c r="EE17" s="411"/>
      <c r="EF17" s="353">
        <f t="shared" si="21"/>
        <v>1</v>
      </c>
      <c r="EG17" s="353">
        <f t="shared" si="21"/>
        <v>47500</v>
      </c>
      <c r="EH17" s="416">
        <v>1</v>
      </c>
      <c r="EI17" s="416">
        <v>47500</v>
      </c>
      <c r="EJ17" s="416"/>
      <c r="EK17" s="416"/>
      <c r="EL17" s="416"/>
      <c r="EM17" s="415">
        <v>1</v>
      </c>
      <c r="EN17" s="416"/>
      <c r="EO17" s="416"/>
      <c r="EP17" s="416"/>
      <c r="EQ17" s="416"/>
      <c r="ER17" s="416"/>
      <c r="ES17" s="416"/>
      <c r="ET17" s="416"/>
    </row>
    <row r="18" spans="1:150" ht="51.75" thickBot="1">
      <c r="A18" s="259">
        <v>11</v>
      </c>
      <c r="B18" s="447" t="s">
        <v>3805</v>
      </c>
      <c r="C18" s="447" t="s">
        <v>3806</v>
      </c>
      <c r="D18" s="447" t="s">
        <v>271</v>
      </c>
      <c r="E18" s="448">
        <v>42500</v>
      </c>
      <c r="F18" s="425">
        <v>5000</v>
      </c>
      <c r="G18" s="405">
        <f t="shared" si="3"/>
        <v>47500</v>
      </c>
      <c r="H18" s="405">
        <v>20</v>
      </c>
      <c r="I18" s="281">
        <f t="shared" si="0"/>
        <v>374.0625</v>
      </c>
      <c r="J18" s="281">
        <f t="shared" si="1"/>
        <v>2749.0625</v>
      </c>
      <c r="K18" s="449" t="s">
        <v>3807</v>
      </c>
      <c r="L18" s="407">
        <v>18</v>
      </c>
      <c r="M18" s="438">
        <f t="shared" si="2"/>
        <v>6733.125</v>
      </c>
      <c r="N18" s="281">
        <f t="shared" si="4"/>
        <v>49483.125</v>
      </c>
      <c r="O18" s="282">
        <f t="shared" si="5"/>
        <v>2280</v>
      </c>
      <c r="P18" s="282">
        <f t="shared" si="6"/>
        <v>2000</v>
      </c>
      <c r="Q18" s="282">
        <f t="shared" si="6"/>
        <v>280</v>
      </c>
      <c r="R18" s="282">
        <f t="shared" si="6"/>
        <v>0</v>
      </c>
      <c r="S18" s="289" t="s">
        <v>3808</v>
      </c>
      <c r="T18" s="409" t="s">
        <v>3540</v>
      </c>
      <c r="U18" s="409">
        <v>2000</v>
      </c>
      <c r="V18" s="409">
        <v>280</v>
      </c>
      <c r="W18" s="409"/>
      <c r="X18" s="291">
        <f t="shared" si="22"/>
        <v>2280</v>
      </c>
      <c r="Y18" s="410"/>
      <c r="Z18" s="410"/>
      <c r="AA18" s="410"/>
      <c r="AB18" s="410"/>
      <c r="AC18" s="347">
        <f t="shared" si="23"/>
        <v>0</v>
      </c>
      <c r="AD18" s="282"/>
      <c r="AE18" s="410"/>
      <c r="AF18" s="410"/>
      <c r="AG18" s="410"/>
      <c r="AH18" s="347">
        <f t="shared" si="7"/>
        <v>0</v>
      </c>
      <c r="AI18" s="410"/>
      <c r="AJ18" s="410"/>
      <c r="AK18" s="410"/>
      <c r="AL18" s="411"/>
      <c r="AM18" s="347">
        <f t="shared" si="8"/>
        <v>0</v>
      </c>
      <c r="AN18" s="412"/>
      <c r="AO18" s="412"/>
      <c r="AP18" s="412"/>
      <c r="AQ18" s="412"/>
      <c r="AR18" s="291">
        <f t="shared" si="9"/>
        <v>0</v>
      </c>
      <c r="AS18" s="412"/>
      <c r="AT18" s="412"/>
      <c r="AU18" s="412"/>
      <c r="AV18" s="412"/>
      <c r="AW18" s="347">
        <f t="shared" si="10"/>
        <v>0</v>
      </c>
      <c r="AX18" s="412"/>
      <c r="AY18" s="412"/>
      <c r="AZ18" s="412"/>
      <c r="BA18" s="412"/>
      <c r="BB18" s="347">
        <f t="shared" si="11"/>
        <v>0</v>
      </c>
      <c r="BC18" s="412"/>
      <c r="BD18" s="412"/>
      <c r="BE18" s="412"/>
      <c r="BF18" s="412"/>
      <c r="BG18" s="347">
        <f t="shared" si="12"/>
        <v>0</v>
      </c>
      <c r="BH18" s="412"/>
      <c r="BI18" s="412"/>
      <c r="BJ18" s="412"/>
      <c r="BK18" s="412"/>
      <c r="BL18" s="347">
        <f t="shared" si="13"/>
        <v>0</v>
      </c>
      <c r="BM18" s="412"/>
      <c r="BN18" s="412"/>
      <c r="BO18" s="412"/>
      <c r="BP18" s="412"/>
      <c r="BQ18" s="291">
        <f t="shared" si="14"/>
        <v>0</v>
      </c>
      <c r="BR18" s="412"/>
      <c r="BS18" s="412"/>
      <c r="BT18" s="412"/>
      <c r="BU18" s="412"/>
      <c r="BV18" s="412">
        <f t="shared" si="24"/>
        <v>0</v>
      </c>
      <c r="BW18" s="412"/>
      <c r="BX18" s="412"/>
      <c r="BY18" s="412"/>
      <c r="BZ18" s="412"/>
      <c r="CA18" s="412">
        <f t="shared" si="16"/>
        <v>0</v>
      </c>
      <c r="CB18" s="412"/>
      <c r="CC18" s="412"/>
      <c r="CD18" s="412"/>
      <c r="CE18" s="412"/>
      <c r="CF18" s="412">
        <f t="shared" si="17"/>
        <v>0</v>
      </c>
      <c r="CG18" s="412"/>
      <c r="CH18" s="412"/>
      <c r="CI18" s="412"/>
      <c r="CJ18" s="412"/>
      <c r="CK18" s="412">
        <f t="shared" si="18"/>
        <v>0</v>
      </c>
      <c r="CL18" s="412"/>
      <c r="CM18" s="412"/>
      <c r="CN18" s="412"/>
      <c r="CO18" s="412"/>
      <c r="CP18" s="412">
        <f t="shared" si="19"/>
        <v>0</v>
      </c>
      <c r="CQ18" s="412"/>
      <c r="CR18" s="412"/>
      <c r="CS18" s="412"/>
      <c r="CT18" s="412"/>
      <c r="CU18" s="412">
        <f t="shared" si="20"/>
        <v>0</v>
      </c>
      <c r="CV18" s="412"/>
      <c r="CW18" s="412"/>
      <c r="CX18" s="412"/>
      <c r="CY18" s="412"/>
      <c r="CZ18" s="412"/>
      <c r="DA18" s="412"/>
      <c r="DB18" s="412"/>
      <c r="DC18" s="412"/>
      <c r="DD18" s="412"/>
      <c r="DE18" s="412"/>
      <c r="DF18" s="412"/>
      <c r="DG18" s="412"/>
      <c r="DH18" s="412"/>
      <c r="DI18" s="412"/>
      <c r="DJ18" s="412"/>
      <c r="DK18" s="412"/>
      <c r="DL18" s="412"/>
      <c r="DM18" s="412"/>
      <c r="DN18" s="412"/>
      <c r="DO18" s="412"/>
      <c r="DP18" s="414">
        <v>1</v>
      </c>
      <c r="DQ18" s="410">
        <v>47500</v>
      </c>
      <c r="DR18" s="410"/>
      <c r="DS18" s="410"/>
      <c r="DT18" s="410"/>
      <c r="DU18" s="410"/>
      <c r="DV18" s="410">
        <v>1</v>
      </c>
      <c r="DW18" s="410">
        <v>47500</v>
      </c>
      <c r="DX18" s="410"/>
      <c r="DY18" s="410"/>
      <c r="DZ18" s="410"/>
      <c r="EA18" s="410"/>
      <c r="EB18" s="410"/>
      <c r="EC18" s="410"/>
      <c r="ED18" s="410"/>
      <c r="EE18" s="411"/>
      <c r="EF18" s="353">
        <f t="shared" si="21"/>
        <v>1</v>
      </c>
      <c r="EG18" s="353">
        <f t="shared" si="21"/>
        <v>47500</v>
      </c>
      <c r="EH18" s="416">
        <v>1</v>
      </c>
      <c r="EI18" s="416">
        <v>47500</v>
      </c>
      <c r="EJ18" s="416"/>
      <c r="EK18" s="416"/>
      <c r="EL18" s="416"/>
      <c r="EM18" s="415">
        <v>1</v>
      </c>
      <c r="EN18" s="416"/>
      <c r="EO18" s="416"/>
      <c r="EP18" s="416"/>
      <c r="EQ18" s="416"/>
      <c r="ER18" s="416"/>
      <c r="ES18" s="416"/>
      <c r="ET18" s="416"/>
    </row>
    <row r="19" spans="1:150" ht="51.75" thickBot="1">
      <c r="A19" s="288">
        <v>12</v>
      </c>
      <c r="B19" s="447" t="s">
        <v>3809</v>
      </c>
      <c r="C19" s="447" t="s">
        <v>3810</v>
      </c>
      <c r="D19" s="447" t="s">
        <v>271</v>
      </c>
      <c r="E19" s="448">
        <v>42500</v>
      </c>
      <c r="F19" s="425">
        <v>5000</v>
      </c>
      <c r="G19" s="405">
        <f t="shared" si="3"/>
        <v>47500</v>
      </c>
      <c r="H19" s="405">
        <v>20</v>
      </c>
      <c r="I19" s="281">
        <f t="shared" si="0"/>
        <v>374.0625</v>
      </c>
      <c r="J19" s="281">
        <f t="shared" si="1"/>
        <v>2749.0625</v>
      </c>
      <c r="K19" s="449" t="s">
        <v>3811</v>
      </c>
      <c r="L19" s="407">
        <v>18</v>
      </c>
      <c r="M19" s="438">
        <f t="shared" si="2"/>
        <v>6733.125</v>
      </c>
      <c r="N19" s="281">
        <f t="shared" si="4"/>
        <v>49483.125</v>
      </c>
      <c r="O19" s="282">
        <f t="shared" si="5"/>
        <v>14500</v>
      </c>
      <c r="P19" s="282">
        <f t="shared" si="6"/>
        <v>12625</v>
      </c>
      <c r="Q19" s="282">
        <f t="shared" si="6"/>
        <v>1875</v>
      </c>
      <c r="R19" s="282">
        <f t="shared" si="6"/>
        <v>0</v>
      </c>
      <c r="S19" s="289" t="s">
        <v>3776</v>
      </c>
      <c r="T19" s="408" t="s">
        <v>3559</v>
      </c>
      <c r="U19" s="409">
        <v>2375</v>
      </c>
      <c r="V19" s="409">
        <v>375</v>
      </c>
      <c r="W19" s="409"/>
      <c r="X19" s="291">
        <f t="shared" si="22"/>
        <v>2750</v>
      </c>
      <c r="Y19" s="289" t="s">
        <v>3597</v>
      </c>
      <c r="Z19" s="409">
        <v>2375</v>
      </c>
      <c r="AA19" s="409">
        <v>375</v>
      </c>
      <c r="AB19" s="410"/>
      <c r="AC19" s="347">
        <f t="shared" si="23"/>
        <v>2750</v>
      </c>
      <c r="AD19" s="290" t="s">
        <v>3534</v>
      </c>
      <c r="AE19" s="410">
        <v>3125</v>
      </c>
      <c r="AF19" s="410">
        <v>375</v>
      </c>
      <c r="AG19" s="410"/>
      <c r="AH19" s="347">
        <f t="shared" si="7"/>
        <v>3500</v>
      </c>
      <c r="AI19" s="410" t="s">
        <v>3527</v>
      </c>
      <c r="AJ19" s="410">
        <v>2375</v>
      </c>
      <c r="AK19" s="410">
        <v>375</v>
      </c>
      <c r="AL19" s="411"/>
      <c r="AM19" s="347">
        <f t="shared" si="8"/>
        <v>2750</v>
      </c>
      <c r="AN19" s="412" t="s">
        <v>3599</v>
      </c>
      <c r="AO19" s="412">
        <v>2375</v>
      </c>
      <c r="AP19" s="412">
        <v>375</v>
      </c>
      <c r="AQ19" s="412"/>
      <c r="AR19" s="291">
        <f t="shared" si="9"/>
        <v>2750</v>
      </c>
      <c r="AS19" s="412"/>
      <c r="AT19" s="412"/>
      <c r="AU19" s="412"/>
      <c r="AV19" s="412"/>
      <c r="AW19" s="347">
        <f t="shared" si="10"/>
        <v>0</v>
      </c>
      <c r="AX19" s="412"/>
      <c r="AY19" s="412"/>
      <c r="AZ19" s="412"/>
      <c r="BA19" s="412"/>
      <c r="BB19" s="347">
        <f t="shared" si="11"/>
        <v>0</v>
      </c>
      <c r="BC19" s="412"/>
      <c r="BD19" s="412"/>
      <c r="BE19" s="412"/>
      <c r="BF19" s="412"/>
      <c r="BG19" s="347">
        <f t="shared" si="12"/>
        <v>0</v>
      </c>
      <c r="BH19" s="412"/>
      <c r="BI19" s="412"/>
      <c r="BJ19" s="412"/>
      <c r="BK19" s="412"/>
      <c r="BL19" s="347">
        <f t="shared" si="13"/>
        <v>0</v>
      </c>
      <c r="BM19" s="412"/>
      <c r="BN19" s="412"/>
      <c r="BO19" s="412"/>
      <c r="BP19" s="412"/>
      <c r="BQ19" s="291">
        <f t="shared" si="14"/>
        <v>0</v>
      </c>
      <c r="BR19" s="412"/>
      <c r="BS19" s="412"/>
      <c r="BT19" s="412"/>
      <c r="BU19" s="412"/>
      <c r="BV19" s="412">
        <f t="shared" si="24"/>
        <v>0</v>
      </c>
      <c r="BW19" s="412"/>
      <c r="BX19" s="412"/>
      <c r="BY19" s="412"/>
      <c r="BZ19" s="412"/>
      <c r="CA19" s="412">
        <f t="shared" si="16"/>
        <v>0</v>
      </c>
      <c r="CB19" s="412"/>
      <c r="CC19" s="412"/>
      <c r="CD19" s="412"/>
      <c r="CE19" s="412"/>
      <c r="CF19" s="412">
        <f t="shared" si="17"/>
        <v>0</v>
      </c>
      <c r="CG19" s="412"/>
      <c r="CH19" s="412"/>
      <c r="CI19" s="412"/>
      <c r="CJ19" s="412"/>
      <c r="CK19" s="412">
        <f t="shared" si="18"/>
        <v>0</v>
      </c>
      <c r="CL19" s="412"/>
      <c r="CM19" s="412"/>
      <c r="CN19" s="412"/>
      <c r="CO19" s="412"/>
      <c r="CP19" s="412">
        <f t="shared" si="19"/>
        <v>0</v>
      </c>
      <c r="CQ19" s="412"/>
      <c r="CR19" s="412"/>
      <c r="CS19" s="412"/>
      <c r="CT19" s="412"/>
      <c r="CU19" s="412">
        <f t="shared" si="20"/>
        <v>0</v>
      </c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4">
        <v>1</v>
      </c>
      <c r="DQ19" s="410">
        <v>47500</v>
      </c>
      <c r="DR19" s="410"/>
      <c r="DS19" s="410"/>
      <c r="DT19" s="410"/>
      <c r="DU19" s="410"/>
      <c r="DV19" s="410">
        <v>1</v>
      </c>
      <c r="DW19" s="410">
        <v>47500</v>
      </c>
      <c r="DX19" s="410"/>
      <c r="DY19" s="410"/>
      <c r="DZ19" s="410"/>
      <c r="EA19" s="410"/>
      <c r="EB19" s="410"/>
      <c r="EC19" s="410"/>
      <c r="ED19" s="410"/>
      <c r="EE19" s="411"/>
      <c r="EF19" s="353">
        <f t="shared" si="21"/>
        <v>1</v>
      </c>
      <c r="EG19" s="353">
        <f t="shared" si="21"/>
        <v>47500</v>
      </c>
      <c r="EH19" s="416">
        <v>1</v>
      </c>
      <c r="EI19" s="416">
        <v>47500</v>
      </c>
      <c r="EJ19" s="416"/>
      <c r="EK19" s="416"/>
      <c r="EL19" s="416"/>
      <c r="EM19" s="415">
        <v>1</v>
      </c>
      <c r="EN19" s="416"/>
      <c r="EO19" s="416"/>
      <c r="EP19" s="416"/>
      <c r="EQ19" s="416"/>
      <c r="ER19" s="416"/>
      <c r="ES19" s="416"/>
      <c r="ET19" s="416"/>
    </row>
    <row r="20" spans="1:150" ht="60.75" thickBot="1">
      <c r="A20" s="259">
        <v>13</v>
      </c>
      <c r="B20" s="447" t="s">
        <v>3812</v>
      </c>
      <c r="C20" s="447" t="s">
        <v>3813</v>
      </c>
      <c r="D20" s="447" t="s">
        <v>3788</v>
      </c>
      <c r="E20" s="448">
        <v>42500</v>
      </c>
      <c r="F20" s="425">
        <v>5000</v>
      </c>
      <c r="G20" s="405">
        <f t="shared" si="3"/>
        <v>47500</v>
      </c>
      <c r="H20" s="405">
        <v>20</v>
      </c>
      <c r="I20" s="281">
        <f t="shared" si="0"/>
        <v>374.0625</v>
      </c>
      <c r="J20" s="281">
        <f t="shared" si="1"/>
        <v>2749.0625</v>
      </c>
      <c r="K20" s="449" t="s">
        <v>3814</v>
      </c>
      <c r="L20" s="407">
        <v>18</v>
      </c>
      <c r="M20" s="438">
        <f t="shared" si="2"/>
        <v>6733.125</v>
      </c>
      <c r="N20" s="281">
        <f t="shared" si="4"/>
        <v>49483.125</v>
      </c>
      <c r="O20" s="282">
        <f t="shared" si="5"/>
        <v>12150</v>
      </c>
      <c r="P20" s="282">
        <f t="shared" si="6"/>
        <v>11075</v>
      </c>
      <c r="Q20" s="282">
        <f t="shared" si="6"/>
        <v>1075</v>
      </c>
      <c r="R20" s="282">
        <f t="shared" si="6"/>
        <v>0</v>
      </c>
      <c r="S20" s="289" t="s">
        <v>3808</v>
      </c>
      <c r="T20" s="408" t="s">
        <v>3589</v>
      </c>
      <c r="U20" s="409">
        <v>1000</v>
      </c>
      <c r="V20" s="409"/>
      <c r="W20" s="409"/>
      <c r="X20" s="291">
        <f t="shared" si="22"/>
        <v>1000</v>
      </c>
      <c r="Y20" s="289" t="s">
        <v>3564</v>
      </c>
      <c r="Z20" s="409">
        <v>1000</v>
      </c>
      <c r="AA20" s="410"/>
      <c r="AB20" s="410"/>
      <c r="AC20" s="347">
        <f t="shared" si="23"/>
        <v>1000</v>
      </c>
      <c r="AD20" s="282" t="s">
        <v>3578</v>
      </c>
      <c r="AE20" s="410">
        <v>1000</v>
      </c>
      <c r="AF20" s="410"/>
      <c r="AG20" s="410"/>
      <c r="AH20" s="347">
        <f t="shared" si="7"/>
        <v>1000</v>
      </c>
      <c r="AI20" s="410" t="s">
        <v>3527</v>
      </c>
      <c r="AJ20" s="410">
        <v>2375</v>
      </c>
      <c r="AK20" s="410">
        <v>375</v>
      </c>
      <c r="AL20" s="411"/>
      <c r="AM20" s="347">
        <f t="shared" si="8"/>
        <v>2750</v>
      </c>
      <c r="AN20" s="413" t="s">
        <v>3600</v>
      </c>
      <c r="AO20" s="413">
        <v>1800</v>
      </c>
      <c r="AP20" s="413">
        <v>200</v>
      </c>
      <c r="AQ20" s="412"/>
      <c r="AR20" s="291">
        <f t="shared" si="9"/>
        <v>2000</v>
      </c>
      <c r="AS20" s="424" t="s">
        <v>3710</v>
      </c>
      <c r="AT20" s="413">
        <v>2100</v>
      </c>
      <c r="AU20" s="413">
        <v>300</v>
      </c>
      <c r="AV20" s="412"/>
      <c r="AW20" s="347">
        <f t="shared" si="10"/>
        <v>2400</v>
      </c>
      <c r="AX20" s="413" t="s">
        <v>3601</v>
      </c>
      <c r="AY20" s="413">
        <v>900</v>
      </c>
      <c r="AZ20" s="413">
        <v>100</v>
      </c>
      <c r="BA20" s="412"/>
      <c r="BB20" s="347">
        <f t="shared" si="11"/>
        <v>1000</v>
      </c>
      <c r="BC20" s="412" t="s">
        <v>3626</v>
      </c>
      <c r="BD20" s="412">
        <v>900</v>
      </c>
      <c r="BE20" s="412">
        <v>100</v>
      </c>
      <c r="BF20" s="412"/>
      <c r="BG20" s="347">
        <f t="shared" si="12"/>
        <v>1000</v>
      </c>
      <c r="BH20" s="412"/>
      <c r="BI20" s="412"/>
      <c r="BJ20" s="412"/>
      <c r="BK20" s="412"/>
      <c r="BL20" s="347">
        <f t="shared" si="13"/>
        <v>0</v>
      </c>
      <c r="BM20" s="412"/>
      <c r="BN20" s="412"/>
      <c r="BO20" s="412"/>
      <c r="BP20" s="412"/>
      <c r="BQ20" s="291">
        <f t="shared" si="14"/>
        <v>0</v>
      </c>
      <c r="BR20" s="412"/>
      <c r="BS20" s="412"/>
      <c r="BT20" s="412"/>
      <c r="BU20" s="412"/>
      <c r="BV20" s="412">
        <f t="shared" si="24"/>
        <v>0</v>
      </c>
      <c r="BW20" s="412"/>
      <c r="BX20" s="412"/>
      <c r="BY20" s="412"/>
      <c r="BZ20" s="412"/>
      <c r="CA20" s="412">
        <f t="shared" si="16"/>
        <v>0</v>
      </c>
      <c r="CB20" s="412"/>
      <c r="CC20" s="412"/>
      <c r="CD20" s="412"/>
      <c r="CE20" s="412"/>
      <c r="CF20" s="412">
        <f t="shared" si="17"/>
        <v>0</v>
      </c>
      <c r="CG20" s="412"/>
      <c r="CH20" s="412"/>
      <c r="CI20" s="412"/>
      <c r="CJ20" s="412"/>
      <c r="CK20" s="412">
        <f t="shared" si="18"/>
        <v>0</v>
      </c>
      <c r="CL20" s="412"/>
      <c r="CM20" s="412"/>
      <c r="CN20" s="412"/>
      <c r="CO20" s="412"/>
      <c r="CP20" s="412">
        <f t="shared" si="19"/>
        <v>0</v>
      </c>
      <c r="CQ20" s="412"/>
      <c r="CR20" s="412"/>
      <c r="CS20" s="412"/>
      <c r="CT20" s="412"/>
      <c r="CU20" s="412">
        <f t="shared" si="20"/>
        <v>0</v>
      </c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4"/>
      <c r="DQ20" s="410"/>
      <c r="DR20" s="410">
        <v>1</v>
      </c>
      <c r="DS20" s="410">
        <v>47500</v>
      </c>
      <c r="DT20" s="410">
        <v>1</v>
      </c>
      <c r="DU20" s="410">
        <v>47500</v>
      </c>
      <c r="DV20" s="410" t="s">
        <v>3454</v>
      </c>
      <c r="DW20" s="410"/>
      <c r="DX20" s="410"/>
      <c r="DY20" s="410"/>
      <c r="DZ20" s="410"/>
      <c r="EA20" s="410"/>
      <c r="EB20" s="410"/>
      <c r="EC20" s="410"/>
      <c r="ED20" s="410"/>
      <c r="EE20" s="411"/>
      <c r="EF20" s="353">
        <f t="shared" si="21"/>
        <v>1</v>
      </c>
      <c r="EG20" s="353">
        <f t="shared" si="21"/>
        <v>47500</v>
      </c>
      <c r="EH20" s="416">
        <v>1</v>
      </c>
      <c r="EI20" s="416">
        <v>47500</v>
      </c>
      <c r="EJ20" s="416"/>
      <c r="EK20" s="416"/>
      <c r="EL20" s="416"/>
      <c r="EM20" s="415">
        <v>1</v>
      </c>
      <c r="EN20" s="416"/>
      <c r="EO20" s="416"/>
      <c r="EP20" s="416"/>
      <c r="EQ20" s="416"/>
      <c r="ER20" s="416"/>
      <c r="ES20" s="416"/>
      <c r="ET20" s="416"/>
    </row>
    <row r="21" spans="1:150" ht="48.75" thickBot="1">
      <c r="A21" s="288">
        <v>14</v>
      </c>
      <c r="B21" s="447" t="s">
        <v>3815</v>
      </c>
      <c r="C21" s="447" t="s">
        <v>3816</v>
      </c>
      <c r="D21" s="447" t="s">
        <v>3788</v>
      </c>
      <c r="E21" s="448">
        <v>42500</v>
      </c>
      <c r="F21" s="425">
        <v>5000</v>
      </c>
      <c r="G21" s="405">
        <f t="shared" si="3"/>
        <v>47500</v>
      </c>
      <c r="H21" s="405">
        <v>20</v>
      </c>
      <c r="I21" s="281">
        <f t="shared" si="0"/>
        <v>374.0625</v>
      </c>
      <c r="J21" s="281">
        <f t="shared" si="1"/>
        <v>2749.0625</v>
      </c>
      <c r="K21" s="449" t="s">
        <v>3817</v>
      </c>
      <c r="L21" s="407">
        <v>18</v>
      </c>
      <c r="M21" s="438">
        <f t="shared" si="2"/>
        <v>6733.125</v>
      </c>
      <c r="N21" s="281">
        <f t="shared" si="4"/>
        <v>49483.125</v>
      </c>
      <c r="O21" s="282">
        <f t="shared" si="5"/>
        <v>9250</v>
      </c>
      <c r="P21" s="282">
        <f t="shared" si="6"/>
        <v>8000</v>
      </c>
      <c r="Q21" s="282">
        <f t="shared" si="6"/>
        <v>1250</v>
      </c>
      <c r="R21" s="282">
        <f t="shared" si="6"/>
        <v>0</v>
      </c>
      <c r="S21" s="289" t="s">
        <v>3818</v>
      </c>
      <c r="T21" s="408" t="s">
        <v>3539</v>
      </c>
      <c r="U21" s="409">
        <v>2125</v>
      </c>
      <c r="V21" s="409">
        <v>375</v>
      </c>
      <c r="W21" s="409"/>
      <c r="X21" s="291">
        <f t="shared" si="22"/>
        <v>2500</v>
      </c>
      <c r="Y21" s="443" t="s">
        <v>3549</v>
      </c>
      <c r="Z21" s="410">
        <v>2375</v>
      </c>
      <c r="AA21" s="410">
        <v>375</v>
      </c>
      <c r="AB21" s="410"/>
      <c r="AC21" s="347">
        <f t="shared" si="23"/>
        <v>2750</v>
      </c>
      <c r="AD21" s="282" t="s">
        <v>3550</v>
      </c>
      <c r="AE21" s="410">
        <v>3500</v>
      </c>
      <c r="AF21" s="410">
        <v>500</v>
      </c>
      <c r="AG21" s="410"/>
      <c r="AH21" s="347">
        <f t="shared" si="7"/>
        <v>4000</v>
      </c>
      <c r="AI21" s="410"/>
      <c r="AJ21" s="410"/>
      <c r="AK21" s="410"/>
      <c r="AL21" s="411"/>
      <c r="AM21" s="347">
        <f t="shared" si="8"/>
        <v>0</v>
      </c>
      <c r="AN21" s="412"/>
      <c r="AO21" s="412"/>
      <c r="AP21" s="412"/>
      <c r="AQ21" s="412"/>
      <c r="AR21" s="291">
        <f t="shared" si="9"/>
        <v>0</v>
      </c>
      <c r="AS21" s="412"/>
      <c r="AT21" s="412"/>
      <c r="AU21" s="412"/>
      <c r="AV21" s="412"/>
      <c r="AW21" s="347">
        <f t="shared" si="10"/>
        <v>0</v>
      </c>
      <c r="AX21" s="413"/>
      <c r="AY21" s="413"/>
      <c r="AZ21" s="413"/>
      <c r="BA21" s="412"/>
      <c r="BB21" s="347">
        <f t="shared" si="11"/>
        <v>0</v>
      </c>
      <c r="BC21" s="412"/>
      <c r="BD21" s="412"/>
      <c r="BE21" s="412"/>
      <c r="BF21" s="412"/>
      <c r="BG21" s="347">
        <f t="shared" si="12"/>
        <v>0</v>
      </c>
      <c r="BH21" s="412"/>
      <c r="BI21" s="412"/>
      <c r="BJ21" s="412"/>
      <c r="BK21" s="412"/>
      <c r="BL21" s="347">
        <f t="shared" si="13"/>
        <v>0</v>
      </c>
      <c r="BM21" s="412"/>
      <c r="BN21" s="412"/>
      <c r="BO21" s="412"/>
      <c r="BP21" s="412"/>
      <c r="BQ21" s="291">
        <f t="shared" si="14"/>
        <v>0</v>
      </c>
      <c r="BR21" s="412"/>
      <c r="BS21" s="412"/>
      <c r="BT21" s="412"/>
      <c r="BU21" s="412"/>
      <c r="BV21" s="412">
        <f t="shared" si="24"/>
        <v>0</v>
      </c>
      <c r="BW21" s="412"/>
      <c r="BX21" s="412"/>
      <c r="BY21" s="412"/>
      <c r="BZ21" s="412"/>
      <c r="CA21" s="412">
        <f t="shared" si="16"/>
        <v>0</v>
      </c>
      <c r="CB21" s="412"/>
      <c r="CC21" s="412"/>
      <c r="CD21" s="412"/>
      <c r="CE21" s="412"/>
      <c r="CF21" s="412">
        <f t="shared" si="17"/>
        <v>0</v>
      </c>
      <c r="CG21" s="412"/>
      <c r="CH21" s="412"/>
      <c r="CI21" s="412"/>
      <c r="CJ21" s="412"/>
      <c r="CK21" s="412">
        <f t="shared" si="18"/>
        <v>0</v>
      </c>
      <c r="CL21" s="412"/>
      <c r="CM21" s="412"/>
      <c r="CN21" s="412"/>
      <c r="CO21" s="412"/>
      <c r="CP21" s="412">
        <f t="shared" si="19"/>
        <v>0</v>
      </c>
      <c r="CQ21" s="412"/>
      <c r="CR21" s="412"/>
      <c r="CS21" s="412"/>
      <c r="CT21" s="412"/>
      <c r="CU21" s="412">
        <f t="shared" si="20"/>
        <v>0</v>
      </c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4">
        <v>1</v>
      </c>
      <c r="DQ21" s="410">
        <v>47500</v>
      </c>
      <c r="DR21" s="410"/>
      <c r="DS21" s="410"/>
      <c r="DT21" s="410">
        <v>1</v>
      </c>
      <c r="DU21" s="410">
        <v>47500</v>
      </c>
      <c r="DV21" s="410"/>
      <c r="DW21" s="410"/>
      <c r="DX21" s="410"/>
      <c r="DY21" s="410"/>
      <c r="DZ21" s="410"/>
      <c r="EA21" s="410"/>
      <c r="EB21" s="410"/>
      <c r="EC21" s="410"/>
      <c r="ED21" s="410"/>
      <c r="EE21" s="411"/>
      <c r="EF21" s="353">
        <f t="shared" si="21"/>
        <v>1</v>
      </c>
      <c r="EG21" s="353">
        <f t="shared" si="21"/>
        <v>47500</v>
      </c>
      <c r="EH21" s="416">
        <v>1</v>
      </c>
      <c r="EI21" s="416">
        <v>47500</v>
      </c>
      <c r="EJ21" s="416"/>
      <c r="EK21" s="416"/>
      <c r="EL21" s="416"/>
      <c r="EM21" s="415">
        <v>1</v>
      </c>
      <c r="EN21" s="416"/>
      <c r="EO21" s="416"/>
      <c r="EP21" s="416"/>
      <c r="EQ21" s="416"/>
      <c r="ER21" s="416"/>
      <c r="ES21" s="416"/>
      <c r="ET21" s="416"/>
    </row>
    <row r="22" spans="1:150" ht="51.75" thickBot="1">
      <c r="A22" s="259">
        <v>15</v>
      </c>
      <c r="B22" s="444" t="s">
        <v>3819</v>
      </c>
      <c r="C22" s="444" t="s">
        <v>3820</v>
      </c>
      <c r="D22" s="444" t="s">
        <v>3821</v>
      </c>
      <c r="E22" s="445">
        <v>42500</v>
      </c>
      <c r="F22" s="323">
        <v>5000</v>
      </c>
      <c r="G22" s="405">
        <f t="shared" si="3"/>
        <v>47500</v>
      </c>
      <c r="H22" s="405">
        <v>20</v>
      </c>
      <c r="I22" s="281">
        <f t="shared" si="0"/>
        <v>374.0625</v>
      </c>
      <c r="J22" s="281">
        <f t="shared" si="1"/>
        <v>2749.0625</v>
      </c>
      <c r="K22" s="446" t="s">
        <v>3822</v>
      </c>
      <c r="L22" s="407">
        <v>18</v>
      </c>
      <c r="M22" s="438">
        <f t="shared" si="2"/>
        <v>6733.125</v>
      </c>
      <c r="N22" s="281">
        <f t="shared" si="4"/>
        <v>49483.125</v>
      </c>
      <c r="O22" s="282">
        <f t="shared" si="5"/>
        <v>44000</v>
      </c>
      <c r="P22" s="282">
        <f t="shared" si="6"/>
        <v>38000</v>
      </c>
      <c r="Q22" s="282">
        <f t="shared" si="6"/>
        <v>6000</v>
      </c>
      <c r="R22" s="282">
        <f t="shared" si="6"/>
        <v>0</v>
      </c>
      <c r="S22" s="289" t="s">
        <v>3823</v>
      </c>
      <c r="T22" s="408" t="s">
        <v>3559</v>
      </c>
      <c r="U22" s="409">
        <v>2375</v>
      </c>
      <c r="V22" s="409">
        <v>375</v>
      </c>
      <c r="W22" s="409"/>
      <c r="X22" s="291">
        <f t="shared" si="22"/>
        <v>2750</v>
      </c>
      <c r="Y22" s="408" t="s">
        <v>3597</v>
      </c>
      <c r="Z22" s="410">
        <v>2375</v>
      </c>
      <c r="AA22" s="410">
        <v>375</v>
      </c>
      <c r="AB22" s="410"/>
      <c r="AC22" s="347">
        <f t="shared" si="23"/>
        <v>2750</v>
      </c>
      <c r="AD22" s="282" t="s">
        <v>3578</v>
      </c>
      <c r="AE22" s="410">
        <v>2375</v>
      </c>
      <c r="AF22" s="410">
        <v>375</v>
      </c>
      <c r="AG22" s="410"/>
      <c r="AH22" s="347">
        <f t="shared" si="7"/>
        <v>2750</v>
      </c>
      <c r="AI22" s="410" t="s">
        <v>3527</v>
      </c>
      <c r="AJ22" s="410">
        <v>2375</v>
      </c>
      <c r="AK22" s="410">
        <v>375</v>
      </c>
      <c r="AL22" s="411"/>
      <c r="AM22" s="347">
        <f t="shared" si="8"/>
        <v>2750</v>
      </c>
      <c r="AN22" s="413" t="s">
        <v>3599</v>
      </c>
      <c r="AO22" s="413">
        <v>2375</v>
      </c>
      <c r="AP22" s="413">
        <v>375</v>
      </c>
      <c r="AQ22" s="413"/>
      <c r="AR22" s="291">
        <f t="shared" si="9"/>
        <v>2750</v>
      </c>
      <c r="AS22" s="412" t="s">
        <v>3600</v>
      </c>
      <c r="AT22" s="412">
        <v>2375</v>
      </c>
      <c r="AU22" s="412">
        <v>375</v>
      </c>
      <c r="AV22" s="412"/>
      <c r="AW22" s="347">
        <f t="shared" si="10"/>
        <v>2750</v>
      </c>
      <c r="AX22" s="421" t="s">
        <v>3638</v>
      </c>
      <c r="AY22" s="413">
        <v>2375</v>
      </c>
      <c r="AZ22" s="413">
        <v>375</v>
      </c>
      <c r="BA22" s="412"/>
      <c r="BB22" s="347">
        <f t="shared" si="11"/>
        <v>2750</v>
      </c>
      <c r="BC22" s="424" t="s">
        <v>3710</v>
      </c>
      <c r="BD22" s="413">
        <v>2375</v>
      </c>
      <c r="BE22" s="413">
        <v>375</v>
      </c>
      <c r="BF22" s="412"/>
      <c r="BG22" s="347">
        <f t="shared" si="12"/>
        <v>2750</v>
      </c>
      <c r="BH22" s="421" t="s">
        <v>3710</v>
      </c>
      <c r="BI22" s="413">
        <v>2375</v>
      </c>
      <c r="BJ22" s="413">
        <v>375</v>
      </c>
      <c r="BK22" s="412"/>
      <c r="BL22" s="347">
        <f t="shared" si="13"/>
        <v>2750</v>
      </c>
      <c r="BM22" s="413" t="s">
        <v>3601</v>
      </c>
      <c r="BN22" s="413">
        <v>2375</v>
      </c>
      <c r="BO22" s="413">
        <v>375</v>
      </c>
      <c r="BP22" s="412"/>
      <c r="BQ22" s="291">
        <f t="shared" si="14"/>
        <v>2750</v>
      </c>
      <c r="BR22" s="412" t="s">
        <v>3626</v>
      </c>
      <c r="BS22" s="412">
        <v>2375</v>
      </c>
      <c r="BT22" s="412">
        <v>375</v>
      </c>
      <c r="BU22" s="412"/>
      <c r="BV22" s="412">
        <f t="shared" si="24"/>
        <v>2750</v>
      </c>
      <c r="BW22" s="412" t="s">
        <v>3660</v>
      </c>
      <c r="BX22" s="412">
        <v>2375</v>
      </c>
      <c r="BY22" s="412">
        <v>375</v>
      </c>
      <c r="BZ22" s="412"/>
      <c r="CA22" s="412">
        <f t="shared" si="16"/>
        <v>2750</v>
      </c>
      <c r="CB22" s="412" t="s">
        <v>3550</v>
      </c>
      <c r="CC22" s="412">
        <v>2375</v>
      </c>
      <c r="CD22" s="412">
        <v>375</v>
      </c>
      <c r="CE22" s="412"/>
      <c r="CF22" s="412">
        <f t="shared" si="17"/>
        <v>2750</v>
      </c>
      <c r="CG22" s="412" t="s">
        <v>3550</v>
      </c>
      <c r="CH22" s="412">
        <v>2375</v>
      </c>
      <c r="CI22" s="412">
        <v>375</v>
      </c>
      <c r="CJ22" s="412"/>
      <c r="CK22" s="412">
        <f t="shared" si="18"/>
        <v>2750</v>
      </c>
      <c r="CL22" s="401" t="s">
        <v>3665</v>
      </c>
      <c r="CM22" s="412">
        <v>2375</v>
      </c>
      <c r="CN22" s="412">
        <v>375</v>
      </c>
      <c r="CO22" s="412"/>
      <c r="CP22" s="412">
        <f t="shared" si="19"/>
        <v>2750</v>
      </c>
      <c r="CQ22" s="412" t="s">
        <v>3666</v>
      </c>
      <c r="CR22" s="412">
        <v>2375</v>
      </c>
      <c r="CS22" s="412">
        <v>375</v>
      </c>
      <c r="CT22" s="412"/>
      <c r="CU22" s="412">
        <f t="shared" si="20"/>
        <v>2750</v>
      </c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4">
        <v>1</v>
      </c>
      <c r="DQ22" s="410">
        <v>47500</v>
      </c>
      <c r="DR22" s="410"/>
      <c r="DS22" s="410"/>
      <c r="DT22" s="410"/>
      <c r="DU22" s="410"/>
      <c r="DV22" s="410">
        <v>1</v>
      </c>
      <c r="DW22" s="410">
        <v>47500</v>
      </c>
      <c r="DX22" s="410"/>
      <c r="DY22" s="410"/>
      <c r="DZ22" s="410"/>
      <c r="EA22" s="410"/>
      <c r="EB22" s="410"/>
      <c r="EC22" s="410"/>
      <c r="ED22" s="410"/>
      <c r="EE22" s="411"/>
      <c r="EF22" s="353">
        <f t="shared" si="21"/>
        <v>1</v>
      </c>
      <c r="EG22" s="353">
        <f t="shared" si="21"/>
        <v>47500</v>
      </c>
      <c r="EH22" s="416">
        <v>1</v>
      </c>
      <c r="EI22" s="416">
        <v>47500</v>
      </c>
      <c r="EJ22" s="416"/>
      <c r="EK22" s="416"/>
      <c r="EL22" s="416"/>
      <c r="EM22" s="415">
        <v>1</v>
      </c>
      <c r="EN22" s="416"/>
      <c r="EO22" s="416"/>
      <c r="EP22" s="416"/>
      <c r="EQ22" s="416"/>
      <c r="ER22" s="416"/>
      <c r="ES22" s="416"/>
      <c r="ET22" s="416"/>
    </row>
    <row r="23" spans="1:150" ht="51.75" thickBot="1">
      <c r="A23" s="288">
        <v>16</v>
      </c>
      <c r="B23" s="447" t="s">
        <v>3824</v>
      </c>
      <c r="C23" s="447" t="s">
        <v>3825</v>
      </c>
      <c r="D23" s="447" t="s">
        <v>3747</v>
      </c>
      <c r="E23" s="448">
        <v>34000</v>
      </c>
      <c r="F23" s="425">
        <v>4000</v>
      </c>
      <c r="G23" s="405">
        <f t="shared" si="3"/>
        <v>38000</v>
      </c>
      <c r="H23" s="405">
        <v>20</v>
      </c>
      <c r="I23" s="281">
        <f t="shared" si="0"/>
        <v>299.25</v>
      </c>
      <c r="J23" s="281">
        <f t="shared" si="1"/>
        <v>2199.25</v>
      </c>
      <c r="K23" s="449" t="s">
        <v>3826</v>
      </c>
      <c r="L23" s="407">
        <v>17</v>
      </c>
      <c r="M23" s="438">
        <f t="shared" si="2"/>
        <v>5087.25</v>
      </c>
      <c r="N23" s="281">
        <f t="shared" si="4"/>
        <v>37387.25</v>
      </c>
      <c r="O23" s="282">
        <f t="shared" si="5"/>
        <v>12500</v>
      </c>
      <c r="P23" s="282">
        <f t="shared" si="6"/>
        <v>10700</v>
      </c>
      <c r="Q23" s="282">
        <f t="shared" si="6"/>
        <v>1800</v>
      </c>
      <c r="R23" s="282">
        <f t="shared" si="6"/>
        <v>0</v>
      </c>
      <c r="S23" s="289" t="s">
        <v>3827</v>
      </c>
      <c r="T23" s="408" t="s">
        <v>3684</v>
      </c>
      <c r="U23" s="409">
        <v>1200</v>
      </c>
      <c r="V23" s="409">
        <v>300</v>
      </c>
      <c r="W23" s="409"/>
      <c r="X23" s="291">
        <f t="shared" si="22"/>
        <v>1500</v>
      </c>
      <c r="Y23" s="408" t="s">
        <v>3598</v>
      </c>
      <c r="Z23" s="409">
        <v>2400</v>
      </c>
      <c r="AA23" s="409">
        <v>600</v>
      </c>
      <c r="AB23" s="410"/>
      <c r="AC23" s="347">
        <f t="shared" si="23"/>
        <v>3000</v>
      </c>
      <c r="AD23" s="289" t="s">
        <v>3549</v>
      </c>
      <c r="AE23" s="410">
        <v>1000</v>
      </c>
      <c r="AF23" s="410"/>
      <c r="AG23" s="410"/>
      <c r="AH23" s="347">
        <f t="shared" si="7"/>
        <v>1000</v>
      </c>
      <c r="AI23" s="410" t="s">
        <v>3540</v>
      </c>
      <c r="AJ23" s="410">
        <v>1200</v>
      </c>
      <c r="AK23" s="410">
        <v>300</v>
      </c>
      <c r="AL23" s="411"/>
      <c r="AM23" s="347">
        <f t="shared" si="8"/>
        <v>1500</v>
      </c>
      <c r="AN23" s="412" t="s">
        <v>3600</v>
      </c>
      <c r="AO23" s="412">
        <v>1800</v>
      </c>
      <c r="AP23" s="412">
        <v>200</v>
      </c>
      <c r="AQ23" s="412"/>
      <c r="AR23" s="291">
        <f t="shared" si="9"/>
        <v>2000</v>
      </c>
      <c r="AS23" s="426" t="s">
        <v>3710</v>
      </c>
      <c r="AT23" s="412">
        <v>900</v>
      </c>
      <c r="AU23" s="412">
        <v>100</v>
      </c>
      <c r="AV23" s="412"/>
      <c r="AW23" s="347">
        <f t="shared" si="10"/>
        <v>1000</v>
      </c>
      <c r="AX23" s="413" t="s">
        <v>3601</v>
      </c>
      <c r="AY23" s="413">
        <v>900</v>
      </c>
      <c r="AZ23" s="413">
        <v>100</v>
      </c>
      <c r="BA23" s="412"/>
      <c r="BB23" s="347">
        <f t="shared" si="11"/>
        <v>1000</v>
      </c>
      <c r="BC23" s="412" t="s">
        <v>3550</v>
      </c>
      <c r="BD23" s="412">
        <v>900</v>
      </c>
      <c r="BE23" s="412">
        <v>100</v>
      </c>
      <c r="BF23" s="412"/>
      <c r="BG23" s="347">
        <f t="shared" si="12"/>
        <v>1000</v>
      </c>
      <c r="BH23" s="412" t="s">
        <v>3665</v>
      </c>
      <c r="BI23" s="412">
        <v>400</v>
      </c>
      <c r="BJ23" s="412">
        <v>100</v>
      </c>
      <c r="BK23" s="412"/>
      <c r="BL23" s="347">
        <f t="shared" si="13"/>
        <v>500</v>
      </c>
      <c r="BM23" s="412"/>
      <c r="BN23" s="412"/>
      <c r="BO23" s="412"/>
      <c r="BP23" s="412"/>
      <c r="BQ23" s="291">
        <f t="shared" si="14"/>
        <v>0</v>
      </c>
      <c r="BR23" s="412"/>
      <c r="BS23" s="412"/>
      <c r="BT23" s="412"/>
      <c r="BU23" s="412"/>
      <c r="BV23" s="412">
        <f t="shared" si="24"/>
        <v>0</v>
      </c>
      <c r="BW23" s="412"/>
      <c r="BX23" s="412"/>
      <c r="BY23" s="412"/>
      <c r="BZ23" s="412"/>
      <c r="CA23" s="412">
        <f t="shared" si="16"/>
        <v>0</v>
      </c>
      <c r="CB23" s="412"/>
      <c r="CC23" s="412"/>
      <c r="CD23" s="412"/>
      <c r="CE23" s="412"/>
      <c r="CF23" s="412">
        <f t="shared" si="17"/>
        <v>0</v>
      </c>
      <c r="CG23" s="412"/>
      <c r="CH23" s="412"/>
      <c r="CI23" s="412"/>
      <c r="CJ23" s="412"/>
      <c r="CK23" s="412">
        <f t="shared" si="18"/>
        <v>0</v>
      </c>
      <c r="CL23" s="412"/>
      <c r="CM23" s="412"/>
      <c r="CN23" s="412"/>
      <c r="CO23" s="412"/>
      <c r="CP23" s="412">
        <f t="shared" si="19"/>
        <v>0</v>
      </c>
      <c r="CQ23" s="412"/>
      <c r="CR23" s="412"/>
      <c r="CS23" s="412"/>
      <c r="CT23" s="412"/>
      <c r="CU23" s="412">
        <f t="shared" si="20"/>
        <v>0</v>
      </c>
      <c r="CV23" s="412"/>
      <c r="CW23" s="412"/>
      <c r="CX23" s="412"/>
      <c r="CY23" s="412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  <c r="DJ23" s="412"/>
      <c r="DK23" s="412"/>
      <c r="DL23" s="412"/>
      <c r="DM23" s="412"/>
      <c r="DN23" s="412"/>
      <c r="DO23" s="412"/>
      <c r="DP23" s="414"/>
      <c r="DQ23" s="410"/>
      <c r="DR23" s="410">
        <v>1</v>
      </c>
      <c r="DS23" s="410">
        <v>38000</v>
      </c>
      <c r="DT23" s="410"/>
      <c r="DU23" s="410"/>
      <c r="DV23" s="410">
        <v>1</v>
      </c>
      <c r="DW23" s="410">
        <v>38000</v>
      </c>
      <c r="DX23" s="410"/>
      <c r="DY23" s="410"/>
      <c r="DZ23" s="410"/>
      <c r="EA23" s="410"/>
      <c r="EB23" s="410"/>
      <c r="EC23" s="410"/>
      <c r="ED23" s="410"/>
      <c r="EE23" s="411"/>
      <c r="EF23" s="353">
        <f t="shared" si="21"/>
        <v>1</v>
      </c>
      <c r="EG23" s="353">
        <f t="shared" si="21"/>
        <v>38000</v>
      </c>
      <c r="EH23" s="416">
        <v>1</v>
      </c>
      <c r="EI23" s="416">
        <v>38000</v>
      </c>
      <c r="EJ23" s="416"/>
      <c r="EK23" s="416"/>
      <c r="EL23" s="416"/>
      <c r="EM23" s="415">
        <v>1</v>
      </c>
      <c r="EN23" s="416"/>
      <c r="EO23" s="416"/>
      <c r="EP23" s="416"/>
      <c r="EQ23" s="416"/>
      <c r="ER23" s="416"/>
      <c r="ES23" s="416"/>
      <c r="ET23" s="416"/>
    </row>
    <row r="24" spans="1:150" ht="39" thickBot="1">
      <c r="A24" s="259">
        <v>17</v>
      </c>
      <c r="B24" s="447" t="s">
        <v>3828</v>
      </c>
      <c r="C24" s="447" t="s">
        <v>3829</v>
      </c>
      <c r="D24" s="447" t="s">
        <v>3830</v>
      </c>
      <c r="E24" s="448">
        <v>42500</v>
      </c>
      <c r="F24" s="425">
        <v>5000</v>
      </c>
      <c r="G24" s="405">
        <f t="shared" si="3"/>
        <v>47500</v>
      </c>
      <c r="H24" s="405">
        <v>20</v>
      </c>
      <c r="I24" s="281">
        <f t="shared" si="0"/>
        <v>374.0625</v>
      </c>
      <c r="J24" s="281">
        <f t="shared" si="1"/>
        <v>2749.0625</v>
      </c>
      <c r="K24" s="449" t="s">
        <v>3831</v>
      </c>
      <c r="L24" s="407">
        <v>17</v>
      </c>
      <c r="M24" s="438">
        <f t="shared" si="2"/>
        <v>6359.0625</v>
      </c>
      <c r="N24" s="281">
        <f t="shared" si="4"/>
        <v>46734.0625</v>
      </c>
      <c r="O24" s="282">
        <f t="shared" si="5"/>
        <v>68000</v>
      </c>
      <c r="P24" s="282">
        <f t="shared" si="6"/>
        <v>59250</v>
      </c>
      <c r="Q24" s="282">
        <f t="shared" si="6"/>
        <v>8750</v>
      </c>
      <c r="R24" s="282">
        <f t="shared" si="6"/>
        <v>0</v>
      </c>
      <c r="S24" s="289" t="s">
        <v>3827</v>
      </c>
      <c r="T24" s="408" t="s">
        <v>3534</v>
      </c>
      <c r="U24" s="409">
        <v>4250</v>
      </c>
      <c r="V24" s="409">
        <v>750</v>
      </c>
      <c r="W24" s="409"/>
      <c r="X24" s="291">
        <f t="shared" si="22"/>
        <v>5000</v>
      </c>
      <c r="Y24" s="410" t="s">
        <v>3550</v>
      </c>
      <c r="Z24" s="410">
        <v>23000</v>
      </c>
      <c r="AA24" s="410">
        <v>2000</v>
      </c>
      <c r="AB24" s="410"/>
      <c r="AC24" s="347">
        <f t="shared" si="23"/>
        <v>25000</v>
      </c>
      <c r="AD24" s="282" t="s">
        <v>3550</v>
      </c>
      <c r="AE24" s="410">
        <v>32000</v>
      </c>
      <c r="AF24" s="410">
        <v>6000</v>
      </c>
      <c r="AG24" s="410"/>
      <c r="AH24" s="347">
        <f t="shared" si="7"/>
        <v>38000</v>
      </c>
      <c r="AI24" s="410"/>
      <c r="AJ24" s="410"/>
      <c r="AK24" s="410"/>
      <c r="AL24" s="411"/>
      <c r="AM24" s="347">
        <f t="shared" si="8"/>
        <v>0</v>
      </c>
      <c r="AN24" s="412"/>
      <c r="AO24" s="412"/>
      <c r="AP24" s="412"/>
      <c r="AQ24" s="412"/>
      <c r="AR24" s="291">
        <f t="shared" si="9"/>
        <v>0</v>
      </c>
      <c r="AS24" s="412"/>
      <c r="AT24" s="412"/>
      <c r="AU24" s="412"/>
      <c r="AV24" s="412"/>
      <c r="AW24" s="347">
        <f t="shared" si="10"/>
        <v>0</v>
      </c>
      <c r="AX24" s="412"/>
      <c r="AY24" s="412"/>
      <c r="AZ24" s="412"/>
      <c r="BA24" s="412"/>
      <c r="BB24" s="347">
        <f t="shared" si="11"/>
        <v>0</v>
      </c>
      <c r="BC24" s="412"/>
      <c r="BD24" s="412"/>
      <c r="BE24" s="412"/>
      <c r="BF24" s="412"/>
      <c r="BG24" s="347">
        <f t="shared" si="12"/>
        <v>0</v>
      </c>
      <c r="BH24" s="412"/>
      <c r="BI24" s="412"/>
      <c r="BJ24" s="412"/>
      <c r="BK24" s="412"/>
      <c r="BL24" s="347">
        <f t="shared" si="13"/>
        <v>0</v>
      </c>
      <c r="BM24" s="412"/>
      <c r="BN24" s="412"/>
      <c r="BO24" s="412"/>
      <c r="BP24" s="412"/>
      <c r="BQ24" s="291">
        <f t="shared" si="14"/>
        <v>0</v>
      </c>
      <c r="BR24" s="412"/>
      <c r="BS24" s="412"/>
      <c r="BT24" s="412"/>
      <c r="BU24" s="412"/>
      <c r="BV24" s="412">
        <f t="shared" si="24"/>
        <v>0</v>
      </c>
      <c r="BW24" s="412"/>
      <c r="BX24" s="412"/>
      <c r="BY24" s="412"/>
      <c r="BZ24" s="412"/>
      <c r="CA24" s="412">
        <f t="shared" si="16"/>
        <v>0</v>
      </c>
      <c r="CB24" s="412"/>
      <c r="CC24" s="412"/>
      <c r="CD24" s="412"/>
      <c r="CE24" s="412"/>
      <c r="CF24" s="412">
        <f t="shared" si="17"/>
        <v>0</v>
      </c>
      <c r="CG24" s="412"/>
      <c r="CH24" s="412"/>
      <c r="CI24" s="412"/>
      <c r="CJ24" s="412"/>
      <c r="CK24" s="412">
        <f t="shared" si="18"/>
        <v>0</v>
      </c>
      <c r="CL24" s="412"/>
      <c r="CM24" s="412"/>
      <c r="CN24" s="412"/>
      <c r="CO24" s="412"/>
      <c r="CP24" s="412">
        <f t="shared" si="19"/>
        <v>0</v>
      </c>
      <c r="CQ24" s="412"/>
      <c r="CR24" s="412"/>
      <c r="CS24" s="412"/>
      <c r="CT24" s="412"/>
      <c r="CU24" s="412">
        <f t="shared" si="20"/>
        <v>0</v>
      </c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4"/>
      <c r="DQ24" s="410"/>
      <c r="DR24" s="410">
        <v>1</v>
      </c>
      <c r="DS24" s="410">
        <v>47500</v>
      </c>
      <c r="DT24" s="410"/>
      <c r="DU24" s="410"/>
      <c r="DV24" s="410">
        <v>1</v>
      </c>
      <c r="DW24" s="410">
        <v>47500</v>
      </c>
      <c r="DX24" s="410"/>
      <c r="DY24" s="410"/>
      <c r="DZ24" s="410"/>
      <c r="EA24" s="410"/>
      <c r="EB24" s="410"/>
      <c r="EC24" s="410"/>
      <c r="ED24" s="410"/>
      <c r="EE24" s="411"/>
      <c r="EF24" s="353">
        <f t="shared" ref="EF24:EG28" si="25">SUM(ED24,EB24,DZ24,DX24,DV24,DT24)</f>
        <v>1</v>
      </c>
      <c r="EG24" s="353">
        <f t="shared" si="25"/>
        <v>47500</v>
      </c>
      <c r="EH24" s="416">
        <v>1</v>
      </c>
      <c r="EI24" s="416">
        <v>47500</v>
      </c>
      <c r="EJ24" s="416"/>
      <c r="EK24" s="416"/>
      <c r="EL24" s="416"/>
      <c r="EM24" s="415">
        <v>1</v>
      </c>
      <c r="EN24" s="416"/>
      <c r="EO24" s="416"/>
      <c r="EP24" s="416"/>
      <c r="EQ24" s="416"/>
      <c r="ER24" s="416"/>
      <c r="ES24" s="416"/>
      <c r="ET24" s="416"/>
    </row>
    <row r="25" spans="1:150" ht="39" thickBot="1">
      <c r="A25" s="288">
        <v>18</v>
      </c>
      <c r="B25" s="447" t="s">
        <v>3832</v>
      </c>
      <c r="C25" s="447" t="s">
        <v>3833</v>
      </c>
      <c r="D25" s="447" t="s">
        <v>237</v>
      </c>
      <c r="E25" s="448">
        <v>25500</v>
      </c>
      <c r="F25" s="425">
        <v>3000</v>
      </c>
      <c r="G25" s="405">
        <f t="shared" si="3"/>
        <v>28500</v>
      </c>
      <c r="H25" s="405">
        <v>20</v>
      </c>
      <c r="I25" s="281">
        <f t="shared" si="0"/>
        <v>224.4375</v>
      </c>
      <c r="J25" s="281">
        <f t="shared" si="1"/>
        <v>1649.4375</v>
      </c>
      <c r="K25" s="449" t="s">
        <v>3834</v>
      </c>
      <c r="L25" s="407">
        <v>17</v>
      </c>
      <c r="M25" s="438">
        <f t="shared" si="2"/>
        <v>3815.4375</v>
      </c>
      <c r="N25" s="281">
        <f t="shared" si="4"/>
        <v>28040.4375</v>
      </c>
      <c r="O25" s="282">
        <f t="shared" si="5"/>
        <v>1650</v>
      </c>
      <c r="P25" s="282">
        <f t="shared" si="6"/>
        <v>1375</v>
      </c>
      <c r="Q25" s="282">
        <f t="shared" si="6"/>
        <v>275</v>
      </c>
      <c r="R25" s="282">
        <f t="shared" si="6"/>
        <v>0</v>
      </c>
      <c r="S25" s="289" t="s">
        <v>3835</v>
      </c>
      <c r="T25" s="408" t="s">
        <v>3684</v>
      </c>
      <c r="U25" s="409">
        <v>1375</v>
      </c>
      <c r="V25" s="409">
        <v>275</v>
      </c>
      <c r="W25" s="409"/>
      <c r="X25" s="291">
        <f t="shared" si="22"/>
        <v>1650</v>
      </c>
      <c r="Y25" s="410"/>
      <c r="Z25" s="410"/>
      <c r="AA25" s="410"/>
      <c r="AB25" s="410"/>
      <c r="AC25" s="347">
        <f t="shared" si="23"/>
        <v>0</v>
      </c>
      <c r="AD25" s="282"/>
      <c r="AE25" s="410"/>
      <c r="AF25" s="410"/>
      <c r="AG25" s="410"/>
      <c r="AH25" s="347">
        <f t="shared" si="7"/>
        <v>0</v>
      </c>
      <c r="AI25" s="410"/>
      <c r="AJ25" s="410"/>
      <c r="AK25" s="410"/>
      <c r="AL25" s="411"/>
      <c r="AM25" s="347">
        <f t="shared" si="8"/>
        <v>0</v>
      </c>
      <c r="AN25" s="412"/>
      <c r="AO25" s="412"/>
      <c r="AP25" s="412"/>
      <c r="AQ25" s="412"/>
      <c r="AR25" s="291">
        <f t="shared" si="9"/>
        <v>0</v>
      </c>
      <c r="AS25" s="412"/>
      <c r="AT25" s="412"/>
      <c r="AU25" s="412"/>
      <c r="AV25" s="412"/>
      <c r="AW25" s="347">
        <f t="shared" si="10"/>
        <v>0</v>
      </c>
      <c r="AX25" s="412"/>
      <c r="AY25" s="412"/>
      <c r="AZ25" s="412"/>
      <c r="BA25" s="412"/>
      <c r="BB25" s="347">
        <f t="shared" si="11"/>
        <v>0</v>
      </c>
      <c r="BC25" s="412"/>
      <c r="BD25" s="412"/>
      <c r="BE25" s="412"/>
      <c r="BF25" s="412"/>
      <c r="BG25" s="347">
        <f t="shared" si="12"/>
        <v>0</v>
      </c>
      <c r="BH25" s="412"/>
      <c r="BI25" s="412"/>
      <c r="BJ25" s="412"/>
      <c r="BK25" s="412"/>
      <c r="BL25" s="347">
        <f t="shared" si="13"/>
        <v>0</v>
      </c>
      <c r="BM25" s="412"/>
      <c r="BN25" s="412"/>
      <c r="BO25" s="412"/>
      <c r="BP25" s="412"/>
      <c r="BQ25" s="291">
        <f t="shared" si="14"/>
        <v>0</v>
      </c>
      <c r="BR25" s="412"/>
      <c r="BS25" s="412"/>
      <c r="BT25" s="412"/>
      <c r="BU25" s="412"/>
      <c r="BV25" s="412">
        <f t="shared" si="24"/>
        <v>0</v>
      </c>
      <c r="BW25" s="412"/>
      <c r="BX25" s="412"/>
      <c r="BY25" s="412"/>
      <c r="BZ25" s="412"/>
      <c r="CA25" s="412">
        <f t="shared" si="16"/>
        <v>0</v>
      </c>
      <c r="CB25" s="412"/>
      <c r="CC25" s="412"/>
      <c r="CD25" s="412"/>
      <c r="CE25" s="412"/>
      <c r="CF25" s="412">
        <f t="shared" si="17"/>
        <v>0</v>
      </c>
      <c r="CG25" s="412"/>
      <c r="CH25" s="412"/>
      <c r="CI25" s="412"/>
      <c r="CJ25" s="412"/>
      <c r="CK25" s="412">
        <f t="shared" si="18"/>
        <v>0</v>
      </c>
      <c r="CL25" s="412"/>
      <c r="CM25" s="412"/>
      <c r="CN25" s="412"/>
      <c r="CO25" s="412"/>
      <c r="CP25" s="412">
        <f t="shared" si="19"/>
        <v>0</v>
      </c>
      <c r="CQ25" s="412"/>
      <c r="CR25" s="412"/>
      <c r="CS25" s="412"/>
      <c r="CT25" s="412"/>
      <c r="CU25" s="412">
        <f t="shared" si="20"/>
        <v>0</v>
      </c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  <c r="DJ25" s="412"/>
      <c r="DK25" s="412"/>
      <c r="DL25" s="412"/>
      <c r="DM25" s="412"/>
      <c r="DN25" s="412"/>
      <c r="DO25" s="412"/>
      <c r="DP25" s="414">
        <v>1</v>
      </c>
      <c r="DQ25" s="410">
        <v>28500</v>
      </c>
      <c r="DR25" s="410"/>
      <c r="DS25" s="410"/>
      <c r="DT25" s="410"/>
      <c r="DU25" s="410"/>
      <c r="DV25" s="410">
        <v>1</v>
      </c>
      <c r="DW25" s="410">
        <v>28500</v>
      </c>
      <c r="DX25" s="410"/>
      <c r="DY25" s="410"/>
      <c r="DZ25" s="410"/>
      <c r="EA25" s="410"/>
      <c r="EB25" s="410"/>
      <c r="EC25" s="410"/>
      <c r="ED25" s="410"/>
      <c r="EE25" s="411"/>
      <c r="EF25" s="353">
        <f t="shared" si="25"/>
        <v>1</v>
      </c>
      <c r="EG25" s="353">
        <f t="shared" si="25"/>
        <v>28500</v>
      </c>
      <c r="EH25" s="416">
        <v>1</v>
      </c>
      <c r="EI25" s="416">
        <v>28500</v>
      </c>
      <c r="EJ25" s="416"/>
      <c r="EK25" s="416"/>
      <c r="EL25" s="416"/>
      <c r="EM25" s="415">
        <v>1</v>
      </c>
      <c r="EN25" s="416"/>
      <c r="EO25" s="416"/>
      <c r="EP25" s="416"/>
      <c r="EQ25" s="416"/>
      <c r="ER25" s="416"/>
      <c r="ES25" s="416"/>
      <c r="ET25" s="416"/>
    </row>
    <row r="26" spans="1:150" ht="51.75" thickBot="1">
      <c r="A26" s="259">
        <v>19</v>
      </c>
      <c r="B26" s="444" t="s">
        <v>3836</v>
      </c>
      <c r="C26" s="444" t="s">
        <v>155</v>
      </c>
      <c r="D26" s="456" t="s">
        <v>3837</v>
      </c>
      <c r="E26" s="409">
        <v>93500</v>
      </c>
      <c r="F26" s="404">
        <v>11000</v>
      </c>
      <c r="G26" s="404">
        <f t="shared" si="3"/>
        <v>104500</v>
      </c>
      <c r="H26" s="282">
        <v>20</v>
      </c>
      <c r="I26" s="281">
        <f t="shared" si="0"/>
        <v>822.9375</v>
      </c>
      <c r="J26" s="281">
        <f t="shared" si="1"/>
        <v>6047.9375</v>
      </c>
      <c r="K26" s="457" t="s">
        <v>3838</v>
      </c>
      <c r="L26" s="458">
        <v>17</v>
      </c>
      <c r="M26" s="438">
        <f t="shared" si="2"/>
        <v>13989.9375</v>
      </c>
      <c r="N26" s="281">
        <f t="shared" si="4"/>
        <v>102814.9375</v>
      </c>
      <c r="O26" s="282">
        <f t="shared" si="5"/>
        <v>47050</v>
      </c>
      <c r="P26" s="282">
        <f t="shared" si="6"/>
        <v>40400</v>
      </c>
      <c r="Q26" s="282">
        <f t="shared" si="6"/>
        <v>6650</v>
      </c>
      <c r="R26" s="282">
        <f t="shared" si="6"/>
        <v>0</v>
      </c>
      <c r="S26" s="290" t="s">
        <v>3839</v>
      </c>
      <c r="T26" s="289" t="s">
        <v>3684</v>
      </c>
      <c r="U26" s="282">
        <v>5225</v>
      </c>
      <c r="V26" s="282">
        <v>825</v>
      </c>
      <c r="W26" s="282"/>
      <c r="X26" s="291">
        <f t="shared" si="22"/>
        <v>6050</v>
      </c>
      <c r="Y26" s="289" t="s">
        <v>3598</v>
      </c>
      <c r="Z26" s="282">
        <v>5175</v>
      </c>
      <c r="AA26" s="282">
        <v>825</v>
      </c>
      <c r="AB26" s="282"/>
      <c r="AC26" s="347">
        <f t="shared" si="23"/>
        <v>6000</v>
      </c>
      <c r="AD26" s="282" t="s">
        <v>3550</v>
      </c>
      <c r="AE26" s="282">
        <v>30000</v>
      </c>
      <c r="AF26" s="282">
        <v>5000</v>
      </c>
      <c r="AG26" s="282"/>
      <c r="AH26" s="347">
        <f t="shared" si="7"/>
        <v>35000</v>
      </c>
      <c r="AI26" s="282"/>
      <c r="AJ26" s="282"/>
      <c r="AK26" s="282"/>
      <c r="AL26" s="459"/>
      <c r="AM26" s="347">
        <f t="shared" si="8"/>
        <v>0</v>
      </c>
      <c r="AN26" s="349"/>
      <c r="AO26" s="349"/>
      <c r="AP26" s="349"/>
      <c r="AQ26" s="349"/>
      <c r="AR26" s="291">
        <f t="shared" si="9"/>
        <v>0</v>
      </c>
      <c r="AS26" s="349"/>
      <c r="AT26" s="349"/>
      <c r="AU26" s="349"/>
      <c r="AV26" s="349"/>
      <c r="AW26" s="347">
        <f t="shared" si="10"/>
        <v>0</v>
      </c>
      <c r="AX26" s="349"/>
      <c r="AY26" s="349"/>
      <c r="AZ26" s="349"/>
      <c r="BA26" s="349"/>
      <c r="BB26" s="347">
        <f t="shared" si="11"/>
        <v>0</v>
      </c>
      <c r="BC26" s="349"/>
      <c r="BD26" s="349"/>
      <c r="BE26" s="349"/>
      <c r="BF26" s="349"/>
      <c r="BG26" s="347">
        <f t="shared" si="12"/>
        <v>0</v>
      </c>
      <c r="BH26" s="349"/>
      <c r="BI26" s="349"/>
      <c r="BJ26" s="349"/>
      <c r="BK26" s="349"/>
      <c r="BL26" s="347">
        <f t="shared" si="13"/>
        <v>0</v>
      </c>
      <c r="BM26" s="349"/>
      <c r="BN26" s="349"/>
      <c r="BO26" s="349"/>
      <c r="BP26" s="349"/>
      <c r="BQ26" s="291">
        <f t="shared" si="14"/>
        <v>0</v>
      </c>
      <c r="BR26" s="349"/>
      <c r="BS26" s="349"/>
      <c r="BT26" s="349"/>
      <c r="BU26" s="349"/>
      <c r="BV26" s="412">
        <f t="shared" si="24"/>
        <v>0</v>
      </c>
      <c r="BW26" s="349"/>
      <c r="BX26" s="349"/>
      <c r="BY26" s="349"/>
      <c r="BZ26" s="349"/>
      <c r="CA26" s="412">
        <f t="shared" si="16"/>
        <v>0</v>
      </c>
      <c r="CB26" s="349"/>
      <c r="CC26" s="349"/>
      <c r="CD26" s="349"/>
      <c r="CE26" s="349"/>
      <c r="CF26" s="412">
        <f t="shared" si="17"/>
        <v>0</v>
      </c>
      <c r="CG26" s="349"/>
      <c r="CH26" s="349"/>
      <c r="CI26" s="349"/>
      <c r="CJ26" s="349"/>
      <c r="CK26" s="412">
        <f t="shared" si="18"/>
        <v>0</v>
      </c>
      <c r="CL26" s="349"/>
      <c r="CM26" s="349"/>
      <c r="CN26" s="349"/>
      <c r="CO26" s="349"/>
      <c r="CP26" s="412">
        <f t="shared" si="19"/>
        <v>0</v>
      </c>
      <c r="CQ26" s="349"/>
      <c r="CR26" s="349"/>
      <c r="CS26" s="349"/>
      <c r="CT26" s="349"/>
      <c r="CU26" s="412">
        <f t="shared" si="20"/>
        <v>0</v>
      </c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51">
        <v>1</v>
      </c>
      <c r="DQ26" s="282">
        <v>104500</v>
      </c>
      <c r="DR26" s="282"/>
      <c r="DS26" s="282"/>
      <c r="DT26" s="282"/>
      <c r="DU26" s="282"/>
      <c r="DV26" s="282">
        <v>1</v>
      </c>
      <c r="DW26" s="282">
        <v>104500</v>
      </c>
      <c r="DX26" s="282"/>
      <c r="DY26" s="282"/>
      <c r="DZ26" s="282"/>
      <c r="EA26" s="282"/>
      <c r="EB26" s="282"/>
      <c r="EC26" s="282"/>
      <c r="ED26" s="282"/>
      <c r="EE26" s="352"/>
      <c r="EF26" s="353">
        <f t="shared" si="25"/>
        <v>1</v>
      </c>
      <c r="EG26" s="353">
        <f t="shared" si="25"/>
        <v>104500</v>
      </c>
      <c r="EH26" s="169">
        <v>1</v>
      </c>
      <c r="EI26" s="169">
        <v>104500</v>
      </c>
      <c r="EJ26" s="169"/>
      <c r="EK26" s="169"/>
      <c r="EL26" s="169"/>
      <c r="EM26" s="354">
        <v>1</v>
      </c>
      <c r="EN26" s="169"/>
      <c r="EO26" s="169"/>
      <c r="EP26" s="169"/>
      <c r="EQ26" s="169"/>
      <c r="ER26" s="169"/>
      <c r="ES26" s="169"/>
      <c r="ET26" s="169"/>
    </row>
    <row r="27" spans="1:150" ht="51.75" thickBot="1">
      <c r="A27" s="288">
        <v>20</v>
      </c>
      <c r="B27" s="447" t="s">
        <v>3840</v>
      </c>
      <c r="C27" s="447" t="s">
        <v>3841</v>
      </c>
      <c r="D27" s="460" t="s">
        <v>3842</v>
      </c>
      <c r="E27" s="409">
        <v>42500</v>
      </c>
      <c r="F27" s="404">
        <v>5000</v>
      </c>
      <c r="G27" s="404">
        <f t="shared" si="3"/>
        <v>47500</v>
      </c>
      <c r="H27" s="282">
        <v>20</v>
      </c>
      <c r="I27" s="281">
        <f t="shared" si="0"/>
        <v>374.0625</v>
      </c>
      <c r="J27" s="281">
        <f t="shared" si="1"/>
        <v>2749.0625</v>
      </c>
      <c r="K27" s="461" t="s">
        <v>3843</v>
      </c>
      <c r="L27" s="458">
        <v>17</v>
      </c>
      <c r="M27" s="438">
        <f t="shared" si="2"/>
        <v>6359.0625</v>
      </c>
      <c r="N27" s="281">
        <f t="shared" si="4"/>
        <v>46734.0625</v>
      </c>
      <c r="O27" s="282">
        <f t="shared" si="5"/>
        <v>3770</v>
      </c>
      <c r="P27" s="282">
        <f t="shared" si="6"/>
        <v>2750</v>
      </c>
      <c r="Q27" s="282">
        <f t="shared" si="6"/>
        <v>1020</v>
      </c>
      <c r="R27" s="282">
        <f t="shared" si="6"/>
        <v>0</v>
      </c>
      <c r="S27" s="282" t="s">
        <v>3823</v>
      </c>
      <c r="T27" s="282" t="s">
        <v>3600</v>
      </c>
      <c r="U27" s="282">
        <v>2750</v>
      </c>
      <c r="V27" s="282">
        <v>1020</v>
      </c>
      <c r="W27" s="282"/>
      <c r="X27" s="291">
        <f t="shared" si="22"/>
        <v>3770</v>
      </c>
      <c r="Y27" s="282"/>
      <c r="Z27" s="282"/>
      <c r="AA27" s="282"/>
      <c r="AB27" s="282"/>
      <c r="AC27" s="347">
        <f t="shared" si="23"/>
        <v>0</v>
      </c>
      <c r="AD27" s="282"/>
      <c r="AE27" s="282"/>
      <c r="AF27" s="282"/>
      <c r="AG27" s="282"/>
      <c r="AH27" s="347">
        <f t="shared" si="7"/>
        <v>0</v>
      </c>
      <c r="AI27" s="282"/>
      <c r="AJ27" s="282"/>
      <c r="AK27" s="282"/>
      <c r="AL27" s="459"/>
      <c r="AM27" s="347">
        <f t="shared" si="8"/>
        <v>0</v>
      </c>
      <c r="AN27" s="349"/>
      <c r="AO27" s="349"/>
      <c r="AP27" s="349"/>
      <c r="AQ27" s="349"/>
      <c r="AR27" s="291">
        <f t="shared" si="9"/>
        <v>0</v>
      </c>
      <c r="AS27" s="349"/>
      <c r="AT27" s="349"/>
      <c r="AU27" s="349"/>
      <c r="AV27" s="349"/>
      <c r="AW27" s="347">
        <f t="shared" si="10"/>
        <v>0</v>
      </c>
      <c r="AX27" s="349"/>
      <c r="AY27" s="349"/>
      <c r="AZ27" s="349"/>
      <c r="BA27" s="349"/>
      <c r="BB27" s="347">
        <f t="shared" si="11"/>
        <v>0</v>
      </c>
      <c r="BC27" s="349"/>
      <c r="BD27" s="349"/>
      <c r="BE27" s="349"/>
      <c r="BF27" s="349"/>
      <c r="BG27" s="347">
        <f t="shared" si="12"/>
        <v>0</v>
      </c>
      <c r="BH27" s="349"/>
      <c r="BI27" s="349"/>
      <c r="BJ27" s="349"/>
      <c r="BK27" s="349"/>
      <c r="BL27" s="347">
        <f t="shared" si="13"/>
        <v>0</v>
      </c>
      <c r="BM27" s="349"/>
      <c r="BN27" s="349"/>
      <c r="BO27" s="349"/>
      <c r="BP27" s="349"/>
      <c r="BQ27" s="291">
        <f t="shared" si="14"/>
        <v>0</v>
      </c>
      <c r="BR27" s="349"/>
      <c r="BS27" s="349"/>
      <c r="BT27" s="349"/>
      <c r="BU27" s="349"/>
      <c r="BV27" s="412">
        <f t="shared" si="24"/>
        <v>0</v>
      </c>
      <c r="BW27" s="349"/>
      <c r="BX27" s="349"/>
      <c r="BY27" s="349"/>
      <c r="BZ27" s="349"/>
      <c r="CA27" s="412">
        <f t="shared" si="16"/>
        <v>0</v>
      </c>
      <c r="CB27" s="349"/>
      <c r="CC27" s="349"/>
      <c r="CD27" s="349"/>
      <c r="CE27" s="349"/>
      <c r="CF27" s="412">
        <f t="shared" si="17"/>
        <v>0</v>
      </c>
      <c r="CG27" s="349"/>
      <c r="CH27" s="349"/>
      <c r="CI27" s="349"/>
      <c r="CJ27" s="349"/>
      <c r="CK27" s="412">
        <f t="shared" si="18"/>
        <v>0</v>
      </c>
      <c r="CL27" s="349"/>
      <c r="CM27" s="349"/>
      <c r="CN27" s="349"/>
      <c r="CO27" s="349"/>
      <c r="CP27" s="412">
        <f t="shared" si="19"/>
        <v>0</v>
      </c>
      <c r="CQ27" s="349"/>
      <c r="CR27" s="349"/>
      <c r="CS27" s="349"/>
      <c r="CT27" s="349"/>
      <c r="CU27" s="412">
        <f t="shared" si="20"/>
        <v>0</v>
      </c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51" t="s">
        <v>3454</v>
      </c>
      <c r="DQ27" s="282"/>
      <c r="DR27" s="282">
        <v>1</v>
      </c>
      <c r="DS27" s="282">
        <v>47500</v>
      </c>
      <c r="DT27" s="282">
        <v>1</v>
      </c>
      <c r="DU27" s="282">
        <v>47500</v>
      </c>
      <c r="DV27" s="282"/>
      <c r="DW27" s="282"/>
      <c r="DX27" s="282"/>
      <c r="DY27" s="282"/>
      <c r="DZ27" s="282"/>
      <c r="EA27" s="282"/>
      <c r="EB27" s="282"/>
      <c r="EC27" s="282"/>
      <c r="ED27" s="282"/>
      <c r="EE27" s="352"/>
      <c r="EF27" s="353">
        <f t="shared" si="25"/>
        <v>1</v>
      </c>
      <c r="EG27" s="353">
        <f t="shared" si="25"/>
        <v>47500</v>
      </c>
      <c r="EH27" s="169"/>
      <c r="EI27" s="169"/>
      <c r="EJ27" s="169">
        <v>1</v>
      </c>
      <c r="EK27" s="169">
        <v>47500</v>
      </c>
      <c r="EL27" s="169"/>
      <c r="EM27" s="354">
        <v>1</v>
      </c>
      <c r="EN27" s="169"/>
      <c r="EO27" s="169"/>
      <c r="EP27" s="169"/>
      <c r="EQ27" s="169"/>
      <c r="ER27" s="169"/>
      <c r="ES27" s="169"/>
      <c r="ET27" s="169"/>
    </row>
    <row r="28" spans="1:150" ht="48.75" thickBot="1">
      <c r="A28" s="259">
        <v>21</v>
      </c>
      <c r="B28" s="447" t="s">
        <v>3844</v>
      </c>
      <c r="C28" s="447" t="s">
        <v>3845</v>
      </c>
      <c r="D28" s="460" t="s">
        <v>3846</v>
      </c>
      <c r="E28" s="409">
        <v>25500</v>
      </c>
      <c r="F28" s="404">
        <v>3000</v>
      </c>
      <c r="G28" s="404">
        <f t="shared" si="3"/>
        <v>28500</v>
      </c>
      <c r="H28" s="282">
        <v>20</v>
      </c>
      <c r="I28" s="281">
        <f t="shared" si="0"/>
        <v>224.4375</v>
      </c>
      <c r="J28" s="281">
        <f t="shared" si="1"/>
        <v>1649.4375</v>
      </c>
      <c r="K28" s="461" t="s">
        <v>3847</v>
      </c>
      <c r="L28" s="458">
        <v>17</v>
      </c>
      <c r="M28" s="438">
        <f t="shared" si="2"/>
        <v>3815.4375</v>
      </c>
      <c r="N28" s="281">
        <f t="shared" si="4"/>
        <v>28040.4375</v>
      </c>
      <c r="O28" s="282">
        <f t="shared" si="5"/>
        <v>23100</v>
      </c>
      <c r="P28" s="282">
        <f t="shared" si="6"/>
        <v>19925</v>
      </c>
      <c r="Q28" s="282">
        <f t="shared" si="6"/>
        <v>3175</v>
      </c>
      <c r="R28" s="282">
        <f t="shared" si="6"/>
        <v>0</v>
      </c>
      <c r="S28" s="282" t="s">
        <v>3848</v>
      </c>
      <c r="T28" s="289" t="s">
        <v>3597</v>
      </c>
      <c r="U28" s="282">
        <v>1425</v>
      </c>
      <c r="V28" s="282">
        <v>225</v>
      </c>
      <c r="W28" s="282"/>
      <c r="X28" s="291">
        <f t="shared" si="22"/>
        <v>1650</v>
      </c>
      <c r="Y28" s="282" t="s">
        <v>3578</v>
      </c>
      <c r="Z28" s="282">
        <v>1425</v>
      </c>
      <c r="AA28" s="282">
        <v>225</v>
      </c>
      <c r="AB28" s="282"/>
      <c r="AC28" s="347">
        <f t="shared" si="23"/>
        <v>1650</v>
      </c>
      <c r="AD28" s="282" t="s">
        <v>3527</v>
      </c>
      <c r="AE28" s="282">
        <v>1425</v>
      </c>
      <c r="AF28" s="282">
        <v>225</v>
      </c>
      <c r="AG28" s="282"/>
      <c r="AH28" s="347">
        <f t="shared" si="7"/>
        <v>1650</v>
      </c>
      <c r="AI28" s="282" t="s">
        <v>3599</v>
      </c>
      <c r="AJ28" s="282">
        <v>1425</v>
      </c>
      <c r="AK28" s="282">
        <v>225</v>
      </c>
      <c r="AL28" s="459"/>
      <c r="AM28" s="347">
        <f t="shared" si="8"/>
        <v>1650</v>
      </c>
      <c r="AN28" s="349" t="s">
        <v>3600</v>
      </c>
      <c r="AO28" s="349">
        <v>1425</v>
      </c>
      <c r="AP28" s="349">
        <v>225</v>
      </c>
      <c r="AQ28" s="349"/>
      <c r="AR28" s="291">
        <f t="shared" si="9"/>
        <v>1650</v>
      </c>
      <c r="AS28" s="348" t="s">
        <v>3638</v>
      </c>
      <c r="AT28" s="349">
        <v>1425</v>
      </c>
      <c r="AU28" s="349">
        <v>225</v>
      </c>
      <c r="AV28" s="349"/>
      <c r="AW28" s="347">
        <f t="shared" si="10"/>
        <v>1650</v>
      </c>
      <c r="AX28" s="360">
        <v>39874</v>
      </c>
      <c r="AY28" s="349">
        <v>1425</v>
      </c>
      <c r="AZ28" s="349">
        <v>225</v>
      </c>
      <c r="BA28" s="349"/>
      <c r="BB28" s="347">
        <f t="shared" si="11"/>
        <v>1650</v>
      </c>
      <c r="BC28" s="349" t="s">
        <v>3601</v>
      </c>
      <c r="BD28" s="349">
        <v>1425</v>
      </c>
      <c r="BE28" s="349">
        <v>225</v>
      </c>
      <c r="BF28" s="349"/>
      <c r="BG28" s="347">
        <f t="shared" si="12"/>
        <v>1650</v>
      </c>
      <c r="BH28" s="349" t="s">
        <v>3626</v>
      </c>
      <c r="BI28" s="349">
        <v>1425</v>
      </c>
      <c r="BJ28" s="349">
        <v>225</v>
      </c>
      <c r="BK28" s="349"/>
      <c r="BL28" s="347">
        <f t="shared" si="13"/>
        <v>1650</v>
      </c>
      <c r="BM28" s="349" t="s">
        <v>3660</v>
      </c>
      <c r="BN28" s="349">
        <v>1425</v>
      </c>
      <c r="BO28" s="349">
        <v>225</v>
      </c>
      <c r="BP28" s="349"/>
      <c r="BQ28" s="291">
        <f t="shared" si="14"/>
        <v>1650</v>
      </c>
      <c r="BR28" s="349" t="s">
        <v>3550</v>
      </c>
      <c r="BS28" s="349">
        <v>1400</v>
      </c>
      <c r="BT28" s="349">
        <v>250</v>
      </c>
      <c r="BU28" s="349"/>
      <c r="BV28" s="412">
        <f t="shared" si="24"/>
        <v>1650</v>
      </c>
      <c r="BW28" s="349" t="s">
        <v>3550</v>
      </c>
      <c r="BX28" s="349">
        <v>1425</v>
      </c>
      <c r="BY28" s="349">
        <v>225</v>
      </c>
      <c r="BZ28" s="349"/>
      <c r="CA28" s="412">
        <f t="shared" si="16"/>
        <v>1650</v>
      </c>
      <c r="CB28" s="349" t="s">
        <v>3665</v>
      </c>
      <c r="CC28" s="349">
        <v>1425</v>
      </c>
      <c r="CD28" s="349">
        <v>225</v>
      </c>
      <c r="CE28" s="349"/>
      <c r="CF28" s="412">
        <f t="shared" si="17"/>
        <v>1650</v>
      </c>
      <c r="CG28" s="349" t="s">
        <v>3666</v>
      </c>
      <c r="CH28" s="349">
        <v>1425</v>
      </c>
      <c r="CI28" s="349">
        <v>225</v>
      </c>
      <c r="CJ28" s="349"/>
      <c r="CK28" s="412">
        <f t="shared" si="18"/>
        <v>1650</v>
      </c>
      <c r="CL28" s="349"/>
      <c r="CM28" s="349"/>
      <c r="CN28" s="349"/>
      <c r="CO28" s="349"/>
      <c r="CP28" s="412">
        <f t="shared" si="19"/>
        <v>0</v>
      </c>
      <c r="CQ28" s="349"/>
      <c r="CR28" s="349"/>
      <c r="CS28" s="349"/>
      <c r="CT28" s="349"/>
      <c r="CU28" s="412">
        <f t="shared" si="20"/>
        <v>0</v>
      </c>
      <c r="CV28" s="349"/>
      <c r="CW28" s="349"/>
      <c r="CX28" s="349"/>
      <c r="CY28" s="349"/>
      <c r="CZ28" s="349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51">
        <v>1</v>
      </c>
      <c r="DQ28" s="282">
        <v>28500</v>
      </c>
      <c r="DR28" s="282"/>
      <c r="DS28" s="282"/>
      <c r="DT28" s="282"/>
      <c r="DU28" s="282"/>
      <c r="DV28" s="282"/>
      <c r="DW28" s="282"/>
      <c r="DX28" s="282">
        <v>1</v>
      </c>
      <c r="DY28" s="282">
        <v>28500</v>
      </c>
      <c r="DZ28" s="282"/>
      <c r="EA28" s="282"/>
      <c r="EB28" s="282"/>
      <c r="EC28" s="282"/>
      <c r="ED28" s="282"/>
      <c r="EE28" s="352"/>
      <c r="EF28" s="353">
        <f t="shared" si="25"/>
        <v>1</v>
      </c>
      <c r="EG28" s="353">
        <f t="shared" si="25"/>
        <v>28500</v>
      </c>
      <c r="EH28" s="169"/>
      <c r="EI28" s="169"/>
      <c r="EJ28" s="169">
        <v>1</v>
      </c>
      <c r="EK28" s="169">
        <v>28500</v>
      </c>
      <c r="EL28" s="169"/>
      <c r="EM28" s="354">
        <v>1</v>
      </c>
      <c r="EN28" s="169"/>
      <c r="EO28" s="169"/>
      <c r="EP28" s="169"/>
      <c r="EQ28" s="169"/>
      <c r="ER28" s="169"/>
      <c r="ES28" s="169"/>
      <c r="ET28" s="169"/>
    </row>
    <row r="29" spans="1:150">
      <c r="A29" s="396"/>
      <c r="B29" s="278"/>
      <c r="C29" s="278"/>
      <c r="D29" s="335"/>
      <c r="E29" s="292"/>
      <c r="F29" s="292"/>
      <c r="G29" s="405">
        <f>SUM(E29:F29)</f>
        <v>0</v>
      </c>
      <c r="H29" s="292"/>
      <c r="I29" s="281">
        <f t="shared" si="0"/>
        <v>0</v>
      </c>
      <c r="J29" s="281">
        <f t="shared" si="1"/>
        <v>0</v>
      </c>
      <c r="K29" s="292"/>
      <c r="L29" s="400"/>
      <c r="M29" s="438">
        <f t="shared" si="2"/>
        <v>0</v>
      </c>
      <c r="N29" s="281">
        <f t="shared" si="4"/>
        <v>0</v>
      </c>
      <c r="O29" s="282">
        <f t="shared" si="5"/>
        <v>0</v>
      </c>
      <c r="P29" s="282">
        <f t="shared" si="6"/>
        <v>0</v>
      </c>
      <c r="Q29" s="282">
        <f t="shared" si="6"/>
        <v>0</v>
      </c>
      <c r="R29" s="282">
        <f t="shared" si="6"/>
        <v>0</v>
      </c>
      <c r="S29" s="292"/>
      <c r="T29" s="282"/>
      <c r="U29" s="282"/>
      <c r="V29" s="282"/>
      <c r="W29" s="282"/>
      <c r="X29" s="291">
        <f t="shared" si="22"/>
        <v>0</v>
      </c>
      <c r="Y29" s="292"/>
      <c r="Z29" s="292"/>
      <c r="AA29" s="292"/>
      <c r="AB29" s="292"/>
      <c r="AC29" s="347">
        <f t="shared" si="23"/>
        <v>0</v>
      </c>
      <c r="AD29" s="282"/>
      <c r="AE29" s="292"/>
      <c r="AF29" s="292"/>
      <c r="AG29" s="292"/>
      <c r="AH29" s="347">
        <f t="shared" si="7"/>
        <v>0</v>
      </c>
      <c r="AI29" s="292"/>
      <c r="AJ29" s="292"/>
      <c r="AK29" s="292"/>
      <c r="AL29" s="299"/>
      <c r="AM29" s="347">
        <f t="shared" si="8"/>
        <v>0</v>
      </c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6"/>
      <c r="CV29" s="386"/>
      <c r="CW29" s="386"/>
      <c r="CX29" s="386"/>
      <c r="CY29" s="386"/>
      <c r="CZ29" s="386"/>
      <c r="DA29" s="386"/>
      <c r="DB29" s="386"/>
      <c r="DC29" s="386"/>
      <c r="DD29" s="386"/>
      <c r="DE29" s="386"/>
      <c r="DF29" s="386"/>
      <c r="DG29" s="386"/>
      <c r="DH29" s="386"/>
      <c r="DI29" s="386"/>
      <c r="DJ29" s="386"/>
      <c r="DK29" s="386"/>
      <c r="DL29" s="386"/>
      <c r="DM29" s="386"/>
      <c r="DN29" s="386"/>
      <c r="DO29" s="386"/>
      <c r="DP29" s="36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9"/>
      <c r="EF29" s="353">
        <f>SUM(ED29,EB29,DZ29,DX29,DV29,DT29)</f>
        <v>0</v>
      </c>
      <c r="EG29" s="353">
        <f>SUM(EE29,EC29,EA29,DY29,DW29,DU29)</f>
        <v>0</v>
      </c>
      <c r="EH29" s="141"/>
      <c r="EI29" s="141"/>
      <c r="EJ29" s="141"/>
      <c r="EK29" s="141"/>
      <c r="EL29" s="141"/>
      <c r="EM29" s="344"/>
      <c r="EN29" s="141"/>
      <c r="EO29" s="141"/>
      <c r="EP29" s="141"/>
      <c r="EQ29" s="141"/>
      <c r="ER29" s="141"/>
      <c r="ES29" s="141"/>
      <c r="ET29" s="141"/>
    </row>
    <row r="30" spans="1:150">
      <c r="A30" s="396"/>
      <c r="B30" s="278" t="s">
        <v>3446</v>
      </c>
      <c r="C30" s="278"/>
      <c r="D30" s="335"/>
      <c r="E30" s="292">
        <f>SUM(E8:E29)</f>
        <v>901000</v>
      </c>
      <c r="F30" s="292">
        <f>SUM(F8:F29)</f>
        <v>96000</v>
      </c>
      <c r="G30" s="292">
        <f>SUM(G8:G29)</f>
        <v>997000</v>
      </c>
      <c r="H30" s="292"/>
      <c r="I30" s="281">
        <f t="shared" si="0"/>
        <v>7851.375</v>
      </c>
      <c r="J30" s="298">
        <f t="shared" si="1"/>
        <v>57701.375</v>
      </c>
      <c r="K30" s="292"/>
      <c r="L30" s="430">
        <f t="shared" ref="L30:V30" si="26">SUM(L8:L29)</f>
        <v>372</v>
      </c>
      <c r="M30" s="298">
        <f t="shared" si="26"/>
        <v>139005.5625</v>
      </c>
      <c r="N30" s="298">
        <f t="shared" si="26"/>
        <v>1021580.5625</v>
      </c>
      <c r="O30" s="292">
        <f t="shared" si="26"/>
        <v>507127</v>
      </c>
      <c r="P30" s="292">
        <f t="shared" si="26"/>
        <v>429444</v>
      </c>
      <c r="Q30" s="292">
        <f t="shared" si="26"/>
        <v>77683</v>
      </c>
      <c r="R30" s="292">
        <f t="shared" si="26"/>
        <v>0</v>
      </c>
      <c r="S30" s="292">
        <f t="shared" si="26"/>
        <v>0</v>
      </c>
      <c r="T30" s="292">
        <f t="shared" si="26"/>
        <v>0</v>
      </c>
      <c r="U30" s="292">
        <f t="shared" si="26"/>
        <v>53025</v>
      </c>
      <c r="V30" s="292">
        <f t="shared" si="26"/>
        <v>12585</v>
      </c>
      <c r="W30" s="292"/>
      <c r="X30" s="292">
        <f>SUM(X8:X29)</f>
        <v>65610</v>
      </c>
      <c r="Y30" s="292">
        <f>SUM(Y8:Y29)</f>
        <v>0</v>
      </c>
      <c r="Z30" s="292">
        <f>SUM(Z8:Z29)</f>
        <v>56625</v>
      </c>
      <c r="AA30" s="292">
        <f>SUM(AA8:AA29)</f>
        <v>9595</v>
      </c>
      <c r="AB30" s="292"/>
      <c r="AC30" s="292">
        <f>SUM(AC8:AC29)</f>
        <v>66220</v>
      </c>
      <c r="AD30" s="292">
        <f>SUM(AD8:AD29)</f>
        <v>79115</v>
      </c>
      <c r="AE30" s="292">
        <f>SUM(AE8:AE29)</f>
        <v>106169</v>
      </c>
      <c r="AF30" s="292">
        <f>SUM(AF8:AF29)</f>
        <v>18588</v>
      </c>
      <c r="AG30" s="292"/>
      <c r="AH30" s="292">
        <f>SUM(AH8:AH29)</f>
        <v>124757</v>
      </c>
      <c r="AI30" s="292">
        <f>SUM(AI8:AI29)</f>
        <v>0</v>
      </c>
      <c r="AJ30" s="292">
        <f>SUM(AJ8:AJ29)</f>
        <v>23425</v>
      </c>
      <c r="AK30" s="292">
        <f>SUM(AK8:AK29)</f>
        <v>4195</v>
      </c>
      <c r="AL30" s="292"/>
      <c r="AM30" s="292">
        <f>SUM(AM8:AM29)</f>
        <v>27620</v>
      </c>
      <c r="AN30" s="292">
        <f>SUM(AN8:AN29)</f>
        <v>0</v>
      </c>
      <c r="AO30" s="292">
        <f>SUM(AO8:AO29)</f>
        <v>23925</v>
      </c>
      <c r="AP30" s="292">
        <f>SUM(AP8:AP29)</f>
        <v>4295</v>
      </c>
      <c r="AQ30" s="292"/>
      <c r="AR30" s="292">
        <f>SUM(AR8:AR29)</f>
        <v>28220</v>
      </c>
      <c r="AS30" s="292">
        <f>SUM(AS8:AS29)</f>
        <v>0</v>
      </c>
      <c r="AT30" s="292">
        <f>SUM(AT8:AT29)</f>
        <v>19000</v>
      </c>
      <c r="AU30" s="292">
        <f>SUM(AU8:AU29)</f>
        <v>2870</v>
      </c>
      <c r="AV30" s="292"/>
      <c r="AW30" s="292">
        <f>SUM(AW8:AW29)</f>
        <v>21870</v>
      </c>
      <c r="AX30" s="292">
        <f>SUM(AX8:AX29)</f>
        <v>39874</v>
      </c>
      <c r="AY30" s="292">
        <f>SUM(AY8:AY29)</f>
        <v>25800</v>
      </c>
      <c r="AZ30" s="292">
        <f>SUM(AZ8:AZ29)</f>
        <v>4170</v>
      </c>
      <c r="BA30" s="292"/>
      <c r="BB30" s="292">
        <f>SUM(BB8:BB29)</f>
        <v>29970</v>
      </c>
      <c r="BC30" s="292">
        <f>SUM(BC8:BC29)</f>
        <v>0</v>
      </c>
      <c r="BD30" s="292">
        <f>SUM(BD8:BD29)</f>
        <v>19425</v>
      </c>
      <c r="BE30" s="292">
        <f>SUM(BE8:BE29)</f>
        <v>3875</v>
      </c>
      <c r="BF30" s="292"/>
      <c r="BG30" s="292">
        <f>SUM(BG8:BG29)</f>
        <v>23300</v>
      </c>
      <c r="BH30" s="292">
        <f>SUM(BH8:BH29)</f>
        <v>0</v>
      </c>
      <c r="BI30" s="292">
        <f>SUM(BI8:BI29)</f>
        <v>18625</v>
      </c>
      <c r="BJ30" s="292">
        <f>SUM(BJ8:BJ29)</f>
        <v>3515</v>
      </c>
      <c r="BK30" s="292"/>
      <c r="BL30" s="292">
        <f>SUM(BL8:BL29)</f>
        <v>22140</v>
      </c>
      <c r="BM30" s="292">
        <f>SUM(BM8:BM29)</f>
        <v>0</v>
      </c>
      <c r="BN30" s="292">
        <f>SUM(BN8:BN29)</f>
        <v>18450</v>
      </c>
      <c r="BO30" s="292">
        <f>SUM(BO8:BO29)</f>
        <v>3270</v>
      </c>
      <c r="BP30" s="292"/>
      <c r="BQ30" s="292">
        <f>SUM(BQ8:BQ29)</f>
        <v>21720</v>
      </c>
      <c r="BR30" s="292">
        <f>SUM(BR8:BR29)</f>
        <v>0</v>
      </c>
      <c r="BS30" s="292">
        <f>SUM(BS8:BS29)</f>
        <v>14175</v>
      </c>
      <c r="BT30" s="292">
        <f>SUM(BT8:BT29)</f>
        <v>2545</v>
      </c>
      <c r="BU30" s="292"/>
      <c r="BV30" s="292">
        <f>SUM(BV8:BV29)</f>
        <v>16720</v>
      </c>
      <c r="BW30" s="292">
        <f>SUM(BW8:BW29)</f>
        <v>0</v>
      </c>
      <c r="BX30" s="292">
        <f>SUM(BX8:BX29)</f>
        <v>14225</v>
      </c>
      <c r="BY30" s="292">
        <f>SUM(BY8:BY29)</f>
        <v>2495</v>
      </c>
      <c r="BZ30" s="292"/>
      <c r="CA30" s="292">
        <f>SUM(CA8:CA29)</f>
        <v>16720</v>
      </c>
      <c r="CB30" s="292">
        <f>SUM(CB8:CB29)</f>
        <v>0</v>
      </c>
      <c r="CC30" s="292">
        <f>SUM(CC8:CC29)</f>
        <v>11925</v>
      </c>
      <c r="CD30" s="292">
        <f>SUM(CD8:CD29)</f>
        <v>1795</v>
      </c>
      <c r="CE30" s="292"/>
      <c r="CF30" s="292">
        <f>SUM(CF8:CF29)</f>
        <v>13720</v>
      </c>
      <c r="CG30" s="292">
        <f>SUM(CG8:CG29)</f>
        <v>0</v>
      </c>
      <c r="CH30" s="292">
        <f>SUM(CH8:CH29)</f>
        <v>11850</v>
      </c>
      <c r="CI30" s="292">
        <f>SUM(CI8:CI29)</f>
        <v>1870</v>
      </c>
      <c r="CJ30" s="292"/>
      <c r="CK30" s="292">
        <f>SUM(CK8:CK29)</f>
        <v>13720</v>
      </c>
      <c r="CL30" s="292">
        <f>SUM(CL8:CL29)</f>
        <v>0</v>
      </c>
      <c r="CM30" s="292">
        <f>SUM(CM8:CM29)</f>
        <v>10425</v>
      </c>
      <c r="CN30" s="292">
        <f>SUM(CN8:CN29)</f>
        <v>1645</v>
      </c>
      <c r="CO30" s="292"/>
      <c r="CP30" s="292">
        <f>SUM(CP8:CP29)</f>
        <v>12070</v>
      </c>
      <c r="CQ30" s="292">
        <f>SUM(CQ8:CQ29)</f>
        <v>0</v>
      </c>
      <c r="CR30" s="292">
        <f>SUM(CR8:CR29)</f>
        <v>2375</v>
      </c>
      <c r="CS30" s="292">
        <f>SUM(CS8:CS29)</f>
        <v>375</v>
      </c>
      <c r="CT30" s="292"/>
      <c r="CU30" s="292">
        <f>SUM(CU8:CU29)</f>
        <v>2750</v>
      </c>
      <c r="CV30" s="292">
        <f>SUM(CV8:CV29)</f>
        <v>0</v>
      </c>
      <c r="CW30" s="292">
        <f>SUM(CW8:CW29)</f>
        <v>0</v>
      </c>
      <c r="CX30" s="292">
        <f>SUM(CX8:CX29)</f>
        <v>0</v>
      </c>
      <c r="CY30" s="292"/>
      <c r="CZ30" s="292">
        <f>SUM(CZ8:CZ29)</f>
        <v>0</v>
      </c>
      <c r="DA30" s="292">
        <f>SUM(DA8:DA29)</f>
        <v>0</v>
      </c>
      <c r="DB30" s="292">
        <f>SUM(DB8:DB29)</f>
        <v>0</v>
      </c>
      <c r="DC30" s="292">
        <f>SUM(DC8:DC29)</f>
        <v>0</v>
      </c>
      <c r="DD30" s="292"/>
      <c r="DE30" s="292">
        <f>SUM(DE8:DE29)</f>
        <v>0</v>
      </c>
      <c r="DF30" s="292">
        <f>SUM(DF8:DF29)</f>
        <v>0</v>
      </c>
      <c r="DG30" s="292">
        <f>SUM(DG8:DG29)</f>
        <v>0</v>
      </c>
      <c r="DH30" s="292">
        <f>SUM(DH8:DH29)</f>
        <v>0</v>
      </c>
      <c r="DI30" s="292"/>
      <c r="DJ30" s="292">
        <f>SUM(DJ8:DJ29)</f>
        <v>0</v>
      </c>
      <c r="DK30" s="292">
        <f>SUM(DK8:DK29)</f>
        <v>0</v>
      </c>
      <c r="DL30" s="292">
        <f>SUM(DL8:DL29)</f>
        <v>0</v>
      </c>
      <c r="DM30" s="292">
        <f>SUM(DM8:DM29)</f>
        <v>0</v>
      </c>
      <c r="DN30" s="292"/>
      <c r="DO30" s="292">
        <f t="shared" ref="DO30:EE30" si="27">SUM(DO8:DO29)</f>
        <v>0</v>
      </c>
      <c r="DP30" s="292">
        <f t="shared" si="27"/>
        <v>16</v>
      </c>
      <c r="DQ30" s="292">
        <f t="shared" si="27"/>
        <v>769000</v>
      </c>
      <c r="DR30" s="292">
        <f t="shared" si="27"/>
        <v>5</v>
      </c>
      <c r="DS30" s="292">
        <f t="shared" si="27"/>
        <v>228000</v>
      </c>
      <c r="DT30" s="292">
        <f t="shared" si="27"/>
        <v>5</v>
      </c>
      <c r="DU30" s="292">
        <f t="shared" si="27"/>
        <v>237500</v>
      </c>
      <c r="DV30" s="292">
        <f t="shared" si="27"/>
        <v>15</v>
      </c>
      <c r="DW30" s="292">
        <f t="shared" si="27"/>
        <v>731000</v>
      </c>
      <c r="DX30" s="292">
        <f t="shared" si="27"/>
        <v>1</v>
      </c>
      <c r="DY30" s="292">
        <f t="shared" si="27"/>
        <v>28500</v>
      </c>
      <c r="DZ30" s="292">
        <f t="shared" si="27"/>
        <v>0</v>
      </c>
      <c r="EA30" s="292">
        <f t="shared" si="27"/>
        <v>0</v>
      </c>
      <c r="EB30" s="292">
        <f t="shared" si="27"/>
        <v>0</v>
      </c>
      <c r="EC30" s="292">
        <f t="shared" si="27"/>
        <v>0</v>
      </c>
      <c r="ED30" s="292">
        <f t="shared" si="27"/>
        <v>0</v>
      </c>
      <c r="EE30" s="292">
        <f t="shared" si="27"/>
        <v>0</v>
      </c>
      <c r="EF30" s="353">
        <f>SUM(ED30,EB30,DZ30,DX30,DV30,DT30)</f>
        <v>21</v>
      </c>
      <c r="EG30" s="353">
        <f>SUM(EE30,EC30,EA30,DY30,DW30,DU30)</f>
        <v>997000</v>
      </c>
      <c r="EH30" s="292">
        <f>SUM(EH8:EH29)</f>
        <v>14</v>
      </c>
      <c r="EI30" s="292">
        <f>SUM(EI8:EI29)</f>
        <v>674500</v>
      </c>
      <c r="EJ30" s="292">
        <f>SUM(EJ8:EJ29)</f>
        <v>7</v>
      </c>
      <c r="EK30" s="292">
        <f>SUM(EK8:EK29)</f>
        <v>322500</v>
      </c>
      <c r="EL30" s="141"/>
      <c r="EM30" s="344"/>
      <c r="EN30" s="141"/>
      <c r="EO30" s="141"/>
      <c r="EP30" s="141"/>
      <c r="EQ30" s="141"/>
      <c r="ER30" s="141"/>
      <c r="ES30" s="141"/>
      <c r="ET30" s="141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56"/>
  <sheetViews>
    <sheetView topLeftCell="A40" workbookViewId="0">
      <selection activeCell="G10" sqref="G10"/>
    </sheetView>
  </sheetViews>
  <sheetFormatPr defaultRowHeight="15"/>
  <sheetData>
    <row r="1" spans="1:150" ht="18.75">
      <c r="A1" s="710" t="s">
        <v>3412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462"/>
      <c r="M1" s="463"/>
      <c r="N1" s="464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710" t="s">
        <v>3413</v>
      </c>
      <c r="DQ1" s="710"/>
      <c r="DR1" s="710"/>
      <c r="DS1" s="710"/>
      <c r="DT1" s="710"/>
      <c r="DU1" s="710"/>
      <c r="DV1" s="710"/>
      <c r="DW1" s="710"/>
      <c r="DX1" s="710"/>
      <c r="DY1" s="710"/>
      <c r="DZ1" s="710"/>
      <c r="EA1" s="710"/>
      <c r="EB1" s="710"/>
      <c r="EC1" s="710"/>
      <c r="ED1" s="710"/>
      <c r="EE1" s="466"/>
      <c r="EF1" s="466"/>
      <c r="EG1" s="466"/>
      <c r="EH1" s="466"/>
      <c r="EI1" s="466"/>
      <c r="EJ1" s="466"/>
      <c r="EK1" s="466"/>
      <c r="EL1" s="466"/>
      <c r="EM1" s="467"/>
      <c r="EN1" s="466"/>
      <c r="EO1" s="466"/>
      <c r="EP1" s="466"/>
      <c r="EQ1" s="466"/>
      <c r="ER1" s="466"/>
      <c r="ES1" s="466"/>
      <c r="ET1" s="466"/>
    </row>
    <row r="2" spans="1:150" ht="19.5" thickBot="1">
      <c r="A2" s="711" t="s">
        <v>3849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463"/>
      <c r="M2" s="463"/>
      <c r="N2" s="468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9"/>
      <c r="AE2" s="463"/>
      <c r="AF2" s="463"/>
      <c r="AG2" s="463"/>
      <c r="AH2" s="463"/>
      <c r="AI2" s="463"/>
      <c r="AJ2" s="463"/>
      <c r="AK2" s="463"/>
      <c r="AL2" s="463"/>
      <c r="AM2" s="463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1"/>
      <c r="DQ2" s="470"/>
      <c r="DR2" s="470"/>
      <c r="DS2" s="470"/>
      <c r="DT2" s="472" t="s">
        <v>3489</v>
      </c>
      <c r="DU2" s="472"/>
      <c r="DV2" s="470"/>
      <c r="DW2" s="470"/>
      <c r="DX2" s="470"/>
      <c r="DY2" s="470"/>
      <c r="DZ2" s="470"/>
      <c r="EA2" s="470"/>
      <c r="EB2" s="470"/>
      <c r="EC2" s="470"/>
      <c r="ED2" s="470"/>
      <c r="EE2" s="473"/>
      <c r="EF2" s="473"/>
      <c r="EG2" s="473"/>
      <c r="EH2" s="473"/>
      <c r="EI2" s="473"/>
      <c r="EJ2" s="473"/>
      <c r="EK2" s="473"/>
      <c r="EL2" s="473"/>
      <c r="EM2" s="474"/>
      <c r="EN2" s="473"/>
      <c r="EO2" s="473"/>
      <c r="EP2" s="473"/>
      <c r="EQ2" s="473"/>
      <c r="ER2" s="473"/>
      <c r="ES2" s="473"/>
      <c r="ET2" s="473"/>
    </row>
    <row r="3" spans="1:150" ht="15.75">
      <c r="A3" s="697" t="s">
        <v>3415</v>
      </c>
      <c r="B3" s="687" t="s">
        <v>3490</v>
      </c>
      <c r="C3" s="687" t="s">
        <v>3416</v>
      </c>
      <c r="D3" s="687" t="s">
        <v>3417</v>
      </c>
      <c r="E3" s="687" t="s">
        <v>3418</v>
      </c>
      <c r="F3" s="687" t="s">
        <v>3721</v>
      </c>
      <c r="G3" s="687" t="s">
        <v>3722</v>
      </c>
      <c r="H3" s="653" t="s">
        <v>3628</v>
      </c>
      <c r="I3" s="687" t="s">
        <v>3419</v>
      </c>
      <c r="J3" s="687" t="s">
        <v>3420</v>
      </c>
      <c r="K3" s="687" t="s">
        <v>3421</v>
      </c>
      <c r="L3" s="653" t="s">
        <v>3423</v>
      </c>
      <c r="M3" s="687" t="s">
        <v>3850</v>
      </c>
      <c r="N3" s="707" t="s">
        <v>3851</v>
      </c>
      <c r="O3" s="708" t="s">
        <v>3425</v>
      </c>
      <c r="P3" s="708"/>
      <c r="Q3" s="708"/>
      <c r="R3" s="470"/>
      <c r="S3" s="709" t="s">
        <v>3427</v>
      </c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475"/>
      <c r="DP3" s="4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43"/>
      <c r="EM3" s="344"/>
      <c r="EN3" s="343"/>
      <c r="EO3" s="343"/>
      <c r="EP3" s="343"/>
      <c r="EQ3" s="343"/>
      <c r="ER3" s="343"/>
      <c r="ES3" s="343"/>
      <c r="ET3" s="343"/>
    </row>
    <row r="4" spans="1:150" ht="26.25" thickBot="1">
      <c r="A4" s="670"/>
      <c r="B4" s="672"/>
      <c r="C4" s="687"/>
      <c r="D4" s="672"/>
      <c r="E4" s="672"/>
      <c r="F4" s="687"/>
      <c r="G4" s="687"/>
      <c r="H4" s="654"/>
      <c r="I4" s="672"/>
      <c r="J4" s="687"/>
      <c r="K4" s="672"/>
      <c r="L4" s="654"/>
      <c r="M4" s="687"/>
      <c r="N4" s="657"/>
      <c r="O4" s="708"/>
      <c r="P4" s="708"/>
      <c r="Q4" s="708"/>
      <c r="R4" s="261"/>
      <c r="S4" s="648" t="s">
        <v>915</v>
      </c>
      <c r="T4" s="648"/>
      <c r="U4" s="648"/>
      <c r="V4" s="648"/>
      <c r="W4" s="648"/>
      <c r="X4" s="648"/>
      <c r="Y4" s="648" t="s">
        <v>728</v>
      </c>
      <c r="Z4" s="648"/>
      <c r="AA4" s="648"/>
      <c r="AB4" s="648"/>
      <c r="AC4" s="648"/>
      <c r="AD4" s="648" t="s">
        <v>773</v>
      </c>
      <c r="AE4" s="648"/>
      <c r="AF4" s="648"/>
      <c r="AG4" s="648"/>
      <c r="AH4" s="648"/>
      <c r="AI4" s="648" t="s">
        <v>3428</v>
      </c>
      <c r="AJ4" s="648"/>
      <c r="AK4" s="648"/>
      <c r="AL4" s="648"/>
      <c r="AM4" s="648"/>
      <c r="AN4" s="648" t="s">
        <v>3429</v>
      </c>
      <c r="AO4" s="648"/>
      <c r="AP4" s="648"/>
      <c r="AQ4" s="648"/>
      <c r="AR4" s="648"/>
      <c r="AS4" s="648" t="s">
        <v>3430</v>
      </c>
      <c r="AT4" s="648"/>
      <c r="AU4" s="648"/>
      <c r="AV4" s="648"/>
      <c r="AW4" s="648"/>
      <c r="AX4" s="648" t="s">
        <v>3431</v>
      </c>
      <c r="AY4" s="648"/>
      <c r="AZ4" s="648"/>
      <c r="BA4" s="648"/>
      <c r="BB4" s="648"/>
      <c r="BC4" s="648" t="s">
        <v>3432</v>
      </c>
      <c r="BD4" s="648"/>
      <c r="BE4" s="648"/>
      <c r="BF4" s="648"/>
      <c r="BG4" s="648"/>
      <c r="BH4" s="648" t="s">
        <v>3433</v>
      </c>
      <c r="BI4" s="648"/>
      <c r="BJ4" s="648"/>
      <c r="BK4" s="648"/>
      <c r="BL4" s="648"/>
      <c r="BM4" s="648" t="s">
        <v>3434</v>
      </c>
      <c r="BN4" s="648"/>
      <c r="BO4" s="648"/>
      <c r="BP4" s="648"/>
      <c r="BQ4" s="648"/>
      <c r="BR4" s="648" t="s">
        <v>3435</v>
      </c>
      <c r="BS4" s="648"/>
      <c r="BT4" s="648"/>
      <c r="BU4" s="648"/>
      <c r="BV4" s="648"/>
      <c r="BW4" s="648" t="s">
        <v>3436</v>
      </c>
      <c r="BX4" s="648"/>
      <c r="BY4" s="648"/>
      <c r="BZ4" s="648"/>
      <c r="CA4" s="648"/>
      <c r="CB4" s="648" t="s">
        <v>3437</v>
      </c>
      <c r="CC4" s="648"/>
      <c r="CD4" s="648"/>
      <c r="CE4" s="648"/>
      <c r="CF4" s="648"/>
      <c r="CG4" s="648" t="s">
        <v>3438</v>
      </c>
      <c r="CH4" s="648"/>
      <c r="CI4" s="648"/>
      <c r="CJ4" s="648"/>
      <c r="CK4" s="648"/>
      <c r="CL4" s="648" t="s">
        <v>3439</v>
      </c>
      <c r="CM4" s="648"/>
      <c r="CN4" s="648"/>
      <c r="CO4" s="648"/>
      <c r="CP4" s="648"/>
      <c r="CQ4" s="648" t="s">
        <v>3440</v>
      </c>
      <c r="CR4" s="648"/>
      <c r="CS4" s="648"/>
      <c r="CT4" s="648"/>
      <c r="CU4" s="648"/>
      <c r="CV4" s="648" t="s">
        <v>3441</v>
      </c>
      <c r="CW4" s="648"/>
      <c r="CX4" s="648"/>
      <c r="CY4" s="648"/>
      <c r="CZ4" s="648"/>
      <c r="DA4" s="648" t="s">
        <v>3442</v>
      </c>
      <c r="DB4" s="648"/>
      <c r="DC4" s="648"/>
      <c r="DD4" s="648"/>
      <c r="DE4" s="648"/>
      <c r="DF4" s="648" t="s">
        <v>3443</v>
      </c>
      <c r="DG4" s="648"/>
      <c r="DH4" s="648"/>
      <c r="DI4" s="648"/>
      <c r="DJ4" s="648"/>
      <c r="DK4" s="648" t="s">
        <v>3444</v>
      </c>
      <c r="DL4" s="648"/>
      <c r="DM4" s="648"/>
      <c r="DN4" s="648"/>
      <c r="DO4" s="648"/>
      <c r="DP4" s="706" t="s">
        <v>3445</v>
      </c>
      <c r="DQ4" s="706"/>
      <c r="DR4" s="706"/>
      <c r="DS4" s="706"/>
      <c r="DT4" s="706" t="s">
        <v>3498</v>
      </c>
      <c r="DU4" s="706"/>
      <c r="DV4" s="706"/>
      <c r="DW4" s="706"/>
      <c r="DX4" s="706"/>
      <c r="DY4" s="706"/>
      <c r="DZ4" s="706"/>
      <c r="EA4" s="706"/>
      <c r="EB4" s="706"/>
      <c r="EC4" s="706"/>
      <c r="ED4" s="706"/>
      <c r="EE4" s="706"/>
      <c r="EF4" s="477"/>
      <c r="EG4" s="477"/>
      <c r="EH4" s="477"/>
      <c r="EI4" s="478" t="s">
        <v>3852</v>
      </c>
      <c r="EJ4" s="288"/>
      <c r="EK4" s="288" t="s">
        <v>3853</v>
      </c>
      <c r="EL4" s="479"/>
      <c r="EM4" s="368" t="s">
        <v>3500</v>
      </c>
      <c r="EN4" s="316"/>
      <c r="EO4" s="316"/>
      <c r="EP4" s="316"/>
      <c r="EQ4" s="316"/>
      <c r="ER4" s="316"/>
      <c r="ES4" s="316"/>
      <c r="ET4" s="316"/>
    </row>
    <row r="5" spans="1:150" ht="26.25" thickBot="1">
      <c r="A5" s="670"/>
      <c r="B5" s="672"/>
      <c r="C5" s="687"/>
      <c r="D5" s="672"/>
      <c r="E5" s="672"/>
      <c r="F5" s="687"/>
      <c r="G5" s="687"/>
      <c r="H5" s="655"/>
      <c r="I5" s="672"/>
      <c r="J5" s="687"/>
      <c r="K5" s="672"/>
      <c r="L5" s="654"/>
      <c r="M5" s="687"/>
      <c r="N5" s="658"/>
      <c r="O5" s="260" t="s">
        <v>3446</v>
      </c>
      <c r="P5" s="261" t="s">
        <v>3447</v>
      </c>
      <c r="Q5" s="261" t="s">
        <v>3448</v>
      </c>
      <c r="R5" s="261" t="s">
        <v>3721</v>
      </c>
      <c r="S5" s="262" t="s">
        <v>3854</v>
      </c>
      <c r="T5" s="262" t="s">
        <v>3450</v>
      </c>
      <c r="U5" s="263" t="s">
        <v>3631</v>
      </c>
      <c r="V5" s="263" t="s">
        <v>3448</v>
      </c>
      <c r="W5" s="263" t="s">
        <v>3721</v>
      </c>
      <c r="X5" s="261" t="s">
        <v>3446</v>
      </c>
      <c r="Y5" s="262" t="s">
        <v>3450</v>
      </c>
      <c r="Z5" s="263" t="s">
        <v>3631</v>
      </c>
      <c r="AA5" s="263" t="s">
        <v>3448</v>
      </c>
      <c r="AB5" s="263" t="s">
        <v>3721</v>
      </c>
      <c r="AC5" s="261" t="s">
        <v>3446</v>
      </c>
      <c r="AD5" s="262" t="s">
        <v>3450</v>
      </c>
      <c r="AE5" s="263" t="s">
        <v>3855</v>
      </c>
      <c r="AF5" s="263" t="s">
        <v>3448</v>
      </c>
      <c r="AG5" s="263" t="s">
        <v>3721</v>
      </c>
      <c r="AH5" s="261" t="s">
        <v>3446</v>
      </c>
      <c r="AI5" s="262" t="s">
        <v>3450</v>
      </c>
      <c r="AJ5" s="263" t="s">
        <v>3855</v>
      </c>
      <c r="AK5" s="263" t="s">
        <v>3448</v>
      </c>
      <c r="AL5" s="263" t="s">
        <v>3721</v>
      </c>
      <c r="AM5" s="261" t="s">
        <v>3446</v>
      </c>
      <c r="AN5" s="262" t="s">
        <v>3450</v>
      </c>
      <c r="AO5" s="263" t="s">
        <v>3855</v>
      </c>
      <c r="AP5" s="263" t="s">
        <v>3448</v>
      </c>
      <c r="AQ5" s="263" t="s">
        <v>3721</v>
      </c>
      <c r="AR5" s="261" t="s">
        <v>3446</v>
      </c>
      <c r="AS5" s="262" t="s">
        <v>3450</v>
      </c>
      <c r="AT5" s="263" t="s">
        <v>3855</v>
      </c>
      <c r="AU5" s="263" t="s">
        <v>3448</v>
      </c>
      <c r="AV5" s="263" t="s">
        <v>3721</v>
      </c>
      <c r="AW5" s="261" t="s">
        <v>3446</v>
      </c>
      <c r="AX5" s="262" t="s">
        <v>3450</v>
      </c>
      <c r="AY5" s="263" t="s">
        <v>3855</v>
      </c>
      <c r="AZ5" s="263" t="s">
        <v>3448</v>
      </c>
      <c r="BA5" s="263" t="s">
        <v>3721</v>
      </c>
      <c r="BB5" s="261" t="s">
        <v>3446</v>
      </c>
      <c r="BC5" s="262" t="s">
        <v>3450</v>
      </c>
      <c r="BD5" s="263" t="s">
        <v>3855</v>
      </c>
      <c r="BE5" s="263" t="s">
        <v>3448</v>
      </c>
      <c r="BF5" s="263" t="s">
        <v>3721</v>
      </c>
      <c r="BG5" s="261" t="s">
        <v>3446</v>
      </c>
      <c r="BH5" s="262" t="s">
        <v>3450</v>
      </c>
      <c r="BI5" s="263" t="s">
        <v>3855</v>
      </c>
      <c r="BJ5" s="263" t="s">
        <v>3448</v>
      </c>
      <c r="BK5" s="263" t="s">
        <v>3721</v>
      </c>
      <c r="BL5" s="261" t="s">
        <v>3446</v>
      </c>
      <c r="BM5" s="262" t="s">
        <v>3450</v>
      </c>
      <c r="BN5" s="263" t="s">
        <v>3855</v>
      </c>
      <c r="BO5" s="263" t="s">
        <v>3448</v>
      </c>
      <c r="BP5" s="263" t="s">
        <v>3721</v>
      </c>
      <c r="BQ5" s="261" t="s">
        <v>3446</v>
      </c>
      <c r="BR5" s="262" t="s">
        <v>3450</v>
      </c>
      <c r="BS5" s="263" t="s">
        <v>3855</v>
      </c>
      <c r="BT5" s="263" t="s">
        <v>3448</v>
      </c>
      <c r="BU5" s="263" t="s">
        <v>3721</v>
      </c>
      <c r="BV5" s="261" t="s">
        <v>3446</v>
      </c>
      <c r="BW5" s="262" t="s">
        <v>3450</v>
      </c>
      <c r="BX5" s="263" t="s">
        <v>3855</v>
      </c>
      <c r="BY5" s="263" t="s">
        <v>3448</v>
      </c>
      <c r="BZ5" s="263" t="s">
        <v>3721</v>
      </c>
      <c r="CA5" s="261" t="s">
        <v>3446</v>
      </c>
      <c r="CB5" s="262" t="s">
        <v>3450</v>
      </c>
      <c r="CC5" s="263" t="s">
        <v>3855</v>
      </c>
      <c r="CD5" s="263" t="s">
        <v>3448</v>
      </c>
      <c r="CE5" s="263" t="s">
        <v>3721</v>
      </c>
      <c r="CF5" s="261" t="s">
        <v>3446</v>
      </c>
      <c r="CG5" s="262" t="s">
        <v>3450</v>
      </c>
      <c r="CH5" s="263" t="s">
        <v>3855</v>
      </c>
      <c r="CI5" s="263" t="s">
        <v>3448</v>
      </c>
      <c r="CJ5" s="263" t="s">
        <v>3721</v>
      </c>
      <c r="CK5" s="261" t="s">
        <v>3446</v>
      </c>
      <c r="CL5" s="262" t="s">
        <v>3450</v>
      </c>
      <c r="CM5" s="263" t="s">
        <v>3855</v>
      </c>
      <c r="CN5" s="263" t="s">
        <v>3448</v>
      </c>
      <c r="CO5" s="263" t="s">
        <v>3721</v>
      </c>
      <c r="CP5" s="261" t="s">
        <v>3446</v>
      </c>
      <c r="CQ5" s="262" t="s">
        <v>3450</v>
      </c>
      <c r="CR5" s="263" t="s">
        <v>3855</v>
      </c>
      <c r="CS5" s="263" t="s">
        <v>3448</v>
      </c>
      <c r="CT5" s="263" t="s">
        <v>3721</v>
      </c>
      <c r="CU5" s="261" t="s">
        <v>3446</v>
      </c>
      <c r="CV5" s="262" t="s">
        <v>3450</v>
      </c>
      <c r="CW5" s="263" t="s">
        <v>3855</v>
      </c>
      <c r="CX5" s="263" t="s">
        <v>3448</v>
      </c>
      <c r="CY5" s="263" t="s">
        <v>3721</v>
      </c>
      <c r="CZ5" s="261" t="s">
        <v>3446</v>
      </c>
      <c r="DA5" s="262" t="s">
        <v>3450</v>
      </c>
      <c r="DB5" s="263" t="s">
        <v>3855</v>
      </c>
      <c r="DC5" s="263" t="s">
        <v>3448</v>
      </c>
      <c r="DD5" s="263" t="s">
        <v>3721</v>
      </c>
      <c r="DE5" s="261" t="s">
        <v>3446</v>
      </c>
      <c r="DF5" s="262" t="s">
        <v>3450</v>
      </c>
      <c r="DG5" s="263" t="s">
        <v>3855</v>
      </c>
      <c r="DH5" s="263" t="s">
        <v>3448</v>
      </c>
      <c r="DI5" s="263" t="s">
        <v>3721</v>
      </c>
      <c r="DJ5" s="261" t="s">
        <v>3446</v>
      </c>
      <c r="DK5" s="262" t="s">
        <v>3450</v>
      </c>
      <c r="DL5" s="263" t="s">
        <v>3855</v>
      </c>
      <c r="DM5" s="263" t="s">
        <v>3448</v>
      </c>
      <c r="DN5" s="263" t="s">
        <v>3721</v>
      </c>
      <c r="DO5" s="265" t="s">
        <v>3446</v>
      </c>
      <c r="DP5" s="476" t="s">
        <v>34</v>
      </c>
      <c r="DQ5" s="480" t="s">
        <v>3452</v>
      </c>
      <c r="DR5" s="480" t="s">
        <v>159</v>
      </c>
      <c r="DS5" s="480" t="s">
        <v>3452</v>
      </c>
      <c r="DT5" s="481" t="s">
        <v>3501</v>
      </c>
      <c r="DU5" s="480" t="s">
        <v>3452</v>
      </c>
      <c r="DV5" s="481" t="s">
        <v>3502</v>
      </c>
      <c r="DW5" s="480" t="s">
        <v>3452</v>
      </c>
      <c r="DX5" s="481" t="s">
        <v>3503</v>
      </c>
      <c r="DY5" s="480" t="s">
        <v>3452</v>
      </c>
      <c r="DZ5" s="481" t="s">
        <v>3504</v>
      </c>
      <c r="EA5" s="480" t="s">
        <v>3452</v>
      </c>
      <c r="EB5" s="481" t="s">
        <v>3505</v>
      </c>
      <c r="EC5" s="480" t="s">
        <v>3452</v>
      </c>
      <c r="ED5" s="481" t="s">
        <v>3506</v>
      </c>
      <c r="EE5" s="480" t="s">
        <v>3452</v>
      </c>
      <c r="EF5" s="482" t="s">
        <v>3507</v>
      </c>
      <c r="EG5" s="482" t="s">
        <v>3507</v>
      </c>
      <c r="EH5" s="124" t="s">
        <v>3759</v>
      </c>
      <c r="EI5" s="124" t="s">
        <v>3452</v>
      </c>
      <c r="EJ5" s="124" t="s">
        <v>3760</v>
      </c>
      <c r="EK5" s="124" t="s">
        <v>3452</v>
      </c>
      <c r="EL5" s="321"/>
      <c r="EM5" s="322" t="s">
        <v>33</v>
      </c>
      <c r="EN5" s="323" t="s">
        <v>3510</v>
      </c>
      <c r="EO5" s="323" t="s">
        <v>3511</v>
      </c>
      <c r="EP5" s="323" t="s">
        <v>3510</v>
      </c>
      <c r="EQ5" s="323" t="s">
        <v>3512</v>
      </c>
      <c r="ER5" s="323" t="s">
        <v>3510</v>
      </c>
      <c r="ES5" s="323" t="s">
        <v>3513</v>
      </c>
      <c r="ET5" s="323" t="s">
        <v>3514</v>
      </c>
    </row>
    <row r="6" spans="1:150">
      <c r="A6" s="483">
        <v>1</v>
      </c>
      <c r="B6" s="484">
        <v>2</v>
      </c>
      <c r="C6" s="484"/>
      <c r="D6" s="484">
        <v>3</v>
      </c>
      <c r="E6" s="485">
        <v>4</v>
      </c>
      <c r="F6" s="485">
        <v>5</v>
      </c>
      <c r="G6" s="485">
        <v>6</v>
      </c>
      <c r="H6" s="485"/>
      <c r="I6" s="485">
        <v>5</v>
      </c>
      <c r="J6" s="485">
        <v>6</v>
      </c>
      <c r="K6" s="485">
        <v>7</v>
      </c>
      <c r="L6" s="485"/>
      <c r="M6" s="485">
        <v>8</v>
      </c>
      <c r="N6" s="486">
        <v>9</v>
      </c>
      <c r="O6" s="485">
        <v>10</v>
      </c>
      <c r="P6" s="485"/>
      <c r="Q6" s="485"/>
      <c r="R6" s="485">
        <v>11</v>
      </c>
      <c r="S6" s="485">
        <v>6</v>
      </c>
      <c r="T6" s="485">
        <v>7</v>
      </c>
      <c r="U6" s="485">
        <v>8</v>
      </c>
      <c r="V6" s="485">
        <v>9</v>
      </c>
      <c r="W6" s="485"/>
      <c r="X6" s="485">
        <v>10</v>
      </c>
      <c r="Y6" s="485">
        <v>11</v>
      </c>
      <c r="Z6" s="485">
        <v>12</v>
      </c>
      <c r="AA6" s="485">
        <v>13</v>
      </c>
      <c r="AB6" s="485"/>
      <c r="AC6" s="485">
        <v>14</v>
      </c>
      <c r="AD6" s="485">
        <v>15</v>
      </c>
      <c r="AE6" s="485">
        <v>16</v>
      </c>
      <c r="AF6" s="485">
        <v>17</v>
      </c>
      <c r="AG6" s="485"/>
      <c r="AH6" s="485">
        <v>18</v>
      </c>
      <c r="AI6" s="485">
        <v>19</v>
      </c>
      <c r="AJ6" s="485">
        <v>20</v>
      </c>
      <c r="AK6" s="485">
        <v>21</v>
      </c>
      <c r="AL6" s="485"/>
      <c r="AM6" s="485">
        <v>22</v>
      </c>
      <c r="AN6" s="485">
        <v>19</v>
      </c>
      <c r="AO6" s="485">
        <v>20</v>
      </c>
      <c r="AP6" s="485">
        <v>21</v>
      </c>
      <c r="AQ6" s="485"/>
      <c r="AR6" s="485">
        <v>22</v>
      </c>
      <c r="AS6" s="485">
        <v>19</v>
      </c>
      <c r="AT6" s="485">
        <v>20</v>
      </c>
      <c r="AU6" s="485">
        <v>21</v>
      </c>
      <c r="AV6" s="485"/>
      <c r="AW6" s="485">
        <v>22</v>
      </c>
      <c r="AX6" s="485">
        <v>19</v>
      </c>
      <c r="AY6" s="485">
        <v>20</v>
      </c>
      <c r="AZ6" s="485">
        <v>21</v>
      </c>
      <c r="BA6" s="485"/>
      <c r="BB6" s="485">
        <v>22</v>
      </c>
      <c r="BC6" s="485">
        <v>19</v>
      </c>
      <c r="BD6" s="485">
        <v>20</v>
      </c>
      <c r="BE6" s="485">
        <v>21</v>
      </c>
      <c r="BF6" s="485"/>
      <c r="BG6" s="485">
        <v>22</v>
      </c>
      <c r="BH6" s="485">
        <v>19</v>
      </c>
      <c r="BI6" s="485">
        <v>20</v>
      </c>
      <c r="BJ6" s="485">
        <v>21</v>
      </c>
      <c r="BK6" s="485"/>
      <c r="BL6" s="485">
        <v>22</v>
      </c>
      <c r="BM6" s="485">
        <v>19</v>
      </c>
      <c r="BN6" s="485">
        <v>20</v>
      </c>
      <c r="BO6" s="485">
        <v>21</v>
      </c>
      <c r="BP6" s="485"/>
      <c r="BQ6" s="485">
        <v>22</v>
      </c>
      <c r="BR6" s="485">
        <v>19</v>
      </c>
      <c r="BS6" s="485">
        <v>20</v>
      </c>
      <c r="BT6" s="485">
        <v>21</v>
      </c>
      <c r="BU6" s="485"/>
      <c r="BV6" s="485">
        <v>22</v>
      </c>
      <c r="BW6" s="485">
        <v>19</v>
      </c>
      <c r="BX6" s="485">
        <v>20</v>
      </c>
      <c r="BY6" s="485">
        <v>21</v>
      </c>
      <c r="BZ6" s="485"/>
      <c r="CA6" s="485">
        <v>22</v>
      </c>
      <c r="CB6" s="485">
        <v>19</v>
      </c>
      <c r="CC6" s="485">
        <v>20</v>
      </c>
      <c r="CD6" s="485">
        <v>21</v>
      </c>
      <c r="CE6" s="485"/>
      <c r="CF6" s="485">
        <v>22</v>
      </c>
      <c r="CG6" s="485">
        <v>19</v>
      </c>
      <c r="CH6" s="485">
        <v>20</v>
      </c>
      <c r="CI6" s="485">
        <v>21</v>
      </c>
      <c r="CJ6" s="485"/>
      <c r="CK6" s="485">
        <v>22</v>
      </c>
      <c r="CL6" s="485">
        <v>19</v>
      </c>
      <c r="CM6" s="485">
        <v>20</v>
      </c>
      <c r="CN6" s="485">
        <v>21</v>
      </c>
      <c r="CO6" s="485"/>
      <c r="CP6" s="485">
        <v>22</v>
      </c>
      <c r="CQ6" s="485">
        <v>19</v>
      </c>
      <c r="CR6" s="485">
        <v>20</v>
      </c>
      <c r="CS6" s="485">
        <v>21</v>
      </c>
      <c r="CT6" s="485"/>
      <c r="CU6" s="485">
        <v>22</v>
      </c>
      <c r="CV6" s="485">
        <v>19</v>
      </c>
      <c r="CW6" s="485">
        <v>20</v>
      </c>
      <c r="CX6" s="485">
        <v>21</v>
      </c>
      <c r="CY6" s="485"/>
      <c r="CZ6" s="485">
        <v>22</v>
      </c>
      <c r="DA6" s="485">
        <v>19</v>
      </c>
      <c r="DB6" s="485">
        <v>20</v>
      </c>
      <c r="DC6" s="485">
        <v>21</v>
      </c>
      <c r="DD6" s="485"/>
      <c r="DE6" s="485">
        <v>22</v>
      </c>
      <c r="DF6" s="485">
        <v>19</v>
      </c>
      <c r="DG6" s="485">
        <v>20</v>
      </c>
      <c r="DH6" s="485">
        <v>21</v>
      </c>
      <c r="DI6" s="485"/>
      <c r="DJ6" s="485">
        <v>22</v>
      </c>
      <c r="DK6" s="485">
        <v>19</v>
      </c>
      <c r="DL6" s="485">
        <v>20</v>
      </c>
      <c r="DM6" s="485">
        <v>21</v>
      </c>
      <c r="DN6" s="485"/>
      <c r="DO6" s="487">
        <v>22</v>
      </c>
      <c r="DP6" s="476">
        <v>8</v>
      </c>
      <c r="DQ6" s="488">
        <v>9</v>
      </c>
      <c r="DR6" s="488">
        <v>10</v>
      </c>
      <c r="DS6" s="488">
        <v>11</v>
      </c>
      <c r="DT6" s="488">
        <v>12</v>
      </c>
      <c r="DU6" s="488">
        <v>13</v>
      </c>
      <c r="DV6" s="488">
        <v>14</v>
      </c>
      <c r="DW6" s="488">
        <v>15</v>
      </c>
      <c r="DX6" s="488">
        <v>16</v>
      </c>
      <c r="DY6" s="488">
        <v>17</v>
      </c>
      <c r="DZ6" s="488">
        <v>18</v>
      </c>
      <c r="EA6" s="488">
        <v>19</v>
      </c>
      <c r="EB6" s="488">
        <v>20</v>
      </c>
      <c r="EC6" s="488">
        <v>21</v>
      </c>
      <c r="ED6" s="488">
        <v>22</v>
      </c>
      <c r="EE6" s="488">
        <v>23</v>
      </c>
      <c r="EF6" s="11"/>
      <c r="EG6" s="11"/>
      <c r="EH6" s="11"/>
      <c r="EI6" s="11"/>
      <c r="EJ6" s="11"/>
      <c r="EK6" s="11"/>
      <c r="EL6" s="343"/>
      <c r="EM6" s="344"/>
      <c r="EN6" s="343"/>
      <c r="EO6" s="343"/>
      <c r="EP6" s="343"/>
      <c r="EQ6" s="343"/>
      <c r="ER6" s="343"/>
      <c r="ES6" s="343"/>
      <c r="ET6" s="343"/>
    </row>
    <row r="7" spans="1:150" ht="56.25">
      <c r="A7" s="396"/>
      <c r="B7" s="397" t="s">
        <v>3856</v>
      </c>
      <c r="C7" s="278"/>
      <c r="D7" s="335"/>
      <c r="E7" s="292"/>
      <c r="F7" s="292"/>
      <c r="G7" s="292"/>
      <c r="H7" s="281">
        <f t="shared" ref="H7:H55" si="0">SUM((J7-G7/20))</f>
        <v>0</v>
      </c>
      <c r="I7" s="292"/>
      <c r="J7" s="281">
        <f>SUM((G7*6*21)/(8*20*100))+(G7/20)</f>
        <v>0</v>
      </c>
      <c r="K7" s="292"/>
      <c r="L7" s="489">
        <f t="shared" ref="L7:L54" si="1">SUM(M7*H7)</f>
        <v>0</v>
      </c>
      <c r="M7" s="400"/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9"/>
      <c r="DP7" s="490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338"/>
      <c r="EG7" s="338"/>
      <c r="EH7" s="491"/>
      <c r="EI7" s="491"/>
      <c r="EJ7" s="491"/>
      <c r="EK7" s="491"/>
      <c r="EL7" s="343"/>
      <c r="EM7" s="344"/>
      <c r="EN7" s="343"/>
      <c r="EO7" s="343"/>
      <c r="EP7" s="343"/>
      <c r="EQ7" s="343"/>
      <c r="ER7" s="343"/>
      <c r="ES7" s="343"/>
      <c r="ET7" s="343"/>
    </row>
    <row r="8" spans="1:150" ht="63">
      <c r="A8" s="492">
        <v>1</v>
      </c>
      <c r="B8" s="492" t="s">
        <v>3857</v>
      </c>
      <c r="C8" s="492" t="s">
        <v>3858</v>
      </c>
      <c r="D8" s="493" t="s">
        <v>237</v>
      </c>
      <c r="E8" s="169">
        <v>42500</v>
      </c>
      <c r="F8" s="169">
        <v>5000</v>
      </c>
      <c r="G8" s="404">
        <f t="shared" ref="G8:G54" si="2">SUM(E8:F8)</f>
        <v>47500</v>
      </c>
      <c r="H8" s="281">
        <f t="shared" si="0"/>
        <v>374.0625</v>
      </c>
      <c r="I8" s="282">
        <v>20</v>
      </c>
      <c r="J8" s="281">
        <f t="shared" ref="J8:J54" si="3">SUM((G8*6*21)/(8*20*100))+(G8/20)</f>
        <v>2749.0625</v>
      </c>
      <c r="K8" s="494" t="s">
        <v>3859</v>
      </c>
      <c r="L8" s="489">
        <f t="shared" si="1"/>
        <v>4862.8125</v>
      </c>
      <c r="M8" s="495">
        <v>13</v>
      </c>
      <c r="N8" s="281">
        <f t="shared" ref="N8:N54" si="4">SUM(M8*J8)</f>
        <v>35737.8125</v>
      </c>
      <c r="O8" s="282">
        <f>SUM(P8:Q8)</f>
        <v>35750</v>
      </c>
      <c r="P8" s="282">
        <f t="shared" ref="P8:R23" si="5">SUM(U8,Z8,AE8,AJ8,AO8,AT8,AY8,BD8,BI8,BN8,BS8,BX8,CC8,CH8,CM8,CR8,CW8,DB8,DG8,DL8)</f>
        <v>30875</v>
      </c>
      <c r="Q8" s="282">
        <f t="shared" si="5"/>
        <v>4875</v>
      </c>
      <c r="R8" s="282">
        <f t="shared" si="5"/>
        <v>0</v>
      </c>
      <c r="S8" s="494" t="s">
        <v>3860</v>
      </c>
      <c r="T8" s="408" t="s">
        <v>3534</v>
      </c>
      <c r="U8" s="409">
        <v>2375</v>
      </c>
      <c r="V8" s="409">
        <v>375</v>
      </c>
      <c r="W8" s="409"/>
      <c r="X8" s="347">
        <f t="shared" ref="X8:X54" si="6">SUM(U8:W8)</f>
        <v>2750</v>
      </c>
      <c r="Y8" s="409" t="s">
        <v>3527</v>
      </c>
      <c r="Z8" s="409">
        <v>2375</v>
      </c>
      <c r="AA8" s="409">
        <v>375</v>
      </c>
      <c r="AB8" s="409"/>
      <c r="AC8" s="347">
        <f t="shared" ref="AC8:AC52" si="7">SUM(Z8:AB8)</f>
        <v>2750</v>
      </c>
      <c r="AD8" s="289" t="s">
        <v>3638</v>
      </c>
      <c r="AE8" s="409">
        <v>2375</v>
      </c>
      <c r="AF8" s="409">
        <v>375</v>
      </c>
      <c r="AG8" s="409"/>
      <c r="AH8" s="347">
        <f>SUM(AE8:AG8)</f>
        <v>2750</v>
      </c>
      <c r="AI8" s="418" t="s">
        <v>3710</v>
      </c>
      <c r="AJ8" s="409">
        <v>9500</v>
      </c>
      <c r="AK8" s="409">
        <v>1500</v>
      </c>
      <c r="AL8" s="409"/>
      <c r="AM8" s="347">
        <f t="shared" ref="AM8:AM52" si="8">SUM(AJ8:AL8)</f>
        <v>11000</v>
      </c>
      <c r="AN8" s="409" t="s">
        <v>3601</v>
      </c>
      <c r="AO8" s="409">
        <v>9500</v>
      </c>
      <c r="AP8" s="409">
        <v>1500</v>
      </c>
      <c r="AQ8" s="409"/>
      <c r="AR8" s="347">
        <f>SUM(AO8:AQ8)</f>
        <v>11000</v>
      </c>
      <c r="AS8" s="409" t="s">
        <v>3550</v>
      </c>
      <c r="AT8" s="409">
        <v>4750</v>
      </c>
      <c r="AU8" s="409">
        <v>750</v>
      </c>
      <c r="AV8" s="409"/>
      <c r="AW8" s="347">
        <f t="shared" ref="AW8:AW54" si="9">SUM(AT8:AV8)</f>
        <v>5500</v>
      </c>
      <c r="AX8" s="409"/>
      <c r="AY8" s="409"/>
      <c r="AZ8" s="409"/>
      <c r="BA8" s="409"/>
      <c r="BB8" s="347">
        <f t="shared" ref="BB8:BB54" si="10">SUM(AY8:BA8)</f>
        <v>0</v>
      </c>
      <c r="BC8" s="409"/>
      <c r="BD8" s="409"/>
      <c r="BE8" s="409"/>
      <c r="BF8" s="409"/>
      <c r="BG8" s="282">
        <f t="shared" ref="BG8:BG23" si="11">SUM(BD8:BF8)</f>
        <v>0</v>
      </c>
      <c r="BH8" s="409"/>
      <c r="BI8" s="409"/>
      <c r="BJ8" s="409"/>
      <c r="BK8" s="409"/>
      <c r="BL8" s="282">
        <f t="shared" ref="BL8:BL23" si="12">SUM(BI8:BK8)</f>
        <v>0</v>
      </c>
      <c r="BM8" s="409"/>
      <c r="BN8" s="409"/>
      <c r="BO8" s="409"/>
      <c r="BP8" s="409"/>
      <c r="BQ8" s="282">
        <f t="shared" ref="BQ8:BQ23" si="13">SUM(BN8:BP8)</f>
        <v>0</v>
      </c>
      <c r="BR8" s="409"/>
      <c r="BS8" s="409"/>
      <c r="BT8" s="409"/>
      <c r="BU8" s="409"/>
      <c r="BV8" s="292">
        <f t="shared" ref="BV8:BV23" si="14">SUM(BS8:BU8)</f>
        <v>0</v>
      </c>
      <c r="BW8" s="409"/>
      <c r="BX8" s="409"/>
      <c r="BY8" s="409"/>
      <c r="BZ8" s="409"/>
      <c r="CA8" s="292">
        <f t="shared" ref="CA8:CA54" si="15">SUM(BX8:BZ8)</f>
        <v>0</v>
      </c>
      <c r="CB8" s="409"/>
      <c r="CC8" s="409"/>
      <c r="CD8" s="409"/>
      <c r="CE8" s="409"/>
      <c r="CF8" s="292">
        <f>SUM(CC8:CE8)</f>
        <v>0</v>
      </c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19"/>
      <c r="DP8" s="496">
        <v>1</v>
      </c>
      <c r="DQ8" s="409">
        <v>47500</v>
      </c>
      <c r="DR8" s="409"/>
      <c r="DS8" s="409"/>
      <c r="DT8" s="409"/>
      <c r="DU8" s="409"/>
      <c r="DV8" s="409">
        <v>1</v>
      </c>
      <c r="DW8" s="409">
        <v>47500</v>
      </c>
      <c r="DX8" s="409"/>
      <c r="DY8" s="409"/>
      <c r="DZ8" s="409"/>
      <c r="EA8" s="409"/>
      <c r="EB8" s="409"/>
      <c r="EC8" s="409"/>
      <c r="ED8" s="409"/>
      <c r="EE8" s="409"/>
      <c r="EF8" s="282">
        <f>SUM(ED8,EB8,DZ8,DX8,DV8,DT8)</f>
        <v>1</v>
      </c>
      <c r="EG8" s="282">
        <f>SUM(EE8,EC8,EA8,DY8,DW8,DU8)</f>
        <v>47500</v>
      </c>
      <c r="EH8" s="409">
        <v>1</v>
      </c>
      <c r="EI8" s="409">
        <v>47500</v>
      </c>
      <c r="EJ8" s="409"/>
      <c r="EK8" s="409"/>
      <c r="EL8" s="357"/>
      <c r="EM8" s="358">
        <v>1</v>
      </c>
      <c r="EN8" s="357"/>
      <c r="EO8" s="357"/>
      <c r="EP8" s="357"/>
      <c r="EQ8" s="357"/>
      <c r="ER8" s="357"/>
      <c r="ES8" s="357"/>
      <c r="ET8" s="357"/>
    </row>
    <row r="9" spans="1:150" ht="48">
      <c r="A9" s="492">
        <v>2</v>
      </c>
      <c r="B9" s="497" t="s">
        <v>3861</v>
      </c>
      <c r="C9" s="492" t="s">
        <v>3858</v>
      </c>
      <c r="D9" s="493" t="s">
        <v>3862</v>
      </c>
      <c r="E9" s="169">
        <v>42500</v>
      </c>
      <c r="F9" s="169">
        <v>5000</v>
      </c>
      <c r="G9" s="404">
        <f t="shared" si="2"/>
        <v>47500</v>
      </c>
      <c r="H9" s="281">
        <f t="shared" si="0"/>
        <v>374.0625</v>
      </c>
      <c r="I9" s="282">
        <v>20</v>
      </c>
      <c r="J9" s="281">
        <f t="shared" si="3"/>
        <v>2749.0625</v>
      </c>
      <c r="K9" s="494" t="s">
        <v>3863</v>
      </c>
      <c r="L9" s="489">
        <f t="shared" si="1"/>
        <v>4862.8125</v>
      </c>
      <c r="M9" s="495">
        <v>13</v>
      </c>
      <c r="N9" s="281">
        <f t="shared" si="4"/>
        <v>35737.8125</v>
      </c>
      <c r="O9" s="282">
        <f>SUM(P9:Q9)</f>
        <v>5500</v>
      </c>
      <c r="P9" s="282">
        <f t="shared" si="5"/>
        <v>4750</v>
      </c>
      <c r="Q9" s="282">
        <f t="shared" si="5"/>
        <v>750</v>
      </c>
      <c r="R9" s="282">
        <f t="shared" si="5"/>
        <v>0</v>
      </c>
      <c r="S9" s="494" t="s">
        <v>3860</v>
      </c>
      <c r="T9" s="409" t="s">
        <v>3540</v>
      </c>
      <c r="U9" s="409">
        <v>4750</v>
      </c>
      <c r="V9" s="409">
        <v>750</v>
      </c>
      <c r="W9" s="409"/>
      <c r="X9" s="347">
        <f t="shared" si="6"/>
        <v>5500</v>
      </c>
      <c r="Y9" s="409"/>
      <c r="Z9" s="409"/>
      <c r="AA9" s="409"/>
      <c r="AB9" s="409"/>
      <c r="AC9" s="347">
        <f t="shared" si="7"/>
        <v>0</v>
      </c>
      <c r="AD9" s="282"/>
      <c r="AE9" s="409"/>
      <c r="AF9" s="409"/>
      <c r="AG9" s="409"/>
      <c r="AH9" s="347">
        <f>SUM(AE9:AG9)</f>
        <v>0</v>
      </c>
      <c r="AI9" s="409"/>
      <c r="AJ9" s="409"/>
      <c r="AK9" s="409"/>
      <c r="AL9" s="409"/>
      <c r="AM9" s="347">
        <f t="shared" si="8"/>
        <v>0</v>
      </c>
      <c r="AN9" s="409"/>
      <c r="AO9" s="409"/>
      <c r="AP9" s="409"/>
      <c r="AQ9" s="409"/>
      <c r="AR9" s="347">
        <f>SUM(AO9:AQ9)</f>
        <v>0</v>
      </c>
      <c r="AS9" s="409"/>
      <c r="AT9" s="409"/>
      <c r="AU9" s="409"/>
      <c r="AV9" s="409"/>
      <c r="AW9" s="347">
        <f t="shared" si="9"/>
        <v>0</v>
      </c>
      <c r="AX9" s="409"/>
      <c r="AY9" s="409"/>
      <c r="AZ9" s="409"/>
      <c r="BA9" s="409"/>
      <c r="BB9" s="347">
        <f t="shared" si="10"/>
        <v>0</v>
      </c>
      <c r="BC9" s="409"/>
      <c r="BD9" s="409"/>
      <c r="BE9" s="409"/>
      <c r="BF9" s="409"/>
      <c r="BG9" s="282">
        <f t="shared" si="11"/>
        <v>0</v>
      </c>
      <c r="BH9" s="409"/>
      <c r="BI9" s="409"/>
      <c r="BJ9" s="409"/>
      <c r="BK9" s="409"/>
      <c r="BL9" s="282">
        <f t="shared" si="12"/>
        <v>0</v>
      </c>
      <c r="BM9" s="409"/>
      <c r="BN9" s="409"/>
      <c r="BO9" s="409"/>
      <c r="BP9" s="409"/>
      <c r="BQ9" s="282">
        <f t="shared" si="13"/>
        <v>0</v>
      </c>
      <c r="BR9" s="409"/>
      <c r="BS9" s="409"/>
      <c r="BT9" s="409"/>
      <c r="BU9" s="409"/>
      <c r="BV9" s="292">
        <f t="shared" si="14"/>
        <v>0</v>
      </c>
      <c r="BW9" s="409"/>
      <c r="BX9" s="409"/>
      <c r="BY9" s="409"/>
      <c r="BZ9" s="409"/>
      <c r="CA9" s="292">
        <f t="shared" si="15"/>
        <v>0</v>
      </c>
      <c r="CB9" s="409"/>
      <c r="CC9" s="409"/>
      <c r="CD9" s="409"/>
      <c r="CE9" s="409"/>
      <c r="CF9" s="292">
        <f>SUM(CC9:CE9)</f>
        <v>0</v>
      </c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19"/>
      <c r="DP9" s="496">
        <v>1</v>
      </c>
      <c r="DQ9" s="409">
        <v>47500</v>
      </c>
      <c r="DR9" s="409"/>
      <c r="DS9" s="409"/>
      <c r="DT9" s="409"/>
      <c r="DU9" s="409"/>
      <c r="DV9" s="409"/>
      <c r="DW9" s="409"/>
      <c r="DX9" s="409"/>
      <c r="DY9" s="409"/>
      <c r="DZ9" s="409">
        <v>1</v>
      </c>
      <c r="EA9" s="409">
        <v>47500</v>
      </c>
      <c r="EB9" s="409"/>
      <c r="EC9" s="409"/>
      <c r="ED9" s="409"/>
      <c r="EE9" s="409"/>
      <c r="EF9" s="282">
        <f>SUM(ED9,EB9,DZ9,DX9,DV9,DT9)</f>
        <v>1</v>
      </c>
      <c r="EG9" s="282">
        <f>SUM(EE9,EC9,EA9,DY9,DW9,DU9)</f>
        <v>47500</v>
      </c>
      <c r="EH9" s="409">
        <v>1</v>
      </c>
      <c r="EI9" s="409">
        <v>47500</v>
      </c>
      <c r="EJ9" s="409"/>
      <c r="EK9" s="409"/>
      <c r="EL9" s="357"/>
      <c r="EM9" s="358">
        <v>1</v>
      </c>
      <c r="EN9" s="357"/>
      <c r="EO9" s="357"/>
      <c r="EP9" s="357"/>
      <c r="EQ9" s="357"/>
      <c r="ER9" s="357"/>
      <c r="ES9" s="357"/>
      <c r="ET9" s="357"/>
    </row>
    <row r="10" spans="1:150" ht="78.75">
      <c r="A10" s="492">
        <v>3</v>
      </c>
      <c r="B10" s="499" t="s">
        <v>3864</v>
      </c>
      <c r="C10" s="498" t="s">
        <v>3865</v>
      </c>
      <c r="D10" s="500" t="s">
        <v>3866</v>
      </c>
      <c r="E10" s="501">
        <v>40500</v>
      </c>
      <c r="F10" s="501">
        <v>4500</v>
      </c>
      <c r="G10" s="502">
        <f t="shared" si="2"/>
        <v>45000</v>
      </c>
      <c r="H10" s="281">
        <f t="shared" si="0"/>
        <v>177.1875</v>
      </c>
      <c r="I10" s="292">
        <v>20</v>
      </c>
      <c r="J10" s="298">
        <f>SUM((G10*3*21)/(8*20*100))+(G10/20)</f>
        <v>2427.1875</v>
      </c>
      <c r="K10" s="503" t="s">
        <v>3867</v>
      </c>
      <c r="L10" s="489">
        <f t="shared" si="1"/>
        <v>0</v>
      </c>
      <c r="M10" s="504"/>
      <c r="N10" s="298">
        <f t="shared" si="4"/>
        <v>0</v>
      </c>
      <c r="O10" s="292">
        <f t="shared" ref="O10:O54" si="16">SUM(P10:Q10)</f>
        <v>0</v>
      </c>
      <c r="P10" s="292">
        <f t="shared" si="5"/>
        <v>0</v>
      </c>
      <c r="Q10" s="292">
        <f t="shared" si="5"/>
        <v>0</v>
      </c>
      <c r="R10" s="292">
        <f t="shared" si="5"/>
        <v>0</v>
      </c>
      <c r="S10" s="503"/>
      <c r="T10" s="443"/>
      <c r="U10" s="410"/>
      <c r="V10" s="410"/>
      <c r="W10" s="410"/>
      <c r="X10" s="291">
        <f t="shared" si="6"/>
        <v>0</v>
      </c>
      <c r="Y10" s="410"/>
      <c r="Z10" s="410"/>
      <c r="AA10" s="410"/>
      <c r="AB10" s="410"/>
      <c r="AC10" s="291">
        <f t="shared" si="7"/>
        <v>0</v>
      </c>
      <c r="AD10" s="292"/>
      <c r="AE10" s="410"/>
      <c r="AF10" s="410"/>
      <c r="AG10" s="410"/>
      <c r="AH10" s="291">
        <f>SUM(AE10:AG10)</f>
        <v>0</v>
      </c>
      <c r="AI10" s="410"/>
      <c r="AJ10" s="410"/>
      <c r="AK10" s="410"/>
      <c r="AL10" s="410"/>
      <c r="AM10" s="291">
        <f t="shared" si="8"/>
        <v>0</v>
      </c>
      <c r="AN10" s="410"/>
      <c r="AO10" s="410"/>
      <c r="AP10" s="410"/>
      <c r="AQ10" s="410"/>
      <c r="AR10" s="291">
        <f>SUM(AO10:AQ10)</f>
        <v>0</v>
      </c>
      <c r="AS10" s="410"/>
      <c r="AT10" s="410"/>
      <c r="AU10" s="410"/>
      <c r="AV10" s="410"/>
      <c r="AW10" s="291">
        <f t="shared" si="9"/>
        <v>0</v>
      </c>
      <c r="AX10" s="410"/>
      <c r="AY10" s="410"/>
      <c r="AZ10" s="410"/>
      <c r="BA10" s="410"/>
      <c r="BB10" s="347">
        <f t="shared" si="10"/>
        <v>0</v>
      </c>
      <c r="BC10" s="410"/>
      <c r="BD10" s="410"/>
      <c r="BE10" s="410"/>
      <c r="BF10" s="410"/>
      <c r="BG10" s="282">
        <f t="shared" si="11"/>
        <v>0</v>
      </c>
      <c r="BH10" s="410"/>
      <c r="BI10" s="410"/>
      <c r="BJ10" s="410"/>
      <c r="BK10" s="410"/>
      <c r="BL10" s="282">
        <f t="shared" si="12"/>
        <v>0</v>
      </c>
      <c r="BM10" s="410"/>
      <c r="BN10" s="410"/>
      <c r="BO10" s="410"/>
      <c r="BP10" s="410"/>
      <c r="BQ10" s="282">
        <f t="shared" si="13"/>
        <v>0</v>
      </c>
      <c r="BR10" s="410"/>
      <c r="BS10" s="410"/>
      <c r="BT10" s="410"/>
      <c r="BU10" s="410"/>
      <c r="BV10" s="292">
        <f t="shared" si="14"/>
        <v>0</v>
      </c>
      <c r="BW10" s="410"/>
      <c r="BX10" s="410"/>
      <c r="BY10" s="410"/>
      <c r="BZ10" s="410"/>
      <c r="CA10" s="292">
        <f t="shared" si="15"/>
        <v>0</v>
      </c>
      <c r="CB10" s="410"/>
      <c r="CC10" s="410"/>
      <c r="CD10" s="410"/>
      <c r="CE10" s="410"/>
      <c r="CF10" s="292">
        <f>SUM(CC10:CE10)</f>
        <v>0</v>
      </c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1"/>
      <c r="DP10" s="505">
        <v>1</v>
      </c>
      <c r="DQ10" s="410">
        <v>45000</v>
      </c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>
        <v>1</v>
      </c>
      <c r="EE10" s="410">
        <v>45000</v>
      </c>
      <c r="EF10" s="292">
        <f t="shared" ref="EF10:EG25" si="17">SUM(ED10,EB10,DZ10,DX10,DV10,DT10)</f>
        <v>1</v>
      </c>
      <c r="EG10" s="292">
        <f t="shared" si="17"/>
        <v>45000</v>
      </c>
      <c r="EH10" s="410">
        <v>1</v>
      </c>
      <c r="EI10" s="410">
        <v>45000</v>
      </c>
      <c r="EJ10" s="410"/>
      <c r="EK10" s="410"/>
      <c r="EL10" s="506"/>
      <c r="EM10" s="507">
        <v>1</v>
      </c>
      <c r="EN10" s="506"/>
      <c r="EO10" s="506"/>
      <c r="EP10" s="506"/>
      <c r="EQ10" s="506"/>
      <c r="ER10" s="506"/>
      <c r="ES10" s="506"/>
      <c r="ET10" s="506"/>
    </row>
    <row r="11" spans="1:150" ht="96">
      <c r="A11" s="492">
        <v>4</v>
      </c>
      <c r="B11" s="492" t="s">
        <v>3868</v>
      </c>
      <c r="C11" s="492" t="s">
        <v>3679</v>
      </c>
      <c r="D11" s="493" t="s">
        <v>3869</v>
      </c>
      <c r="E11" s="169">
        <v>93500</v>
      </c>
      <c r="F11" s="169">
        <v>11000</v>
      </c>
      <c r="G11" s="404">
        <f t="shared" si="2"/>
        <v>104500</v>
      </c>
      <c r="H11" s="281">
        <f t="shared" si="0"/>
        <v>822.9375</v>
      </c>
      <c r="I11" s="282">
        <v>20</v>
      </c>
      <c r="J11" s="281">
        <f t="shared" si="3"/>
        <v>6047.9375</v>
      </c>
      <c r="K11" s="494" t="s">
        <v>3870</v>
      </c>
      <c r="L11" s="489">
        <f t="shared" si="1"/>
        <v>12344.0625</v>
      </c>
      <c r="M11" s="495">
        <v>15</v>
      </c>
      <c r="N11" s="281">
        <f t="shared" si="4"/>
        <v>90719.0625</v>
      </c>
      <c r="O11" s="282">
        <f t="shared" si="16"/>
        <v>12330</v>
      </c>
      <c r="P11" s="282">
        <f t="shared" si="5"/>
        <v>11025</v>
      </c>
      <c r="Q11" s="282">
        <f t="shared" si="5"/>
        <v>1305</v>
      </c>
      <c r="R11" s="282">
        <f t="shared" si="5"/>
        <v>0</v>
      </c>
      <c r="S11" s="494" t="s">
        <v>3871</v>
      </c>
      <c r="T11" s="409" t="s">
        <v>3578</v>
      </c>
      <c r="U11" s="409">
        <v>5225</v>
      </c>
      <c r="V11" s="409">
        <v>825</v>
      </c>
      <c r="W11" s="409"/>
      <c r="X11" s="347">
        <f t="shared" si="6"/>
        <v>6050</v>
      </c>
      <c r="Y11" s="409" t="s">
        <v>3665</v>
      </c>
      <c r="Z11" s="409">
        <v>5800</v>
      </c>
      <c r="AA11" s="409">
        <v>480</v>
      </c>
      <c r="AB11" s="409"/>
      <c r="AC11" s="347">
        <f t="shared" si="7"/>
        <v>6280</v>
      </c>
      <c r="AD11" s="282"/>
      <c r="AE11" s="409"/>
      <c r="AF11" s="409"/>
      <c r="AG11" s="409"/>
      <c r="AH11" s="347">
        <f>SUM(AE11:AG11)</f>
        <v>0</v>
      </c>
      <c r="AI11" s="409"/>
      <c r="AJ11" s="409"/>
      <c r="AK11" s="409"/>
      <c r="AL11" s="409"/>
      <c r="AM11" s="347">
        <f t="shared" si="8"/>
        <v>0</v>
      </c>
      <c r="AN11" s="409"/>
      <c r="AO11" s="409"/>
      <c r="AP11" s="409"/>
      <c r="AQ11" s="409"/>
      <c r="AR11" s="347">
        <f>SUM(AO11:AQ11)</f>
        <v>0</v>
      </c>
      <c r="AS11" s="409"/>
      <c r="AT11" s="409"/>
      <c r="AU11" s="409"/>
      <c r="AV11" s="409"/>
      <c r="AW11" s="347">
        <f t="shared" si="9"/>
        <v>0</v>
      </c>
      <c r="AX11" s="409"/>
      <c r="AY11" s="409"/>
      <c r="AZ11" s="409"/>
      <c r="BA11" s="409"/>
      <c r="BB11" s="347">
        <f t="shared" si="10"/>
        <v>0</v>
      </c>
      <c r="BC11" s="409"/>
      <c r="BD11" s="409"/>
      <c r="BE11" s="409"/>
      <c r="BF11" s="409"/>
      <c r="BG11" s="282">
        <f t="shared" si="11"/>
        <v>0</v>
      </c>
      <c r="BH11" s="409"/>
      <c r="BI11" s="409"/>
      <c r="BJ11" s="409"/>
      <c r="BK11" s="409"/>
      <c r="BL11" s="282">
        <f t="shared" si="12"/>
        <v>0</v>
      </c>
      <c r="BM11" s="409"/>
      <c r="BN11" s="409"/>
      <c r="BO11" s="409"/>
      <c r="BP11" s="409"/>
      <c r="BQ11" s="282">
        <f t="shared" si="13"/>
        <v>0</v>
      </c>
      <c r="BR11" s="409"/>
      <c r="BS11" s="409"/>
      <c r="BT11" s="409"/>
      <c r="BU11" s="409"/>
      <c r="BV11" s="292">
        <f t="shared" si="14"/>
        <v>0</v>
      </c>
      <c r="BW11" s="409"/>
      <c r="BX11" s="409"/>
      <c r="BY11" s="409"/>
      <c r="BZ11" s="409"/>
      <c r="CA11" s="292">
        <f t="shared" si="15"/>
        <v>0</v>
      </c>
      <c r="CB11" s="409"/>
      <c r="CC11" s="409"/>
      <c r="CD11" s="409"/>
      <c r="CE11" s="409"/>
      <c r="CF11" s="292">
        <f>SUM(CC11:CE11)</f>
        <v>0</v>
      </c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19"/>
      <c r="DP11" s="496">
        <v>1</v>
      </c>
      <c r="DQ11" s="409">
        <v>104500</v>
      </c>
      <c r="DR11" s="409"/>
      <c r="DS11" s="409"/>
      <c r="DT11" s="409"/>
      <c r="DU11" s="409"/>
      <c r="DV11" s="409">
        <v>1</v>
      </c>
      <c r="DW11" s="409">
        <v>104500</v>
      </c>
      <c r="DX11" s="409"/>
      <c r="DY11" s="409"/>
      <c r="DZ11" s="409"/>
      <c r="EA11" s="409"/>
      <c r="EB11" s="409"/>
      <c r="EC11" s="409"/>
      <c r="ED11" s="409"/>
      <c r="EE11" s="409"/>
      <c r="EF11" s="282">
        <f t="shared" si="17"/>
        <v>1</v>
      </c>
      <c r="EG11" s="282">
        <f t="shared" si="17"/>
        <v>104500</v>
      </c>
      <c r="EH11" s="409">
        <v>1</v>
      </c>
      <c r="EI11" s="409">
        <v>104500</v>
      </c>
      <c r="EJ11" s="409"/>
      <c r="EK11" s="409"/>
      <c r="EL11" s="357"/>
      <c r="EM11" s="358">
        <v>1</v>
      </c>
      <c r="EN11" s="357"/>
      <c r="EO11" s="357"/>
      <c r="EP11" s="357"/>
      <c r="EQ11" s="357"/>
      <c r="ER11" s="357"/>
      <c r="ES11" s="357"/>
      <c r="ET11" s="357"/>
    </row>
    <row r="12" spans="1:150" ht="78.75">
      <c r="A12" s="492">
        <v>5</v>
      </c>
      <c r="B12" s="492" t="s">
        <v>3872</v>
      </c>
      <c r="C12" s="492" t="s">
        <v>3873</v>
      </c>
      <c r="D12" s="493" t="s">
        <v>3869</v>
      </c>
      <c r="E12" s="169">
        <v>93500</v>
      </c>
      <c r="F12" s="169">
        <v>11000</v>
      </c>
      <c r="G12" s="404">
        <f t="shared" si="2"/>
        <v>104500</v>
      </c>
      <c r="H12" s="281">
        <f t="shared" si="0"/>
        <v>822.9375</v>
      </c>
      <c r="I12" s="282">
        <v>20</v>
      </c>
      <c r="J12" s="281">
        <f t="shared" si="3"/>
        <v>6047.9375</v>
      </c>
      <c r="K12" s="494" t="s">
        <v>3874</v>
      </c>
      <c r="L12" s="489">
        <f t="shared" si="1"/>
        <v>12344.0625</v>
      </c>
      <c r="M12" s="495">
        <v>15</v>
      </c>
      <c r="N12" s="281">
        <f t="shared" si="4"/>
        <v>90719.0625</v>
      </c>
      <c r="O12" s="282">
        <f t="shared" si="16"/>
        <v>78650</v>
      </c>
      <c r="P12" s="282">
        <f t="shared" si="5"/>
        <v>67925</v>
      </c>
      <c r="Q12" s="282">
        <f t="shared" si="5"/>
        <v>10725</v>
      </c>
      <c r="R12" s="282">
        <f t="shared" si="5"/>
        <v>0</v>
      </c>
      <c r="S12" s="494" t="s">
        <v>3871</v>
      </c>
      <c r="T12" s="409" t="s">
        <v>3578</v>
      </c>
      <c r="U12" s="409">
        <v>5225</v>
      </c>
      <c r="V12" s="409">
        <v>825</v>
      </c>
      <c r="W12" s="409"/>
      <c r="X12" s="347">
        <f t="shared" si="6"/>
        <v>6050</v>
      </c>
      <c r="Y12" s="409" t="s">
        <v>3527</v>
      </c>
      <c r="Z12" s="409">
        <v>5225</v>
      </c>
      <c r="AA12" s="409">
        <v>825</v>
      </c>
      <c r="AB12" s="409"/>
      <c r="AC12" s="347">
        <f t="shared" si="7"/>
        <v>6050</v>
      </c>
      <c r="AD12" s="282" t="s">
        <v>3599</v>
      </c>
      <c r="AE12" s="409">
        <v>5225</v>
      </c>
      <c r="AF12" s="409">
        <v>825</v>
      </c>
      <c r="AG12" s="409"/>
      <c r="AH12" s="347">
        <f>SUM(AE12:AG12)</f>
        <v>6050</v>
      </c>
      <c r="AI12" s="409" t="s">
        <v>3600</v>
      </c>
      <c r="AJ12" s="409">
        <v>5225</v>
      </c>
      <c r="AK12" s="409">
        <v>825</v>
      </c>
      <c r="AL12" s="409"/>
      <c r="AM12" s="347">
        <f t="shared" si="8"/>
        <v>6050</v>
      </c>
      <c r="AN12" s="408" t="s">
        <v>3638</v>
      </c>
      <c r="AO12" s="409">
        <v>5225</v>
      </c>
      <c r="AP12" s="409">
        <v>825</v>
      </c>
      <c r="AQ12" s="409"/>
      <c r="AR12" s="347">
        <f t="shared" ref="AR12:AR54" si="18">SUM(AO12:AQ12)</f>
        <v>6050</v>
      </c>
      <c r="AS12" s="418" t="s">
        <v>3710</v>
      </c>
      <c r="AT12" s="409">
        <v>5225</v>
      </c>
      <c r="AU12" s="409">
        <v>825</v>
      </c>
      <c r="AV12" s="409"/>
      <c r="AW12" s="347">
        <f t="shared" si="9"/>
        <v>6050</v>
      </c>
      <c r="AX12" s="409" t="s">
        <v>3601</v>
      </c>
      <c r="AY12" s="409">
        <v>5225</v>
      </c>
      <c r="AZ12" s="409">
        <v>825</v>
      </c>
      <c r="BA12" s="409"/>
      <c r="BB12" s="347">
        <f t="shared" si="10"/>
        <v>6050</v>
      </c>
      <c r="BC12" s="409" t="s">
        <v>3626</v>
      </c>
      <c r="BD12" s="409">
        <v>5225</v>
      </c>
      <c r="BE12" s="409">
        <v>825</v>
      </c>
      <c r="BF12" s="409"/>
      <c r="BG12" s="282">
        <f t="shared" si="11"/>
        <v>6050</v>
      </c>
      <c r="BH12" s="409" t="s">
        <v>3660</v>
      </c>
      <c r="BI12" s="409">
        <v>5225</v>
      </c>
      <c r="BJ12" s="409">
        <v>825</v>
      </c>
      <c r="BK12" s="409"/>
      <c r="BL12" s="282">
        <f t="shared" si="12"/>
        <v>6050</v>
      </c>
      <c r="BM12" s="409" t="s">
        <v>3550</v>
      </c>
      <c r="BN12" s="409">
        <v>5225</v>
      </c>
      <c r="BO12" s="409">
        <v>825</v>
      </c>
      <c r="BP12" s="409"/>
      <c r="BQ12" s="282">
        <f t="shared" si="13"/>
        <v>6050</v>
      </c>
      <c r="BR12" s="409" t="s">
        <v>3550</v>
      </c>
      <c r="BS12" s="409">
        <v>5225</v>
      </c>
      <c r="BT12" s="409">
        <v>825</v>
      </c>
      <c r="BU12" s="409"/>
      <c r="BV12" s="292">
        <f t="shared" si="14"/>
        <v>6050</v>
      </c>
      <c r="BW12" s="409" t="s">
        <v>3665</v>
      </c>
      <c r="BX12" s="409">
        <v>5225</v>
      </c>
      <c r="BY12" s="409">
        <v>825</v>
      </c>
      <c r="BZ12" s="409"/>
      <c r="CA12" s="292">
        <f t="shared" si="15"/>
        <v>6050</v>
      </c>
      <c r="CB12" s="409" t="s">
        <v>3666</v>
      </c>
      <c r="CC12" s="409">
        <v>5225</v>
      </c>
      <c r="CD12" s="409">
        <v>825</v>
      </c>
      <c r="CE12" s="409"/>
      <c r="CF12" s="292">
        <f t="shared" ref="CF12:CF54" si="19">SUM(CC12:CE12)</f>
        <v>6050</v>
      </c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09"/>
      <c r="DN12" s="409"/>
      <c r="DO12" s="419"/>
      <c r="DP12" s="496">
        <v>1</v>
      </c>
      <c r="DQ12" s="409">
        <v>104500</v>
      </c>
      <c r="DR12" s="409"/>
      <c r="DS12" s="409"/>
      <c r="DT12" s="409"/>
      <c r="DU12" s="409"/>
      <c r="DV12" s="409">
        <v>1</v>
      </c>
      <c r="DW12" s="409">
        <v>104500</v>
      </c>
      <c r="DX12" s="409"/>
      <c r="DY12" s="409"/>
      <c r="DZ12" s="409"/>
      <c r="EA12" s="409"/>
      <c r="EB12" s="409"/>
      <c r="EC12" s="409"/>
      <c r="ED12" s="409"/>
      <c r="EE12" s="409"/>
      <c r="EF12" s="282">
        <f t="shared" si="17"/>
        <v>1</v>
      </c>
      <c r="EG12" s="282">
        <f t="shared" si="17"/>
        <v>104500</v>
      </c>
      <c r="EH12" s="409">
        <v>1</v>
      </c>
      <c r="EI12" s="409">
        <v>104500</v>
      </c>
      <c r="EJ12" s="409"/>
      <c r="EK12" s="409"/>
      <c r="EL12" s="357"/>
      <c r="EM12" s="358">
        <v>1</v>
      </c>
      <c r="EN12" s="357"/>
      <c r="EO12" s="357"/>
      <c r="EP12" s="357"/>
      <c r="EQ12" s="357"/>
      <c r="ER12" s="357"/>
      <c r="ES12" s="357"/>
      <c r="ET12" s="357"/>
    </row>
    <row r="13" spans="1:150" ht="78.75">
      <c r="A13" s="492">
        <v>6</v>
      </c>
      <c r="B13" s="492" t="s">
        <v>3875</v>
      </c>
      <c r="C13" s="492" t="s">
        <v>3876</v>
      </c>
      <c r="D13" s="493" t="s">
        <v>3788</v>
      </c>
      <c r="E13" s="169">
        <v>42500</v>
      </c>
      <c r="F13" s="169">
        <v>5000</v>
      </c>
      <c r="G13" s="404">
        <f t="shared" si="2"/>
        <v>47500</v>
      </c>
      <c r="H13" s="281">
        <f t="shared" si="0"/>
        <v>374.0625</v>
      </c>
      <c r="I13" s="282">
        <v>20</v>
      </c>
      <c r="J13" s="281">
        <f t="shared" si="3"/>
        <v>2749.0625</v>
      </c>
      <c r="K13" s="494" t="s">
        <v>3877</v>
      </c>
      <c r="L13" s="489">
        <f t="shared" si="1"/>
        <v>5610.9375</v>
      </c>
      <c r="M13" s="495">
        <v>15</v>
      </c>
      <c r="N13" s="281">
        <f t="shared" si="4"/>
        <v>41235.9375</v>
      </c>
      <c r="O13" s="282">
        <f t="shared" si="16"/>
        <v>18600</v>
      </c>
      <c r="P13" s="282">
        <f t="shared" si="5"/>
        <v>16125</v>
      </c>
      <c r="Q13" s="282">
        <f t="shared" si="5"/>
        <v>2475</v>
      </c>
      <c r="R13" s="282">
        <f t="shared" si="5"/>
        <v>0</v>
      </c>
      <c r="S13" s="494" t="s">
        <v>3878</v>
      </c>
      <c r="T13" s="418" t="s">
        <v>3598</v>
      </c>
      <c r="U13" s="409">
        <v>2375</v>
      </c>
      <c r="V13" s="409">
        <v>525</v>
      </c>
      <c r="W13" s="409"/>
      <c r="X13" s="347">
        <f t="shared" si="6"/>
        <v>2900</v>
      </c>
      <c r="Y13" s="409" t="s">
        <v>3527</v>
      </c>
      <c r="Z13" s="409">
        <v>2375</v>
      </c>
      <c r="AA13" s="409">
        <v>425</v>
      </c>
      <c r="AB13" s="409"/>
      <c r="AC13" s="347">
        <f t="shared" si="7"/>
        <v>2800</v>
      </c>
      <c r="AD13" s="282" t="s">
        <v>3599</v>
      </c>
      <c r="AE13" s="409">
        <v>2375</v>
      </c>
      <c r="AF13" s="409">
        <v>525</v>
      </c>
      <c r="AG13" s="409"/>
      <c r="AH13" s="347">
        <f t="shared" ref="AH13:AH54" si="20">SUM(AE13:AG13)</f>
        <v>2900</v>
      </c>
      <c r="AI13" s="409" t="s">
        <v>3550</v>
      </c>
      <c r="AJ13" s="409">
        <v>9000</v>
      </c>
      <c r="AK13" s="409">
        <v>1000</v>
      </c>
      <c r="AL13" s="409"/>
      <c r="AM13" s="347">
        <f t="shared" si="8"/>
        <v>10000</v>
      </c>
      <c r="AN13" s="409"/>
      <c r="AO13" s="409"/>
      <c r="AP13" s="409"/>
      <c r="AQ13" s="409"/>
      <c r="AR13" s="347">
        <f t="shared" si="18"/>
        <v>0</v>
      </c>
      <c r="AS13" s="409"/>
      <c r="AT13" s="409"/>
      <c r="AU13" s="409"/>
      <c r="AV13" s="409"/>
      <c r="AW13" s="347">
        <f t="shared" si="9"/>
        <v>0</v>
      </c>
      <c r="AX13" s="409"/>
      <c r="AY13" s="409"/>
      <c r="AZ13" s="409"/>
      <c r="BA13" s="409"/>
      <c r="BB13" s="347">
        <f t="shared" si="10"/>
        <v>0</v>
      </c>
      <c r="BC13" s="409"/>
      <c r="BD13" s="409"/>
      <c r="BE13" s="409"/>
      <c r="BF13" s="409"/>
      <c r="BG13" s="282">
        <f t="shared" si="11"/>
        <v>0</v>
      </c>
      <c r="BH13" s="409"/>
      <c r="BI13" s="409"/>
      <c r="BJ13" s="409"/>
      <c r="BK13" s="409"/>
      <c r="BL13" s="282">
        <f t="shared" si="12"/>
        <v>0</v>
      </c>
      <c r="BM13" s="409"/>
      <c r="BN13" s="409"/>
      <c r="BO13" s="409"/>
      <c r="BP13" s="409"/>
      <c r="BQ13" s="282">
        <f t="shared" si="13"/>
        <v>0</v>
      </c>
      <c r="BR13" s="409"/>
      <c r="BS13" s="409"/>
      <c r="BT13" s="409"/>
      <c r="BU13" s="409"/>
      <c r="BV13" s="292">
        <f t="shared" si="14"/>
        <v>0</v>
      </c>
      <c r="BW13" s="409"/>
      <c r="BX13" s="409"/>
      <c r="BY13" s="409"/>
      <c r="BZ13" s="409"/>
      <c r="CA13" s="292">
        <f t="shared" si="15"/>
        <v>0</v>
      </c>
      <c r="CB13" s="409"/>
      <c r="CC13" s="409"/>
      <c r="CD13" s="409"/>
      <c r="CE13" s="409"/>
      <c r="CF13" s="292">
        <f t="shared" si="19"/>
        <v>0</v>
      </c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19"/>
      <c r="DP13" s="496">
        <v>1</v>
      </c>
      <c r="DQ13" s="409">
        <v>47500</v>
      </c>
      <c r="DR13" s="409"/>
      <c r="DS13" s="409"/>
      <c r="DT13" s="409">
        <v>1</v>
      </c>
      <c r="DU13" s="409">
        <v>47500</v>
      </c>
      <c r="DV13" s="409"/>
      <c r="DW13" s="409"/>
      <c r="DX13" s="409"/>
      <c r="DY13" s="409"/>
      <c r="DZ13" s="409"/>
      <c r="EA13" s="409"/>
      <c r="EB13" s="409"/>
      <c r="EC13" s="409"/>
      <c r="ED13" s="409"/>
      <c r="EE13" s="409"/>
      <c r="EF13" s="282">
        <f t="shared" si="17"/>
        <v>1</v>
      </c>
      <c r="EG13" s="282">
        <f t="shared" si="17"/>
        <v>47500</v>
      </c>
      <c r="EH13" s="409">
        <v>1</v>
      </c>
      <c r="EI13" s="409">
        <v>47500</v>
      </c>
      <c r="EJ13" s="409"/>
      <c r="EK13" s="409"/>
      <c r="EL13" s="357"/>
      <c r="EM13" s="358">
        <v>1</v>
      </c>
      <c r="EN13" s="357"/>
      <c r="EO13" s="357"/>
      <c r="EP13" s="357"/>
      <c r="EQ13" s="357"/>
      <c r="ER13" s="357"/>
      <c r="ES13" s="357"/>
      <c r="ET13" s="357"/>
    </row>
    <row r="14" spans="1:150" ht="63">
      <c r="A14" s="492">
        <v>7</v>
      </c>
      <c r="B14" s="492" t="s">
        <v>3879</v>
      </c>
      <c r="C14" s="492" t="s">
        <v>3880</v>
      </c>
      <c r="D14" s="493" t="s">
        <v>3881</v>
      </c>
      <c r="E14" s="169">
        <v>17000</v>
      </c>
      <c r="F14" s="169">
        <v>2000</v>
      </c>
      <c r="G14" s="404">
        <f t="shared" si="2"/>
        <v>19000</v>
      </c>
      <c r="H14" s="281">
        <f t="shared" si="0"/>
        <v>149.625</v>
      </c>
      <c r="I14" s="282">
        <v>20</v>
      </c>
      <c r="J14" s="281">
        <f t="shared" si="3"/>
        <v>1099.625</v>
      </c>
      <c r="K14" s="494" t="s">
        <v>3882</v>
      </c>
      <c r="L14" s="489">
        <f t="shared" si="1"/>
        <v>2244.375</v>
      </c>
      <c r="M14" s="495">
        <v>15</v>
      </c>
      <c r="N14" s="281">
        <f t="shared" si="4"/>
        <v>16494.375</v>
      </c>
      <c r="O14" s="282">
        <f t="shared" si="16"/>
        <v>6600</v>
      </c>
      <c r="P14" s="282">
        <f t="shared" si="5"/>
        <v>5700</v>
      </c>
      <c r="Q14" s="282">
        <f t="shared" si="5"/>
        <v>900</v>
      </c>
      <c r="R14" s="282">
        <f t="shared" si="5"/>
        <v>0</v>
      </c>
      <c r="S14" s="494" t="s">
        <v>3878</v>
      </c>
      <c r="T14" s="418" t="s">
        <v>3710</v>
      </c>
      <c r="U14" s="409">
        <v>5700</v>
      </c>
      <c r="V14" s="409">
        <v>900</v>
      </c>
      <c r="W14" s="409"/>
      <c r="X14" s="347">
        <f t="shared" si="6"/>
        <v>6600</v>
      </c>
      <c r="Y14" s="409"/>
      <c r="Z14" s="409"/>
      <c r="AA14" s="409"/>
      <c r="AB14" s="409"/>
      <c r="AC14" s="347">
        <f t="shared" si="7"/>
        <v>0</v>
      </c>
      <c r="AD14" s="282"/>
      <c r="AE14" s="409"/>
      <c r="AF14" s="409"/>
      <c r="AG14" s="409"/>
      <c r="AH14" s="347">
        <f t="shared" si="20"/>
        <v>0</v>
      </c>
      <c r="AI14" s="409"/>
      <c r="AJ14" s="409"/>
      <c r="AK14" s="409"/>
      <c r="AL14" s="409"/>
      <c r="AM14" s="347">
        <f t="shared" si="8"/>
        <v>0</v>
      </c>
      <c r="AN14" s="409"/>
      <c r="AO14" s="409"/>
      <c r="AP14" s="409"/>
      <c r="AQ14" s="409"/>
      <c r="AR14" s="347">
        <f t="shared" si="18"/>
        <v>0</v>
      </c>
      <c r="AS14" s="409"/>
      <c r="AT14" s="409"/>
      <c r="AU14" s="409"/>
      <c r="AV14" s="409"/>
      <c r="AW14" s="347">
        <f t="shared" si="9"/>
        <v>0</v>
      </c>
      <c r="AX14" s="409"/>
      <c r="AY14" s="409"/>
      <c r="AZ14" s="409"/>
      <c r="BA14" s="409"/>
      <c r="BB14" s="347">
        <f t="shared" si="10"/>
        <v>0</v>
      </c>
      <c r="BC14" s="409"/>
      <c r="BD14" s="409"/>
      <c r="BE14" s="409"/>
      <c r="BF14" s="409"/>
      <c r="BG14" s="282">
        <f t="shared" si="11"/>
        <v>0</v>
      </c>
      <c r="BH14" s="409"/>
      <c r="BI14" s="409"/>
      <c r="BJ14" s="409"/>
      <c r="BK14" s="409"/>
      <c r="BL14" s="282">
        <f t="shared" si="12"/>
        <v>0</v>
      </c>
      <c r="BM14" s="409"/>
      <c r="BN14" s="409"/>
      <c r="BO14" s="409"/>
      <c r="BP14" s="409"/>
      <c r="BQ14" s="282">
        <f t="shared" si="13"/>
        <v>0</v>
      </c>
      <c r="BR14" s="409"/>
      <c r="BS14" s="409"/>
      <c r="BT14" s="409"/>
      <c r="BU14" s="409"/>
      <c r="BV14" s="292">
        <f t="shared" si="14"/>
        <v>0</v>
      </c>
      <c r="BW14" s="409"/>
      <c r="BX14" s="409"/>
      <c r="BY14" s="409"/>
      <c r="BZ14" s="409"/>
      <c r="CA14" s="292">
        <f t="shared" si="15"/>
        <v>0</v>
      </c>
      <c r="CB14" s="409"/>
      <c r="CC14" s="409"/>
      <c r="CD14" s="409"/>
      <c r="CE14" s="409"/>
      <c r="CF14" s="292">
        <f t="shared" si="19"/>
        <v>0</v>
      </c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  <c r="DK14" s="409"/>
      <c r="DL14" s="409"/>
      <c r="DM14" s="409"/>
      <c r="DN14" s="409"/>
      <c r="DO14" s="419"/>
      <c r="DP14" s="496">
        <v>1</v>
      </c>
      <c r="DQ14" s="409">
        <v>19000</v>
      </c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09">
        <v>1</v>
      </c>
      <c r="EC14" s="409">
        <v>19000</v>
      </c>
      <c r="ED14" s="409"/>
      <c r="EE14" s="409"/>
      <c r="EF14" s="282">
        <f t="shared" si="17"/>
        <v>1</v>
      </c>
      <c r="EG14" s="282">
        <f t="shared" si="17"/>
        <v>19000</v>
      </c>
      <c r="EH14" s="409"/>
      <c r="EI14" s="409"/>
      <c r="EJ14" s="409">
        <v>1</v>
      </c>
      <c r="EK14" s="409">
        <v>19000</v>
      </c>
      <c r="EL14" s="357"/>
      <c r="EM14" s="358">
        <v>1</v>
      </c>
      <c r="EN14" s="357"/>
      <c r="EO14" s="357"/>
      <c r="EP14" s="357"/>
      <c r="EQ14" s="357"/>
      <c r="ER14" s="357"/>
      <c r="ES14" s="357"/>
      <c r="ET14" s="357"/>
    </row>
    <row r="15" spans="1:150" ht="63">
      <c r="A15" s="492">
        <v>8</v>
      </c>
      <c r="B15" s="492" t="s">
        <v>3883</v>
      </c>
      <c r="C15" s="492" t="s">
        <v>3884</v>
      </c>
      <c r="D15" s="493" t="s">
        <v>3779</v>
      </c>
      <c r="E15" s="169">
        <v>42500</v>
      </c>
      <c r="F15" s="169">
        <v>5000</v>
      </c>
      <c r="G15" s="404">
        <f t="shared" si="2"/>
        <v>47500</v>
      </c>
      <c r="H15" s="281">
        <f t="shared" si="0"/>
        <v>374.0625</v>
      </c>
      <c r="I15" s="282">
        <v>20</v>
      </c>
      <c r="J15" s="281">
        <f t="shared" si="3"/>
        <v>2749.0625</v>
      </c>
      <c r="K15" s="494" t="s">
        <v>3885</v>
      </c>
      <c r="L15" s="489">
        <f t="shared" si="1"/>
        <v>5236.875</v>
      </c>
      <c r="M15" s="495">
        <v>14</v>
      </c>
      <c r="N15" s="281">
        <f t="shared" si="4"/>
        <v>38486.875</v>
      </c>
      <c r="O15" s="282">
        <f t="shared" si="16"/>
        <v>19250</v>
      </c>
      <c r="P15" s="282">
        <f t="shared" si="5"/>
        <v>16625</v>
      </c>
      <c r="Q15" s="282">
        <f t="shared" si="5"/>
        <v>2625</v>
      </c>
      <c r="R15" s="282">
        <f t="shared" si="5"/>
        <v>0</v>
      </c>
      <c r="S15" s="508" t="s">
        <v>3886</v>
      </c>
      <c r="T15" s="409" t="s">
        <v>3578</v>
      </c>
      <c r="U15" s="409">
        <v>2375</v>
      </c>
      <c r="V15" s="409">
        <v>375</v>
      </c>
      <c r="W15" s="409"/>
      <c r="X15" s="347">
        <f t="shared" si="6"/>
        <v>2750</v>
      </c>
      <c r="Y15" s="409" t="s">
        <v>3527</v>
      </c>
      <c r="Z15" s="409">
        <v>2375</v>
      </c>
      <c r="AA15" s="409">
        <v>375</v>
      </c>
      <c r="AB15" s="409"/>
      <c r="AC15" s="347">
        <f t="shared" si="7"/>
        <v>2750</v>
      </c>
      <c r="AD15" s="282" t="s">
        <v>3599</v>
      </c>
      <c r="AE15" s="409">
        <v>2375</v>
      </c>
      <c r="AF15" s="409">
        <v>375</v>
      </c>
      <c r="AG15" s="409"/>
      <c r="AH15" s="347">
        <f t="shared" si="20"/>
        <v>2750</v>
      </c>
      <c r="AI15" s="408" t="s">
        <v>3638</v>
      </c>
      <c r="AJ15" s="409">
        <v>2375</v>
      </c>
      <c r="AK15" s="409">
        <v>375</v>
      </c>
      <c r="AL15" s="409"/>
      <c r="AM15" s="347">
        <f t="shared" si="8"/>
        <v>2750</v>
      </c>
      <c r="AN15" s="418" t="s">
        <v>3710</v>
      </c>
      <c r="AO15" s="409">
        <v>2375</v>
      </c>
      <c r="AP15" s="409">
        <v>375</v>
      </c>
      <c r="AQ15" s="409"/>
      <c r="AR15" s="347">
        <f t="shared" si="18"/>
        <v>2750</v>
      </c>
      <c r="AS15" s="409" t="s">
        <v>3601</v>
      </c>
      <c r="AT15" s="409">
        <v>2375</v>
      </c>
      <c r="AU15" s="409">
        <v>375</v>
      </c>
      <c r="AV15" s="409"/>
      <c r="AW15" s="347">
        <f t="shared" si="9"/>
        <v>2750</v>
      </c>
      <c r="AX15" s="409" t="s">
        <v>3550</v>
      </c>
      <c r="AY15" s="409">
        <v>2375</v>
      </c>
      <c r="AZ15" s="409">
        <v>375</v>
      </c>
      <c r="BA15" s="409"/>
      <c r="BB15" s="347">
        <f t="shared" si="10"/>
        <v>2750</v>
      </c>
      <c r="BC15" s="409"/>
      <c r="BD15" s="409"/>
      <c r="BE15" s="409"/>
      <c r="BF15" s="409"/>
      <c r="BG15" s="282">
        <f t="shared" si="11"/>
        <v>0</v>
      </c>
      <c r="BH15" s="409"/>
      <c r="BI15" s="409"/>
      <c r="BJ15" s="409"/>
      <c r="BK15" s="409"/>
      <c r="BL15" s="282">
        <f t="shared" si="12"/>
        <v>0</v>
      </c>
      <c r="BM15" s="409"/>
      <c r="BN15" s="409"/>
      <c r="BO15" s="409"/>
      <c r="BP15" s="409"/>
      <c r="BQ15" s="282">
        <f t="shared" si="13"/>
        <v>0</v>
      </c>
      <c r="BR15" s="409"/>
      <c r="BS15" s="409"/>
      <c r="BT15" s="409"/>
      <c r="BU15" s="409"/>
      <c r="BV15" s="292">
        <f t="shared" si="14"/>
        <v>0</v>
      </c>
      <c r="BW15" s="409"/>
      <c r="BX15" s="409"/>
      <c r="BY15" s="409"/>
      <c r="BZ15" s="409"/>
      <c r="CA15" s="292">
        <f t="shared" si="15"/>
        <v>0</v>
      </c>
      <c r="CB15" s="409"/>
      <c r="CC15" s="409"/>
      <c r="CD15" s="409"/>
      <c r="CE15" s="409"/>
      <c r="CF15" s="292">
        <f t="shared" si="19"/>
        <v>0</v>
      </c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09"/>
      <c r="DN15" s="409"/>
      <c r="DO15" s="419"/>
      <c r="DP15" s="496">
        <v>1</v>
      </c>
      <c r="DQ15" s="409">
        <v>47500</v>
      </c>
      <c r="DR15" s="409"/>
      <c r="DS15" s="409"/>
      <c r="DT15" s="409"/>
      <c r="DU15" s="409"/>
      <c r="DV15" s="409">
        <v>1</v>
      </c>
      <c r="DW15" s="409">
        <v>47500</v>
      </c>
      <c r="DX15" s="409"/>
      <c r="DY15" s="409"/>
      <c r="DZ15" s="409"/>
      <c r="EA15" s="409"/>
      <c r="EB15" s="409"/>
      <c r="EC15" s="409"/>
      <c r="ED15" s="409"/>
      <c r="EE15" s="409"/>
      <c r="EF15" s="282">
        <f t="shared" si="17"/>
        <v>1</v>
      </c>
      <c r="EG15" s="282">
        <f t="shared" si="17"/>
        <v>47500</v>
      </c>
      <c r="EH15" s="409">
        <v>1</v>
      </c>
      <c r="EI15" s="409">
        <v>47500</v>
      </c>
      <c r="EJ15" s="409"/>
      <c r="EK15" s="409"/>
      <c r="EL15" s="357"/>
      <c r="EM15" s="358">
        <v>1</v>
      </c>
      <c r="EN15" s="357"/>
      <c r="EO15" s="357"/>
      <c r="EP15" s="357"/>
      <c r="EQ15" s="357"/>
      <c r="ER15" s="357"/>
      <c r="ES15" s="357"/>
      <c r="ET15" s="357"/>
    </row>
    <row r="16" spans="1:150" ht="78.75">
      <c r="A16" s="492">
        <v>9</v>
      </c>
      <c r="B16" s="492" t="s">
        <v>3887</v>
      </c>
      <c r="C16" s="492" t="s">
        <v>3888</v>
      </c>
      <c r="D16" s="493" t="s">
        <v>3779</v>
      </c>
      <c r="E16" s="169">
        <v>42500</v>
      </c>
      <c r="F16" s="169">
        <v>5000</v>
      </c>
      <c r="G16" s="404">
        <f t="shared" si="2"/>
        <v>47500</v>
      </c>
      <c r="H16" s="281">
        <f t="shared" si="0"/>
        <v>374.0625</v>
      </c>
      <c r="I16" s="282">
        <v>20</v>
      </c>
      <c r="J16" s="281">
        <f t="shared" si="3"/>
        <v>2749.0625</v>
      </c>
      <c r="K16" s="494" t="s">
        <v>3889</v>
      </c>
      <c r="L16" s="489">
        <f t="shared" si="1"/>
        <v>5610.9375</v>
      </c>
      <c r="M16" s="495">
        <v>15</v>
      </c>
      <c r="N16" s="281">
        <f t="shared" si="4"/>
        <v>41235.9375</v>
      </c>
      <c r="O16" s="282">
        <f t="shared" si="16"/>
        <v>38500</v>
      </c>
      <c r="P16" s="282">
        <f t="shared" si="5"/>
        <v>33250</v>
      </c>
      <c r="Q16" s="282">
        <f t="shared" si="5"/>
        <v>5250</v>
      </c>
      <c r="R16" s="282">
        <f t="shared" si="5"/>
        <v>0</v>
      </c>
      <c r="S16" s="494" t="s">
        <v>3878</v>
      </c>
      <c r="T16" s="408" t="s">
        <v>3534</v>
      </c>
      <c r="U16" s="409">
        <v>2375</v>
      </c>
      <c r="V16" s="409">
        <v>375</v>
      </c>
      <c r="W16" s="409"/>
      <c r="X16" s="347">
        <f t="shared" si="6"/>
        <v>2750</v>
      </c>
      <c r="Y16" s="409" t="s">
        <v>3527</v>
      </c>
      <c r="Z16" s="409">
        <v>2375</v>
      </c>
      <c r="AA16" s="409">
        <v>375</v>
      </c>
      <c r="AB16" s="409"/>
      <c r="AC16" s="347">
        <f t="shared" si="7"/>
        <v>2750</v>
      </c>
      <c r="AD16" s="282" t="s">
        <v>3599</v>
      </c>
      <c r="AE16" s="409">
        <v>2375</v>
      </c>
      <c r="AF16" s="409">
        <v>375</v>
      </c>
      <c r="AG16" s="409"/>
      <c r="AH16" s="347">
        <f t="shared" si="20"/>
        <v>2750</v>
      </c>
      <c r="AI16" s="409" t="s">
        <v>3600</v>
      </c>
      <c r="AJ16" s="409">
        <v>2375</v>
      </c>
      <c r="AK16" s="409">
        <v>375</v>
      </c>
      <c r="AL16" s="409"/>
      <c r="AM16" s="347">
        <f t="shared" si="8"/>
        <v>2750</v>
      </c>
      <c r="AN16" s="418" t="s">
        <v>3710</v>
      </c>
      <c r="AO16" s="409">
        <v>4750</v>
      </c>
      <c r="AP16" s="409">
        <v>750</v>
      </c>
      <c r="AQ16" s="409"/>
      <c r="AR16" s="347">
        <f t="shared" si="18"/>
        <v>5500</v>
      </c>
      <c r="AS16" s="409" t="s">
        <v>3601</v>
      </c>
      <c r="AT16" s="409">
        <v>2375</v>
      </c>
      <c r="AU16" s="409">
        <v>375</v>
      </c>
      <c r="AV16" s="409"/>
      <c r="AW16" s="347">
        <f t="shared" si="9"/>
        <v>2750</v>
      </c>
      <c r="AX16" s="409" t="s">
        <v>3626</v>
      </c>
      <c r="AY16" s="409">
        <v>2375</v>
      </c>
      <c r="AZ16" s="409">
        <v>375</v>
      </c>
      <c r="BA16" s="409"/>
      <c r="BB16" s="347">
        <f t="shared" si="10"/>
        <v>2750</v>
      </c>
      <c r="BC16" s="409" t="s">
        <v>3660</v>
      </c>
      <c r="BD16" s="409">
        <v>2375</v>
      </c>
      <c r="BE16" s="409">
        <v>375</v>
      </c>
      <c r="BF16" s="409"/>
      <c r="BG16" s="282">
        <f t="shared" si="11"/>
        <v>2750</v>
      </c>
      <c r="BH16" s="409" t="s">
        <v>3550</v>
      </c>
      <c r="BI16" s="409">
        <v>2375</v>
      </c>
      <c r="BJ16" s="409">
        <v>375</v>
      </c>
      <c r="BK16" s="409"/>
      <c r="BL16" s="282">
        <f t="shared" si="12"/>
        <v>2750</v>
      </c>
      <c r="BM16" s="409" t="s">
        <v>3550</v>
      </c>
      <c r="BN16" s="409">
        <v>2375</v>
      </c>
      <c r="BO16" s="409">
        <v>375</v>
      </c>
      <c r="BP16" s="409"/>
      <c r="BQ16" s="292">
        <f t="shared" si="13"/>
        <v>2750</v>
      </c>
      <c r="BR16" s="409" t="s">
        <v>3550</v>
      </c>
      <c r="BS16" s="409">
        <v>2375</v>
      </c>
      <c r="BT16" s="409">
        <v>375</v>
      </c>
      <c r="BU16" s="409"/>
      <c r="BV16" s="292">
        <f t="shared" si="14"/>
        <v>2750</v>
      </c>
      <c r="BW16" s="409" t="s">
        <v>3665</v>
      </c>
      <c r="BX16" s="409">
        <v>2375</v>
      </c>
      <c r="BY16" s="409">
        <v>375</v>
      </c>
      <c r="BZ16" s="409"/>
      <c r="CA16" s="292">
        <f t="shared" si="15"/>
        <v>2750</v>
      </c>
      <c r="CB16" s="409" t="s">
        <v>3666</v>
      </c>
      <c r="CC16" s="409">
        <v>2375</v>
      </c>
      <c r="CD16" s="409">
        <v>375</v>
      </c>
      <c r="CE16" s="409"/>
      <c r="CF16" s="292">
        <f t="shared" si="19"/>
        <v>2750</v>
      </c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09"/>
      <c r="DM16" s="409"/>
      <c r="DN16" s="409"/>
      <c r="DO16" s="419"/>
      <c r="DP16" s="496">
        <v>1</v>
      </c>
      <c r="DQ16" s="409">
        <v>47500</v>
      </c>
      <c r="DR16" s="409"/>
      <c r="DS16" s="409"/>
      <c r="DT16" s="409"/>
      <c r="DU16" s="409"/>
      <c r="DV16" s="409">
        <v>1</v>
      </c>
      <c r="DW16" s="409">
        <v>47500</v>
      </c>
      <c r="DX16" s="409"/>
      <c r="DY16" s="409"/>
      <c r="DZ16" s="409"/>
      <c r="EA16" s="409"/>
      <c r="EB16" s="409"/>
      <c r="EC16" s="409"/>
      <c r="ED16" s="409"/>
      <c r="EE16" s="409"/>
      <c r="EF16" s="282">
        <f t="shared" si="17"/>
        <v>1</v>
      </c>
      <c r="EG16" s="282">
        <f t="shared" si="17"/>
        <v>47500</v>
      </c>
      <c r="EH16" s="409">
        <v>1</v>
      </c>
      <c r="EI16" s="409">
        <v>47500</v>
      </c>
      <c r="EJ16" s="409"/>
      <c r="EK16" s="409"/>
      <c r="EL16" s="357"/>
      <c r="EM16" s="358">
        <v>1</v>
      </c>
      <c r="EN16" s="357"/>
      <c r="EO16" s="357"/>
      <c r="EP16" s="357"/>
      <c r="EQ16" s="357"/>
      <c r="ER16" s="357"/>
      <c r="ES16" s="357"/>
      <c r="ET16" s="357"/>
    </row>
    <row r="17" spans="1:150" ht="48">
      <c r="A17" s="492">
        <v>10</v>
      </c>
      <c r="B17" s="492" t="s">
        <v>3890</v>
      </c>
      <c r="C17" s="492" t="s">
        <v>3891</v>
      </c>
      <c r="D17" s="493" t="s">
        <v>3892</v>
      </c>
      <c r="E17" s="169">
        <v>42500</v>
      </c>
      <c r="F17" s="169">
        <v>5000</v>
      </c>
      <c r="G17" s="404">
        <f t="shared" si="2"/>
        <v>47500</v>
      </c>
      <c r="H17" s="281">
        <f t="shared" si="0"/>
        <v>374.0625</v>
      </c>
      <c r="I17" s="282">
        <v>20</v>
      </c>
      <c r="J17" s="281">
        <f t="shared" si="3"/>
        <v>2749.0625</v>
      </c>
      <c r="K17" s="494" t="s">
        <v>3893</v>
      </c>
      <c r="L17" s="489">
        <f t="shared" si="1"/>
        <v>5236.875</v>
      </c>
      <c r="M17" s="495">
        <v>14</v>
      </c>
      <c r="N17" s="281">
        <f t="shared" si="4"/>
        <v>38486.875</v>
      </c>
      <c r="O17" s="282">
        <f t="shared" si="16"/>
        <v>2750</v>
      </c>
      <c r="P17" s="282">
        <f t="shared" si="5"/>
        <v>2375</v>
      </c>
      <c r="Q17" s="282">
        <f t="shared" si="5"/>
        <v>375</v>
      </c>
      <c r="R17" s="282">
        <f t="shared" si="5"/>
        <v>0</v>
      </c>
      <c r="S17" s="494" t="s">
        <v>3894</v>
      </c>
      <c r="T17" s="408" t="s">
        <v>3638</v>
      </c>
      <c r="U17" s="409">
        <v>2375</v>
      </c>
      <c r="V17" s="409">
        <v>375</v>
      </c>
      <c r="W17" s="409"/>
      <c r="X17" s="347">
        <f t="shared" si="6"/>
        <v>2750</v>
      </c>
      <c r="Y17" s="409"/>
      <c r="Z17" s="409"/>
      <c r="AA17" s="409"/>
      <c r="AB17" s="409"/>
      <c r="AC17" s="347">
        <f t="shared" si="7"/>
        <v>0</v>
      </c>
      <c r="AD17" s="282"/>
      <c r="AE17" s="409"/>
      <c r="AF17" s="409"/>
      <c r="AG17" s="409"/>
      <c r="AH17" s="347">
        <f t="shared" si="20"/>
        <v>0</v>
      </c>
      <c r="AI17" s="409"/>
      <c r="AJ17" s="409"/>
      <c r="AK17" s="409"/>
      <c r="AL17" s="409"/>
      <c r="AM17" s="347">
        <f t="shared" si="8"/>
        <v>0</v>
      </c>
      <c r="AN17" s="409"/>
      <c r="AO17" s="409"/>
      <c r="AP17" s="409"/>
      <c r="AQ17" s="409"/>
      <c r="AR17" s="347">
        <f t="shared" si="18"/>
        <v>0</v>
      </c>
      <c r="AS17" s="409"/>
      <c r="AT17" s="409"/>
      <c r="AU17" s="409"/>
      <c r="AV17" s="409"/>
      <c r="AW17" s="347">
        <f t="shared" si="9"/>
        <v>0</v>
      </c>
      <c r="AX17" s="409"/>
      <c r="AY17" s="409"/>
      <c r="AZ17" s="409"/>
      <c r="BA17" s="409"/>
      <c r="BB17" s="347">
        <f t="shared" si="10"/>
        <v>0</v>
      </c>
      <c r="BC17" s="409"/>
      <c r="BD17" s="409"/>
      <c r="BE17" s="409"/>
      <c r="BF17" s="409"/>
      <c r="BG17" s="282">
        <f t="shared" si="11"/>
        <v>0</v>
      </c>
      <c r="BH17" s="409"/>
      <c r="BI17" s="409"/>
      <c r="BJ17" s="409"/>
      <c r="BK17" s="409"/>
      <c r="BL17" s="282">
        <f t="shared" si="12"/>
        <v>0</v>
      </c>
      <c r="BM17" s="409"/>
      <c r="BN17" s="409"/>
      <c r="BO17" s="409"/>
      <c r="BP17" s="409"/>
      <c r="BQ17" s="282">
        <f t="shared" si="13"/>
        <v>0</v>
      </c>
      <c r="BR17" s="409"/>
      <c r="BS17" s="409"/>
      <c r="BT17" s="409"/>
      <c r="BU17" s="409"/>
      <c r="BV17" s="292">
        <f t="shared" si="14"/>
        <v>0</v>
      </c>
      <c r="BW17" s="409"/>
      <c r="BX17" s="409"/>
      <c r="BY17" s="409"/>
      <c r="BZ17" s="409"/>
      <c r="CA17" s="292">
        <f t="shared" si="15"/>
        <v>0</v>
      </c>
      <c r="CB17" s="409"/>
      <c r="CC17" s="409"/>
      <c r="CD17" s="409"/>
      <c r="CE17" s="409"/>
      <c r="CF17" s="292">
        <f t="shared" si="19"/>
        <v>0</v>
      </c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19"/>
      <c r="DP17" s="496">
        <v>1</v>
      </c>
      <c r="DQ17" s="409">
        <v>47500</v>
      </c>
      <c r="DR17" s="409"/>
      <c r="DS17" s="409"/>
      <c r="DT17" s="409"/>
      <c r="DU17" s="409"/>
      <c r="DV17" s="409">
        <v>1</v>
      </c>
      <c r="DW17" s="409">
        <v>47500</v>
      </c>
      <c r="DX17" s="409"/>
      <c r="DY17" s="409"/>
      <c r="DZ17" s="409"/>
      <c r="EA17" s="409"/>
      <c r="EB17" s="409"/>
      <c r="EC17" s="409"/>
      <c r="ED17" s="409"/>
      <c r="EE17" s="409"/>
      <c r="EF17" s="282">
        <f t="shared" si="17"/>
        <v>1</v>
      </c>
      <c r="EG17" s="282">
        <f t="shared" si="17"/>
        <v>47500</v>
      </c>
      <c r="EH17" s="409">
        <v>1</v>
      </c>
      <c r="EI17" s="409">
        <v>47500</v>
      </c>
      <c r="EJ17" s="409"/>
      <c r="EK17" s="409"/>
      <c r="EL17" s="357"/>
      <c r="EM17" s="358">
        <v>1</v>
      </c>
      <c r="EN17" s="357"/>
      <c r="EO17" s="357"/>
      <c r="EP17" s="357"/>
      <c r="EQ17" s="357"/>
      <c r="ER17" s="357"/>
      <c r="ES17" s="357"/>
      <c r="ET17" s="357"/>
    </row>
    <row r="18" spans="1:150" ht="63">
      <c r="A18" s="492">
        <v>11</v>
      </c>
      <c r="B18" s="492" t="s">
        <v>3895</v>
      </c>
      <c r="C18" s="492" t="s">
        <v>3896</v>
      </c>
      <c r="D18" s="493" t="s">
        <v>3897</v>
      </c>
      <c r="E18" s="169">
        <v>34000</v>
      </c>
      <c r="F18" s="169">
        <v>4000</v>
      </c>
      <c r="G18" s="404">
        <f t="shared" si="2"/>
        <v>38000</v>
      </c>
      <c r="H18" s="281">
        <f t="shared" si="0"/>
        <v>299.25</v>
      </c>
      <c r="I18" s="282">
        <v>20</v>
      </c>
      <c r="J18" s="281">
        <f t="shared" si="3"/>
        <v>2199.25</v>
      </c>
      <c r="K18" s="494" t="s">
        <v>3898</v>
      </c>
      <c r="L18" s="489">
        <f t="shared" si="1"/>
        <v>4488.75</v>
      </c>
      <c r="M18" s="495">
        <v>15</v>
      </c>
      <c r="N18" s="281">
        <f t="shared" si="4"/>
        <v>32988.75</v>
      </c>
      <c r="O18" s="282">
        <f t="shared" si="16"/>
        <v>2200</v>
      </c>
      <c r="P18" s="282">
        <f t="shared" si="5"/>
        <v>1900</v>
      </c>
      <c r="Q18" s="282">
        <f t="shared" si="5"/>
        <v>300</v>
      </c>
      <c r="R18" s="282">
        <f t="shared" si="5"/>
        <v>0</v>
      </c>
      <c r="S18" s="509" t="s">
        <v>3899</v>
      </c>
      <c r="T18" s="408" t="s">
        <v>3638</v>
      </c>
      <c r="U18" s="409">
        <v>1900</v>
      </c>
      <c r="V18" s="409">
        <v>300</v>
      </c>
      <c r="W18" s="409"/>
      <c r="X18" s="347">
        <f t="shared" si="6"/>
        <v>2200</v>
      </c>
      <c r="Y18" s="409"/>
      <c r="Z18" s="409"/>
      <c r="AA18" s="409"/>
      <c r="AB18" s="409"/>
      <c r="AC18" s="347">
        <f t="shared" si="7"/>
        <v>0</v>
      </c>
      <c r="AD18" s="282"/>
      <c r="AE18" s="409"/>
      <c r="AF18" s="409"/>
      <c r="AG18" s="409"/>
      <c r="AH18" s="347">
        <f t="shared" si="20"/>
        <v>0</v>
      </c>
      <c r="AI18" s="409"/>
      <c r="AJ18" s="409"/>
      <c r="AK18" s="409"/>
      <c r="AL18" s="409"/>
      <c r="AM18" s="347">
        <f t="shared" si="8"/>
        <v>0</v>
      </c>
      <c r="AN18" s="409"/>
      <c r="AO18" s="409"/>
      <c r="AP18" s="409"/>
      <c r="AQ18" s="409"/>
      <c r="AR18" s="347">
        <f t="shared" si="18"/>
        <v>0</v>
      </c>
      <c r="AS18" s="409"/>
      <c r="AT18" s="409"/>
      <c r="AU18" s="409"/>
      <c r="AV18" s="409"/>
      <c r="AW18" s="347">
        <f t="shared" si="9"/>
        <v>0</v>
      </c>
      <c r="AX18" s="409"/>
      <c r="AY18" s="409"/>
      <c r="AZ18" s="409"/>
      <c r="BA18" s="409"/>
      <c r="BB18" s="347">
        <f t="shared" si="10"/>
        <v>0</v>
      </c>
      <c r="BC18" s="409"/>
      <c r="BD18" s="409"/>
      <c r="BE18" s="409"/>
      <c r="BF18" s="409"/>
      <c r="BG18" s="282">
        <f t="shared" si="11"/>
        <v>0</v>
      </c>
      <c r="BH18" s="409"/>
      <c r="BI18" s="409"/>
      <c r="BJ18" s="409"/>
      <c r="BK18" s="409"/>
      <c r="BL18" s="282">
        <f t="shared" si="12"/>
        <v>0</v>
      </c>
      <c r="BM18" s="409"/>
      <c r="BN18" s="409"/>
      <c r="BO18" s="409"/>
      <c r="BP18" s="409"/>
      <c r="BQ18" s="282">
        <f t="shared" si="13"/>
        <v>0</v>
      </c>
      <c r="BR18" s="409"/>
      <c r="BS18" s="409"/>
      <c r="BT18" s="409"/>
      <c r="BU18" s="409"/>
      <c r="BV18" s="292">
        <f t="shared" si="14"/>
        <v>0</v>
      </c>
      <c r="BW18" s="409"/>
      <c r="BX18" s="409"/>
      <c r="BY18" s="409"/>
      <c r="BZ18" s="409"/>
      <c r="CA18" s="292">
        <f t="shared" si="15"/>
        <v>0</v>
      </c>
      <c r="CB18" s="409"/>
      <c r="CC18" s="409"/>
      <c r="CD18" s="409"/>
      <c r="CE18" s="409"/>
      <c r="CF18" s="292">
        <f t="shared" si="19"/>
        <v>0</v>
      </c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19"/>
      <c r="DP18" s="496">
        <v>1</v>
      </c>
      <c r="DQ18" s="409">
        <v>38000</v>
      </c>
      <c r="DR18" s="409"/>
      <c r="DS18" s="409"/>
      <c r="DT18" s="409">
        <v>1</v>
      </c>
      <c r="DU18" s="409">
        <v>38000</v>
      </c>
      <c r="DV18" s="409"/>
      <c r="DW18" s="409"/>
      <c r="DX18" s="409"/>
      <c r="DY18" s="409"/>
      <c r="DZ18" s="409"/>
      <c r="EA18" s="409"/>
      <c r="EB18" s="409"/>
      <c r="EC18" s="409"/>
      <c r="ED18" s="409"/>
      <c r="EE18" s="409"/>
      <c r="EF18" s="282">
        <f t="shared" si="17"/>
        <v>1</v>
      </c>
      <c r="EG18" s="282">
        <f t="shared" si="17"/>
        <v>38000</v>
      </c>
      <c r="EH18" s="409">
        <v>1</v>
      </c>
      <c r="EI18" s="409">
        <v>38000</v>
      </c>
      <c r="EJ18" s="409"/>
      <c r="EK18" s="409"/>
      <c r="EL18" s="357"/>
      <c r="EM18" s="358">
        <v>1</v>
      </c>
      <c r="EN18" s="357"/>
      <c r="EO18" s="357"/>
      <c r="EP18" s="357"/>
      <c r="EQ18" s="357"/>
      <c r="ER18" s="357"/>
      <c r="ES18" s="357"/>
      <c r="ET18" s="357"/>
    </row>
    <row r="19" spans="1:150" ht="110.25">
      <c r="A19" s="492">
        <v>12</v>
      </c>
      <c r="B19" s="492" t="s">
        <v>3900</v>
      </c>
      <c r="C19" s="492" t="s">
        <v>3901</v>
      </c>
      <c r="D19" s="493" t="s">
        <v>3788</v>
      </c>
      <c r="E19" s="169">
        <v>42500</v>
      </c>
      <c r="F19" s="169">
        <v>5000</v>
      </c>
      <c r="G19" s="404">
        <f t="shared" si="2"/>
        <v>47500</v>
      </c>
      <c r="H19" s="281">
        <f t="shared" si="0"/>
        <v>374.0625</v>
      </c>
      <c r="I19" s="282">
        <v>20</v>
      </c>
      <c r="J19" s="281">
        <f t="shared" si="3"/>
        <v>2749.0625</v>
      </c>
      <c r="K19" s="494" t="s">
        <v>3902</v>
      </c>
      <c r="L19" s="489">
        <f t="shared" si="1"/>
        <v>5610.9375</v>
      </c>
      <c r="M19" s="495">
        <v>15</v>
      </c>
      <c r="N19" s="281">
        <f t="shared" si="4"/>
        <v>41235.9375</v>
      </c>
      <c r="O19" s="282">
        <f t="shared" si="16"/>
        <v>19395</v>
      </c>
      <c r="P19" s="282">
        <f t="shared" si="5"/>
        <v>17605</v>
      </c>
      <c r="Q19" s="282">
        <f t="shared" si="5"/>
        <v>1790</v>
      </c>
      <c r="R19" s="282">
        <f t="shared" si="5"/>
        <v>0</v>
      </c>
      <c r="S19" s="509" t="s">
        <v>3878</v>
      </c>
      <c r="T19" s="409" t="s">
        <v>3578</v>
      </c>
      <c r="U19" s="409">
        <v>2230</v>
      </c>
      <c r="V19" s="409">
        <v>375</v>
      </c>
      <c r="W19" s="409"/>
      <c r="X19" s="347">
        <f t="shared" si="6"/>
        <v>2605</v>
      </c>
      <c r="Y19" s="409" t="s">
        <v>3568</v>
      </c>
      <c r="Z19" s="409">
        <v>2375</v>
      </c>
      <c r="AA19" s="409">
        <v>665</v>
      </c>
      <c r="AB19" s="409"/>
      <c r="AC19" s="347">
        <f t="shared" si="7"/>
        <v>3040</v>
      </c>
      <c r="AD19" s="290" t="s">
        <v>3638</v>
      </c>
      <c r="AE19" s="409">
        <v>4750</v>
      </c>
      <c r="AF19" s="409">
        <v>750</v>
      </c>
      <c r="AG19" s="409"/>
      <c r="AH19" s="347">
        <f t="shared" si="20"/>
        <v>5500</v>
      </c>
      <c r="AI19" s="409" t="s">
        <v>3550</v>
      </c>
      <c r="AJ19" s="409">
        <v>8250</v>
      </c>
      <c r="AK19" s="409">
        <v>0</v>
      </c>
      <c r="AL19" s="409"/>
      <c r="AM19" s="347">
        <f t="shared" si="8"/>
        <v>8250</v>
      </c>
      <c r="AN19" s="409"/>
      <c r="AO19" s="409"/>
      <c r="AP19" s="409"/>
      <c r="AQ19" s="409"/>
      <c r="AR19" s="347">
        <f t="shared" si="18"/>
        <v>0</v>
      </c>
      <c r="AS19" s="409"/>
      <c r="AT19" s="409"/>
      <c r="AU19" s="409"/>
      <c r="AV19" s="409"/>
      <c r="AW19" s="347">
        <f t="shared" si="9"/>
        <v>0</v>
      </c>
      <c r="AX19" s="409"/>
      <c r="AY19" s="409"/>
      <c r="AZ19" s="409"/>
      <c r="BA19" s="409"/>
      <c r="BB19" s="347">
        <f t="shared" si="10"/>
        <v>0</v>
      </c>
      <c r="BC19" s="409"/>
      <c r="BD19" s="409"/>
      <c r="BE19" s="409"/>
      <c r="BF19" s="409"/>
      <c r="BG19" s="282">
        <f t="shared" si="11"/>
        <v>0</v>
      </c>
      <c r="BH19" s="409"/>
      <c r="BI19" s="409"/>
      <c r="BJ19" s="409"/>
      <c r="BK19" s="409"/>
      <c r="BL19" s="282">
        <f t="shared" si="12"/>
        <v>0</v>
      </c>
      <c r="BM19" s="409"/>
      <c r="BN19" s="409"/>
      <c r="BO19" s="409"/>
      <c r="BP19" s="409"/>
      <c r="BQ19" s="282">
        <f t="shared" si="13"/>
        <v>0</v>
      </c>
      <c r="BR19" s="409"/>
      <c r="BS19" s="409"/>
      <c r="BT19" s="409"/>
      <c r="BU19" s="409"/>
      <c r="BV19" s="292">
        <f t="shared" si="14"/>
        <v>0</v>
      </c>
      <c r="BW19" s="409"/>
      <c r="BX19" s="409"/>
      <c r="BY19" s="409"/>
      <c r="BZ19" s="409"/>
      <c r="CA19" s="292">
        <f t="shared" si="15"/>
        <v>0</v>
      </c>
      <c r="CB19" s="409"/>
      <c r="CC19" s="409"/>
      <c r="CD19" s="409"/>
      <c r="CE19" s="409"/>
      <c r="CF19" s="292">
        <f t="shared" si="19"/>
        <v>0</v>
      </c>
      <c r="CG19" s="409"/>
      <c r="CH19" s="409"/>
      <c r="CI19" s="409"/>
      <c r="CJ19" s="409"/>
      <c r="CK19" s="409"/>
      <c r="CL19" s="409"/>
      <c r="CM19" s="409"/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09"/>
      <c r="CY19" s="409"/>
      <c r="CZ19" s="409"/>
      <c r="DA19" s="409"/>
      <c r="DB19" s="409"/>
      <c r="DC19" s="409"/>
      <c r="DD19" s="409"/>
      <c r="DE19" s="409"/>
      <c r="DF19" s="409"/>
      <c r="DG19" s="409"/>
      <c r="DH19" s="409"/>
      <c r="DI19" s="409"/>
      <c r="DJ19" s="409"/>
      <c r="DK19" s="409"/>
      <c r="DL19" s="409"/>
      <c r="DM19" s="409"/>
      <c r="DN19" s="409"/>
      <c r="DO19" s="419"/>
      <c r="DP19" s="496">
        <v>1</v>
      </c>
      <c r="DQ19" s="409">
        <v>47500</v>
      </c>
      <c r="DR19" s="409"/>
      <c r="DS19" s="409"/>
      <c r="DT19" s="409">
        <v>1</v>
      </c>
      <c r="DU19" s="409">
        <v>47500</v>
      </c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282">
        <f t="shared" si="17"/>
        <v>1</v>
      </c>
      <c r="EG19" s="282">
        <f t="shared" si="17"/>
        <v>47500</v>
      </c>
      <c r="EH19" s="409"/>
      <c r="EI19" s="409"/>
      <c r="EJ19" s="409">
        <v>1</v>
      </c>
      <c r="EK19" s="409">
        <v>47500</v>
      </c>
      <c r="EL19" s="357"/>
      <c r="EM19" s="358">
        <v>1</v>
      </c>
      <c r="EN19" s="357"/>
      <c r="EO19" s="357"/>
      <c r="EP19" s="357"/>
      <c r="EQ19" s="357"/>
      <c r="ER19" s="357"/>
      <c r="ES19" s="357"/>
      <c r="ET19" s="357"/>
    </row>
    <row r="20" spans="1:150" ht="63">
      <c r="A20" s="492">
        <v>13</v>
      </c>
      <c r="B20" s="492" t="s">
        <v>3903</v>
      </c>
      <c r="C20" s="492" t="s">
        <v>3904</v>
      </c>
      <c r="D20" s="493" t="s">
        <v>237</v>
      </c>
      <c r="E20" s="169">
        <v>25500</v>
      </c>
      <c r="F20" s="169">
        <v>3000</v>
      </c>
      <c r="G20" s="404">
        <f t="shared" si="2"/>
        <v>28500</v>
      </c>
      <c r="H20" s="281">
        <f t="shared" si="0"/>
        <v>224.4375</v>
      </c>
      <c r="I20" s="282">
        <v>20</v>
      </c>
      <c r="J20" s="281">
        <f t="shared" si="3"/>
        <v>1649.4375</v>
      </c>
      <c r="K20" s="494" t="s">
        <v>3905</v>
      </c>
      <c r="L20" s="489">
        <f t="shared" si="1"/>
        <v>3366.5625</v>
      </c>
      <c r="M20" s="495">
        <v>15</v>
      </c>
      <c r="N20" s="281">
        <f t="shared" si="4"/>
        <v>24741.5625</v>
      </c>
      <c r="O20" s="282">
        <f t="shared" si="16"/>
        <v>9800</v>
      </c>
      <c r="P20" s="282">
        <f t="shared" si="5"/>
        <v>8000</v>
      </c>
      <c r="Q20" s="282">
        <f t="shared" si="5"/>
        <v>1800</v>
      </c>
      <c r="R20" s="282">
        <f t="shared" si="5"/>
        <v>0</v>
      </c>
      <c r="S20" s="509" t="s">
        <v>3878</v>
      </c>
      <c r="T20" s="408" t="s">
        <v>3638</v>
      </c>
      <c r="U20" s="409">
        <v>1700</v>
      </c>
      <c r="V20" s="409">
        <v>300</v>
      </c>
      <c r="W20" s="409"/>
      <c r="X20" s="347">
        <f t="shared" si="6"/>
        <v>2000</v>
      </c>
      <c r="Y20" s="409" t="s">
        <v>3660</v>
      </c>
      <c r="Z20" s="409">
        <v>1700</v>
      </c>
      <c r="AA20" s="409">
        <v>300</v>
      </c>
      <c r="AB20" s="409"/>
      <c r="AC20" s="347">
        <f t="shared" si="7"/>
        <v>2000</v>
      </c>
      <c r="AD20" s="282" t="s">
        <v>3550</v>
      </c>
      <c r="AE20" s="409">
        <v>1000</v>
      </c>
      <c r="AF20" s="409">
        <v>800</v>
      </c>
      <c r="AG20" s="409"/>
      <c r="AH20" s="347">
        <f t="shared" si="20"/>
        <v>1800</v>
      </c>
      <c r="AI20" s="409" t="s">
        <v>3550</v>
      </c>
      <c r="AJ20" s="409">
        <v>1800</v>
      </c>
      <c r="AK20" s="409">
        <v>200</v>
      </c>
      <c r="AL20" s="409"/>
      <c r="AM20" s="347">
        <f t="shared" si="8"/>
        <v>2000</v>
      </c>
      <c r="AN20" s="409" t="s">
        <v>3666</v>
      </c>
      <c r="AO20" s="409">
        <v>1800</v>
      </c>
      <c r="AP20" s="409">
        <v>200</v>
      </c>
      <c r="AQ20" s="409"/>
      <c r="AR20" s="347">
        <f t="shared" si="18"/>
        <v>2000</v>
      </c>
      <c r="AS20" s="409"/>
      <c r="AT20" s="409"/>
      <c r="AU20" s="409"/>
      <c r="AV20" s="409"/>
      <c r="AW20" s="347">
        <f t="shared" si="9"/>
        <v>0</v>
      </c>
      <c r="AX20" s="409"/>
      <c r="AY20" s="409"/>
      <c r="AZ20" s="409"/>
      <c r="BA20" s="409"/>
      <c r="BB20" s="347">
        <f t="shared" si="10"/>
        <v>0</v>
      </c>
      <c r="BC20" s="409"/>
      <c r="BD20" s="409"/>
      <c r="BE20" s="409"/>
      <c r="BF20" s="409"/>
      <c r="BG20" s="282">
        <f t="shared" si="11"/>
        <v>0</v>
      </c>
      <c r="BH20" s="409"/>
      <c r="BI20" s="409"/>
      <c r="BJ20" s="409"/>
      <c r="BK20" s="409"/>
      <c r="BL20" s="282">
        <f t="shared" si="12"/>
        <v>0</v>
      </c>
      <c r="BM20" s="409"/>
      <c r="BN20" s="409"/>
      <c r="BO20" s="409"/>
      <c r="BP20" s="409"/>
      <c r="BQ20" s="282">
        <f t="shared" si="13"/>
        <v>0</v>
      </c>
      <c r="BR20" s="409"/>
      <c r="BS20" s="409"/>
      <c r="BT20" s="409"/>
      <c r="BU20" s="409"/>
      <c r="BV20" s="292">
        <f t="shared" si="14"/>
        <v>0</v>
      </c>
      <c r="BW20" s="409"/>
      <c r="BX20" s="409"/>
      <c r="BY20" s="409"/>
      <c r="BZ20" s="409"/>
      <c r="CA20" s="292">
        <f t="shared" si="15"/>
        <v>0</v>
      </c>
      <c r="CB20" s="409"/>
      <c r="CC20" s="409"/>
      <c r="CD20" s="409"/>
      <c r="CE20" s="409"/>
      <c r="CF20" s="292">
        <f t="shared" si="19"/>
        <v>0</v>
      </c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19"/>
      <c r="DP20" s="496">
        <v>1</v>
      </c>
      <c r="DQ20" s="409">
        <v>28500</v>
      </c>
      <c r="DR20" s="409"/>
      <c r="DS20" s="409"/>
      <c r="DT20" s="409"/>
      <c r="DU20" s="409"/>
      <c r="DV20" s="409">
        <v>1</v>
      </c>
      <c r="DW20" s="409">
        <v>28500</v>
      </c>
      <c r="DX20" s="409"/>
      <c r="DY20" s="409"/>
      <c r="DZ20" s="409"/>
      <c r="EA20" s="409"/>
      <c r="EB20" s="409"/>
      <c r="EC20" s="409"/>
      <c r="ED20" s="409"/>
      <c r="EE20" s="409"/>
      <c r="EF20" s="282">
        <f t="shared" si="17"/>
        <v>1</v>
      </c>
      <c r="EG20" s="282">
        <f t="shared" si="17"/>
        <v>28500</v>
      </c>
      <c r="EH20" s="409"/>
      <c r="EI20" s="409"/>
      <c r="EJ20" s="409">
        <v>1</v>
      </c>
      <c r="EK20" s="409">
        <v>28500</v>
      </c>
      <c r="EL20" s="357"/>
      <c r="EM20" s="358">
        <v>1</v>
      </c>
      <c r="EN20" s="357"/>
      <c r="EO20" s="357"/>
      <c r="EP20" s="357"/>
      <c r="EQ20" s="357"/>
      <c r="ER20" s="357"/>
      <c r="ES20" s="357"/>
      <c r="ET20" s="357"/>
    </row>
    <row r="21" spans="1:150" ht="63">
      <c r="A21" s="492">
        <v>14</v>
      </c>
      <c r="B21" s="492" t="s">
        <v>3906</v>
      </c>
      <c r="C21" s="492" t="s">
        <v>155</v>
      </c>
      <c r="D21" s="493" t="s">
        <v>3907</v>
      </c>
      <c r="E21" s="169">
        <v>42500</v>
      </c>
      <c r="F21" s="169">
        <v>5000</v>
      </c>
      <c r="G21" s="404">
        <f t="shared" si="2"/>
        <v>47500</v>
      </c>
      <c r="H21" s="281">
        <f t="shared" si="0"/>
        <v>374.0625</v>
      </c>
      <c r="I21" s="282">
        <v>20</v>
      </c>
      <c r="J21" s="281">
        <f t="shared" si="3"/>
        <v>2749.0625</v>
      </c>
      <c r="K21" s="494" t="s">
        <v>3908</v>
      </c>
      <c r="L21" s="489">
        <f t="shared" si="1"/>
        <v>5610.9375</v>
      </c>
      <c r="M21" s="495">
        <v>15</v>
      </c>
      <c r="N21" s="281">
        <f t="shared" si="4"/>
        <v>41235.9375</v>
      </c>
      <c r="O21" s="282">
        <f t="shared" si="16"/>
        <v>17700</v>
      </c>
      <c r="P21" s="282">
        <f t="shared" si="5"/>
        <v>13825</v>
      </c>
      <c r="Q21" s="282">
        <f t="shared" si="5"/>
        <v>3875</v>
      </c>
      <c r="R21" s="282">
        <f t="shared" si="5"/>
        <v>0</v>
      </c>
      <c r="S21" s="509" t="s">
        <v>3878</v>
      </c>
      <c r="T21" s="409" t="s">
        <v>3599</v>
      </c>
      <c r="U21" s="409">
        <v>2500</v>
      </c>
      <c r="V21" s="409">
        <v>500</v>
      </c>
      <c r="W21" s="409"/>
      <c r="X21" s="347">
        <f t="shared" si="6"/>
        <v>3000</v>
      </c>
      <c r="Y21" s="409" t="s">
        <v>3599</v>
      </c>
      <c r="Z21" s="409">
        <v>2625</v>
      </c>
      <c r="AA21" s="409">
        <v>375</v>
      </c>
      <c r="AB21" s="409"/>
      <c r="AC21" s="347">
        <f t="shared" si="7"/>
        <v>3000</v>
      </c>
      <c r="AD21" s="282" t="s">
        <v>3550</v>
      </c>
      <c r="AE21" s="409">
        <v>7000</v>
      </c>
      <c r="AF21" s="409">
        <v>1000</v>
      </c>
      <c r="AG21" s="409"/>
      <c r="AH21" s="347">
        <f t="shared" si="20"/>
        <v>8000</v>
      </c>
      <c r="AI21" s="409" t="s">
        <v>3550</v>
      </c>
      <c r="AJ21" s="409">
        <v>1700</v>
      </c>
      <c r="AK21" s="409">
        <v>2000</v>
      </c>
      <c r="AL21" s="409"/>
      <c r="AM21" s="347">
        <f t="shared" si="8"/>
        <v>3700</v>
      </c>
      <c r="AN21" s="409"/>
      <c r="AO21" s="409"/>
      <c r="AP21" s="409"/>
      <c r="AQ21" s="409"/>
      <c r="AR21" s="347">
        <f t="shared" si="18"/>
        <v>0</v>
      </c>
      <c r="AS21" s="409"/>
      <c r="AT21" s="409"/>
      <c r="AU21" s="409"/>
      <c r="AV21" s="409"/>
      <c r="AW21" s="347">
        <f t="shared" si="9"/>
        <v>0</v>
      </c>
      <c r="AX21" s="409"/>
      <c r="AY21" s="409"/>
      <c r="AZ21" s="409"/>
      <c r="BA21" s="409"/>
      <c r="BB21" s="347">
        <f t="shared" si="10"/>
        <v>0</v>
      </c>
      <c r="BC21" s="409"/>
      <c r="BD21" s="409"/>
      <c r="BE21" s="409"/>
      <c r="BF21" s="409"/>
      <c r="BG21" s="282">
        <f t="shared" si="11"/>
        <v>0</v>
      </c>
      <c r="BH21" s="409"/>
      <c r="BI21" s="409"/>
      <c r="BJ21" s="409"/>
      <c r="BK21" s="409"/>
      <c r="BL21" s="282">
        <f t="shared" si="12"/>
        <v>0</v>
      </c>
      <c r="BM21" s="409"/>
      <c r="BN21" s="409"/>
      <c r="BO21" s="409"/>
      <c r="BP21" s="409"/>
      <c r="BQ21" s="282">
        <f t="shared" si="13"/>
        <v>0</v>
      </c>
      <c r="BR21" s="409"/>
      <c r="BS21" s="409"/>
      <c r="BT21" s="409"/>
      <c r="BU21" s="409"/>
      <c r="BV21" s="292">
        <f t="shared" si="14"/>
        <v>0</v>
      </c>
      <c r="BW21" s="409"/>
      <c r="BX21" s="409"/>
      <c r="BY21" s="409"/>
      <c r="BZ21" s="409"/>
      <c r="CA21" s="292">
        <f t="shared" si="15"/>
        <v>0</v>
      </c>
      <c r="CB21" s="409"/>
      <c r="CC21" s="409"/>
      <c r="CD21" s="409"/>
      <c r="CE21" s="409"/>
      <c r="CF21" s="292">
        <f t="shared" si="19"/>
        <v>0</v>
      </c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19"/>
      <c r="DP21" s="496">
        <v>1</v>
      </c>
      <c r="DQ21" s="409">
        <v>47500</v>
      </c>
      <c r="DR21" s="409"/>
      <c r="DS21" s="409"/>
      <c r="DT21" s="409"/>
      <c r="DU21" s="409"/>
      <c r="DV21" s="409">
        <v>1</v>
      </c>
      <c r="DW21" s="409">
        <v>47500</v>
      </c>
      <c r="DX21" s="409"/>
      <c r="DY21" s="409"/>
      <c r="DZ21" s="409"/>
      <c r="EA21" s="409"/>
      <c r="EB21" s="409"/>
      <c r="EC21" s="409"/>
      <c r="ED21" s="409"/>
      <c r="EE21" s="409"/>
      <c r="EF21" s="282">
        <f t="shared" si="17"/>
        <v>1</v>
      </c>
      <c r="EG21" s="282">
        <f t="shared" si="17"/>
        <v>47500</v>
      </c>
      <c r="EH21" s="409">
        <v>1</v>
      </c>
      <c r="EI21" s="409">
        <v>47500</v>
      </c>
      <c r="EJ21" s="409"/>
      <c r="EK21" s="409"/>
      <c r="EL21" s="357"/>
      <c r="EM21" s="358">
        <v>1</v>
      </c>
      <c r="EN21" s="357"/>
      <c r="EO21" s="357"/>
      <c r="EP21" s="357"/>
      <c r="EQ21" s="357"/>
      <c r="ER21" s="357"/>
      <c r="ES21" s="357"/>
      <c r="ET21" s="357"/>
    </row>
    <row r="22" spans="1:150" ht="78.75">
      <c r="A22" s="492">
        <v>15</v>
      </c>
      <c r="B22" s="492" t="s">
        <v>3909</v>
      </c>
      <c r="C22" s="492" t="s">
        <v>155</v>
      </c>
      <c r="D22" s="493" t="s">
        <v>3910</v>
      </c>
      <c r="E22" s="169">
        <v>42500</v>
      </c>
      <c r="F22" s="169">
        <v>5000</v>
      </c>
      <c r="G22" s="404">
        <f t="shared" si="2"/>
        <v>47500</v>
      </c>
      <c r="H22" s="281">
        <f t="shared" si="0"/>
        <v>374.0625</v>
      </c>
      <c r="I22" s="282">
        <v>20</v>
      </c>
      <c r="J22" s="281">
        <f t="shared" si="3"/>
        <v>2749.0625</v>
      </c>
      <c r="K22" s="494" t="s">
        <v>3911</v>
      </c>
      <c r="L22" s="489">
        <f t="shared" si="1"/>
        <v>5236.875</v>
      </c>
      <c r="M22" s="495">
        <v>14</v>
      </c>
      <c r="N22" s="281">
        <f t="shared" si="4"/>
        <v>38486.875</v>
      </c>
      <c r="O22" s="282">
        <f t="shared" si="16"/>
        <v>0</v>
      </c>
      <c r="P22" s="282">
        <f t="shared" si="5"/>
        <v>0</v>
      </c>
      <c r="Q22" s="282">
        <f t="shared" si="5"/>
        <v>0</v>
      </c>
      <c r="R22" s="282">
        <f t="shared" si="5"/>
        <v>0</v>
      </c>
      <c r="S22" s="509" t="s">
        <v>3912</v>
      </c>
      <c r="T22" s="408"/>
      <c r="U22" s="409"/>
      <c r="V22" s="409"/>
      <c r="W22" s="409"/>
      <c r="X22" s="347">
        <f t="shared" si="6"/>
        <v>0</v>
      </c>
      <c r="Y22" s="408"/>
      <c r="Z22" s="409"/>
      <c r="AA22" s="409"/>
      <c r="AB22" s="409"/>
      <c r="AC22" s="347">
        <f t="shared" si="7"/>
        <v>0</v>
      </c>
      <c r="AD22" s="289"/>
      <c r="AE22" s="409"/>
      <c r="AF22" s="409"/>
      <c r="AG22" s="409"/>
      <c r="AH22" s="347">
        <f t="shared" si="20"/>
        <v>0</v>
      </c>
      <c r="AI22" s="409"/>
      <c r="AJ22" s="409"/>
      <c r="AK22" s="409"/>
      <c r="AL22" s="409"/>
      <c r="AM22" s="347">
        <f t="shared" si="8"/>
        <v>0</v>
      </c>
      <c r="AN22" s="409"/>
      <c r="AO22" s="409"/>
      <c r="AP22" s="409"/>
      <c r="AQ22" s="409"/>
      <c r="AR22" s="347">
        <f t="shared" si="18"/>
        <v>0</v>
      </c>
      <c r="AS22" s="409"/>
      <c r="AT22" s="409"/>
      <c r="AU22" s="409"/>
      <c r="AV22" s="409"/>
      <c r="AW22" s="347">
        <f t="shared" si="9"/>
        <v>0</v>
      </c>
      <c r="AX22" s="409"/>
      <c r="AY22" s="409"/>
      <c r="AZ22" s="409"/>
      <c r="BA22" s="409"/>
      <c r="BB22" s="347">
        <f t="shared" si="10"/>
        <v>0</v>
      </c>
      <c r="BC22" s="409"/>
      <c r="BD22" s="409"/>
      <c r="BE22" s="409"/>
      <c r="BF22" s="409"/>
      <c r="BG22" s="282">
        <f t="shared" si="11"/>
        <v>0</v>
      </c>
      <c r="BH22" s="409"/>
      <c r="BI22" s="409"/>
      <c r="BJ22" s="409"/>
      <c r="BK22" s="409"/>
      <c r="BL22" s="282">
        <f t="shared" si="12"/>
        <v>0</v>
      </c>
      <c r="BM22" s="409"/>
      <c r="BN22" s="409"/>
      <c r="BO22" s="409"/>
      <c r="BP22" s="409"/>
      <c r="BQ22" s="282">
        <f t="shared" si="13"/>
        <v>0</v>
      </c>
      <c r="BR22" s="409"/>
      <c r="BS22" s="409"/>
      <c r="BT22" s="409"/>
      <c r="BU22" s="409"/>
      <c r="BV22" s="292">
        <f t="shared" si="14"/>
        <v>0</v>
      </c>
      <c r="BW22" s="409"/>
      <c r="BX22" s="409"/>
      <c r="BY22" s="409"/>
      <c r="BZ22" s="409"/>
      <c r="CA22" s="292">
        <f t="shared" si="15"/>
        <v>0</v>
      </c>
      <c r="CB22" s="409"/>
      <c r="CC22" s="409"/>
      <c r="CD22" s="409"/>
      <c r="CE22" s="409"/>
      <c r="CF22" s="292">
        <f t="shared" si="19"/>
        <v>0</v>
      </c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19"/>
      <c r="DP22" s="496">
        <v>1</v>
      </c>
      <c r="DQ22" s="409">
        <v>47500</v>
      </c>
      <c r="DR22" s="409"/>
      <c r="DS22" s="409"/>
      <c r="DT22" s="409">
        <v>1</v>
      </c>
      <c r="DU22" s="409">
        <v>47500</v>
      </c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282">
        <f t="shared" si="17"/>
        <v>1</v>
      </c>
      <c r="EG22" s="282">
        <f t="shared" si="17"/>
        <v>47500</v>
      </c>
      <c r="EH22" s="409">
        <v>1</v>
      </c>
      <c r="EI22" s="409">
        <v>47500</v>
      </c>
      <c r="EJ22" s="409"/>
      <c r="EK22" s="409"/>
      <c r="EL22" s="357"/>
      <c r="EM22" s="358">
        <v>1</v>
      </c>
      <c r="EN22" s="357"/>
      <c r="EO22" s="357"/>
      <c r="EP22" s="357"/>
      <c r="EQ22" s="357"/>
      <c r="ER22" s="357"/>
      <c r="ES22" s="357"/>
      <c r="ET22" s="357"/>
    </row>
    <row r="23" spans="1:150" ht="78.75">
      <c r="A23" s="492">
        <v>16</v>
      </c>
      <c r="B23" s="497" t="s">
        <v>3913</v>
      </c>
      <c r="C23" s="492" t="s">
        <v>155</v>
      </c>
      <c r="D23" s="493" t="s">
        <v>3914</v>
      </c>
      <c r="E23" s="169">
        <v>42500</v>
      </c>
      <c r="F23" s="169">
        <v>5000</v>
      </c>
      <c r="G23" s="404">
        <f t="shared" si="2"/>
        <v>47500</v>
      </c>
      <c r="H23" s="281">
        <f t="shared" si="0"/>
        <v>374.0625</v>
      </c>
      <c r="I23" s="282">
        <v>20</v>
      </c>
      <c r="J23" s="281">
        <f t="shared" si="3"/>
        <v>2749.0625</v>
      </c>
      <c r="K23" s="494" t="s">
        <v>3915</v>
      </c>
      <c r="L23" s="489">
        <f t="shared" si="1"/>
        <v>5236.875</v>
      </c>
      <c r="M23" s="458">
        <v>14</v>
      </c>
      <c r="N23" s="281">
        <f t="shared" si="4"/>
        <v>38486.875</v>
      </c>
      <c r="O23" s="282">
        <f t="shared" si="16"/>
        <v>0</v>
      </c>
      <c r="P23" s="282">
        <f t="shared" si="5"/>
        <v>0</v>
      </c>
      <c r="Q23" s="282">
        <f t="shared" si="5"/>
        <v>0</v>
      </c>
      <c r="R23" s="282">
        <f t="shared" si="5"/>
        <v>0</v>
      </c>
      <c r="S23" s="509" t="s">
        <v>3912</v>
      </c>
      <c r="T23" s="282"/>
      <c r="U23" s="282"/>
      <c r="V23" s="282"/>
      <c r="W23" s="282"/>
      <c r="X23" s="347">
        <f t="shared" si="6"/>
        <v>0</v>
      </c>
      <c r="Y23" s="282"/>
      <c r="Z23" s="282"/>
      <c r="AA23" s="282"/>
      <c r="AB23" s="282"/>
      <c r="AC23" s="347">
        <f t="shared" si="7"/>
        <v>0</v>
      </c>
      <c r="AD23" s="282"/>
      <c r="AE23" s="282"/>
      <c r="AF23" s="282"/>
      <c r="AG23" s="282"/>
      <c r="AH23" s="347">
        <f t="shared" si="20"/>
        <v>0</v>
      </c>
      <c r="AI23" s="282"/>
      <c r="AJ23" s="282"/>
      <c r="AK23" s="282"/>
      <c r="AL23" s="282"/>
      <c r="AM23" s="347">
        <f t="shared" si="8"/>
        <v>0</v>
      </c>
      <c r="AN23" s="282"/>
      <c r="AO23" s="282"/>
      <c r="AP23" s="282"/>
      <c r="AQ23" s="282"/>
      <c r="AR23" s="347">
        <f t="shared" si="18"/>
        <v>0</v>
      </c>
      <c r="AS23" s="282"/>
      <c r="AT23" s="282"/>
      <c r="AU23" s="282"/>
      <c r="AV23" s="282"/>
      <c r="AW23" s="347">
        <f t="shared" si="9"/>
        <v>0</v>
      </c>
      <c r="AX23" s="282"/>
      <c r="AY23" s="282"/>
      <c r="AZ23" s="282"/>
      <c r="BA23" s="282"/>
      <c r="BB23" s="347">
        <f t="shared" si="10"/>
        <v>0</v>
      </c>
      <c r="BC23" s="282"/>
      <c r="BD23" s="282"/>
      <c r="BE23" s="282"/>
      <c r="BF23" s="282"/>
      <c r="BG23" s="282">
        <f t="shared" si="11"/>
        <v>0</v>
      </c>
      <c r="BH23" s="282"/>
      <c r="BI23" s="282"/>
      <c r="BJ23" s="282"/>
      <c r="BK23" s="282"/>
      <c r="BL23" s="282">
        <f t="shared" si="12"/>
        <v>0</v>
      </c>
      <c r="BM23" s="282"/>
      <c r="BN23" s="282"/>
      <c r="BO23" s="282"/>
      <c r="BP23" s="282"/>
      <c r="BQ23" s="282">
        <f t="shared" si="13"/>
        <v>0</v>
      </c>
      <c r="BR23" s="282"/>
      <c r="BS23" s="282"/>
      <c r="BT23" s="282"/>
      <c r="BU23" s="282"/>
      <c r="BV23" s="292">
        <f t="shared" si="14"/>
        <v>0</v>
      </c>
      <c r="BW23" s="282"/>
      <c r="BX23" s="282"/>
      <c r="BY23" s="282"/>
      <c r="BZ23" s="282"/>
      <c r="CA23" s="292">
        <f t="shared" si="15"/>
        <v>0</v>
      </c>
      <c r="CB23" s="282"/>
      <c r="CC23" s="282"/>
      <c r="CD23" s="282"/>
      <c r="CE23" s="282"/>
      <c r="CF23" s="292">
        <f t="shared" si="19"/>
        <v>0</v>
      </c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459"/>
      <c r="DP23" s="351">
        <v>1</v>
      </c>
      <c r="DQ23" s="282">
        <v>47500</v>
      </c>
      <c r="DR23" s="282"/>
      <c r="DS23" s="282"/>
      <c r="DT23" s="282"/>
      <c r="DU23" s="282"/>
      <c r="DV23" s="282">
        <v>1</v>
      </c>
      <c r="DW23" s="282">
        <v>47500</v>
      </c>
      <c r="DX23" s="282"/>
      <c r="DY23" s="282"/>
      <c r="DZ23" s="282"/>
      <c r="EA23" s="282"/>
      <c r="EB23" s="282"/>
      <c r="EC23" s="282"/>
      <c r="ED23" s="282"/>
      <c r="EE23" s="282"/>
      <c r="EF23" s="282">
        <f t="shared" si="17"/>
        <v>1</v>
      </c>
      <c r="EG23" s="282">
        <f t="shared" si="17"/>
        <v>47500</v>
      </c>
      <c r="EH23" s="409">
        <v>1</v>
      </c>
      <c r="EI23" s="409">
        <v>47500</v>
      </c>
      <c r="EJ23" s="409"/>
      <c r="EK23" s="409"/>
      <c r="EL23" s="357"/>
      <c r="EM23" s="358">
        <v>1</v>
      </c>
      <c r="EN23" s="357"/>
      <c r="EO23" s="357"/>
      <c r="EP23" s="357"/>
      <c r="EQ23" s="357"/>
      <c r="ER23" s="357"/>
      <c r="ES23" s="357"/>
      <c r="ET23" s="357"/>
    </row>
    <row r="24" spans="1:150" ht="78.75">
      <c r="A24" s="492">
        <v>17</v>
      </c>
      <c r="B24" s="497" t="s">
        <v>3916</v>
      </c>
      <c r="C24" s="492" t="s">
        <v>3917</v>
      </c>
      <c r="D24" s="493" t="s">
        <v>3918</v>
      </c>
      <c r="E24" s="169">
        <v>34000</v>
      </c>
      <c r="F24" s="169">
        <v>4000</v>
      </c>
      <c r="G24" s="404">
        <f t="shared" si="2"/>
        <v>38000</v>
      </c>
      <c r="H24" s="281">
        <f t="shared" si="0"/>
        <v>299.25</v>
      </c>
      <c r="I24" s="282">
        <v>20</v>
      </c>
      <c r="J24" s="281">
        <f t="shared" si="3"/>
        <v>2199.25</v>
      </c>
      <c r="K24" s="494" t="s">
        <v>3919</v>
      </c>
      <c r="L24" s="489">
        <f t="shared" si="1"/>
        <v>4189.5</v>
      </c>
      <c r="M24" s="458">
        <v>14</v>
      </c>
      <c r="N24" s="281">
        <f t="shared" si="4"/>
        <v>30789.5</v>
      </c>
      <c r="O24" s="282">
        <f t="shared" si="16"/>
        <v>28600</v>
      </c>
      <c r="P24" s="282">
        <f t="shared" ref="P24:R41" si="21">SUM(U24,Z24,AE24,AJ24,AO24,AT24,AY24,BD24,BI24,BN24,BS24,BX24,CC24,CH24,CM24,CR24,CW24,DB24,DG24,DL24)</f>
        <v>24700</v>
      </c>
      <c r="Q24" s="282">
        <f t="shared" si="21"/>
        <v>3900</v>
      </c>
      <c r="R24" s="282">
        <f t="shared" si="21"/>
        <v>0</v>
      </c>
      <c r="S24" s="510" t="s">
        <v>3886</v>
      </c>
      <c r="T24" s="282" t="s">
        <v>3578</v>
      </c>
      <c r="U24" s="282">
        <v>1900</v>
      </c>
      <c r="V24" s="282">
        <v>300</v>
      </c>
      <c r="W24" s="282"/>
      <c r="X24" s="347">
        <f t="shared" si="6"/>
        <v>2200</v>
      </c>
      <c r="Y24" s="282" t="s">
        <v>3527</v>
      </c>
      <c r="Z24" s="282">
        <v>1900</v>
      </c>
      <c r="AA24" s="282">
        <v>300</v>
      </c>
      <c r="AB24" s="282"/>
      <c r="AC24" s="347">
        <f t="shared" si="7"/>
        <v>2200</v>
      </c>
      <c r="AD24" s="282" t="s">
        <v>3599</v>
      </c>
      <c r="AE24" s="282">
        <v>1900</v>
      </c>
      <c r="AF24" s="282">
        <v>300</v>
      </c>
      <c r="AG24" s="282"/>
      <c r="AH24" s="347">
        <f t="shared" si="20"/>
        <v>2200</v>
      </c>
      <c r="AI24" s="282" t="s">
        <v>3600</v>
      </c>
      <c r="AJ24" s="282">
        <v>1900</v>
      </c>
      <c r="AK24" s="282">
        <v>300</v>
      </c>
      <c r="AL24" s="282"/>
      <c r="AM24" s="347">
        <f t="shared" si="8"/>
        <v>2200</v>
      </c>
      <c r="AN24" s="289" t="s">
        <v>3638</v>
      </c>
      <c r="AO24" s="282">
        <v>1900</v>
      </c>
      <c r="AP24" s="282">
        <v>300</v>
      </c>
      <c r="AQ24" s="282"/>
      <c r="AR24" s="347">
        <f t="shared" si="18"/>
        <v>2200</v>
      </c>
      <c r="AS24" s="355">
        <v>39874</v>
      </c>
      <c r="AT24" s="282">
        <v>1900</v>
      </c>
      <c r="AU24" s="282">
        <v>300</v>
      </c>
      <c r="AV24" s="282"/>
      <c r="AW24" s="347">
        <f t="shared" si="9"/>
        <v>2200</v>
      </c>
      <c r="AX24" s="282" t="s">
        <v>3601</v>
      </c>
      <c r="AY24" s="282">
        <v>1900</v>
      </c>
      <c r="AZ24" s="282">
        <v>300</v>
      </c>
      <c r="BA24" s="282"/>
      <c r="BB24" s="347">
        <f t="shared" si="10"/>
        <v>2200</v>
      </c>
      <c r="BC24" s="282" t="s">
        <v>3626</v>
      </c>
      <c r="BD24" s="282">
        <v>1900</v>
      </c>
      <c r="BE24" s="282">
        <v>300</v>
      </c>
      <c r="BF24" s="282"/>
      <c r="BG24" s="282">
        <f>SUM(BD24:BF24)</f>
        <v>2200</v>
      </c>
      <c r="BH24" s="282" t="s">
        <v>3660</v>
      </c>
      <c r="BI24" s="282">
        <v>1900</v>
      </c>
      <c r="BJ24" s="282">
        <v>300</v>
      </c>
      <c r="BK24" s="282"/>
      <c r="BL24" s="282">
        <f>SUM(BI24:BK24)</f>
        <v>2200</v>
      </c>
      <c r="BM24" s="282" t="s">
        <v>3550</v>
      </c>
      <c r="BN24" s="282">
        <v>1900</v>
      </c>
      <c r="BO24" s="282">
        <v>300</v>
      </c>
      <c r="BP24" s="282"/>
      <c r="BQ24" s="292">
        <f>SUM(BN24:BP24)</f>
        <v>2200</v>
      </c>
      <c r="BR24" s="282" t="s">
        <v>3550</v>
      </c>
      <c r="BS24" s="282">
        <v>1900</v>
      </c>
      <c r="BT24" s="282">
        <v>300</v>
      </c>
      <c r="BU24" s="282"/>
      <c r="BV24" s="292">
        <f>SUM(BS24:BU24)</f>
        <v>2200</v>
      </c>
      <c r="BW24" s="282" t="s">
        <v>3665</v>
      </c>
      <c r="BX24" s="282">
        <v>1900</v>
      </c>
      <c r="BY24" s="282">
        <v>300</v>
      </c>
      <c r="BZ24" s="282"/>
      <c r="CA24" s="292">
        <f t="shared" si="15"/>
        <v>2200</v>
      </c>
      <c r="CB24" s="282" t="s">
        <v>3666</v>
      </c>
      <c r="CC24" s="282">
        <v>1900</v>
      </c>
      <c r="CD24" s="282">
        <v>300</v>
      </c>
      <c r="CE24" s="282"/>
      <c r="CF24" s="292">
        <f t="shared" si="19"/>
        <v>2200</v>
      </c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459"/>
      <c r="DP24" s="351">
        <v>1</v>
      </c>
      <c r="DQ24" s="282">
        <v>38000</v>
      </c>
      <c r="DR24" s="282"/>
      <c r="DS24" s="282"/>
      <c r="DT24" s="282"/>
      <c r="DU24" s="282"/>
      <c r="DV24" s="282">
        <v>1</v>
      </c>
      <c r="DW24" s="282">
        <v>38000</v>
      </c>
      <c r="DX24" s="282"/>
      <c r="DY24" s="282"/>
      <c r="DZ24" s="282"/>
      <c r="EA24" s="282"/>
      <c r="EB24" s="282"/>
      <c r="EC24" s="282"/>
      <c r="ED24" s="282"/>
      <c r="EE24" s="282"/>
      <c r="EF24" s="282">
        <f t="shared" si="17"/>
        <v>1</v>
      </c>
      <c r="EG24" s="282">
        <f t="shared" si="17"/>
        <v>38000</v>
      </c>
      <c r="EH24" s="409">
        <v>1</v>
      </c>
      <c r="EI24" s="409">
        <v>38000</v>
      </c>
      <c r="EJ24" s="409"/>
      <c r="EK24" s="409"/>
      <c r="EL24" s="357"/>
      <c r="EM24" s="358">
        <v>1</v>
      </c>
      <c r="EN24" s="357"/>
      <c r="EO24" s="357"/>
      <c r="EP24" s="357"/>
      <c r="EQ24" s="357"/>
      <c r="ER24" s="357"/>
      <c r="ES24" s="357"/>
      <c r="ET24" s="357"/>
    </row>
    <row r="25" spans="1:150" ht="78.75">
      <c r="A25" s="492">
        <v>18</v>
      </c>
      <c r="B25" s="497" t="s">
        <v>3920</v>
      </c>
      <c r="C25" s="492" t="s">
        <v>3921</v>
      </c>
      <c r="D25" s="493" t="s">
        <v>3922</v>
      </c>
      <c r="E25" s="169">
        <v>42500</v>
      </c>
      <c r="F25" s="169">
        <v>5000</v>
      </c>
      <c r="G25" s="404">
        <f t="shared" si="2"/>
        <v>47500</v>
      </c>
      <c r="H25" s="281">
        <f t="shared" si="0"/>
        <v>374.0625</v>
      </c>
      <c r="I25" s="282">
        <v>20</v>
      </c>
      <c r="J25" s="281">
        <f t="shared" si="3"/>
        <v>2749.0625</v>
      </c>
      <c r="K25" s="494" t="s">
        <v>3923</v>
      </c>
      <c r="L25" s="489">
        <f t="shared" si="1"/>
        <v>5236.875</v>
      </c>
      <c r="M25" s="458">
        <v>14</v>
      </c>
      <c r="N25" s="281">
        <f t="shared" si="4"/>
        <v>38486.875</v>
      </c>
      <c r="O25" s="282">
        <f t="shared" si="16"/>
        <v>2750</v>
      </c>
      <c r="P25" s="282">
        <f t="shared" si="21"/>
        <v>2375</v>
      </c>
      <c r="Q25" s="282">
        <f t="shared" si="21"/>
        <v>375</v>
      </c>
      <c r="R25" s="282">
        <f t="shared" si="21"/>
        <v>0</v>
      </c>
      <c r="S25" s="509" t="s">
        <v>3878</v>
      </c>
      <c r="T25" s="282" t="s">
        <v>3527</v>
      </c>
      <c r="U25" s="282">
        <v>2375</v>
      </c>
      <c r="V25" s="282">
        <v>375</v>
      </c>
      <c r="W25" s="282"/>
      <c r="X25" s="347">
        <f t="shared" si="6"/>
        <v>2750</v>
      </c>
      <c r="Y25" s="282"/>
      <c r="Z25" s="282"/>
      <c r="AA25" s="282"/>
      <c r="AB25" s="282"/>
      <c r="AC25" s="347">
        <f t="shared" si="7"/>
        <v>0</v>
      </c>
      <c r="AD25" s="282"/>
      <c r="AE25" s="282"/>
      <c r="AF25" s="282"/>
      <c r="AG25" s="282"/>
      <c r="AH25" s="347">
        <f t="shared" si="20"/>
        <v>0</v>
      </c>
      <c r="AI25" s="282"/>
      <c r="AJ25" s="282"/>
      <c r="AK25" s="282"/>
      <c r="AL25" s="282"/>
      <c r="AM25" s="347">
        <f t="shared" si="8"/>
        <v>0</v>
      </c>
      <c r="AN25" s="282"/>
      <c r="AO25" s="282"/>
      <c r="AP25" s="282"/>
      <c r="AQ25" s="282"/>
      <c r="AR25" s="347">
        <f t="shared" si="18"/>
        <v>0</v>
      </c>
      <c r="AS25" s="282"/>
      <c r="AT25" s="282"/>
      <c r="AU25" s="282"/>
      <c r="AV25" s="282"/>
      <c r="AW25" s="347">
        <f t="shared" si="9"/>
        <v>0</v>
      </c>
      <c r="AX25" s="282"/>
      <c r="AY25" s="282"/>
      <c r="AZ25" s="282"/>
      <c r="BA25" s="282"/>
      <c r="BB25" s="347">
        <f t="shared" si="10"/>
        <v>0</v>
      </c>
      <c r="BC25" s="282"/>
      <c r="BD25" s="282"/>
      <c r="BE25" s="282"/>
      <c r="BF25" s="282"/>
      <c r="BG25" s="282">
        <f t="shared" ref="BG25:BG54" si="22">SUM(BD25:BF25)</f>
        <v>0</v>
      </c>
      <c r="BH25" s="282"/>
      <c r="BI25" s="282"/>
      <c r="BJ25" s="282"/>
      <c r="BK25" s="282"/>
      <c r="BL25" s="282">
        <f t="shared" ref="BL25:BL54" si="23">SUM(BI25:BK25)</f>
        <v>0</v>
      </c>
      <c r="BM25" s="282"/>
      <c r="BN25" s="282"/>
      <c r="BO25" s="282"/>
      <c r="BP25" s="282"/>
      <c r="BQ25" s="282">
        <f t="shared" ref="BQ25:BQ54" si="24">SUM(BN25:BP25)</f>
        <v>0</v>
      </c>
      <c r="BR25" s="282"/>
      <c r="BS25" s="282"/>
      <c r="BT25" s="282"/>
      <c r="BU25" s="282"/>
      <c r="BV25" s="292">
        <f t="shared" ref="BV25:BV54" si="25">SUM(BS25:BU25)</f>
        <v>0</v>
      </c>
      <c r="BW25" s="282"/>
      <c r="BX25" s="282"/>
      <c r="BY25" s="282"/>
      <c r="BZ25" s="282"/>
      <c r="CA25" s="292">
        <f t="shared" si="15"/>
        <v>0</v>
      </c>
      <c r="CB25" s="282"/>
      <c r="CC25" s="282"/>
      <c r="CD25" s="282"/>
      <c r="CE25" s="282"/>
      <c r="CF25" s="292">
        <f t="shared" si="19"/>
        <v>0</v>
      </c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459"/>
      <c r="DP25" s="351">
        <v>1</v>
      </c>
      <c r="DQ25" s="282">
        <v>47500</v>
      </c>
      <c r="DR25" s="282"/>
      <c r="DS25" s="282"/>
      <c r="DT25" s="282"/>
      <c r="DU25" s="282"/>
      <c r="DV25" s="282">
        <v>1</v>
      </c>
      <c r="DW25" s="282">
        <v>47500</v>
      </c>
      <c r="DX25" s="282"/>
      <c r="DY25" s="282"/>
      <c r="DZ25" s="282"/>
      <c r="EA25" s="282"/>
      <c r="EB25" s="282"/>
      <c r="EC25" s="282"/>
      <c r="ED25" s="282"/>
      <c r="EE25" s="282"/>
      <c r="EF25" s="282">
        <f t="shared" si="17"/>
        <v>1</v>
      </c>
      <c r="EG25" s="282">
        <f t="shared" si="17"/>
        <v>47500</v>
      </c>
      <c r="EH25" s="409">
        <v>1</v>
      </c>
      <c r="EI25" s="409">
        <v>47500</v>
      </c>
      <c r="EJ25" s="409"/>
      <c r="EK25" s="409"/>
      <c r="EL25" s="357"/>
      <c r="EM25" s="358">
        <v>1</v>
      </c>
      <c r="EN25" s="357"/>
      <c r="EO25" s="357"/>
      <c r="EP25" s="357"/>
      <c r="EQ25" s="357"/>
      <c r="ER25" s="357"/>
      <c r="ES25" s="357"/>
      <c r="ET25" s="357"/>
    </row>
    <row r="26" spans="1:150" ht="78.75">
      <c r="A26" s="492">
        <v>19</v>
      </c>
      <c r="B26" s="497" t="s">
        <v>3924</v>
      </c>
      <c r="C26" s="492" t="s">
        <v>3925</v>
      </c>
      <c r="D26" s="493" t="s">
        <v>3926</v>
      </c>
      <c r="E26" s="169">
        <v>42500</v>
      </c>
      <c r="F26" s="169">
        <v>5000</v>
      </c>
      <c r="G26" s="404">
        <f t="shared" si="2"/>
        <v>47500</v>
      </c>
      <c r="H26" s="281">
        <f t="shared" si="0"/>
        <v>374.0625</v>
      </c>
      <c r="I26" s="282">
        <v>20</v>
      </c>
      <c r="J26" s="281">
        <f t="shared" si="3"/>
        <v>2749.0625</v>
      </c>
      <c r="K26" s="494" t="s">
        <v>3927</v>
      </c>
      <c r="L26" s="489">
        <f t="shared" si="1"/>
        <v>5236.875</v>
      </c>
      <c r="M26" s="458">
        <v>14</v>
      </c>
      <c r="N26" s="281">
        <f t="shared" si="4"/>
        <v>38486.875</v>
      </c>
      <c r="O26" s="282">
        <f t="shared" si="16"/>
        <v>0</v>
      </c>
      <c r="P26" s="282">
        <f t="shared" si="21"/>
        <v>0</v>
      </c>
      <c r="Q26" s="282">
        <f t="shared" si="21"/>
        <v>0</v>
      </c>
      <c r="R26" s="282">
        <f t="shared" si="21"/>
        <v>0</v>
      </c>
      <c r="S26" s="509" t="s">
        <v>3928</v>
      </c>
      <c r="T26" s="282"/>
      <c r="U26" s="282"/>
      <c r="V26" s="282"/>
      <c r="W26" s="282"/>
      <c r="X26" s="347">
        <f t="shared" si="6"/>
        <v>0</v>
      </c>
      <c r="Y26" s="282"/>
      <c r="Z26" s="282"/>
      <c r="AA26" s="282"/>
      <c r="AB26" s="282"/>
      <c r="AC26" s="347">
        <f t="shared" si="7"/>
        <v>0</v>
      </c>
      <c r="AD26" s="282"/>
      <c r="AE26" s="282"/>
      <c r="AF26" s="282"/>
      <c r="AG26" s="282"/>
      <c r="AH26" s="347">
        <f t="shared" si="20"/>
        <v>0</v>
      </c>
      <c r="AI26" s="282"/>
      <c r="AJ26" s="282"/>
      <c r="AK26" s="282"/>
      <c r="AL26" s="282"/>
      <c r="AM26" s="347">
        <f t="shared" si="8"/>
        <v>0</v>
      </c>
      <c r="AN26" s="282"/>
      <c r="AO26" s="282"/>
      <c r="AP26" s="282"/>
      <c r="AQ26" s="282"/>
      <c r="AR26" s="347">
        <f t="shared" si="18"/>
        <v>0</v>
      </c>
      <c r="AS26" s="282"/>
      <c r="AT26" s="282"/>
      <c r="AU26" s="282"/>
      <c r="AV26" s="282"/>
      <c r="AW26" s="347">
        <f t="shared" si="9"/>
        <v>0</v>
      </c>
      <c r="AX26" s="282"/>
      <c r="AY26" s="282"/>
      <c r="AZ26" s="282"/>
      <c r="BA26" s="282"/>
      <c r="BB26" s="347">
        <f t="shared" si="10"/>
        <v>0</v>
      </c>
      <c r="BC26" s="282"/>
      <c r="BD26" s="282"/>
      <c r="BE26" s="282"/>
      <c r="BF26" s="282"/>
      <c r="BG26" s="282">
        <f t="shared" si="22"/>
        <v>0</v>
      </c>
      <c r="BH26" s="282"/>
      <c r="BI26" s="282"/>
      <c r="BJ26" s="282"/>
      <c r="BK26" s="282"/>
      <c r="BL26" s="282">
        <f t="shared" si="23"/>
        <v>0</v>
      </c>
      <c r="BM26" s="282"/>
      <c r="BN26" s="282"/>
      <c r="BO26" s="282"/>
      <c r="BP26" s="282"/>
      <c r="BQ26" s="282">
        <f t="shared" si="24"/>
        <v>0</v>
      </c>
      <c r="BR26" s="282"/>
      <c r="BS26" s="282"/>
      <c r="BT26" s="282"/>
      <c r="BU26" s="282"/>
      <c r="BV26" s="292">
        <f t="shared" si="25"/>
        <v>0</v>
      </c>
      <c r="BW26" s="282"/>
      <c r="BX26" s="282"/>
      <c r="BY26" s="282"/>
      <c r="BZ26" s="282"/>
      <c r="CA26" s="292">
        <f t="shared" si="15"/>
        <v>0</v>
      </c>
      <c r="CB26" s="282"/>
      <c r="CC26" s="282"/>
      <c r="CD26" s="282"/>
      <c r="CE26" s="282"/>
      <c r="CF26" s="292">
        <f t="shared" si="19"/>
        <v>0</v>
      </c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459"/>
      <c r="DP26" s="351">
        <v>1</v>
      </c>
      <c r="DQ26" s="282">
        <v>47500</v>
      </c>
      <c r="DR26" s="282"/>
      <c r="DS26" s="282"/>
      <c r="DT26" s="282"/>
      <c r="DU26" s="282"/>
      <c r="DV26" s="282">
        <v>1</v>
      </c>
      <c r="DW26" s="282">
        <v>47500</v>
      </c>
      <c r="DX26" s="282"/>
      <c r="DY26" s="282"/>
      <c r="DZ26" s="282"/>
      <c r="EA26" s="282"/>
      <c r="EB26" s="282"/>
      <c r="EC26" s="282"/>
      <c r="ED26" s="282"/>
      <c r="EE26" s="282"/>
      <c r="EF26" s="282">
        <f t="shared" ref="EF26:EG41" si="26">SUM(ED26,EB26,DZ26,DX26,DV26,DT26)</f>
        <v>1</v>
      </c>
      <c r="EG26" s="282">
        <f t="shared" si="26"/>
        <v>47500</v>
      </c>
      <c r="EH26" s="409">
        <v>1</v>
      </c>
      <c r="EI26" s="409">
        <v>47500</v>
      </c>
      <c r="EJ26" s="409"/>
      <c r="EK26" s="409"/>
      <c r="EL26" s="357"/>
      <c r="EM26" s="358">
        <v>1</v>
      </c>
      <c r="EN26" s="357"/>
      <c r="EO26" s="357"/>
      <c r="EP26" s="357"/>
      <c r="EQ26" s="357"/>
      <c r="ER26" s="357"/>
      <c r="ES26" s="357"/>
      <c r="ET26" s="357"/>
    </row>
    <row r="27" spans="1:150" ht="63">
      <c r="A27" s="492">
        <v>20</v>
      </c>
      <c r="B27" s="497" t="s">
        <v>3929</v>
      </c>
      <c r="C27" s="492" t="s">
        <v>3930</v>
      </c>
      <c r="D27" s="493" t="s">
        <v>3892</v>
      </c>
      <c r="E27" s="169">
        <v>42500</v>
      </c>
      <c r="F27" s="169">
        <v>5000</v>
      </c>
      <c r="G27" s="404">
        <f t="shared" si="2"/>
        <v>47500</v>
      </c>
      <c r="H27" s="281">
        <f t="shared" si="0"/>
        <v>374.0625</v>
      </c>
      <c r="I27" s="282">
        <v>20</v>
      </c>
      <c r="J27" s="281">
        <f t="shared" si="3"/>
        <v>2749.0625</v>
      </c>
      <c r="K27" s="494" t="s">
        <v>3931</v>
      </c>
      <c r="L27" s="489">
        <f t="shared" si="1"/>
        <v>5236.875</v>
      </c>
      <c r="M27" s="458">
        <v>14</v>
      </c>
      <c r="N27" s="281">
        <f t="shared" si="4"/>
        <v>38486.875</v>
      </c>
      <c r="O27" s="282">
        <f t="shared" si="16"/>
        <v>0</v>
      </c>
      <c r="P27" s="282">
        <f t="shared" si="21"/>
        <v>0</v>
      </c>
      <c r="Q27" s="282">
        <f t="shared" si="21"/>
        <v>0</v>
      </c>
      <c r="R27" s="282">
        <f t="shared" si="21"/>
        <v>0</v>
      </c>
      <c r="S27" s="509" t="s">
        <v>3912</v>
      </c>
      <c r="T27" s="282"/>
      <c r="U27" s="282"/>
      <c r="V27" s="282"/>
      <c r="W27" s="282"/>
      <c r="X27" s="347">
        <f t="shared" si="6"/>
        <v>0</v>
      </c>
      <c r="Y27" s="282"/>
      <c r="Z27" s="282"/>
      <c r="AA27" s="282"/>
      <c r="AB27" s="282"/>
      <c r="AC27" s="347">
        <f t="shared" si="7"/>
        <v>0</v>
      </c>
      <c r="AD27" s="282"/>
      <c r="AE27" s="282"/>
      <c r="AF27" s="282"/>
      <c r="AG27" s="282"/>
      <c r="AH27" s="347">
        <f t="shared" si="20"/>
        <v>0</v>
      </c>
      <c r="AI27" s="282"/>
      <c r="AJ27" s="282"/>
      <c r="AK27" s="282"/>
      <c r="AL27" s="282"/>
      <c r="AM27" s="347">
        <f t="shared" si="8"/>
        <v>0</v>
      </c>
      <c r="AN27" s="282"/>
      <c r="AO27" s="282"/>
      <c r="AP27" s="282"/>
      <c r="AQ27" s="282"/>
      <c r="AR27" s="347">
        <f t="shared" si="18"/>
        <v>0</v>
      </c>
      <c r="AS27" s="282"/>
      <c r="AT27" s="282"/>
      <c r="AU27" s="282"/>
      <c r="AV27" s="282"/>
      <c r="AW27" s="347">
        <f t="shared" si="9"/>
        <v>0</v>
      </c>
      <c r="AX27" s="282"/>
      <c r="AY27" s="282"/>
      <c r="AZ27" s="282"/>
      <c r="BA27" s="282"/>
      <c r="BB27" s="347">
        <f t="shared" si="10"/>
        <v>0</v>
      </c>
      <c r="BC27" s="282"/>
      <c r="BD27" s="282"/>
      <c r="BE27" s="282"/>
      <c r="BF27" s="282"/>
      <c r="BG27" s="282">
        <f t="shared" si="22"/>
        <v>0</v>
      </c>
      <c r="BH27" s="282"/>
      <c r="BI27" s="282"/>
      <c r="BJ27" s="282"/>
      <c r="BK27" s="282"/>
      <c r="BL27" s="282">
        <f t="shared" si="23"/>
        <v>0</v>
      </c>
      <c r="BM27" s="282"/>
      <c r="BN27" s="282"/>
      <c r="BO27" s="282"/>
      <c r="BP27" s="282"/>
      <c r="BQ27" s="282">
        <f t="shared" si="24"/>
        <v>0</v>
      </c>
      <c r="BR27" s="282"/>
      <c r="BS27" s="282"/>
      <c r="BT27" s="282"/>
      <c r="BU27" s="282"/>
      <c r="BV27" s="292">
        <f t="shared" si="25"/>
        <v>0</v>
      </c>
      <c r="BW27" s="282"/>
      <c r="BX27" s="282"/>
      <c r="BY27" s="282"/>
      <c r="BZ27" s="282"/>
      <c r="CA27" s="292">
        <f t="shared" si="15"/>
        <v>0</v>
      </c>
      <c r="CB27" s="282"/>
      <c r="CC27" s="282"/>
      <c r="CD27" s="282"/>
      <c r="CE27" s="282"/>
      <c r="CF27" s="292">
        <f t="shared" si="19"/>
        <v>0</v>
      </c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459"/>
      <c r="DP27" s="351">
        <v>1</v>
      </c>
      <c r="DQ27" s="282">
        <v>47500</v>
      </c>
      <c r="DR27" s="282"/>
      <c r="DS27" s="282"/>
      <c r="DT27" s="282"/>
      <c r="DU27" s="282"/>
      <c r="DV27" s="282">
        <v>1</v>
      </c>
      <c r="DW27" s="282">
        <v>47500</v>
      </c>
      <c r="DX27" s="282"/>
      <c r="DY27" s="282"/>
      <c r="DZ27" s="282"/>
      <c r="EA27" s="282"/>
      <c r="EB27" s="282"/>
      <c r="EC27" s="282"/>
      <c r="ED27" s="282"/>
      <c r="EE27" s="282"/>
      <c r="EF27" s="282">
        <f t="shared" si="26"/>
        <v>1</v>
      </c>
      <c r="EG27" s="282">
        <f t="shared" si="26"/>
        <v>47500</v>
      </c>
      <c r="EH27" s="409">
        <v>1</v>
      </c>
      <c r="EI27" s="409">
        <v>47500</v>
      </c>
      <c r="EJ27" s="409"/>
      <c r="EK27" s="409"/>
      <c r="EL27" s="357"/>
      <c r="EM27" s="358">
        <v>1</v>
      </c>
      <c r="EN27" s="357"/>
      <c r="EO27" s="357"/>
      <c r="EP27" s="357"/>
      <c r="EQ27" s="357"/>
      <c r="ER27" s="357"/>
      <c r="ES27" s="357"/>
      <c r="ET27" s="357"/>
    </row>
    <row r="28" spans="1:150" ht="63">
      <c r="A28" s="492">
        <v>21</v>
      </c>
      <c r="B28" s="492" t="s">
        <v>3932</v>
      </c>
      <c r="C28" s="493" t="s">
        <v>3933</v>
      </c>
      <c r="D28" s="492" t="s">
        <v>58</v>
      </c>
      <c r="E28" s="511">
        <v>42500</v>
      </c>
      <c r="F28" s="321">
        <v>5000</v>
      </c>
      <c r="G28" s="404">
        <f t="shared" si="2"/>
        <v>47500</v>
      </c>
      <c r="H28" s="281">
        <f t="shared" si="0"/>
        <v>374.0625</v>
      </c>
      <c r="I28" s="282">
        <v>20</v>
      </c>
      <c r="J28" s="281">
        <f t="shared" si="3"/>
        <v>2749.0625</v>
      </c>
      <c r="K28" s="357" t="s">
        <v>3934</v>
      </c>
      <c r="L28" s="489">
        <f t="shared" si="1"/>
        <v>4488.75</v>
      </c>
      <c r="M28" s="458">
        <v>12</v>
      </c>
      <c r="N28" s="281">
        <f t="shared" si="4"/>
        <v>32988.75</v>
      </c>
      <c r="O28" s="282">
        <f t="shared" si="16"/>
        <v>15000</v>
      </c>
      <c r="P28" s="282">
        <f t="shared" si="21"/>
        <v>12500</v>
      </c>
      <c r="Q28" s="282">
        <f t="shared" si="21"/>
        <v>2500</v>
      </c>
      <c r="R28" s="282">
        <f t="shared" si="21"/>
        <v>0</v>
      </c>
      <c r="S28" s="512" t="s">
        <v>3935</v>
      </c>
      <c r="T28" s="282" t="s">
        <v>3550</v>
      </c>
      <c r="U28" s="282">
        <v>1800</v>
      </c>
      <c r="V28" s="282">
        <v>200</v>
      </c>
      <c r="W28" s="282"/>
      <c r="X28" s="347">
        <f t="shared" si="6"/>
        <v>2000</v>
      </c>
      <c r="Y28" s="282" t="s">
        <v>3550</v>
      </c>
      <c r="Z28" s="282">
        <v>5000</v>
      </c>
      <c r="AA28" s="282">
        <v>1000</v>
      </c>
      <c r="AB28" s="282"/>
      <c r="AC28" s="347">
        <f t="shared" si="7"/>
        <v>6000</v>
      </c>
      <c r="AD28" s="282" t="s">
        <v>3665</v>
      </c>
      <c r="AE28" s="282">
        <v>3000</v>
      </c>
      <c r="AF28" s="282">
        <v>1000</v>
      </c>
      <c r="AG28" s="282"/>
      <c r="AH28" s="347">
        <f t="shared" si="20"/>
        <v>4000</v>
      </c>
      <c r="AI28" s="282" t="s">
        <v>3666</v>
      </c>
      <c r="AJ28" s="282">
        <v>2700</v>
      </c>
      <c r="AK28" s="282">
        <v>300</v>
      </c>
      <c r="AL28" s="282"/>
      <c r="AM28" s="347">
        <f t="shared" si="8"/>
        <v>3000</v>
      </c>
      <c r="AN28" s="282"/>
      <c r="AO28" s="282"/>
      <c r="AP28" s="282"/>
      <c r="AQ28" s="282"/>
      <c r="AR28" s="347">
        <f t="shared" si="18"/>
        <v>0</v>
      </c>
      <c r="AS28" s="282"/>
      <c r="AT28" s="282"/>
      <c r="AU28" s="282"/>
      <c r="AV28" s="282"/>
      <c r="AW28" s="347">
        <f t="shared" si="9"/>
        <v>0</v>
      </c>
      <c r="AX28" s="282"/>
      <c r="AY28" s="282"/>
      <c r="AZ28" s="282"/>
      <c r="BA28" s="282"/>
      <c r="BB28" s="347">
        <f t="shared" si="10"/>
        <v>0</v>
      </c>
      <c r="BC28" s="282"/>
      <c r="BD28" s="282"/>
      <c r="BE28" s="282"/>
      <c r="BF28" s="282"/>
      <c r="BG28" s="282">
        <f t="shared" si="22"/>
        <v>0</v>
      </c>
      <c r="BH28" s="282"/>
      <c r="BI28" s="282"/>
      <c r="BJ28" s="282"/>
      <c r="BK28" s="282"/>
      <c r="BL28" s="282">
        <f t="shared" si="23"/>
        <v>0</v>
      </c>
      <c r="BM28" s="282"/>
      <c r="BN28" s="282"/>
      <c r="BO28" s="282"/>
      <c r="BP28" s="282"/>
      <c r="BQ28" s="282">
        <f t="shared" si="24"/>
        <v>0</v>
      </c>
      <c r="BR28" s="282"/>
      <c r="BS28" s="282"/>
      <c r="BT28" s="282"/>
      <c r="BU28" s="282"/>
      <c r="BV28" s="292">
        <f t="shared" si="25"/>
        <v>0</v>
      </c>
      <c r="BW28" s="282"/>
      <c r="BX28" s="282"/>
      <c r="BY28" s="282"/>
      <c r="BZ28" s="282"/>
      <c r="CA28" s="292">
        <f t="shared" si="15"/>
        <v>0</v>
      </c>
      <c r="CB28" s="282"/>
      <c r="CC28" s="282"/>
      <c r="CD28" s="282"/>
      <c r="CE28" s="282"/>
      <c r="CF28" s="292">
        <f t="shared" si="19"/>
        <v>0</v>
      </c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459"/>
      <c r="DP28" s="351">
        <v>1</v>
      </c>
      <c r="DQ28" s="282">
        <v>47500</v>
      </c>
      <c r="DR28" s="282"/>
      <c r="DS28" s="282"/>
      <c r="DT28" s="282"/>
      <c r="DU28" s="282"/>
      <c r="DV28" s="282">
        <v>1</v>
      </c>
      <c r="DW28" s="282">
        <v>47500</v>
      </c>
      <c r="DX28" s="282"/>
      <c r="DY28" s="282"/>
      <c r="DZ28" s="282"/>
      <c r="EA28" s="282"/>
      <c r="EB28" s="282"/>
      <c r="EC28" s="282"/>
      <c r="ED28" s="282"/>
      <c r="EE28" s="282"/>
      <c r="EF28" s="282">
        <f t="shared" si="26"/>
        <v>1</v>
      </c>
      <c r="EG28" s="282">
        <f t="shared" si="26"/>
        <v>47500</v>
      </c>
      <c r="EH28" s="409">
        <v>1</v>
      </c>
      <c r="EI28" s="409">
        <v>47500</v>
      </c>
      <c r="EJ28" s="409"/>
      <c r="EK28" s="409"/>
      <c r="EL28" s="357"/>
      <c r="EM28" s="358">
        <v>1</v>
      </c>
      <c r="EN28" s="357"/>
      <c r="EO28" s="357"/>
      <c r="EP28" s="357"/>
      <c r="EQ28" s="357"/>
      <c r="ER28" s="357"/>
      <c r="ES28" s="357"/>
      <c r="ET28" s="357"/>
    </row>
    <row r="29" spans="1:150" ht="63">
      <c r="A29" s="492">
        <v>22</v>
      </c>
      <c r="B29" s="497" t="s">
        <v>3936</v>
      </c>
      <c r="C29" s="493" t="s">
        <v>3937</v>
      </c>
      <c r="D29" s="492" t="s">
        <v>271</v>
      </c>
      <c r="E29" s="511">
        <v>42500</v>
      </c>
      <c r="F29" s="321">
        <v>5000</v>
      </c>
      <c r="G29" s="404">
        <f t="shared" si="2"/>
        <v>47500</v>
      </c>
      <c r="H29" s="281">
        <f t="shared" si="0"/>
        <v>374.0625</v>
      </c>
      <c r="I29" s="282">
        <v>20</v>
      </c>
      <c r="J29" s="281">
        <f t="shared" si="3"/>
        <v>2749.0625</v>
      </c>
      <c r="K29" s="357" t="s">
        <v>3938</v>
      </c>
      <c r="L29" s="489">
        <f t="shared" si="1"/>
        <v>4488.75</v>
      </c>
      <c r="M29" s="458">
        <v>12</v>
      </c>
      <c r="N29" s="281">
        <f t="shared" si="4"/>
        <v>32988.75</v>
      </c>
      <c r="O29" s="282">
        <f t="shared" si="16"/>
        <v>0</v>
      </c>
      <c r="P29" s="282">
        <f t="shared" si="21"/>
        <v>0</v>
      </c>
      <c r="Q29" s="282">
        <f t="shared" si="21"/>
        <v>0</v>
      </c>
      <c r="R29" s="282">
        <f t="shared" si="21"/>
        <v>0</v>
      </c>
      <c r="S29" s="512" t="s">
        <v>3939</v>
      </c>
      <c r="T29" s="282"/>
      <c r="U29" s="282"/>
      <c r="V29" s="282"/>
      <c r="W29" s="282"/>
      <c r="X29" s="347">
        <f t="shared" si="6"/>
        <v>0</v>
      </c>
      <c r="Y29" s="282"/>
      <c r="Z29" s="282"/>
      <c r="AA29" s="282"/>
      <c r="AB29" s="282"/>
      <c r="AC29" s="347">
        <f t="shared" si="7"/>
        <v>0</v>
      </c>
      <c r="AD29" s="282"/>
      <c r="AE29" s="282"/>
      <c r="AF29" s="282"/>
      <c r="AG29" s="282"/>
      <c r="AH29" s="347">
        <f t="shared" si="20"/>
        <v>0</v>
      </c>
      <c r="AI29" s="282"/>
      <c r="AJ29" s="282"/>
      <c r="AK29" s="282"/>
      <c r="AL29" s="282"/>
      <c r="AM29" s="347">
        <f t="shared" si="8"/>
        <v>0</v>
      </c>
      <c r="AN29" s="282"/>
      <c r="AO29" s="282"/>
      <c r="AP29" s="282"/>
      <c r="AQ29" s="282"/>
      <c r="AR29" s="347">
        <f t="shared" si="18"/>
        <v>0</v>
      </c>
      <c r="AS29" s="282"/>
      <c r="AT29" s="282"/>
      <c r="AU29" s="282"/>
      <c r="AV29" s="282"/>
      <c r="AW29" s="347">
        <f t="shared" si="9"/>
        <v>0</v>
      </c>
      <c r="AX29" s="282"/>
      <c r="AY29" s="282"/>
      <c r="AZ29" s="282"/>
      <c r="BA29" s="282"/>
      <c r="BB29" s="347">
        <f t="shared" si="10"/>
        <v>0</v>
      </c>
      <c r="BC29" s="282"/>
      <c r="BD29" s="282"/>
      <c r="BE29" s="282"/>
      <c r="BF29" s="282"/>
      <c r="BG29" s="282">
        <f t="shared" si="22"/>
        <v>0</v>
      </c>
      <c r="BH29" s="282"/>
      <c r="BI29" s="282"/>
      <c r="BJ29" s="282"/>
      <c r="BK29" s="282"/>
      <c r="BL29" s="282">
        <f t="shared" si="23"/>
        <v>0</v>
      </c>
      <c r="BM29" s="282"/>
      <c r="BN29" s="282"/>
      <c r="BO29" s="282"/>
      <c r="BP29" s="282"/>
      <c r="BQ29" s="282">
        <f t="shared" si="24"/>
        <v>0</v>
      </c>
      <c r="BR29" s="282"/>
      <c r="BS29" s="282"/>
      <c r="BT29" s="282"/>
      <c r="BU29" s="282"/>
      <c r="BV29" s="292">
        <f t="shared" si="25"/>
        <v>0</v>
      </c>
      <c r="BW29" s="282"/>
      <c r="BX29" s="282"/>
      <c r="BY29" s="282"/>
      <c r="BZ29" s="282"/>
      <c r="CA29" s="292">
        <f t="shared" si="15"/>
        <v>0</v>
      </c>
      <c r="CB29" s="282"/>
      <c r="CC29" s="282"/>
      <c r="CD29" s="282"/>
      <c r="CE29" s="282"/>
      <c r="CF29" s="292">
        <f t="shared" si="19"/>
        <v>0</v>
      </c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459"/>
      <c r="DP29" s="351">
        <v>1</v>
      </c>
      <c r="DQ29" s="282">
        <v>47500</v>
      </c>
      <c r="DR29" s="282"/>
      <c r="DS29" s="282"/>
      <c r="DT29" s="282"/>
      <c r="DU29" s="282"/>
      <c r="DV29" s="282">
        <v>1</v>
      </c>
      <c r="DW29" s="282">
        <v>47500</v>
      </c>
      <c r="DX29" s="282"/>
      <c r="DY29" s="282"/>
      <c r="DZ29" s="282"/>
      <c r="EA29" s="282"/>
      <c r="EB29" s="282"/>
      <c r="EC29" s="282"/>
      <c r="ED29" s="282"/>
      <c r="EE29" s="282"/>
      <c r="EF29" s="282">
        <f t="shared" si="26"/>
        <v>1</v>
      </c>
      <c r="EG29" s="282">
        <f t="shared" si="26"/>
        <v>47500</v>
      </c>
      <c r="EH29" s="409">
        <v>1</v>
      </c>
      <c r="EI29" s="409">
        <v>47500</v>
      </c>
      <c r="EJ29" s="409"/>
      <c r="EK29" s="409"/>
      <c r="EL29" s="357"/>
      <c r="EM29" s="358">
        <v>1</v>
      </c>
      <c r="EN29" s="357"/>
      <c r="EO29" s="357"/>
      <c r="EP29" s="357"/>
      <c r="EQ29" s="357"/>
      <c r="ER29" s="357"/>
      <c r="ES29" s="357"/>
      <c r="ET29" s="357"/>
    </row>
    <row r="30" spans="1:150" ht="63">
      <c r="A30" s="492">
        <v>23</v>
      </c>
      <c r="B30" s="497" t="s">
        <v>3940</v>
      </c>
      <c r="C30" s="493" t="s">
        <v>3896</v>
      </c>
      <c r="D30" s="492" t="s">
        <v>58</v>
      </c>
      <c r="E30" s="511">
        <v>42500</v>
      </c>
      <c r="F30" s="321">
        <v>5000</v>
      </c>
      <c r="G30" s="404">
        <f t="shared" si="2"/>
        <v>47500</v>
      </c>
      <c r="H30" s="281">
        <f t="shared" si="0"/>
        <v>374.0625</v>
      </c>
      <c r="I30" s="282">
        <v>20</v>
      </c>
      <c r="J30" s="281">
        <f t="shared" si="3"/>
        <v>2749.0625</v>
      </c>
      <c r="K30" s="357" t="s">
        <v>3941</v>
      </c>
      <c r="L30" s="489">
        <f t="shared" si="1"/>
        <v>4488.75</v>
      </c>
      <c r="M30" s="458">
        <v>12</v>
      </c>
      <c r="N30" s="281">
        <f t="shared" si="4"/>
        <v>32988.75</v>
      </c>
      <c r="O30" s="282">
        <f t="shared" si="16"/>
        <v>0</v>
      </c>
      <c r="P30" s="282">
        <f t="shared" si="21"/>
        <v>0</v>
      </c>
      <c r="Q30" s="282">
        <f t="shared" si="21"/>
        <v>0</v>
      </c>
      <c r="R30" s="282">
        <f t="shared" si="21"/>
        <v>0</v>
      </c>
      <c r="S30" s="512" t="s">
        <v>3942</v>
      </c>
      <c r="T30" s="282"/>
      <c r="U30" s="282"/>
      <c r="V30" s="282"/>
      <c r="W30" s="282"/>
      <c r="X30" s="347">
        <f t="shared" si="6"/>
        <v>0</v>
      </c>
      <c r="Y30" s="282"/>
      <c r="Z30" s="282"/>
      <c r="AA30" s="282"/>
      <c r="AB30" s="282"/>
      <c r="AC30" s="347">
        <f t="shared" si="7"/>
        <v>0</v>
      </c>
      <c r="AD30" s="282"/>
      <c r="AE30" s="282"/>
      <c r="AF30" s="282"/>
      <c r="AG30" s="282"/>
      <c r="AH30" s="347">
        <f t="shared" si="20"/>
        <v>0</v>
      </c>
      <c r="AI30" s="282"/>
      <c r="AJ30" s="282"/>
      <c r="AK30" s="282"/>
      <c r="AL30" s="282"/>
      <c r="AM30" s="347">
        <f t="shared" si="8"/>
        <v>0</v>
      </c>
      <c r="AN30" s="282"/>
      <c r="AO30" s="282"/>
      <c r="AP30" s="282"/>
      <c r="AQ30" s="282"/>
      <c r="AR30" s="347">
        <f t="shared" si="18"/>
        <v>0</v>
      </c>
      <c r="AS30" s="282"/>
      <c r="AT30" s="282"/>
      <c r="AU30" s="282"/>
      <c r="AV30" s="282"/>
      <c r="AW30" s="347">
        <f t="shared" si="9"/>
        <v>0</v>
      </c>
      <c r="AX30" s="282"/>
      <c r="AY30" s="282"/>
      <c r="AZ30" s="282"/>
      <c r="BA30" s="282"/>
      <c r="BB30" s="347">
        <f t="shared" si="10"/>
        <v>0</v>
      </c>
      <c r="BC30" s="282"/>
      <c r="BD30" s="282"/>
      <c r="BE30" s="282"/>
      <c r="BF30" s="282"/>
      <c r="BG30" s="282">
        <f t="shared" si="22"/>
        <v>0</v>
      </c>
      <c r="BH30" s="282"/>
      <c r="BI30" s="282"/>
      <c r="BJ30" s="282"/>
      <c r="BK30" s="282"/>
      <c r="BL30" s="282">
        <f t="shared" si="23"/>
        <v>0</v>
      </c>
      <c r="BM30" s="282"/>
      <c r="BN30" s="282"/>
      <c r="BO30" s="282"/>
      <c r="BP30" s="282"/>
      <c r="BQ30" s="282">
        <f t="shared" si="24"/>
        <v>0</v>
      </c>
      <c r="BR30" s="282"/>
      <c r="BS30" s="282"/>
      <c r="BT30" s="282"/>
      <c r="BU30" s="282"/>
      <c r="BV30" s="292">
        <f t="shared" si="25"/>
        <v>0</v>
      </c>
      <c r="BW30" s="282"/>
      <c r="BX30" s="282"/>
      <c r="BY30" s="282"/>
      <c r="BZ30" s="282"/>
      <c r="CA30" s="292">
        <f t="shared" si="15"/>
        <v>0</v>
      </c>
      <c r="CB30" s="282"/>
      <c r="CC30" s="282"/>
      <c r="CD30" s="282"/>
      <c r="CE30" s="282"/>
      <c r="CF30" s="292">
        <f t="shared" si="19"/>
        <v>0</v>
      </c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459"/>
      <c r="DP30" s="351">
        <v>1</v>
      </c>
      <c r="DQ30" s="282">
        <v>47500</v>
      </c>
      <c r="DR30" s="282"/>
      <c r="DS30" s="282"/>
      <c r="DT30" s="282"/>
      <c r="DU30" s="282"/>
      <c r="DV30" s="282">
        <v>1</v>
      </c>
      <c r="DW30" s="282">
        <v>47500</v>
      </c>
      <c r="DX30" s="282"/>
      <c r="DY30" s="282"/>
      <c r="DZ30" s="282"/>
      <c r="EA30" s="282"/>
      <c r="EB30" s="282"/>
      <c r="EC30" s="282"/>
      <c r="ED30" s="282"/>
      <c r="EE30" s="282"/>
      <c r="EF30" s="282">
        <f t="shared" si="26"/>
        <v>1</v>
      </c>
      <c r="EG30" s="282">
        <f t="shared" si="26"/>
        <v>47500</v>
      </c>
      <c r="EH30" s="409">
        <v>1</v>
      </c>
      <c r="EI30" s="409">
        <v>47500</v>
      </c>
      <c r="EJ30" s="409"/>
      <c r="EK30" s="409"/>
      <c r="EL30" s="357"/>
      <c r="EM30" s="358">
        <v>1</v>
      </c>
      <c r="EN30" s="357"/>
      <c r="EO30" s="357"/>
      <c r="EP30" s="357"/>
      <c r="EQ30" s="357"/>
      <c r="ER30" s="357"/>
      <c r="ES30" s="357"/>
      <c r="ET30" s="357"/>
    </row>
    <row r="31" spans="1:150" ht="63">
      <c r="A31" s="492">
        <v>24</v>
      </c>
      <c r="B31" s="492" t="s">
        <v>3943</v>
      </c>
      <c r="C31" s="493" t="s">
        <v>3944</v>
      </c>
      <c r="D31" s="492" t="s">
        <v>3945</v>
      </c>
      <c r="E31" s="511">
        <v>34000</v>
      </c>
      <c r="F31" s="321">
        <v>4000</v>
      </c>
      <c r="G31" s="404">
        <f t="shared" si="2"/>
        <v>38000</v>
      </c>
      <c r="H31" s="281">
        <f t="shared" si="0"/>
        <v>299.25</v>
      </c>
      <c r="I31" s="282">
        <v>20</v>
      </c>
      <c r="J31" s="281">
        <f t="shared" si="3"/>
        <v>2199.25</v>
      </c>
      <c r="K31" s="357" t="s">
        <v>3946</v>
      </c>
      <c r="L31" s="489">
        <f t="shared" si="1"/>
        <v>3591</v>
      </c>
      <c r="M31" s="458">
        <v>12</v>
      </c>
      <c r="N31" s="281">
        <f t="shared" si="4"/>
        <v>26391</v>
      </c>
      <c r="O31" s="282">
        <f t="shared" si="16"/>
        <v>4400</v>
      </c>
      <c r="P31" s="282">
        <f t="shared" si="21"/>
        <v>3800</v>
      </c>
      <c r="Q31" s="282">
        <f t="shared" si="21"/>
        <v>600</v>
      </c>
      <c r="R31" s="282">
        <f t="shared" si="21"/>
        <v>0</v>
      </c>
      <c r="S31" s="512" t="s">
        <v>3935</v>
      </c>
      <c r="T31" s="282" t="s">
        <v>3599</v>
      </c>
      <c r="U31" s="282">
        <v>1900</v>
      </c>
      <c r="V31" s="282">
        <v>300</v>
      </c>
      <c r="W31" s="282"/>
      <c r="X31" s="347">
        <f t="shared" si="6"/>
        <v>2200</v>
      </c>
      <c r="Y31" s="289" t="s">
        <v>3638</v>
      </c>
      <c r="Z31" s="282">
        <v>1900</v>
      </c>
      <c r="AA31" s="282">
        <v>300</v>
      </c>
      <c r="AB31" s="282"/>
      <c r="AC31" s="347">
        <f t="shared" si="7"/>
        <v>2200</v>
      </c>
      <c r="AD31" s="282"/>
      <c r="AE31" s="282"/>
      <c r="AF31" s="282"/>
      <c r="AG31" s="282"/>
      <c r="AH31" s="347">
        <f t="shared" si="20"/>
        <v>0</v>
      </c>
      <c r="AI31" s="282"/>
      <c r="AJ31" s="282"/>
      <c r="AK31" s="282"/>
      <c r="AL31" s="282"/>
      <c r="AM31" s="347">
        <f t="shared" si="8"/>
        <v>0</v>
      </c>
      <c r="AN31" s="282"/>
      <c r="AO31" s="282"/>
      <c r="AP31" s="282"/>
      <c r="AQ31" s="282"/>
      <c r="AR31" s="347">
        <f t="shared" si="18"/>
        <v>0</v>
      </c>
      <c r="AS31" s="282"/>
      <c r="AT31" s="282"/>
      <c r="AU31" s="282"/>
      <c r="AV31" s="282"/>
      <c r="AW31" s="347">
        <f t="shared" si="9"/>
        <v>0</v>
      </c>
      <c r="AX31" s="282"/>
      <c r="AY31" s="282"/>
      <c r="AZ31" s="282"/>
      <c r="BA31" s="282"/>
      <c r="BB31" s="347">
        <f t="shared" si="10"/>
        <v>0</v>
      </c>
      <c r="BC31" s="282"/>
      <c r="BD31" s="282"/>
      <c r="BE31" s="282"/>
      <c r="BF31" s="282"/>
      <c r="BG31" s="282">
        <f t="shared" si="22"/>
        <v>0</v>
      </c>
      <c r="BH31" s="282"/>
      <c r="BI31" s="282"/>
      <c r="BJ31" s="282"/>
      <c r="BK31" s="282"/>
      <c r="BL31" s="282">
        <f t="shared" si="23"/>
        <v>0</v>
      </c>
      <c r="BM31" s="282"/>
      <c r="BN31" s="282"/>
      <c r="BO31" s="282"/>
      <c r="BP31" s="282"/>
      <c r="BQ31" s="282">
        <f t="shared" si="24"/>
        <v>0</v>
      </c>
      <c r="BR31" s="282"/>
      <c r="BS31" s="282"/>
      <c r="BT31" s="282"/>
      <c r="BU31" s="282"/>
      <c r="BV31" s="292">
        <f t="shared" si="25"/>
        <v>0</v>
      </c>
      <c r="BW31" s="282"/>
      <c r="BX31" s="282"/>
      <c r="BY31" s="282"/>
      <c r="BZ31" s="282"/>
      <c r="CA31" s="292">
        <f t="shared" si="15"/>
        <v>0</v>
      </c>
      <c r="CB31" s="282"/>
      <c r="CC31" s="282"/>
      <c r="CD31" s="282"/>
      <c r="CE31" s="282"/>
      <c r="CF31" s="292">
        <f t="shared" si="19"/>
        <v>0</v>
      </c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459"/>
      <c r="DP31" s="351">
        <v>1</v>
      </c>
      <c r="DQ31" s="282">
        <v>38000</v>
      </c>
      <c r="DR31" s="282"/>
      <c r="DS31" s="282"/>
      <c r="DT31" s="282"/>
      <c r="DU31" s="282"/>
      <c r="DV31" s="282">
        <v>1</v>
      </c>
      <c r="DW31" s="282">
        <v>38000</v>
      </c>
      <c r="DX31" s="282"/>
      <c r="DY31" s="282"/>
      <c r="DZ31" s="282"/>
      <c r="EA31" s="282"/>
      <c r="EB31" s="282"/>
      <c r="EC31" s="282"/>
      <c r="ED31" s="282"/>
      <c r="EE31" s="282"/>
      <c r="EF31" s="282">
        <f t="shared" si="26"/>
        <v>1</v>
      </c>
      <c r="EG31" s="282">
        <f t="shared" si="26"/>
        <v>38000</v>
      </c>
      <c r="EH31" s="409">
        <v>1</v>
      </c>
      <c r="EI31" s="409">
        <v>38000</v>
      </c>
      <c r="EJ31" s="409"/>
      <c r="EK31" s="409"/>
      <c r="EL31" s="357"/>
      <c r="EM31" s="358">
        <v>1</v>
      </c>
      <c r="EN31" s="357"/>
      <c r="EO31" s="357"/>
      <c r="EP31" s="357"/>
      <c r="EQ31" s="357"/>
      <c r="ER31" s="357"/>
      <c r="ES31" s="357"/>
      <c r="ET31" s="357"/>
    </row>
    <row r="32" spans="1:150" ht="60">
      <c r="A32" s="492">
        <v>25</v>
      </c>
      <c r="B32" s="492" t="s">
        <v>3947</v>
      </c>
      <c r="C32" s="493" t="s">
        <v>155</v>
      </c>
      <c r="D32" s="492" t="s">
        <v>3948</v>
      </c>
      <c r="E32" s="321">
        <v>42500</v>
      </c>
      <c r="F32" s="321">
        <v>5000</v>
      </c>
      <c r="G32" s="404">
        <f t="shared" si="2"/>
        <v>47500</v>
      </c>
      <c r="H32" s="281">
        <f t="shared" si="0"/>
        <v>374.0625</v>
      </c>
      <c r="I32" s="282">
        <v>20</v>
      </c>
      <c r="J32" s="281">
        <f t="shared" si="3"/>
        <v>2749.0625</v>
      </c>
      <c r="K32" s="321" t="s">
        <v>3949</v>
      </c>
      <c r="L32" s="489">
        <f t="shared" si="1"/>
        <v>4488.75</v>
      </c>
      <c r="M32" s="458">
        <v>12</v>
      </c>
      <c r="N32" s="281">
        <f t="shared" si="4"/>
        <v>32988.75</v>
      </c>
      <c r="O32" s="282">
        <f t="shared" si="16"/>
        <v>0</v>
      </c>
      <c r="P32" s="282">
        <f t="shared" si="21"/>
        <v>0</v>
      </c>
      <c r="Q32" s="282">
        <f t="shared" si="21"/>
        <v>0</v>
      </c>
      <c r="R32" s="282">
        <f t="shared" si="21"/>
        <v>0</v>
      </c>
      <c r="S32" s="512" t="s">
        <v>3935</v>
      </c>
      <c r="T32" s="282"/>
      <c r="U32" s="282"/>
      <c r="V32" s="282"/>
      <c r="W32" s="282"/>
      <c r="X32" s="347">
        <f t="shared" si="6"/>
        <v>0</v>
      </c>
      <c r="Y32" s="282"/>
      <c r="Z32" s="282"/>
      <c r="AA32" s="282"/>
      <c r="AB32" s="282"/>
      <c r="AC32" s="347">
        <f t="shared" si="7"/>
        <v>0</v>
      </c>
      <c r="AD32" s="282"/>
      <c r="AE32" s="282"/>
      <c r="AF32" s="282"/>
      <c r="AG32" s="282"/>
      <c r="AH32" s="347">
        <f t="shared" si="20"/>
        <v>0</v>
      </c>
      <c r="AI32" s="282"/>
      <c r="AJ32" s="282"/>
      <c r="AK32" s="282"/>
      <c r="AL32" s="282"/>
      <c r="AM32" s="347">
        <f t="shared" si="8"/>
        <v>0</v>
      </c>
      <c r="AN32" s="282"/>
      <c r="AO32" s="282"/>
      <c r="AP32" s="282"/>
      <c r="AQ32" s="282"/>
      <c r="AR32" s="347">
        <f t="shared" si="18"/>
        <v>0</v>
      </c>
      <c r="AS32" s="282"/>
      <c r="AT32" s="282"/>
      <c r="AU32" s="282"/>
      <c r="AV32" s="282"/>
      <c r="AW32" s="347">
        <f t="shared" si="9"/>
        <v>0</v>
      </c>
      <c r="AX32" s="282"/>
      <c r="AY32" s="282"/>
      <c r="AZ32" s="282"/>
      <c r="BA32" s="282"/>
      <c r="BB32" s="347">
        <f t="shared" si="10"/>
        <v>0</v>
      </c>
      <c r="BC32" s="282"/>
      <c r="BD32" s="282"/>
      <c r="BE32" s="282"/>
      <c r="BF32" s="282"/>
      <c r="BG32" s="282">
        <f t="shared" si="22"/>
        <v>0</v>
      </c>
      <c r="BH32" s="282"/>
      <c r="BI32" s="282"/>
      <c r="BJ32" s="282"/>
      <c r="BK32" s="282"/>
      <c r="BL32" s="282">
        <f t="shared" si="23"/>
        <v>0</v>
      </c>
      <c r="BM32" s="282"/>
      <c r="BN32" s="282"/>
      <c r="BO32" s="282"/>
      <c r="BP32" s="282"/>
      <c r="BQ32" s="282">
        <f t="shared" si="24"/>
        <v>0</v>
      </c>
      <c r="BR32" s="282"/>
      <c r="BS32" s="282"/>
      <c r="BT32" s="282"/>
      <c r="BU32" s="282"/>
      <c r="BV32" s="292">
        <f t="shared" si="25"/>
        <v>0</v>
      </c>
      <c r="BW32" s="282"/>
      <c r="BX32" s="282"/>
      <c r="BY32" s="282"/>
      <c r="BZ32" s="282"/>
      <c r="CA32" s="292">
        <f t="shared" si="15"/>
        <v>0</v>
      </c>
      <c r="CB32" s="282"/>
      <c r="CC32" s="282"/>
      <c r="CD32" s="282"/>
      <c r="CE32" s="282"/>
      <c r="CF32" s="292">
        <f t="shared" si="19"/>
        <v>0</v>
      </c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459"/>
      <c r="DP32" s="351">
        <v>1</v>
      </c>
      <c r="DQ32" s="282">
        <v>47500</v>
      </c>
      <c r="DR32" s="282"/>
      <c r="DS32" s="282"/>
      <c r="DT32" s="282">
        <v>1</v>
      </c>
      <c r="DU32" s="282">
        <v>47500</v>
      </c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>
        <f t="shared" si="26"/>
        <v>1</v>
      </c>
      <c r="EG32" s="282">
        <f t="shared" si="26"/>
        <v>47500</v>
      </c>
      <c r="EH32" s="409">
        <v>1</v>
      </c>
      <c r="EI32" s="409">
        <v>47500</v>
      </c>
      <c r="EJ32" s="409"/>
      <c r="EK32" s="409"/>
      <c r="EL32" s="357"/>
      <c r="EM32" s="358">
        <v>1</v>
      </c>
      <c r="EN32" s="357"/>
      <c r="EO32" s="357"/>
      <c r="EP32" s="357"/>
      <c r="EQ32" s="357"/>
      <c r="ER32" s="357"/>
      <c r="ES32" s="357"/>
      <c r="ET32" s="357"/>
    </row>
    <row r="33" spans="1:150" ht="63">
      <c r="A33" s="492">
        <v>26</v>
      </c>
      <c r="B33" s="492" t="s">
        <v>3950</v>
      </c>
      <c r="C33" s="493" t="s">
        <v>155</v>
      </c>
      <c r="D33" s="492" t="s">
        <v>3788</v>
      </c>
      <c r="E33" s="321">
        <v>42500</v>
      </c>
      <c r="F33" s="321">
        <v>5000</v>
      </c>
      <c r="G33" s="404">
        <f t="shared" si="2"/>
        <v>47500</v>
      </c>
      <c r="H33" s="281">
        <f t="shared" si="0"/>
        <v>374.0625</v>
      </c>
      <c r="I33" s="282">
        <v>20</v>
      </c>
      <c r="J33" s="281">
        <f t="shared" si="3"/>
        <v>2749.0625</v>
      </c>
      <c r="K33" s="321" t="s">
        <v>3951</v>
      </c>
      <c r="L33" s="489">
        <f t="shared" si="1"/>
        <v>4488.75</v>
      </c>
      <c r="M33" s="458">
        <v>12</v>
      </c>
      <c r="N33" s="281">
        <f t="shared" si="4"/>
        <v>32988.75</v>
      </c>
      <c r="O33" s="282">
        <f t="shared" si="16"/>
        <v>27500</v>
      </c>
      <c r="P33" s="282">
        <f t="shared" si="21"/>
        <v>23750</v>
      </c>
      <c r="Q33" s="282">
        <f t="shared" si="21"/>
        <v>3750</v>
      </c>
      <c r="R33" s="282">
        <f t="shared" si="21"/>
        <v>0</v>
      </c>
      <c r="S33" s="512" t="s">
        <v>3540</v>
      </c>
      <c r="T33" s="282" t="s">
        <v>3600</v>
      </c>
      <c r="U33" s="282">
        <v>2375</v>
      </c>
      <c r="V33" s="282">
        <v>375</v>
      </c>
      <c r="W33" s="282"/>
      <c r="X33" s="347">
        <f t="shared" si="6"/>
        <v>2750</v>
      </c>
      <c r="Y33" s="289" t="s">
        <v>3638</v>
      </c>
      <c r="Z33" s="282">
        <v>2375</v>
      </c>
      <c r="AA33" s="282">
        <v>375</v>
      </c>
      <c r="AB33" s="282"/>
      <c r="AC33" s="347">
        <f t="shared" si="7"/>
        <v>2750</v>
      </c>
      <c r="AD33" s="355">
        <v>39874</v>
      </c>
      <c r="AE33" s="282">
        <v>4750</v>
      </c>
      <c r="AF33" s="282">
        <v>750</v>
      </c>
      <c r="AG33" s="282"/>
      <c r="AH33" s="347">
        <f t="shared" si="20"/>
        <v>5500</v>
      </c>
      <c r="AI33" s="282" t="s">
        <v>3626</v>
      </c>
      <c r="AJ33" s="282">
        <v>4750</v>
      </c>
      <c r="AK33" s="282">
        <v>750</v>
      </c>
      <c r="AL33" s="282"/>
      <c r="AM33" s="347">
        <f t="shared" si="8"/>
        <v>5500</v>
      </c>
      <c r="AN33" s="282" t="s">
        <v>3550</v>
      </c>
      <c r="AO33" s="282">
        <v>4750</v>
      </c>
      <c r="AP33" s="282">
        <v>750</v>
      </c>
      <c r="AQ33" s="282"/>
      <c r="AR33" s="347">
        <f t="shared" si="18"/>
        <v>5500</v>
      </c>
      <c r="AS33" s="282" t="s">
        <v>3666</v>
      </c>
      <c r="AT33" s="282">
        <v>2375</v>
      </c>
      <c r="AU33" s="282">
        <v>375</v>
      </c>
      <c r="AV33" s="282"/>
      <c r="AW33" s="347">
        <f t="shared" si="9"/>
        <v>2750</v>
      </c>
      <c r="AX33" s="282" t="s">
        <v>3666</v>
      </c>
      <c r="AY33" s="282">
        <v>2375</v>
      </c>
      <c r="AZ33" s="282">
        <v>375</v>
      </c>
      <c r="BA33" s="282"/>
      <c r="BB33" s="347">
        <f t="shared" si="10"/>
        <v>2750</v>
      </c>
      <c r="BC33" s="282"/>
      <c r="BD33" s="282"/>
      <c r="BE33" s="282"/>
      <c r="BF33" s="282"/>
      <c r="BG33" s="282">
        <f t="shared" si="22"/>
        <v>0</v>
      </c>
      <c r="BH33" s="282"/>
      <c r="BI33" s="282"/>
      <c r="BJ33" s="282"/>
      <c r="BK33" s="282"/>
      <c r="BL33" s="282">
        <f t="shared" si="23"/>
        <v>0</v>
      </c>
      <c r="BM33" s="282"/>
      <c r="BN33" s="282"/>
      <c r="BO33" s="282"/>
      <c r="BP33" s="282"/>
      <c r="BQ33" s="282">
        <f t="shared" si="24"/>
        <v>0</v>
      </c>
      <c r="BR33" s="282"/>
      <c r="BS33" s="282"/>
      <c r="BT33" s="282"/>
      <c r="BU33" s="282"/>
      <c r="BV33" s="292">
        <f t="shared" si="25"/>
        <v>0</v>
      </c>
      <c r="BW33" s="282"/>
      <c r="BX33" s="282"/>
      <c r="BY33" s="282"/>
      <c r="BZ33" s="282"/>
      <c r="CA33" s="292">
        <f t="shared" si="15"/>
        <v>0</v>
      </c>
      <c r="CB33" s="282"/>
      <c r="CC33" s="282"/>
      <c r="CD33" s="282"/>
      <c r="CE33" s="282"/>
      <c r="CF33" s="292">
        <f t="shared" si="19"/>
        <v>0</v>
      </c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459"/>
      <c r="DP33" s="351">
        <v>1</v>
      </c>
      <c r="DQ33" s="282">
        <v>47500</v>
      </c>
      <c r="DR33" s="282"/>
      <c r="DS33" s="282"/>
      <c r="DT33" s="282">
        <v>1</v>
      </c>
      <c r="DU33" s="282">
        <v>47500</v>
      </c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>
        <f t="shared" si="26"/>
        <v>1</v>
      </c>
      <c r="EG33" s="282">
        <f t="shared" si="26"/>
        <v>47500</v>
      </c>
      <c r="EH33" s="409">
        <v>1</v>
      </c>
      <c r="EI33" s="409">
        <v>47500</v>
      </c>
      <c r="EJ33" s="409"/>
      <c r="EK33" s="409"/>
      <c r="EL33" s="357"/>
      <c r="EM33" s="358">
        <v>1</v>
      </c>
      <c r="EN33" s="357"/>
      <c r="EO33" s="357"/>
      <c r="EP33" s="357"/>
      <c r="EQ33" s="357"/>
      <c r="ER33" s="357"/>
      <c r="ES33" s="357"/>
      <c r="ET33" s="357"/>
    </row>
    <row r="34" spans="1:150" ht="63">
      <c r="A34" s="492">
        <v>27</v>
      </c>
      <c r="B34" s="492" t="s">
        <v>3952</v>
      </c>
      <c r="C34" s="493" t="s">
        <v>155</v>
      </c>
      <c r="D34" s="492" t="s">
        <v>3897</v>
      </c>
      <c r="E34" s="321">
        <v>34000</v>
      </c>
      <c r="F34" s="321">
        <v>4000</v>
      </c>
      <c r="G34" s="404">
        <f t="shared" si="2"/>
        <v>38000</v>
      </c>
      <c r="H34" s="281">
        <f t="shared" si="0"/>
        <v>299.25</v>
      </c>
      <c r="I34" s="282">
        <v>20</v>
      </c>
      <c r="J34" s="281">
        <f t="shared" si="3"/>
        <v>2199.25</v>
      </c>
      <c r="K34" s="513" t="s">
        <v>3953</v>
      </c>
      <c r="L34" s="489">
        <f t="shared" si="1"/>
        <v>3591</v>
      </c>
      <c r="M34" s="458">
        <v>12</v>
      </c>
      <c r="N34" s="281">
        <f t="shared" si="4"/>
        <v>26391</v>
      </c>
      <c r="O34" s="282">
        <f t="shared" si="16"/>
        <v>0</v>
      </c>
      <c r="P34" s="282">
        <f t="shared" si="21"/>
        <v>0</v>
      </c>
      <c r="Q34" s="282">
        <f t="shared" si="21"/>
        <v>0</v>
      </c>
      <c r="R34" s="282">
        <f t="shared" si="21"/>
        <v>0</v>
      </c>
      <c r="S34" s="514" t="s">
        <v>3954</v>
      </c>
      <c r="T34" s="282"/>
      <c r="U34" s="282"/>
      <c r="V34" s="282"/>
      <c r="W34" s="282"/>
      <c r="X34" s="347">
        <f t="shared" si="6"/>
        <v>0</v>
      </c>
      <c r="Y34" s="282"/>
      <c r="Z34" s="282"/>
      <c r="AA34" s="282"/>
      <c r="AB34" s="282"/>
      <c r="AC34" s="347">
        <f t="shared" si="7"/>
        <v>0</v>
      </c>
      <c r="AD34" s="282"/>
      <c r="AE34" s="282"/>
      <c r="AF34" s="282"/>
      <c r="AG34" s="282"/>
      <c r="AH34" s="347">
        <f t="shared" si="20"/>
        <v>0</v>
      </c>
      <c r="AI34" s="282"/>
      <c r="AJ34" s="282"/>
      <c r="AK34" s="282"/>
      <c r="AL34" s="282"/>
      <c r="AM34" s="347">
        <f t="shared" si="8"/>
        <v>0</v>
      </c>
      <c r="AN34" s="282"/>
      <c r="AO34" s="282"/>
      <c r="AP34" s="282"/>
      <c r="AQ34" s="282"/>
      <c r="AR34" s="347">
        <f t="shared" si="18"/>
        <v>0</v>
      </c>
      <c r="AS34" s="282"/>
      <c r="AT34" s="282"/>
      <c r="AU34" s="282"/>
      <c r="AV34" s="282"/>
      <c r="AW34" s="347">
        <f t="shared" si="9"/>
        <v>0</v>
      </c>
      <c r="AX34" s="282"/>
      <c r="AY34" s="282"/>
      <c r="AZ34" s="282"/>
      <c r="BA34" s="282"/>
      <c r="BB34" s="347">
        <f t="shared" si="10"/>
        <v>0</v>
      </c>
      <c r="BC34" s="282"/>
      <c r="BD34" s="282"/>
      <c r="BE34" s="282"/>
      <c r="BF34" s="282"/>
      <c r="BG34" s="282">
        <f t="shared" si="22"/>
        <v>0</v>
      </c>
      <c r="BH34" s="282"/>
      <c r="BI34" s="282"/>
      <c r="BJ34" s="282"/>
      <c r="BK34" s="282"/>
      <c r="BL34" s="282">
        <f t="shared" si="23"/>
        <v>0</v>
      </c>
      <c r="BM34" s="282"/>
      <c r="BN34" s="282"/>
      <c r="BO34" s="282"/>
      <c r="BP34" s="282"/>
      <c r="BQ34" s="282">
        <f t="shared" si="24"/>
        <v>0</v>
      </c>
      <c r="BR34" s="282"/>
      <c r="BS34" s="282"/>
      <c r="BT34" s="282"/>
      <c r="BU34" s="282"/>
      <c r="BV34" s="292">
        <f t="shared" si="25"/>
        <v>0</v>
      </c>
      <c r="BW34" s="282"/>
      <c r="BX34" s="282"/>
      <c r="BY34" s="282"/>
      <c r="BZ34" s="282"/>
      <c r="CA34" s="292">
        <f t="shared" si="15"/>
        <v>0</v>
      </c>
      <c r="CB34" s="282"/>
      <c r="CC34" s="282"/>
      <c r="CD34" s="282"/>
      <c r="CE34" s="282"/>
      <c r="CF34" s="292">
        <f t="shared" si="19"/>
        <v>0</v>
      </c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459"/>
      <c r="DP34" s="351">
        <v>1</v>
      </c>
      <c r="DQ34" s="282">
        <v>38000</v>
      </c>
      <c r="DR34" s="282"/>
      <c r="DS34" s="282"/>
      <c r="DT34" s="282">
        <v>1</v>
      </c>
      <c r="DU34" s="282">
        <v>38000</v>
      </c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>
        <f t="shared" si="26"/>
        <v>1</v>
      </c>
      <c r="EG34" s="282">
        <f t="shared" si="26"/>
        <v>38000</v>
      </c>
      <c r="EH34" s="409">
        <v>1</v>
      </c>
      <c r="EI34" s="409">
        <v>38000</v>
      </c>
      <c r="EJ34" s="409"/>
      <c r="EK34" s="409"/>
      <c r="EL34" s="357"/>
      <c r="EM34" s="358">
        <v>1</v>
      </c>
      <c r="EN34" s="357"/>
      <c r="EO34" s="357"/>
      <c r="EP34" s="357"/>
      <c r="EQ34" s="357"/>
      <c r="ER34" s="357"/>
      <c r="ES34" s="357"/>
      <c r="ET34" s="357"/>
    </row>
    <row r="35" spans="1:150" ht="78.75">
      <c r="A35" s="492">
        <v>28</v>
      </c>
      <c r="B35" s="492" t="s">
        <v>3955</v>
      </c>
      <c r="C35" s="493" t="s">
        <v>155</v>
      </c>
      <c r="D35" s="492" t="s">
        <v>3788</v>
      </c>
      <c r="E35" s="321">
        <v>42500</v>
      </c>
      <c r="F35" s="321">
        <v>5000</v>
      </c>
      <c r="G35" s="404">
        <f t="shared" si="2"/>
        <v>47500</v>
      </c>
      <c r="H35" s="281">
        <f t="shared" si="0"/>
        <v>374.0625</v>
      </c>
      <c r="I35" s="282">
        <v>20</v>
      </c>
      <c r="J35" s="281">
        <f t="shared" si="3"/>
        <v>2749.0625</v>
      </c>
      <c r="K35" s="321" t="s">
        <v>3956</v>
      </c>
      <c r="L35" s="489">
        <f t="shared" si="1"/>
        <v>4488.75</v>
      </c>
      <c r="M35" s="458">
        <v>12</v>
      </c>
      <c r="N35" s="281">
        <f t="shared" si="4"/>
        <v>32988.75</v>
      </c>
      <c r="O35" s="282">
        <f t="shared" si="16"/>
        <v>28600</v>
      </c>
      <c r="P35" s="282">
        <f t="shared" si="21"/>
        <v>23650</v>
      </c>
      <c r="Q35" s="282">
        <f t="shared" si="21"/>
        <v>4950</v>
      </c>
      <c r="R35" s="282">
        <f t="shared" si="21"/>
        <v>0</v>
      </c>
      <c r="S35" s="512" t="s">
        <v>3957</v>
      </c>
      <c r="T35" s="282" t="s">
        <v>3600</v>
      </c>
      <c r="U35" s="282">
        <v>4000</v>
      </c>
      <c r="V35" s="282">
        <v>1000</v>
      </c>
      <c r="W35" s="282"/>
      <c r="X35" s="347">
        <f t="shared" si="6"/>
        <v>5000</v>
      </c>
      <c r="Y35" s="289" t="s">
        <v>3638</v>
      </c>
      <c r="Z35" s="282">
        <v>9250</v>
      </c>
      <c r="AA35" s="282">
        <v>2250</v>
      </c>
      <c r="AB35" s="282"/>
      <c r="AC35" s="347">
        <f t="shared" si="7"/>
        <v>11500</v>
      </c>
      <c r="AD35" s="282" t="s">
        <v>3601</v>
      </c>
      <c r="AE35" s="282">
        <v>4750</v>
      </c>
      <c r="AF35" s="282">
        <v>750</v>
      </c>
      <c r="AG35" s="282"/>
      <c r="AH35" s="347">
        <f t="shared" si="20"/>
        <v>5500</v>
      </c>
      <c r="AI35" s="282" t="s">
        <v>3626</v>
      </c>
      <c r="AJ35" s="282">
        <v>4750</v>
      </c>
      <c r="AK35" s="282">
        <v>750</v>
      </c>
      <c r="AL35" s="282"/>
      <c r="AM35" s="347">
        <f t="shared" si="8"/>
        <v>5500</v>
      </c>
      <c r="AN35" s="282" t="s">
        <v>3550</v>
      </c>
      <c r="AO35" s="282">
        <v>900</v>
      </c>
      <c r="AP35" s="282">
        <v>200</v>
      </c>
      <c r="AQ35" s="282"/>
      <c r="AR35" s="347">
        <f t="shared" si="18"/>
        <v>1100</v>
      </c>
      <c r="AS35" s="282"/>
      <c r="AT35" s="282"/>
      <c r="AU35" s="282"/>
      <c r="AV35" s="282"/>
      <c r="AW35" s="347">
        <f t="shared" si="9"/>
        <v>0</v>
      </c>
      <c r="AX35" s="282"/>
      <c r="AY35" s="282"/>
      <c r="AZ35" s="282"/>
      <c r="BA35" s="282"/>
      <c r="BB35" s="347">
        <f t="shared" si="10"/>
        <v>0</v>
      </c>
      <c r="BC35" s="282"/>
      <c r="BD35" s="282"/>
      <c r="BE35" s="282"/>
      <c r="BF35" s="282"/>
      <c r="BG35" s="282">
        <f t="shared" si="22"/>
        <v>0</v>
      </c>
      <c r="BH35" s="282"/>
      <c r="BI35" s="282"/>
      <c r="BJ35" s="282"/>
      <c r="BK35" s="282"/>
      <c r="BL35" s="282">
        <f t="shared" si="23"/>
        <v>0</v>
      </c>
      <c r="BM35" s="282"/>
      <c r="BN35" s="282"/>
      <c r="BO35" s="282"/>
      <c r="BP35" s="282"/>
      <c r="BQ35" s="282">
        <f t="shared" si="24"/>
        <v>0</v>
      </c>
      <c r="BR35" s="282"/>
      <c r="BS35" s="282"/>
      <c r="BT35" s="282"/>
      <c r="BU35" s="282"/>
      <c r="BV35" s="292">
        <f t="shared" si="25"/>
        <v>0</v>
      </c>
      <c r="BW35" s="282"/>
      <c r="BX35" s="282"/>
      <c r="BY35" s="282"/>
      <c r="BZ35" s="282"/>
      <c r="CA35" s="292">
        <f t="shared" si="15"/>
        <v>0</v>
      </c>
      <c r="CB35" s="282"/>
      <c r="CC35" s="282"/>
      <c r="CD35" s="282"/>
      <c r="CE35" s="282"/>
      <c r="CF35" s="292">
        <f t="shared" si="19"/>
        <v>0</v>
      </c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459"/>
      <c r="DP35" s="351"/>
      <c r="DQ35" s="282"/>
      <c r="DR35" s="282">
        <v>1</v>
      </c>
      <c r="DS35" s="282">
        <v>47500</v>
      </c>
      <c r="DT35" s="282">
        <v>1</v>
      </c>
      <c r="DU35" s="282">
        <v>47500</v>
      </c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>
        <f t="shared" si="26"/>
        <v>1</v>
      </c>
      <c r="EG35" s="282">
        <f t="shared" si="26"/>
        <v>47500</v>
      </c>
      <c r="EH35" s="409">
        <v>1</v>
      </c>
      <c r="EI35" s="409">
        <v>47500</v>
      </c>
      <c r="EJ35" s="409"/>
      <c r="EK35" s="409"/>
      <c r="EL35" s="357"/>
      <c r="EM35" s="358">
        <v>1</v>
      </c>
      <c r="EN35" s="357"/>
      <c r="EO35" s="357"/>
      <c r="EP35" s="357"/>
      <c r="EQ35" s="357"/>
      <c r="ER35" s="357"/>
      <c r="ES35" s="357"/>
      <c r="ET35" s="357"/>
    </row>
    <row r="36" spans="1:150" ht="63">
      <c r="A36" s="492">
        <v>29</v>
      </c>
      <c r="B36" s="492" t="s">
        <v>3958</v>
      </c>
      <c r="C36" s="493" t="s">
        <v>3896</v>
      </c>
      <c r="D36" s="492" t="s">
        <v>3959</v>
      </c>
      <c r="E36" s="321">
        <v>42500</v>
      </c>
      <c r="F36" s="321">
        <v>5000</v>
      </c>
      <c r="G36" s="404">
        <f t="shared" si="2"/>
        <v>47500</v>
      </c>
      <c r="H36" s="281">
        <f t="shared" si="0"/>
        <v>374.0625</v>
      </c>
      <c r="I36" s="282">
        <v>20</v>
      </c>
      <c r="J36" s="281">
        <f t="shared" si="3"/>
        <v>2749.0625</v>
      </c>
      <c r="K36" s="321" t="s">
        <v>3960</v>
      </c>
      <c r="L36" s="489">
        <f t="shared" si="1"/>
        <v>4488.75</v>
      </c>
      <c r="M36" s="458">
        <v>12</v>
      </c>
      <c r="N36" s="281">
        <f t="shared" si="4"/>
        <v>32988.75</v>
      </c>
      <c r="O36" s="282">
        <f t="shared" si="16"/>
        <v>2750</v>
      </c>
      <c r="P36" s="282">
        <f t="shared" si="21"/>
        <v>2375</v>
      </c>
      <c r="Q36" s="282">
        <f t="shared" si="21"/>
        <v>375</v>
      </c>
      <c r="R36" s="282">
        <f t="shared" si="21"/>
        <v>0</v>
      </c>
      <c r="S36" s="512" t="s">
        <v>3957</v>
      </c>
      <c r="T36" s="282" t="s">
        <v>3600</v>
      </c>
      <c r="U36" s="282">
        <v>2375</v>
      </c>
      <c r="V36" s="282">
        <v>375</v>
      </c>
      <c r="W36" s="282"/>
      <c r="X36" s="347">
        <f t="shared" si="6"/>
        <v>2750</v>
      </c>
      <c r="Y36" s="282"/>
      <c r="Z36" s="282"/>
      <c r="AA36" s="282"/>
      <c r="AB36" s="282"/>
      <c r="AC36" s="347">
        <f t="shared" si="7"/>
        <v>0</v>
      </c>
      <c r="AD36" s="282"/>
      <c r="AE36" s="282"/>
      <c r="AF36" s="282"/>
      <c r="AG36" s="282"/>
      <c r="AH36" s="347">
        <f t="shared" si="20"/>
        <v>0</v>
      </c>
      <c r="AI36" s="282"/>
      <c r="AJ36" s="282"/>
      <c r="AK36" s="282"/>
      <c r="AL36" s="282"/>
      <c r="AM36" s="347">
        <f t="shared" si="8"/>
        <v>0</v>
      </c>
      <c r="AN36" s="282"/>
      <c r="AO36" s="282"/>
      <c r="AP36" s="282"/>
      <c r="AQ36" s="282"/>
      <c r="AR36" s="347">
        <f t="shared" si="18"/>
        <v>0</v>
      </c>
      <c r="AS36" s="282"/>
      <c r="AT36" s="282"/>
      <c r="AU36" s="282"/>
      <c r="AV36" s="282"/>
      <c r="AW36" s="347">
        <f t="shared" si="9"/>
        <v>0</v>
      </c>
      <c r="AX36" s="282"/>
      <c r="AY36" s="282"/>
      <c r="AZ36" s="282"/>
      <c r="BA36" s="282"/>
      <c r="BB36" s="347">
        <f t="shared" si="10"/>
        <v>0</v>
      </c>
      <c r="BC36" s="282"/>
      <c r="BD36" s="282"/>
      <c r="BE36" s="282"/>
      <c r="BF36" s="282"/>
      <c r="BG36" s="282">
        <f t="shared" si="22"/>
        <v>0</v>
      </c>
      <c r="BH36" s="282"/>
      <c r="BI36" s="282"/>
      <c r="BJ36" s="282"/>
      <c r="BK36" s="282"/>
      <c r="BL36" s="282">
        <f t="shared" si="23"/>
        <v>0</v>
      </c>
      <c r="BM36" s="282"/>
      <c r="BN36" s="282"/>
      <c r="BO36" s="282"/>
      <c r="BP36" s="282"/>
      <c r="BQ36" s="282">
        <f t="shared" si="24"/>
        <v>0</v>
      </c>
      <c r="BR36" s="282"/>
      <c r="BS36" s="282"/>
      <c r="BT36" s="282"/>
      <c r="BU36" s="282"/>
      <c r="BV36" s="292">
        <f t="shared" si="25"/>
        <v>0</v>
      </c>
      <c r="BW36" s="282"/>
      <c r="BX36" s="282"/>
      <c r="BY36" s="282"/>
      <c r="BZ36" s="282"/>
      <c r="CA36" s="292">
        <f t="shared" si="15"/>
        <v>0</v>
      </c>
      <c r="CB36" s="282"/>
      <c r="CC36" s="282"/>
      <c r="CD36" s="282"/>
      <c r="CE36" s="282"/>
      <c r="CF36" s="292">
        <f t="shared" si="19"/>
        <v>0</v>
      </c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459"/>
      <c r="DP36" s="351">
        <v>1</v>
      </c>
      <c r="DQ36" s="282">
        <v>47500</v>
      </c>
      <c r="DR36" s="282"/>
      <c r="DS36" s="282"/>
      <c r="DT36" s="282"/>
      <c r="DU36" s="282"/>
      <c r="DV36" s="282">
        <v>1</v>
      </c>
      <c r="DW36" s="282">
        <v>47500</v>
      </c>
      <c r="DX36" s="282"/>
      <c r="DY36" s="282"/>
      <c r="DZ36" s="282"/>
      <c r="EA36" s="282"/>
      <c r="EB36" s="282"/>
      <c r="EC36" s="282"/>
      <c r="ED36" s="282"/>
      <c r="EE36" s="282"/>
      <c r="EF36" s="282">
        <f t="shared" si="26"/>
        <v>1</v>
      </c>
      <c r="EG36" s="282">
        <f t="shared" si="26"/>
        <v>47500</v>
      </c>
      <c r="EH36" s="409">
        <v>1</v>
      </c>
      <c r="EI36" s="409">
        <v>47500</v>
      </c>
      <c r="EJ36" s="409"/>
      <c r="EK36" s="409"/>
      <c r="EL36" s="357"/>
      <c r="EM36" s="358">
        <v>1</v>
      </c>
      <c r="EN36" s="357"/>
      <c r="EO36" s="357"/>
      <c r="EP36" s="357"/>
      <c r="EQ36" s="357"/>
      <c r="ER36" s="357"/>
      <c r="ES36" s="357"/>
      <c r="ET36" s="357"/>
    </row>
    <row r="37" spans="1:150" ht="78.75">
      <c r="A37" s="492">
        <v>30</v>
      </c>
      <c r="B37" s="492" t="s">
        <v>3961</v>
      </c>
      <c r="C37" s="493" t="s">
        <v>3962</v>
      </c>
      <c r="D37" s="492" t="s">
        <v>3959</v>
      </c>
      <c r="E37" s="321">
        <v>42500</v>
      </c>
      <c r="F37" s="321">
        <v>5000</v>
      </c>
      <c r="G37" s="404">
        <f t="shared" si="2"/>
        <v>47500</v>
      </c>
      <c r="H37" s="281">
        <f t="shared" si="0"/>
        <v>374.0625</v>
      </c>
      <c r="I37" s="282">
        <v>20</v>
      </c>
      <c r="J37" s="281">
        <f t="shared" si="3"/>
        <v>2749.0625</v>
      </c>
      <c r="K37" s="321" t="s">
        <v>3963</v>
      </c>
      <c r="L37" s="489">
        <f t="shared" si="1"/>
        <v>4488.75</v>
      </c>
      <c r="M37" s="458">
        <v>12</v>
      </c>
      <c r="N37" s="281">
        <f t="shared" si="4"/>
        <v>32988.75</v>
      </c>
      <c r="O37" s="282">
        <f t="shared" si="16"/>
        <v>0</v>
      </c>
      <c r="P37" s="282">
        <f t="shared" si="21"/>
        <v>0</v>
      </c>
      <c r="Q37" s="282">
        <f t="shared" si="21"/>
        <v>0</v>
      </c>
      <c r="R37" s="282">
        <f t="shared" si="21"/>
        <v>0</v>
      </c>
      <c r="S37" s="514" t="s">
        <v>3957</v>
      </c>
      <c r="T37" s="282"/>
      <c r="U37" s="282"/>
      <c r="V37" s="282"/>
      <c r="W37" s="282"/>
      <c r="X37" s="347">
        <f t="shared" si="6"/>
        <v>0</v>
      </c>
      <c r="Y37" s="282"/>
      <c r="Z37" s="282"/>
      <c r="AA37" s="282"/>
      <c r="AB37" s="282"/>
      <c r="AC37" s="347">
        <f t="shared" si="7"/>
        <v>0</v>
      </c>
      <c r="AD37" s="282"/>
      <c r="AE37" s="282"/>
      <c r="AF37" s="282"/>
      <c r="AG37" s="282"/>
      <c r="AH37" s="347">
        <f t="shared" si="20"/>
        <v>0</v>
      </c>
      <c r="AI37" s="282"/>
      <c r="AJ37" s="282"/>
      <c r="AK37" s="282"/>
      <c r="AL37" s="282"/>
      <c r="AM37" s="347">
        <f t="shared" si="8"/>
        <v>0</v>
      </c>
      <c r="AN37" s="282"/>
      <c r="AO37" s="282"/>
      <c r="AP37" s="282"/>
      <c r="AQ37" s="282"/>
      <c r="AR37" s="347">
        <f t="shared" si="18"/>
        <v>0</v>
      </c>
      <c r="AS37" s="282"/>
      <c r="AT37" s="282"/>
      <c r="AU37" s="282"/>
      <c r="AV37" s="282"/>
      <c r="AW37" s="347">
        <f t="shared" si="9"/>
        <v>0</v>
      </c>
      <c r="AX37" s="282"/>
      <c r="AY37" s="282"/>
      <c r="AZ37" s="282"/>
      <c r="BA37" s="282"/>
      <c r="BB37" s="347">
        <f t="shared" si="10"/>
        <v>0</v>
      </c>
      <c r="BC37" s="282"/>
      <c r="BD37" s="282"/>
      <c r="BE37" s="282"/>
      <c r="BF37" s="282"/>
      <c r="BG37" s="282">
        <f t="shared" si="22"/>
        <v>0</v>
      </c>
      <c r="BH37" s="282"/>
      <c r="BI37" s="282"/>
      <c r="BJ37" s="282"/>
      <c r="BK37" s="282"/>
      <c r="BL37" s="282">
        <f t="shared" si="23"/>
        <v>0</v>
      </c>
      <c r="BM37" s="282"/>
      <c r="BN37" s="282"/>
      <c r="BO37" s="282"/>
      <c r="BP37" s="282"/>
      <c r="BQ37" s="282">
        <f t="shared" si="24"/>
        <v>0</v>
      </c>
      <c r="BR37" s="282"/>
      <c r="BS37" s="282"/>
      <c r="BT37" s="282"/>
      <c r="BU37" s="282"/>
      <c r="BV37" s="292">
        <f t="shared" si="25"/>
        <v>0</v>
      </c>
      <c r="BW37" s="282"/>
      <c r="BX37" s="282"/>
      <c r="BY37" s="282"/>
      <c r="BZ37" s="282"/>
      <c r="CA37" s="292">
        <f t="shared" si="15"/>
        <v>0</v>
      </c>
      <c r="CB37" s="282"/>
      <c r="CC37" s="282"/>
      <c r="CD37" s="282"/>
      <c r="CE37" s="282"/>
      <c r="CF37" s="292">
        <f t="shared" si="19"/>
        <v>0</v>
      </c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459"/>
      <c r="DP37" s="351">
        <v>1</v>
      </c>
      <c r="DQ37" s="282">
        <v>47500</v>
      </c>
      <c r="DR37" s="282"/>
      <c r="DS37" s="282"/>
      <c r="DT37" s="282"/>
      <c r="DU37" s="282"/>
      <c r="DV37" s="282">
        <v>1</v>
      </c>
      <c r="DW37" s="282">
        <v>47500</v>
      </c>
      <c r="DX37" s="282"/>
      <c r="DY37" s="282"/>
      <c r="DZ37" s="282"/>
      <c r="EA37" s="282"/>
      <c r="EB37" s="282"/>
      <c r="EC37" s="282"/>
      <c r="ED37" s="282"/>
      <c r="EE37" s="282"/>
      <c r="EF37" s="282">
        <f t="shared" si="26"/>
        <v>1</v>
      </c>
      <c r="EG37" s="282">
        <f t="shared" si="26"/>
        <v>47500</v>
      </c>
      <c r="EH37" s="409">
        <v>1</v>
      </c>
      <c r="EI37" s="409">
        <v>47500</v>
      </c>
      <c r="EJ37" s="409"/>
      <c r="EK37" s="409"/>
      <c r="EL37" s="357"/>
      <c r="EM37" s="358">
        <v>1</v>
      </c>
      <c r="EN37" s="357"/>
      <c r="EO37" s="357"/>
      <c r="EP37" s="357"/>
      <c r="EQ37" s="357"/>
      <c r="ER37" s="357"/>
      <c r="ES37" s="357"/>
      <c r="ET37" s="357"/>
    </row>
    <row r="38" spans="1:150" ht="63">
      <c r="A38" s="492">
        <v>31</v>
      </c>
      <c r="B38" s="492" t="s">
        <v>3964</v>
      </c>
      <c r="C38" s="493" t="s">
        <v>155</v>
      </c>
      <c r="D38" s="492" t="s">
        <v>3779</v>
      </c>
      <c r="E38" s="321">
        <v>42500</v>
      </c>
      <c r="F38" s="321">
        <v>5000</v>
      </c>
      <c r="G38" s="404">
        <f t="shared" si="2"/>
        <v>47500</v>
      </c>
      <c r="H38" s="281">
        <f t="shared" si="0"/>
        <v>374.0625</v>
      </c>
      <c r="I38" s="282">
        <v>20</v>
      </c>
      <c r="J38" s="281">
        <f t="shared" si="3"/>
        <v>2749.0625</v>
      </c>
      <c r="K38" s="321" t="s">
        <v>3965</v>
      </c>
      <c r="L38" s="489">
        <f t="shared" si="1"/>
        <v>4488.75</v>
      </c>
      <c r="M38" s="458">
        <v>12</v>
      </c>
      <c r="N38" s="281">
        <f t="shared" si="4"/>
        <v>32988.75</v>
      </c>
      <c r="O38" s="282">
        <f t="shared" si="16"/>
        <v>0</v>
      </c>
      <c r="P38" s="282">
        <f t="shared" si="21"/>
        <v>0</v>
      </c>
      <c r="Q38" s="282">
        <f t="shared" si="21"/>
        <v>0</v>
      </c>
      <c r="R38" s="282">
        <f t="shared" si="21"/>
        <v>0</v>
      </c>
      <c r="S38" s="512" t="s">
        <v>3935</v>
      </c>
      <c r="T38" s="282"/>
      <c r="U38" s="282"/>
      <c r="V38" s="282"/>
      <c r="W38" s="282"/>
      <c r="X38" s="347">
        <f t="shared" si="6"/>
        <v>0</v>
      </c>
      <c r="Y38" s="282"/>
      <c r="Z38" s="282"/>
      <c r="AA38" s="282"/>
      <c r="AB38" s="282"/>
      <c r="AC38" s="347">
        <f t="shared" si="7"/>
        <v>0</v>
      </c>
      <c r="AD38" s="282"/>
      <c r="AE38" s="282"/>
      <c r="AF38" s="282"/>
      <c r="AG38" s="282"/>
      <c r="AH38" s="347">
        <f t="shared" si="20"/>
        <v>0</v>
      </c>
      <c r="AI38" s="282"/>
      <c r="AJ38" s="282"/>
      <c r="AK38" s="282"/>
      <c r="AL38" s="282"/>
      <c r="AM38" s="347">
        <f t="shared" si="8"/>
        <v>0</v>
      </c>
      <c r="AN38" s="282"/>
      <c r="AO38" s="282"/>
      <c r="AP38" s="282"/>
      <c r="AQ38" s="282"/>
      <c r="AR38" s="347">
        <f t="shared" si="18"/>
        <v>0</v>
      </c>
      <c r="AS38" s="282"/>
      <c r="AT38" s="282"/>
      <c r="AU38" s="282"/>
      <c r="AV38" s="282"/>
      <c r="AW38" s="347">
        <f t="shared" si="9"/>
        <v>0</v>
      </c>
      <c r="AX38" s="282"/>
      <c r="AY38" s="282"/>
      <c r="AZ38" s="282"/>
      <c r="BA38" s="282"/>
      <c r="BB38" s="347">
        <f t="shared" si="10"/>
        <v>0</v>
      </c>
      <c r="BC38" s="282"/>
      <c r="BD38" s="282"/>
      <c r="BE38" s="282"/>
      <c r="BF38" s="282"/>
      <c r="BG38" s="282">
        <f t="shared" si="22"/>
        <v>0</v>
      </c>
      <c r="BH38" s="282"/>
      <c r="BI38" s="282"/>
      <c r="BJ38" s="282"/>
      <c r="BK38" s="282"/>
      <c r="BL38" s="282">
        <f t="shared" si="23"/>
        <v>0</v>
      </c>
      <c r="BM38" s="282"/>
      <c r="BN38" s="282"/>
      <c r="BO38" s="282"/>
      <c r="BP38" s="282"/>
      <c r="BQ38" s="282">
        <f t="shared" si="24"/>
        <v>0</v>
      </c>
      <c r="BR38" s="282"/>
      <c r="BS38" s="282"/>
      <c r="BT38" s="282"/>
      <c r="BU38" s="282"/>
      <c r="BV38" s="292">
        <f t="shared" si="25"/>
        <v>0</v>
      </c>
      <c r="BW38" s="282"/>
      <c r="BX38" s="282"/>
      <c r="BY38" s="282"/>
      <c r="BZ38" s="282"/>
      <c r="CA38" s="292">
        <f t="shared" si="15"/>
        <v>0</v>
      </c>
      <c r="CB38" s="282"/>
      <c r="CC38" s="282"/>
      <c r="CD38" s="282"/>
      <c r="CE38" s="282"/>
      <c r="CF38" s="292">
        <f t="shared" si="19"/>
        <v>0</v>
      </c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459"/>
      <c r="DP38" s="351">
        <v>1</v>
      </c>
      <c r="DQ38" s="282">
        <v>47500</v>
      </c>
      <c r="DR38" s="282"/>
      <c r="DS38" s="282"/>
      <c r="DT38" s="282"/>
      <c r="DU38" s="282"/>
      <c r="DV38" s="282">
        <v>1</v>
      </c>
      <c r="DW38" s="282">
        <v>47500</v>
      </c>
      <c r="DX38" s="282"/>
      <c r="DY38" s="282"/>
      <c r="DZ38" s="282"/>
      <c r="EA38" s="282"/>
      <c r="EB38" s="282"/>
      <c r="EC38" s="282"/>
      <c r="ED38" s="282"/>
      <c r="EE38" s="282"/>
      <c r="EF38" s="282">
        <f t="shared" si="26"/>
        <v>1</v>
      </c>
      <c r="EG38" s="282">
        <f t="shared" si="26"/>
        <v>47500</v>
      </c>
      <c r="EH38" s="409">
        <v>1</v>
      </c>
      <c r="EI38" s="409">
        <v>47500</v>
      </c>
      <c r="EJ38" s="409"/>
      <c r="EK38" s="409"/>
      <c r="EL38" s="357"/>
      <c r="EM38" s="358">
        <v>1</v>
      </c>
      <c r="EN38" s="357"/>
      <c r="EO38" s="357"/>
      <c r="EP38" s="357"/>
      <c r="EQ38" s="357"/>
      <c r="ER38" s="357"/>
      <c r="ES38" s="357"/>
      <c r="ET38" s="357"/>
    </row>
    <row r="39" spans="1:150" ht="63">
      <c r="A39" s="492">
        <v>32</v>
      </c>
      <c r="B39" s="492" t="s">
        <v>3966</v>
      </c>
      <c r="C39" s="493" t="s">
        <v>3967</v>
      </c>
      <c r="D39" s="492" t="s">
        <v>3968</v>
      </c>
      <c r="E39" s="321">
        <v>34000</v>
      </c>
      <c r="F39" s="321">
        <v>4000</v>
      </c>
      <c r="G39" s="404">
        <f t="shared" si="2"/>
        <v>38000</v>
      </c>
      <c r="H39" s="281">
        <f t="shared" si="0"/>
        <v>299.25</v>
      </c>
      <c r="I39" s="282">
        <v>20</v>
      </c>
      <c r="J39" s="281">
        <f t="shared" si="3"/>
        <v>2199.25</v>
      </c>
      <c r="K39" s="321" t="s">
        <v>3969</v>
      </c>
      <c r="L39" s="489">
        <f t="shared" si="1"/>
        <v>3591</v>
      </c>
      <c r="M39" s="458">
        <v>12</v>
      </c>
      <c r="N39" s="281">
        <f t="shared" si="4"/>
        <v>26391</v>
      </c>
      <c r="O39" s="282">
        <f t="shared" si="16"/>
        <v>0</v>
      </c>
      <c r="P39" s="282">
        <f t="shared" si="21"/>
        <v>0</v>
      </c>
      <c r="Q39" s="282">
        <f t="shared" si="21"/>
        <v>0</v>
      </c>
      <c r="R39" s="282">
        <f t="shared" si="21"/>
        <v>0</v>
      </c>
      <c r="S39" s="512" t="s">
        <v>3957</v>
      </c>
      <c r="T39" s="282"/>
      <c r="U39" s="282"/>
      <c r="V39" s="282"/>
      <c r="W39" s="282"/>
      <c r="X39" s="347">
        <f t="shared" si="6"/>
        <v>0</v>
      </c>
      <c r="Y39" s="282"/>
      <c r="Z39" s="282"/>
      <c r="AA39" s="282"/>
      <c r="AB39" s="282"/>
      <c r="AC39" s="347">
        <f t="shared" si="7"/>
        <v>0</v>
      </c>
      <c r="AD39" s="282"/>
      <c r="AE39" s="282"/>
      <c r="AF39" s="282"/>
      <c r="AG39" s="282"/>
      <c r="AH39" s="347">
        <f t="shared" si="20"/>
        <v>0</v>
      </c>
      <c r="AI39" s="282"/>
      <c r="AJ39" s="282"/>
      <c r="AK39" s="282"/>
      <c r="AL39" s="282"/>
      <c r="AM39" s="347">
        <f t="shared" si="8"/>
        <v>0</v>
      </c>
      <c r="AN39" s="282"/>
      <c r="AO39" s="282"/>
      <c r="AP39" s="282"/>
      <c r="AQ39" s="282"/>
      <c r="AR39" s="347">
        <f t="shared" si="18"/>
        <v>0</v>
      </c>
      <c r="AS39" s="282"/>
      <c r="AT39" s="282"/>
      <c r="AU39" s="282"/>
      <c r="AV39" s="282"/>
      <c r="AW39" s="347">
        <f t="shared" si="9"/>
        <v>0</v>
      </c>
      <c r="AX39" s="282"/>
      <c r="AY39" s="282"/>
      <c r="AZ39" s="282"/>
      <c r="BA39" s="282"/>
      <c r="BB39" s="347">
        <f t="shared" si="10"/>
        <v>0</v>
      </c>
      <c r="BC39" s="282"/>
      <c r="BD39" s="282"/>
      <c r="BE39" s="282"/>
      <c r="BF39" s="282"/>
      <c r="BG39" s="282">
        <f t="shared" si="22"/>
        <v>0</v>
      </c>
      <c r="BH39" s="282"/>
      <c r="BI39" s="282"/>
      <c r="BJ39" s="282"/>
      <c r="BK39" s="282"/>
      <c r="BL39" s="282">
        <f t="shared" si="23"/>
        <v>0</v>
      </c>
      <c r="BM39" s="282"/>
      <c r="BN39" s="282"/>
      <c r="BO39" s="282"/>
      <c r="BP39" s="282"/>
      <c r="BQ39" s="282">
        <f t="shared" si="24"/>
        <v>0</v>
      </c>
      <c r="BR39" s="282"/>
      <c r="BS39" s="282"/>
      <c r="BT39" s="282"/>
      <c r="BU39" s="282"/>
      <c r="BV39" s="292">
        <f t="shared" si="25"/>
        <v>0</v>
      </c>
      <c r="BW39" s="282"/>
      <c r="BX39" s="282"/>
      <c r="BY39" s="282"/>
      <c r="BZ39" s="282"/>
      <c r="CA39" s="292">
        <f t="shared" si="15"/>
        <v>0</v>
      </c>
      <c r="CB39" s="282"/>
      <c r="CC39" s="282"/>
      <c r="CD39" s="282"/>
      <c r="CE39" s="282"/>
      <c r="CF39" s="292">
        <f t="shared" si="19"/>
        <v>0</v>
      </c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459"/>
      <c r="DP39" s="351">
        <v>1</v>
      </c>
      <c r="DQ39" s="282">
        <v>38000</v>
      </c>
      <c r="DR39" s="282"/>
      <c r="DS39" s="282"/>
      <c r="DT39" s="282"/>
      <c r="DU39" s="282"/>
      <c r="DV39" s="282">
        <v>1</v>
      </c>
      <c r="DW39" s="282">
        <v>38000</v>
      </c>
      <c r="DX39" s="282"/>
      <c r="DY39" s="282"/>
      <c r="DZ39" s="282"/>
      <c r="EA39" s="282"/>
      <c r="EB39" s="282"/>
      <c r="EC39" s="282"/>
      <c r="ED39" s="282"/>
      <c r="EE39" s="282"/>
      <c r="EF39" s="282">
        <f t="shared" si="26"/>
        <v>1</v>
      </c>
      <c r="EG39" s="282">
        <f t="shared" si="26"/>
        <v>38000</v>
      </c>
      <c r="EH39" s="409"/>
      <c r="EI39" s="409"/>
      <c r="EJ39" s="409">
        <v>1</v>
      </c>
      <c r="EK39" s="409">
        <v>38000</v>
      </c>
      <c r="EL39" s="357"/>
      <c r="EM39" s="358">
        <v>1</v>
      </c>
      <c r="EN39" s="357"/>
      <c r="EO39" s="357"/>
      <c r="EP39" s="357"/>
      <c r="EQ39" s="357"/>
      <c r="ER39" s="357"/>
      <c r="ES39" s="357"/>
      <c r="ET39" s="357"/>
    </row>
    <row r="40" spans="1:150" ht="63">
      <c r="A40" s="492">
        <v>33</v>
      </c>
      <c r="B40" s="492" t="s">
        <v>3970</v>
      </c>
      <c r="C40" s="493" t="s">
        <v>155</v>
      </c>
      <c r="D40" s="492" t="s">
        <v>3971</v>
      </c>
      <c r="E40" s="321">
        <v>42500</v>
      </c>
      <c r="F40" s="321">
        <v>5000</v>
      </c>
      <c r="G40" s="404">
        <f t="shared" si="2"/>
        <v>47500</v>
      </c>
      <c r="H40" s="281">
        <f t="shared" si="0"/>
        <v>374.0625</v>
      </c>
      <c r="I40" s="282">
        <v>20</v>
      </c>
      <c r="J40" s="281">
        <f t="shared" si="3"/>
        <v>2749.0625</v>
      </c>
      <c r="K40" s="321" t="s">
        <v>3972</v>
      </c>
      <c r="L40" s="489">
        <f t="shared" si="1"/>
        <v>4488.75</v>
      </c>
      <c r="M40" s="458">
        <v>12</v>
      </c>
      <c r="N40" s="281">
        <f t="shared" si="4"/>
        <v>32988.75</v>
      </c>
      <c r="O40" s="282">
        <f t="shared" si="16"/>
        <v>13750</v>
      </c>
      <c r="P40" s="282">
        <f t="shared" si="21"/>
        <v>11875</v>
      </c>
      <c r="Q40" s="282">
        <f t="shared" si="21"/>
        <v>1875</v>
      </c>
      <c r="R40" s="282">
        <f t="shared" si="21"/>
        <v>0</v>
      </c>
      <c r="S40" s="512" t="s">
        <v>3935</v>
      </c>
      <c r="T40" s="282" t="s">
        <v>3599</v>
      </c>
      <c r="U40" s="282">
        <v>2375</v>
      </c>
      <c r="V40" s="282">
        <v>375</v>
      </c>
      <c r="W40" s="282"/>
      <c r="X40" s="347">
        <f t="shared" si="6"/>
        <v>2750</v>
      </c>
      <c r="Y40" s="289" t="s">
        <v>3638</v>
      </c>
      <c r="Z40" s="282">
        <v>2375</v>
      </c>
      <c r="AA40" s="282">
        <v>375</v>
      </c>
      <c r="AB40" s="282"/>
      <c r="AC40" s="347">
        <f t="shared" si="7"/>
        <v>2750</v>
      </c>
      <c r="AD40" s="355">
        <v>39874</v>
      </c>
      <c r="AE40" s="282">
        <v>2375</v>
      </c>
      <c r="AF40" s="282">
        <v>375</v>
      </c>
      <c r="AG40" s="282"/>
      <c r="AH40" s="347">
        <f t="shared" si="20"/>
        <v>2750</v>
      </c>
      <c r="AI40" s="282" t="s">
        <v>3601</v>
      </c>
      <c r="AJ40" s="282">
        <v>2375</v>
      </c>
      <c r="AK40" s="282">
        <v>375</v>
      </c>
      <c r="AL40" s="282"/>
      <c r="AM40" s="347">
        <f t="shared" si="8"/>
        <v>2750</v>
      </c>
      <c r="AN40" s="282" t="s">
        <v>3550</v>
      </c>
      <c r="AO40" s="282">
        <v>2375</v>
      </c>
      <c r="AP40" s="282">
        <v>375</v>
      </c>
      <c r="AQ40" s="282"/>
      <c r="AR40" s="347">
        <f t="shared" si="18"/>
        <v>2750</v>
      </c>
      <c r="AS40" s="282"/>
      <c r="AT40" s="282"/>
      <c r="AU40" s="282"/>
      <c r="AV40" s="282"/>
      <c r="AW40" s="347">
        <f t="shared" si="9"/>
        <v>0</v>
      </c>
      <c r="AX40" s="282"/>
      <c r="AY40" s="282"/>
      <c r="AZ40" s="282"/>
      <c r="BA40" s="282"/>
      <c r="BB40" s="347">
        <f t="shared" si="10"/>
        <v>0</v>
      </c>
      <c r="BC40" s="282"/>
      <c r="BD40" s="282"/>
      <c r="BE40" s="282"/>
      <c r="BF40" s="282"/>
      <c r="BG40" s="282">
        <f t="shared" si="22"/>
        <v>0</v>
      </c>
      <c r="BH40" s="282"/>
      <c r="BI40" s="282"/>
      <c r="BJ40" s="282"/>
      <c r="BK40" s="282"/>
      <c r="BL40" s="282">
        <f t="shared" si="23"/>
        <v>0</v>
      </c>
      <c r="BM40" s="282"/>
      <c r="BN40" s="282"/>
      <c r="BO40" s="282"/>
      <c r="BP40" s="282"/>
      <c r="BQ40" s="282">
        <f t="shared" si="24"/>
        <v>0</v>
      </c>
      <c r="BR40" s="282"/>
      <c r="BS40" s="282"/>
      <c r="BT40" s="282"/>
      <c r="BU40" s="282"/>
      <c r="BV40" s="292">
        <f t="shared" si="25"/>
        <v>0</v>
      </c>
      <c r="BW40" s="282"/>
      <c r="BX40" s="282"/>
      <c r="BY40" s="282"/>
      <c r="BZ40" s="282"/>
      <c r="CA40" s="292">
        <f t="shared" si="15"/>
        <v>0</v>
      </c>
      <c r="CB40" s="282"/>
      <c r="CC40" s="282"/>
      <c r="CD40" s="282"/>
      <c r="CE40" s="282"/>
      <c r="CF40" s="292">
        <f t="shared" si="19"/>
        <v>0</v>
      </c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459"/>
      <c r="DP40" s="351">
        <v>1</v>
      </c>
      <c r="DQ40" s="282">
        <v>47500</v>
      </c>
      <c r="DR40" s="282"/>
      <c r="DS40" s="282"/>
      <c r="DT40" s="282"/>
      <c r="DU40" s="282"/>
      <c r="DV40" s="282"/>
      <c r="DW40" s="282"/>
      <c r="DX40" s="282"/>
      <c r="DY40" s="282"/>
      <c r="DZ40" s="282">
        <v>1</v>
      </c>
      <c r="EA40" s="282">
        <v>47500</v>
      </c>
      <c r="EB40" s="282"/>
      <c r="EC40" s="282"/>
      <c r="ED40" s="282"/>
      <c r="EE40" s="282"/>
      <c r="EF40" s="282">
        <f t="shared" si="26"/>
        <v>1</v>
      </c>
      <c r="EG40" s="282">
        <f t="shared" si="26"/>
        <v>47500</v>
      </c>
      <c r="EH40" s="409">
        <v>1</v>
      </c>
      <c r="EI40" s="409">
        <v>47500</v>
      </c>
      <c r="EJ40" s="409"/>
      <c r="EK40" s="409"/>
      <c r="EL40" s="357"/>
      <c r="EM40" s="358">
        <v>1</v>
      </c>
      <c r="EN40" s="357"/>
      <c r="EO40" s="357"/>
      <c r="EP40" s="357"/>
      <c r="EQ40" s="357"/>
      <c r="ER40" s="357"/>
      <c r="ES40" s="357"/>
      <c r="ET40" s="357"/>
    </row>
    <row r="41" spans="1:150" ht="99">
      <c r="A41" s="492">
        <v>34</v>
      </c>
      <c r="B41" s="492" t="s">
        <v>3973</v>
      </c>
      <c r="C41" s="515" t="s">
        <v>3974</v>
      </c>
      <c r="D41" s="492" t="s">
        <v>3975</v>
      </c>
      <c r="E41" s="321">
        <v>119000</v>
      </c>
      <c r="F41" s="321">
        <v>14000</v>
      </c>
      <c r="G41" s="404">
        <f t="shared" si="2"/>
        <v>133000</v>
      </c>
      <c r="H41" s="281">
        <f t="shared" si="0"/>
        <v>1047.375</v>
      </c>
      <c r="I41" s="282">
        <v>20</v>
      </c>
      <c r="J41" s="281">
        <f t="shared" si="3"/>
        <v>7697.375</v>
      </c>
      <c r="K41" s="321" t="s">
        <v>3976</v>
      </c>
      <c r="L41" s="489">
        <f t="shared" si="1"/>
        <v>12568.5</v>
      </c>
      <c r="M41" s="458">
        <v>12</v>
      </c>
      <c r="N41" s="281">
        <f t="shared" si="4"/>
        <v>92368.5</v>
      </c>
      <c r="O41" s="282">
        <f t="shared" si="16"/>
        <v>42280</v>
      </c>
      <c r="P41" s="282">
        <f t="shared" si="21"/>
        <v>34000</v>
      </c>
      <c r="Q41" s="282">
        <f t="shared" si="21"/>
        <v>8280</v>
      </c>
      <c r="R41" s="282">
        <f t="shared" si="21"/>
        <v>0</v>
      </c>
      <c r="S41" s="512" t="s">
        <v>3939</v>
      </c>
      <c r="T41" s="282" t="s">
        <v>3599</v>
      </c>
      <c r="U41" s="282">
        <v>9000</v>
      </c>
      <c r="V41" s="282">
        <v>2000</v>
      </c>
      <c r="W41" s="282"/>
      <c r="X41" s="347">
        <f t="shared" si="6"/>
        <v>11000</v>
      </c>
      <c r="Y41" s="289" t="s">
        <v>3638</v>
      </c>
      <c r="Z41" s="282">
        <v>5000</v>
      </c>
      <c r="AA41" s="282">
        <v>1000</v>
      </c>
      <c r="AB41" s="282"/>
      <c r="AC41" s="347">
        <f t="shared" si="7"/>
        <v>6000</v>
      </c>
      <c r="AD41" s="355">
        <v>39874</v>
      </c>
      <c r="AE41" s="282">
        <v>5000</v>
      </c>
      <c r="AF41" s="282">
        <v>1000</v>
      </c>
      <c r="AG41" s="282"/>
      <c r="AH41" s="347">
        <f t="shared" si="20"/>
        <v>6000</v>
      </c>
      <c r="AI41" s="282" t="s">
        <v>3626</v>
      </c>
      <c r="AJ41" s="282">
        <v>7000</v>
      </c>
      <c r="AK41" s="282">
        <v>3000</v>
      </c>
      <c r="AL41" s="282"/>
      <c r="AM41" s="347">
        <f t="shared" si="8"/>
        <v>10000</v>
      </c>
      <c r="AN41" s="282" t="s">
        <v>3550</v>
      </c>
      <c r="AO41" s="282">
        <v>8000</v>
      </c>
      <c r="AP41" s="282">
        <v>1280</v>
      </c>
      <c r="AQ41" s="282"/>
      <c r="AR41" s="347">
        <f t="shared" si="18"/>
        <v>9280</v>
      </c>
      <c r="AS41" s="282"/>
      <c r="AT41" s="282"/>
      <c r="AU41" s="282"/>
      <c r="AV41" s="282"/>
      <c r="AW41" s="347">
        <f t="shared" si="9"/>
        <v>0</v>
      </c>
      <c r="AX41" s="282"/>
      <c r="AY41" s="282"/>
      <c r="AZ41" s="282"/>
      <c r="BA41" s="282"/>
      <c r="BB41" s="347">
        <f t="shared" si="10"/>
        <v>0</v>
      </c>
      <c r="BC41" s="282"/>
      <c r="BD41" s="282"/>
      <c r="BE41" s="282"/>
      <c r="BF41" s="282"/>
      <c r="BG41" s="282">
        <f t="shared" si="22"/>
        <v>0</v>
      </c>
      <c r="BH41" s="282"/>
      <c r="BI41" s="282"/>
      <c r="BJ41" s="282"/>
      <c r="BK41" s="282"/>
      <c r="BL41" s="282">
        <f t="shared" si="23"/>
        <v>0</v>
      </c>
      <c r="BM41" s="282"/>
      <c r="BN41" s="282"/>
      <c r="BO41" s="282"/>
      <c r="BP41" s="282"/>
      <c r="BQ41" s="282">
        <f t="shared" si="24"/>
        <v>0</v>
      </c>
      <c r="BR41" s="282"/>
      <c r="BS41" s="282"/>
      <c r="BT41" s="282"/>
      <c r="BU41" s="282"/>
      <c r="BV41" s="292">
        <f t="shared" si="25"/>
        <v>0</v>
      </c>
      <c r="BW41" s="282"/>
      <c r="BX41" s="282"/>
      <c r="BY41" s="282"/>
      <c r="BZ41" s="282"/>
      <c r="CA41" s="292">
        <f t="shared" si="15"/>
        <v>0</v>
      </c>
      <c r="CB41" s="282"/>
      <c r="CC41" s="282"/>
      <c r="CD41" s="282"/>
      <c r="CE41" s="282"/>
      <c r="CF41" s="292">
        <f t="shared" si="19"/>
        <v>0</v>
      </c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459"/>
      <c r="DP41" s="351">
        <v>1</v>
      </c>
      <c r="DQ41" s="282">
        <v>133000</v>
      </c>
      <c r="DR41" s="282"/>
      <c r="DS41" s="282"/>
      <c r="DT41" s="282"/>
      <c r="DU41" s="282"/>
      <c r="DV41" s="282">
        <v>1</v>
      </c>
      <c r="DW41" s="282">
        <v>133000</v>
      </c>
      <c r="DX41" s="282"/>
      <c r="DY41" s="282"/>
      <c r="DZ41" s="282"/>
      <c r="EA41" s="282"/>
      <c r="EB41" s="282"/>
      <c r="EC41" s="282"/>
      <c r="ED41" s="282"/>
      <c r="EE41" s="282"/>
      <c r="EF41" s="282">
        <f t="shared" si="26"/>
        <v>1</v>
      </c>
      <c r="EG41" s="282">
        <f t="shared" si="26"/>
        <v>133000</v>
      </c>
      <c r="EH41" s="409">
        <v>1</v>
      </c>
      <c r="EI41" s="409">
        <v>133000</v>
      </c>
      <c r="EJ41" s="409"/>
      <c r="EK41" s="409"/>
      <c r="EL41" s="357"/>
      <c r="EM41" s="358">
        <v>1</v>
      </c>
      <c r="EN41" s="357"/>
      <c r="EO41" s="357"/>
      <c r="EP41" s="357"/>
      <c r="EQ41" s="357"/>
      <c r="ER41" s="357"/>
      <c r="ES41" s="357"/>
      <c r="ET41" s="357"/>
    </row>
    <row r="42" spans="1:150" ht="66">
      <c r="A42" s="492">
        <v>35</v>
      </c>
      <c r="B42" s="492" t="s">
        <v>3977</v>
      </c>
      <c r="C42" s="515" t="s">
        <v>3978</v>
      </c>
      <c r="D42" s="492" t="s">
        <v>3837</v>
      </c>
      <c r="E42" s="321">
        <v>93500</v>
      </c>
      <c r="F42" s="321">
        <v>11000</v>
      </c>
      <c r="G42" s="404">
        <f t="shared" si="2"/>
        <v>104500</v>
      </c>
      <c r="H42" s="281">
        <f t="shared" si="0"/>
        <v>822.9375</v>
      </c>
      <c r="I42" s="282">
        <v>20</v>
      </c>
      <c r="J42" s="281">
        <f t="shared" si="3"/>
        <v>6047.9375</v>
      </c>
      <c r="K42" s="321" t="s">
        <v>3979</v>
      </c>
      <c r="L42" s="489">
        <f t="shared" si="1"/>
        <v>9875.25</v>
      </c>
      <c r="M42" s="458">
        <v>12</v>
      </c>
      <c r="N42" s="281">
        <f t="shared" si="4"/>
        <v>72575.25</v>
      </c>
      <c r="O42" s="282">
        <f t="shared" si="16"/>
        <v>3500</v>
      </c>
      <c r="P42" s="282">
        <f t="shared" ref="P42:R54" si="27">SUM(U42,Z42,AE42,AJ42,AO42,AT42,AY42,BD42,BI42,BN42,BS42,BX42,CC42,CH42,CM42,CR42,CW42,DB42,DG42,DL42)</f>
        <v>3000</v>
      </c>
      <c r="Q42" s="282">
        <f t="shared" si="27"/>
        <v>500</v>
      </c>
      <c r="R42" s="282">
        <f t="shared" si="27"/>
        <v>0</v>
      </c>
      <c r="S42" s="512" t="s">
        <v>3980</v>
      </c>
      <c r="T42" s="282" t="s">
        <v>3550</v>
      </c>
      <c r="U42" s="282">
        <v>1200</v>
      </c>
      <c r="V42" s="282">
        <v>300</v>
      </c>
      <c r="W42" s="282"/>
      <c r="X42" s="347">
        <f t="shared" si="6"/>
        <v>1500</v>
      </c>
      <c r="Y42" s="282" t="s">
        <v>3666</v>
      </c>
      <c r="Z42" s="282">
        <v>1800</v>
      </c>
      <c r="AA42" s="282">
        <v>200</v>
      </c>
      <c r="AB42" s="282"/>
      <c r="AC42" s="347">
        <f t="shared" si="7"/>
        <v>2000</v>
      </c>
      <c r="AD42" s="282"/>
      <c r="AE42" s="282"/>
      <c r="AF42" s="282"/>
      <c r="AG42" s="282"/>
      <c r="AH42" s="347">
        <f t="shared" si="20"/>
        <v>0</v>
      </c>
      <c r="AI42" s="282"/>
      <c r="AJ42" s="282"/>
      <c r="AK42" s="282"/>
      <c r="AL42" s="282"/>
      <c r="AM42" s="347">
        <f t="shared" si="8"/>
        <v>0</v>
      </c>
      <c r="AN42" s="282"/>
      <c r="AO42" s="282"/>
      <c r="AP42" s="282"/>
      <c r="AQ42" s="282"/>
      <c r="AR42" s="347">
        <f t="shared" si="18"/>
        <v>0</v>
      </c>
      <c r="AS42" s="282"/>
      <c r="AT42" s="282"/>
      <c r="AU42" s="282"/>
      <c r="AV42" s="282"/>
      <c r="AW42" s="347">
        <f t="shared" si="9"/>
        <v>0</v>
      </c>
      <c r="AX42" s="282"/>
      <c r="AY42" s="282"/>
      <c r="AZ42" s="282"/>
      <c r="BA42" s="282"/>
      <c r="BB42" s="347">
        <f t="shared" si="10"/>
        <v>0</v>
      </c>
      <c r="BC42" s="282"/>
      <c r="BD42" s="282"/>
      <c r="BE42" s="282"/>
      <c r="BF42" s="282"/>
      <c r="BG42" s="282">
        <f t="shared" si="22"/>
        <v>0</v>
      </c>
      <c r="BH42" s="282"/>
      <c r="BI42" s="282"/>
      <c r="BJ42" s="282"/>
      <c r="BK42" s="282"/>
      <c r="BL42" s="282">
        <f t="shared" si="23"/>
        <v>0</v>
      </c>
      <c r="BM42" s="282"/>
      <c r="BN42" s="282"/>
      <c r="BO42" s="282"/>
      <c r="BP42" s="282"/>
      <c r="BQ42" s="282">
        <f t="shared" si="24"/>
        <v>0</v>
      </c>
      <c r="BR42" s="282"/>
      <c r="BS42" s="282"/>
      <c r="BT42" s="282"/>
      <c r="BU42" s="282"/>
      <c r="BV42" s="292">
        <f t="shared" si="25"/>
        <v>0</v>
      </c>
      <c r="BW42" s="282"/>
      <c r="BX42" s="282"/>
      <c r="BY42" s="282"/>
      <c r="BZ42" s="282"/>
      <c r="CA42" s="292">
        <f t="shared" si="15"/>
        <v>0</v>
      </c>
      <c r="CB42" s="282"/>
      <c r="CC42" s="282"/>
      <c r="CD42" s="282"/>
      <c r="CE42" s="282"/>
      <c r="CF42" s="292">
        <f t="shared" si="19"/>
        <v>0</v>
      </c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459"/>
      <c r="DP42" s="351">
        <v>1</v>
      </c>
      <c r="DQ42" s="282">
        <v>104500</v>
      </c>
      <c r="DR42" s="282"/>
      <c r="DS42" s="282"/>
      <c r="DT42" s="282"/>
      <c r="DU42" s="282"/>
      <c r="DV42" s="282">
        <v>1</v>
      </c>
      <c r="DW42" s="282">
        <v>104500</v>
      </c>
      <c r="DX42" s="282"/>
      <c r="DY42" s="282"/>
      <c r="DZ42" s="282"/>
      <c r="EA42" s="282"/>
      <c r="EB42" s="282"/>
      <c r="EC42" s="282"/>
      <c r="ED42" s="282"/>
      <c r="EE42" s="282"/>
      <c r="EF42" s="282">
        <f t="shared" ref="EF42:EG54" si="28">SUM(ED42,EB42,DZ42,DX42,DV42,DT42)</f>
        <v>1</v>
      </c>
      <c r="EG42" s="282">
        <f t="shared" si="28"/>
        <v>104500</v>
      </c>
      <c r="EH42" s="409">
        <v>1</v>
      </c>
      <c r="EI42" s="409">
        <v>104500</v>
      </c>
      <c r="EJ42" s="409"/>
      <c r="EK42" s="409"/>
      <c r="EL42" s="357"/>
      <c r="EM42" s="358">
        <v>1</v>
      </c>
      <c r="EN42" s="357"/>
      <c r="EO42" s="357"/>
      <c r="EP42" s="357"/>
      <c r="EQ42" s="357"/>
      <c r="ER42" s="357"/>
      <c r="ES42" s="357"/>
      <c r="ET42" s="357"/>
    </row>
    <row r="43" spans="1:150" ht="63">
      <c r="A43" s="492">
        <v>36</v>
      </c>
      <c r="B43" s="492" t="s">
        <v>3981</v>
      </c>
      <c r="C43" s="515" t="s">
        <v>3982</v>
      </c>
      <c r="D43" s="492" t="s">
        <v>3983</v>
      </c>
      <c r="E43" s="321">
        <v>102000</v>
      </c>
      <c r="F43" s="321">
        <v>12000</v>
      </c>
      <c r="G43" s="404">
        <f t="shared" si="2"/>
        <v>114000</v>
      </c>
      <c r="H43" s="281">
        <f t="shared" si="0"/>
        <v>897.75</v>
      </c>
      <c r="I43" s="282">
        <v>20</v>
      </c>
      <c r="J43" s="281">
        <f t="shared" si="3"/>
        <v>6597.75</v>
      </c>
      <c r="K43" s="321" t="s">
        <v>3984</v>
      </c>
      <c r="L43" s="489">
        <f t="shared" si="1"/>
        <v>10773</v>
      </c>
      <c r="M43" s="458">
        <v>12</v>
      </c>
      <c r="N43" s="281">
        <f t="shared" si="4"/>
        <v>79173</v>
      </c>
      <c r="O43" s="282">
        <f t="shared" si="16"/>
        <v>0</v>
      </c>
      <c r="P43" s="282">
        <f t="shared" si="27"/>
        <v>0</v>
      </c>
      <c r="Q43" s="282">
        <f t="shared" si="27"/>
        <v>0</v>
      </c>
      <c r="R43" s="282">
        <f t="shared" si="27"/>
        <v>0</v>
      </c>
      <c r="S43" s="512" t="s">
        <v>3540</v>
      </c>
      <c r="T43" s="282"/>
      <c r="U43" s="282"/>
      <c r="V43" s="282"/>
      <c r="W43" s="282"/>
      <c r="X43" s="347">
        <f t="shared" si="6"/>
        <v>0</v>
      </c>
      <c r="Y43" s="282"/>
      <c r="Z43" s="282"/>
      <c r="AA43" s="282"/>
      <c r="AB43" s="282"/>
      <c r="AC43" s="347">
        <f t="shared" si="7"/>
        <v>0</v>
      </c>
      <c r="AD43" s="282"/>
      <c r="AE43" s="282"/>
      <c r="AF43" s="282"/>
      <c r="AG43" s="282"/>
      <c r="AH43" s="347">
        <f t="shared" si="20"/>
        <v>0</v>
      </c>
      <c r="AI43" s="282"/>
      <c r="AJ43" s="282"/>
      <c r="AK43" s="282"/>
      <c r="AL43" s="282"/>
      <c r="AM43" s="347">
        <f t="shared" si="8"/>
        <v>0</v>
      </c>
      <c r="AN43" s="282"/>
      <c r="AO43" s="282"/>
      <c r="AP43" s="282"/>
      <c r="AQ43" s="282"/>
      <c r="AR43" s="347">
        <f t="shared" si="18"/>
        <v>0</v>
      </c>
      <c r="AS43" s="282"/>
      <c r="AT43" s="282"/>
      <c r="AU43" s="282"/>
      <c r="AV43" s="282"/>
      <c r="AW43" s="347">
        <f t="shared" si="9"/>
        <v>0</v>
      </c>
      <c r="AX43" s="282"/>
      <c r="AY43" s="282"/>
      <c r="AZ43" s="282"/>
      <c r="BA43" s="282"/>
      <c r="BB43" s="347">
        <f t="shared" si="10"/>
        <v>0</v>
      </c>
      <c r="BC43" s="282"/>
      <c r="BD43" s="282"/>
      <c r="BE43" s="282"/>
      <c r="BF43" s="282"/>
      <c r="BG43" s="282">
        <f t="shared" si="22"/>
        <v>0</v>
      </c>
      <c r="BH43" s="282"/>
      <c r="BI43" s="282"/>
      <c r="BJ43" s="282"/>
      <c r="BK43" s="282"/>
      <c r="BL43" s="282">
        <f t="shared" si="23"/>
        <v>0</v>
      </c>
      <c r="BM43" s="282"/>
      <c r="BN43" s="282"/>
      <c r="BO43" s="282"/>
      <c r="BP43" s="282"/>
      <c r="BQ43" s="282">
        <f t="shared" si="24"/>
        <v>0</v>
      </c>
      <c r="BR43" s="282"/>
      <c r="BS43" s="282"/>
      <c r="BT43" s="282"/>
      <c r="BU43" s="282"/>
      <c r="BV43" s="292">
        <f t="shared" si="25"/>
        <v>0</v>
      </c>
      <c r="BW43" s="282"/>
      <c r="BX43" s="282"/>
      <c r="BY43" s="282"/>
      <c r="BZ43" s="282"/>
      <c r="CA43" s="292">
        <f t="shared" si="15"/>
        <v>0</v>
      </c>
      <c r="CB43" s="282"/>
      <c r="CC43" s="282"/>
      <c r="CD43" s="282"/>
      <c r="CE43" s="282"/>
      <c r="CF43" s="292">
        <f t="shared" si="19"/>
        <v>0</v>
      </c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459"/>
      <c r="DP43" s="351">
        <v>1</v>
      </c>
      <c r="DQ43" s="282">
        <v>114000</v>
      </c>
      <c r="DR43" s="282"/>
      <c r="DS43" s="282"/>
      <c r="DT43" s="282"/>
      <c r="DU43" s="282"/>
      <c r="DV43" s="282"/>
      <c r="DW43" s="282"/>
      <c r="DX43" s="282"/>
      <c r="DY43" s="282"/>
      <c r="DZ43" s="282">
        <v>1</v>
      </c>
      <c r="EA43" s="282">
        <v>114000</v>
      </c>
      <c r="EB43" s="282"/>
      <c r="EC43" s="282"/>
      <c r="ED43" s="282"/>
      <c r="EE43" s="282"/>
      <c r="EF43" s="282">
        <f t="shared" si="28"/>
        <v>1</v>
      </c>
      <c r="EG43" s="282">
        <f t="shared" si="28"/>
        <v>114000</v>
      </c>
      <c r="EH43" s="409"/>
      <c r="EI43" s="409"/>
      <c r="EJ43" s="409">
        <v>1</v>
      </c>
      <c r="EK43" s="409">
        <v>114000</v>
      </c>
      <c r="EL43" s="357"/>
      <c r="EM43" s="358">
        <v>1</v>
      </c>
      <c r="EN43" s="357"/>
      <c r="EO43" s="357"/>
      <c r="EP43" s="357"/>
      <c r="EQ43" s="357"/>
      <c r="ER43" s="357"/>
      <c r="ES43" s="357"/>
      <c r="ET43" s="357"/>
    </row>
    <row r="44" spans="1:150" ht="99">
      <c r="A44" s="492">
        <v>37</v>
      </c>
      <c r="B44" s="492" t="s">
        <v>3985</v>
      </c>
      <c r="C44" s="515" t="s">
        <v>3986</v>
      </c>
      <c r="D44" s="492" t="s">
        <v>3837</v>
      </c>
      <c r="E44" s="321">
        <v>93500</v>
      </c>
      <c r="F44" s="321">
        <v>11000</v>
      </c>
      <c r="G44" s="404">
        <f t="shared" si="2"/>
        <v>104500</v>
      </c>
      <c r="H44" s="281">
        <f t="shared" si="0"/>
        <v>822.9375</v>
      </c>
      <c r="I44" s="282">
        <v>20</v>
      </c>
      <c r="J44" s="281">
        <f t="shared" si="3"/>
        <v>6047.9375</v>
      </c>
      <c r="K44" s="321" t="s">
        <v>3987</v>
      </c>
      <c r="L44" s="489">
        <f t="shared" si="1"/>
        <v>9875.25</v>
      </c>
      <c r="M44" s="458">
        <v>12</v>
      </c>
      <c r="N44" s="281">
        <f t="shared" si="4"/>
        <v>72575.25</v>
      </c>
      <c r="O44" s="282">
        <f t="shared" si="16"/>
        <v>56194</v>
      </c>
      <c r="P44" s="282">
        <f t="shared" si="27"/>
        <v>48025</v>
      </c>
      <c r="Q44" s="282">
        <f t="shared" si="27"/>
        <v>8169</v>
      </c>
      <c r="R44" s="282">
        <f t="shared" si="27"/>
        <v>0</v>
      </c>
      <c r="S44" s="512" t="s">
        <v>3954</v>
      </c>
      <c r="T44" s="282" t="s">
        <v>3540</v>
      </c>
      <c r="U44" s="282">
        <v>5225</v>
      </c>
      <c r="V44" s="282">
        <v>825</v>
      </c>
      <c r="W44" s="282"/>
      <c r="X44" s="347">
        <f t="shared" si="6"/>
        <v>6050</v>
      </c>
      <c r="Y44" s="292" t="s">
        <v>3600</v>
      </c>
      <c r="Z44" s="282">
        <v>4750</v>
      </c>
      <c r="AA44" s="282">
        <v>434</v>
      </c>
      <c r="AB44" s="282"/>
      <c r="AC44" s="347">
        <f t="shared" si="7"/>
        <v>5184</v>
      </c>
      <c r="AD44" s="355">
        <v>39874</v>
      </c>
      <c r="AE44" s="282">
        <v>4750</v>
      </c>
      <c r="AF44" s="282">
        <v>870</v>
      </c>
      <c r="AG44" s="282"/>
      <c r="AH44" s="347">
        <f t="shared" si="20"/>
        <v>5620</v>
      </c>
      <c r="AI44" s="282" t="s">
        <v>3601</v>
      </c>
      <c r="AJ44" s="282">
        <v>4750</v>
      </c>
      <c r="AK44" s="282">
        <v>870</v>
      </c>
      <c r="AL44" s="282"/>
      <c r="AM44" s="347">
        <f t="shared" si="8"/>
        <v>5620</v>
      </c>
      <c r="AN44" s="282" t="s">
        <v>3626</v>
      </c>
      <c r="AO44" s="282">
        <v>4750</v>
      </c>
      <c r="AP44" s="282">
        <v>870</v>
      </c>
      <c r="AQ44" s="282"/>
      <c r="AR44" s="347">
        <f t="shared" si="18"/>
        <v>5620</v>
      </c>
      <c r="AS44" s="282" t="s">
        <v>3660</v>
      </c>
      <c r="AT44" s="282">
        <v>4750</v>
      </c>
      <c r="AU44" s="282">
        <v>870</v>
      </c>
      <c r="AV44" s="282"/>
      <c r="AW44" s="347">
        <f t="shared" si="9"/>
        <v>5620</v>
      </c>
      <c r="AX44" s="282" t="s">
        <v>3550</v>
      </c>
      <c r="AY44" s="282">
        <v>4750</v>
      </c>
      <c r="AZ44" s="282">
        <v>870</v>
      </c>
      <c r="BA44" s="282"/>
      <c r="BB44" s="347">
        <f t="shared" si="10"/>
        <v>5620</v>
      </c>
      <c r="BC44" s="282" t="s">
        <v>3550</v>
      </c>
      <c r="BD44" s="282">
        <v>4800</v>
      </c>
      <c r="BE44" s="282">
        <v>820</v>
      </c>
      <c r="BF44" s="282"/>
      <c r="BG44" s="282">
        <f t="shared" si="22"/>
        <v>5620</v>
      </c>
      <c r="BH44" s="282" t="s">
        <v>3665</v>
      </c>
      <c r="BI44" s="282">
        <v>4750</v>
      </c>
      <c r="BJ44" s="282">
        <v>870</v>
      </c>
      <c r="BK44" s="282"/>
      <c r="BL44" s="282">
        <f t="shared" si="23"/>
        <v>5620</v>
      </c>
      <c r="BM44" s="282" t="s">
        <v>3666</v>
      </c>
      <c r="BN44" s="282">
        <v>4750</v>
      </c>
      <c r="BO44" s="282">
        <v>870</v>
      </c>
      <c r="BP44" s="282"/>
      <c r="BQ44" s="282">
        <f t="shared" si="24"/>
        <v>5620</v>
      </c>
      <c r="BR44" s="282"/>
      <c r="BS44" s="282"/>
      <c r="BT44" s="282"/>
      <c r="BU44" s="282"/>
      <c r="BV44" s="292">
        <f t="shared" si="25"/>
        <v>0</v>
      </c>
      <c r="BW44" s="282"/>
      <c r="BX44" s="282"/>
      <c r="BY44" s="282"/>
      <c r="BZ44" s="282"/>
      <c r="CA44" s="292">
        <f t="shared" si="15"/>
        <v>0</v>
      </c>
      <c r="CB44" s="282"/>
      <c r="CC44" s="282"/>
      <c r="CD44" s="282"/>
      <c r="CE44" s="282"/>
      <c r="CF44" s="292">
        <f t="shared" si="19"/>
        <v>0</v>
      </c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459"/>
      <c r="DP44" s="351">
        <v>1</v>
      </c>
      <c r="DQ44" s="282">
        <v>104500</v>
      </c>
      <c r="DR44" s="282"/>
      <c r="DS44" s="282"/>
      <c r="DT44" s="282"/>
      <c r="DU44" s="282"/>
      <c r="DV44" s="282">
        <v>1</v>
      </c>
      <c r="DW44" s="282">
        <v>104500</v>
      </c>
      <c r="DX44" s="282"/>
      <c r="DY44" s="282"/>
      <c r="DZ44" s="282"/>
      <c r="EA44" s="282"/>
      <c r="EB44" s="282"/>
      <c r="EC44" s="282"/>
      <c r="ED44" s="282"/>
      <c r="EE44" s="282"/>
      <c r="EF44" s="282">
        <f t="shared" si="28"/>
        <v>1</v>
      </c>
      <c r="EG44" s="282">
        <f t="shared" si="28"/>
        <v>104500</v>
      </c>
      <c r="EH44" s="409">
        <v>1</v>
      </c>
      <c r="EI44" s="409">
        <v>104500</v>
      </c>
      <c r="EJ44" s="409"/>
      <c r="EK44" s="409"/>
      <c r="EL44" s="357"/>
      <c r="EM44" s="358">
        <v>1</v>
      </c>
      <c r="EN44" s="357"/>
      <c r="EO44" s="357"/>
      <c r="EP44" s="357"/>
      <c r="EQ44" s="357"/>
      <c r="ER44" s="357"/>
      <c r="ES44" s="357"/>
      <c r="ET44" s="357"/>
    </row>
    <row r="45" spans="1:150" ht="82.5">
      <c r="A45" s="492">
        <v>38</v>
      </c>
      <c r="B45" s="492" t="s">
        <v>3988</v>
      </c>
      <c r="C45" s="515" t="s">
        <v>3989</v>
      </c>
      <c r="D45" s="492" t="s">
        <v>3990</v>
      </c>
      <c r="E45" s="321">
        <v>102000</v>
      </c>
      <c r="F45" s="321">
        <v>12000</v>
      </c>
      <c r="G45" s="404">
        <f t="shared" si="2"/>
        <v>114000</v>
      </c>
      <c r="H45" s="281">
        <f t="shared" si="0"/>
        <v>897.75</v>
      </c>
      <c r="I45" s="282">
        <v>20</v>
      </c>
      <c r="J45" s="281">
        <f t="shared" si="3"/>
        <v>6597.75</v>
      </c>
      <c r="K45" s="321" t="s">
        <v>3991</v>
      </c>
      <c r="L45" s="489">
        <f t="shared" si="1"/>
        <v>10773</v>
      </c>
      <c r="M45" s="458">
        <v>12</v>
      </c>
      <c r="N45" s="281">
        <f t="shared" si="4"/>
        <v>79173</v>
      </c>
      <c r="O45" s="282">
        <f t="shared" si="16"/>
        <v>0</v>
      </c>
      <c r="P45" s="282">
        <f t="shared" si="27"/>
        <v>0</v>
      </c>
      <c r="Q45" s="282">
        <f t="shared" si="27"/>
        <v>0</v>
      </c>
      <c r="R45" s="282">
        <f t="shared" si="27"/>
        <v>0</v>
      </c>
      <c r="S45" s="512" t="s">
        <v>3954</v>
      </c>
      <c r="T45" s="282"/>
      <c r="U45" s="282"/>
      <c r="V45" s="282"/>
      <c r="W45" s="282"/>
      <c r="X45" s="347">
        <f t="shared" si="6"/>
        <v>0</v>
      </c>
      <c r="Y45" s="282"/>
      <c r="Z45" s="282"/>
      <c r="AA45" s="282"/>
      <c r="AB45" s="282"/>
      <c r="AC45" s="347">
        <f t="shared" si="7"/>
        <v>0</v>
      </c>
      <c r="AD45" s="282"/>
      <c r="AE45" s="282"/>
      <c r="AF45" s="282"/>
      <c r="AG45" s="282"/>
      <c r="AH45" s="347">
        <f t="shared" si="20"/>
        <v>0</v>
      </c>
      <c r="AI45" s="282"/>
      <c r="AJ45" s="282"/>
      <c r="AK45" s="282"/>
      <c r="AL45" s="282"/>
      <c r="AM45" s="347">
        <f t="shared" si="8"/>
        <v>0</v>
      </c>
      <c r="AN45" s="282"/>
      <c r="AO45" s="282"/>
      <c r="AP45" s="282"/>
      <c r="AQ45" s="282"/>
      <c r="AR45" s="347">
        <f t="shared" si="18"/>
        <v>0</v>
      </c>
      <c r="AS45" s="282"/>
      <c r="AT45" s="282"/>
      <c r="AU45" s="282"/>
      <c r="AV45" s="282"/>
      <c r="AW45" s="347">
        <f t="shared" si="9"/>
        <v>0</v>
      </c>
      <c r="AX45" s="282"/>
      <c r="AY45" s="282"/>
      <c r="AZ45" s="282"/>
      <c r="BA45" s="282"/>
      <c r="BB45" s="347">
        <f t="shared" si="10"/>
        <v>0</v>
      </c>
      <c r="BC45" s="282"/>
      <c r="BD45" s="282"/>
      <c r="BE45" s="282"/>
      <c r="BF45" s="282"/>
      <c r="BG45" s="282">
        <f t="shared" si="22"/>
        <v>0</v>
      </c>
      <c r="BH45" s="282"/>
      <c r="BI45" s="282"/>
      <c r="BJ45" s="282"/>
      <c r="BK45" s="282"/>
      <c r="BL45" s="282">
        <f t="shared" si="23"/>
        <v>0</v>
      </c>
      <c r="BM45" s="282"/>
      <c r="BN45" s="282"/>
      <c r="BO45" s="282"/>
      <c r="BP45" s="282"/>
      <c r="BQ45" s="282">
        <f t="shared" si="24"/>
        <v>0</v>
      </c>
      <c r="BR45" s="282"/>
      <c r="BS45" s="282"/>
      <c r="BT45" s="282"/>
      <c r="BU45" s="282"/>
      <c r="BV45" s="292">
        <f t="shared" si="25"/>
        <v>0</v>
      </c>
      <c r="BW45" s="282"/>
      <c r="BX45" s="282"/>
      <c r="BY45" s="282"/>
      <c r="BZ45" s="282"/>
      <c r="CA45" s="292">
        <f t="shared" si="15"/>
        <v>0</v>
      </c>
      <c r="CB45" s="282"/>
      <c r="CC45" s="282"/>
      <c r="CD45" s="282"/>
      <c r="CE45" s="282"/>
      <c r="CF45" s="292">
        <f t="shared" si="19"/>
        <v>0</v>
      </c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459"/>
      <c r="DP45" s="351">
        <v>1</v>
      </c>
      <c r="DQ45" s="282">
        <v>114000</v>
      </c>
      <c r="DR45" s="282"/>
      <c r="DS45" s="282"/>
      <c r="DT45" s="282"/>
      <c r="DU45" s="282"/>
      <c r="DV45" s="282"/>
      <c r="DW45" s="282"/>
      <c r="DX45" s="282"/>
      <c r="DY45" s="282"/>
      <c r="DZ45" s="282">
        <v>1</v>
      </c>
      <c r="EA45" s="282">
        <v>114000</v>
      </c>
      <c r="EB45" s="282"/>
      <c r="EC45" s="282"/>
      <c r="ED45" s="282"/>
      <c r="EE45" s="282"/>
      <c r="EF45" s="282">
        <f t="shared" si="28"/>
        <v>1</v>
      </c>
      <c r="EG45" s="282">
        <f t="shared" si="28"/>
        <v>114000</v>
      </c>
      <c r="EH45" s="409">
        <v>1</v>
      </c>
      <c r="EI45" s="409">
        <v>114000</v>
      </c>
      <c r="EJ45" s="409"/>
      <c r="EK45" s="409"/>
      <c r="EL45" s="357"/>
      <c r="EM45" s="358">
        <v>1</v>
      </c>
      <c r="EN45" s="357"/>
      <c r="EO45" s="357"/>
      <c r="EP45" s="357"/>
      <c r="EQ45" s="357"/>
      <c r="ER45" s="357"/>
      <c r="ES45" s="357"/>
      <c r="ET45" s="357"/>
    </row>
    <row r="46" spans="1:150" ht="82.5">
      <c r="A46" s="492">
        <v>39</v>
      </c>
      <c r="B46" s="492" t="s">
        <v>3992</v>
      </c>
      <c r="C46" s="515" t="s">
        <v>3993</v>
      </c>
      <c r="D46" s="492" t="s">
        <v>3837</v>
      </c>
      <c r="E46" s="321">
        <v>93500</v>
      </c>
      <c r="F46" s="321">
        <v>11000</v>
      </c>
      <c r="G46" s="404">
        <f t="shared" si="2"/>
        <v>104500</v>
      </c>
      <c r="H46" s="281">
        <f t="shared" si="0"/>
        <v>822.9375</v>
      </c>
      <c r="I46" s="282">
        <v>20</v>
      </c>
      <c r="J46" s="281">
        <f t="shared" si="3"/>
        <v>6047.9375</v>
      </c>
      <c r="K46" s="321" t="s">
        <v>3994</v>
      </c>
      <c r="L46" s="489">
        <f t="shared" si="1"/>
        <v>9875.25</v>
      </c>
      <c r="M46" s="458">
        <v>12</v>
      </c>
      <c r="N46" s="281">
        <f t="shared" si="4"/>
        <v>72575.25</v>
      </c>
      <c r="O46" s="282">
        <f t="shared" si="16"/>
        <v>0</v>
      </c>
      <c r="P46" s="282">
        <f t="shared" si="27"/>
        <v>0</v>
      </c>
      <c r="Q46" s="282">
        <f t="shared" si="27"/>
        <v>0</v>
      </c>
      <c r="R46" s="282">
        <f t="shared" si="27"/>
        <v>0</v>
      </c>
      <c r="S46" s="512" t="s">
        <v>3540</v>
      </c>
      <c r="T46" s="282"/>
      <c r="U46" s="282"/>
      <c r="V46" s="282"/>
      <c r="W46" s="282"/>
      <c r="X46" s="347">
        <f t="shared" si="6"/>
        <v>0</v>
      </c>
      <c r="Y46" s="282"/>
      <c r="Z46" s="282"/>
      <c r="AA46" s="282"/>
      <c r="AB46" s="282"/>
      <c r="AC46" s="347">
        <f t="shared" si="7"/>
        <v>0</v>
      </c>
      <c r="AD46" s="282"/>
      <c r="AE46" s="282"/>
      <c r="AF46" s="282"/>
      <c r="AG46" s="282"/>
      <c r="AH46" s="347">
        <f t="shared" si="20"/>
        <v>0</v>
      </c>
      <c r="AI46" s="282"/>
      <c r="AJ46" s="282"/>
      <c r="AK46" s="282"/>
      <c r="AL46" s="282"/>
      <c r="AM46" s="347">
        <f t="shared" si="8"/>
        <v>0</v>
      </c>
      <c r="AN46" s="282"/>
      <c r="AO46" s="282"/>
      <c r="AP46" s="282"/>
      <c r="AQ46" s="282"/>
      <c r="AR46" s="347">
        <f t="shared" si="18"/>
        <v>0</v>
      </c>
      <c r="AS46" s="282"/>
      <c r="AT46" s="282"/>
      <c r="AU46" s="282"/>
      <c r="AV46" s="282"/>
      <c r="AW46" s="347">
        <f t="shared" si="9"/>
        <v>0</v>
      </c>
      <c r="AX46" s="282"/>
      <c r="AY46" s="282"/>
      <c r="AZ46" s="282"/>
      <c r="BA46" s="282"/>
      <c r="BB46" s="347">
        <f t="shared" si="10"/>
        <v>0</v>
      </c>
      <c r="BC46" s="282"/>
      <c r="BD46" s="282"/>
      <c r="BE46" s="282"/>
      <c r="BF46" s="282"/>
      <c r="BG46" s="282">
        <f t="shared" si="22"/>
        <v>0</v>
      </c>
      <c r="BH46" s="282"/>
      <c r="BI46" s="282"/>
      <c r="BJ46" s="282"/>
      <c r="BK46" s="282"/>
      <c r="BL46" s="282">
        <f t="shared" si="23"/>
        <v>0</v>
      </c>
      <c r="BM46" s="282"/>
      <c r="BN46" s="282"/>
      <c r="BO46" s="282"/>
      <c r="BP46" s="282"/>
      <c r="BQ46" s="282">
        <f t="shared" si="24"/>
        <v>0</v>
      </c>
      <c r="BR46" s="282"/>
      <c r="BS46" s="282"/>
      <c r="BT46" s="282"/>
      <c r="BU46" s="282"/>
      <c r="BV46" s="292">
        <f t="shared" si="25"/>
        <v>0</v>
      </c>
      <c r="BW46" s="282"/>
      <c r="BX46" s="282"/>
      <c r="BY46" s="282"/>
      <c r="BZ46" s="282"/>
      <c r="CA46" s="292">
        <f t="shared" si="15"/>
        <v>0</v>
      </c>
      <c r="CB46" s="282"/>
      <c r="CC46" s="282"/>
      <c r="CD46" s="282"/>
      <c r="CE46" s="282"/>
      <c r="CF46" s="292">
        <f t="shared" si="19"/>
        <v>0</v>
      </c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459"/>
      <c r="DP46" s="351">
        <v>1</v>
      </c>
      <c r="DQ46" s="282">
        <v>104500</v>
      </c>
      <c r="DR46" s="282"/>
      <c r="DS46" s="282"/>
      <c r="DT46" s="282"/>
      <c r="DU46" s="282"/>
      <c r="DV46" s="282">
        <v>1</v>
      </c>
      <c r="DW46" s="282">
        <v>104500</v>
      </c>
      <c r="DX46" s="282"/>
      <c r="DY46" s="282"/>
      <c r="DZ46" s="282"/>
      <c r="EA46" s="282"/>
      <c r="EB46" s="282"/>
      <c r="EC46" s="282"/>
      <c r="ED46" s="282"/>
      <c r="EE46" s="282"/>
      <c r="EF46" s="282">
        <f t="shared" si="28"/>
        <v>1</v>
      </c>
      <c r="EG46" s="282">
        <f t="shared" si="28"/>
        <v>104500</v>
      </c>
      <c r="EH46" s="409"/>
      <c r="EI46" s="409"/>
      <c r="EJ46" s="409">
        <v>1</v>
      </c>
      <c r="EK46" s="409">
        <v>104500</v>
      </c>
      <c r="EL46" s="357"/>
      <c r="EM46" s="358">
        <v>1</v>
      </c>
      <c r="EN46" s="357"/>
      <c r="EO46" s="357"/>
      <c r="EP46" s="357"/>
      <c r="EQ46" s="357"/>
      <c r="ER46" s="357"/>
      <c r="ES46" s="357"/>
      <c r="ET46" s="357"/>
    </row>
    <row r="47" spans="1:150" ht="60">
      <c r="A47" s="492">
        <v>40</v>
      </c>
      <c r="B47" s="492" t="s">
        <v>3995</v>
      </c>
      <c r="C47" s="515" t="s">
        <v>3996</v>
      </c>
      <c r="D47" s="492" t="s">
        <v>3997</v>
      </c>
      <c r="E47" s="321">
        <v>119000</v>
      </c>
      <c r="F47" s="321">
        <v>14000</v>
      </c>
      <c r="G47" s="404">
        <f t="shared" si="2"/>
        <v>133000</v>
      </c>
      <c r="H47" s="281">
        <f t="shared" si="0"/>
        <v>1047.375</v>
      </c>
      <c r="I47" s="282">
        <v>20</v>
      </c>
      <c r="J47" s="281">
        <f t="shared" si="3"/>
        <v>7697.375</v>
      </c>
      <c r="K47" s="321" t="s">
        <v>3998</v>
      </c>
      <c r="L47" s="489">
        <f t="shared" si="1"/>
        <v>12568.5</v>
      </c>
      <c r="M47" s="458">
        <v>12</v>
      </c>
      <c r="N47" s="281">
        <f t="shared" si="4"/>
        <v>92368.5</v>
      </c>
      <c r="O47" s="282">
        <f t="shared" si="16"/>
        <v>0</v>
      </c>
      <c r="P47" s="282">
        <f t="shared" si="27"/>
        <v>0</v>
      </c>
      <c r="Q47" s="282">
        <f t="shared" si="27"/>
        <v>0</v>
      </c>
      <c r="R47" s="282">
        <f t="shared" si="27"/>
        <v>0</v>
      </c>
      <c r="S47" s="512" t="s">
        <v>3540</v>
      </c>
      <c r="T47" s="282"/>
      <c r="U47" s="282"/>
      <c r="V47" s="282"/>
      <c r="W47" s="282"/>
      <c r="X47" s="347">
        <f t="shared" si="6"/>
        <v>0</v>
      </c>
      <c r="Y47" s="282"/>
      <c r="Z47" s="282"/>
      <c r="AA47" s="282"/>
      <c r="AB47" s="282"/>
      <c r="AC47" s="347">
        <f t="shared" si="7"/>
        <v>0</v>
      </c>
      <c r="AD47" s="282"/>
      <c r="AE47" s="282"/>
      <c r="AF47" s="282"/>
      <c r="AG47" s="282"/>
      <c r="AH47" s="347">
        <f t="shared" si="20"/>
        <v>0</v>
      </c>
      <c r="AI47" s="282"/>
      <c r="AJ47" s="282"/>
      <c r="AK47" s="282"/>
      <c r="AL47" s="282"/>
      <c r="AM47" s="347">
        <f t="shared" si="8"/>
        <v>0</v>
      </c>
      <c r="AN47" s="282"/>
      <c r="AO47" s="282"/>
      <c r="AP47" s="282"/>
      <c r="AQ47" s="282"/>
      <c r="AR47" s="347">
        <f t="shared" si="18"/>
        <v>0</v>
      </c>
      <c r="AS47" s="282"/>
      <c r="AT47" s="282"/>
      <c r="AU47" s="282"/>
      <c r="AV47" s="282"/>
      <c r="AW47" s="347">
        <f t="shared" si="9"/>
        <v>0</v>
      </c>
      <c r="AX47" s="282"/>
      <c r="AY47" s="282"/>
      <c r="AZ47" s="282"/>
      <c r="BA47" s="282"/>
      <c r="BB47" s="347">
        <f t="shared" si="10"/>
        <v>0</v>
      </c>
      <c r="BC47" s="282"/>
      <c r="BD47" s="282"/>
      <c r="BE47" s="282"/>
      <c r="BF47" s="282"/>
      <c r="BG47" s="282">
        <f t="shared" si="22"/>
        <v>0</v>
      </c>
      <c r="BH47" s="282"/>
      <c r="BI47" s="282"/>
      <c r="BJ47" s="282"/>
      <c r="BK47" s="282"/>
      <c r="BL47" s="282">
        <f t="shared" si="23"/>
        <v>0</v>
      </c>
      <c r="BM47" s="282"/>
      <c r="BN47" s="282"/>
      <c r="BO47" s="282"/>
      <c r="BP47" s="282"/>
      <c r="BQ47" s="282">
        <f t="shared" si="24"/>
        <v>0</v>
      </c>
      <c r="BR47" s="282"/>
      <c r="BS47" s="282"/>
      <c r="BT47" s="282"/>
      <c r="BU47" s="282"/>
      <c r="BV47" s="292">
        <f t="shared" si="25"/>
        <v>0</v>
      </c>
      <c r="BW47" s="282"/>
      <c r="BX47" s="282"/>
      <c r="BY47" s="282"/>
      <c r="BZ47" s="282"/>
      <c r="CA47" s="292">
        <f t="shared" si="15"/>
        <v>0</v>
      </c>
      <c r="CB47" s="282"/>
      <c r="CC47" s="282"/>
      <c r="CD47" s="282"/>
      <c r="CE47" s="282"/>
      <c r="CF47" s="292">
        <f t="shared" si="19"/>
        <v>0</v>
      </c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459"/>
      <c r="DP47" s="351">
        <v>1</v>
      </c>
      <c r="DQ47" s="282">
        <v>133000</v>
      </c>
      <c r="DR47" s="282"/>
      <c r="DS47" s="282"/>
      <c r="DT47" s="282"/>
      <c r="DU47" s="282"/>
      <c r="DV47" s="282">
        <v>1</v>
      </c>
      <c r="DW47" s="282">
        <v>133000</v>
      </c>
      <c r="DX47" s="282"/>
      <c r="DY47" s="282"/>
      <c r="DZ47" s="282"/>
      <c r="EA47" s="282"/>
      <c r="EB47" s="282"/>
      <c r="EC47" s="282"/>
      <c r="ED47" s="282"/>
      <c r="EE47" s="282"/>
      <c r="EF47" s="282">
        <f t="shared" si="28"/>
        <v>1</v>
      </c>
      <c r="EG47" s="282">
        <f t="shared" si="28"/>
        <v>133000</v>
      </c>
      <c r="EH47" s="409">
        <v>1</v>
      </c>
      <c r="EI47" s="409">
        <v>133000</v>
      </c>
      <c r="EJ47" s="409"/>
      <c r="EK47" s="409"/>
      <c r="EL47" s="357"/>
      <c r="EM47" s="358">
        <v>1</v>
      </c>
      <c r="EN47" s="357"/>
      <c r="EO47" s="357"/>
      <c r="EP47" s="357"/>
      <c r="EQ47" s="357"/>
      <c r="ER47" s="357"/>
      <c r="ES47" s="357"/>
      <c r="ET47" s="357"/>
    </row>
    <row r="48" spans="1:150" ht="60">
      <c r="A48" s="492">
        <v>41</v>
      </c>
      <c r="B48" s="492" t="s">
        <v>3999</v>
      </c>
      <c r="C48" s="492" t="s">
        <v>4000</v>
      </c>
      <c r="D48" s="492" t="s">
        <v>4001</v>
      </c>
      <c r="E48" s="321">
        <v>108800</v>
      </c>
      <c r="F48" s="321">
        <v>12800</v>
      </c>
      <c r="G48" s="404">
        <f t="shared" si="2"/>
        <v>121600</v>
      </c>
      <c r="H48" s="281">
        <f t="shared" si="0"/>
        <v>957.60000000000036</v>
      </c>
      <c r="I48" s="282">
        <v>20</v>
      </c>
      <c r="J48" s="281">
        <f t="shared" si="3"/>
        <v>7037.6</v>
      </c>
      <c r="K48" s="321" t="s">
        <v>4002</v>
      </c>
      <c r="L48" s="489">
        <f t="shared" si="1"/>
        <v>11491.200000000004</v>
      </c>
      <c r="M48" s="458">
        <v>12</v>
      </c>
      <c r="N48" s="281">
        <f t="shared" si="4"/>
        <v>84451.200000000012</v>
      </c>
      <c r="O48" s="282">
        <f t="shared" si="16"/>
        <v>77420</v>
      </c>
      <c r="P48" s="282">
        <f t="shared" si="27"/>
        <v>66882</v>
      </c>
      <c r="Q48" s="282">
        <f t="shared" si="27"/>
        <v>10538</v>
      </c>
      <c r="R48" s="282">
        <f t="shared" si="27"/>
        <v>0</v>
      </c>
      <c r="S48" s="516" t="s">
        <v>3957</v>
      </c>
      <c r="T48" s="282" t="s">
        <v>3599</v>
      </c>
      <c r="U48" s="282">
        <v>6080</v>
      </c>
      <c r="V48" s="282">
        <v>958</v>
      </c>
      <c r="W48" s="282"/>
      <c r="X48" s="347">
        <f t="shared" si="6"/>
        <v>7038</v>
      </c>
      <c r="Y48" s="282" t="s">
        <v>3600</v>
      </c>
      <c r="Z48" s="282">
        <v>6080</v>
      </c>
      <c r="AA48" s="282">
        <v>958</v>
      </c>
      <c r="AB48" s="282"/>
      <c r="AC48" s="347">
        <f t="shared" si="7"/>
        <v>7038</v>
      </c>
      <c r="AD48" s="289" t="s">
        <v>3638</v>
      </c>
      <c r="AE48" s="282">
        <v>6080</v>
      </c>
      <c r="AF48" s="282">
        <v>958</v>
      </c>
      <c r="AG48" s="282"/>
      <c r="AH48" s="347">
        <f t="shared" si="20"/>
        <v>7038</v>
      </c>
      <c r="AI48" s="355">
        <v>39874</v>
      </c>
      <c r="AJ48" s="282">
        <v>6080</v>
      </c>
      <c r="AK48" s="282">
        <v>958</v>
      </c>
      <c r="AL48" s="282"/>
      <c r="AM48" s="347">
        <f t="shared" si="8"/>
        <v>7038</v>
      </c>
      <c r="AN48" s="282" t="s">
        <v>3601</v>
      </c>
      <c r="AO48" s="282">
        <v>6082</v>
      </c>
      <c r="AP48" s="282">
        <v>958</v>
      </c>
      <c r="AQ48" s="282"/>
      <c r="AR48" s="347">
        <f t="shared" si="18"/>
        <v>7040</v>
      </c>
      <c r="AS48" s="282" t="s">
        <v>3626</v>
      </c>
      <c r="AT48" s="282">
        <v>6080</v>
      </c>
      <c r="AU48" s="282">
        <v>958</v>
      </c>
      <c r="AV48" s="282"/>
      <c r="AW48" s="347">
        <f t="shared" si="9"/>
        <v>7038</v>
      </c>
      <c r="AX48" s="282" t="s">
        <v>3660</v>
      </c>
      <c r="AY48" s="282">
        <v>6080</v>
      </c>
      <c r="AZ48" s="282">
        <v>958</v>
      </c>
      <c r="BA48" s="282"/>
      <c r="BB48" s="347">
        <f t="shared" si="10"/>
        <v>7038</v>
      </c>
      <c r="BC48" s="282" t="s">
        <v>3550</v>
      </c>
      <c r="BD48" s="282">
        <v>6080</v>
      </c>
      <c r="BE48" s="282">
        <v>958</v>
      </c>
      <c r="BF48" s="282"/>
      <c r="BG48" s="282">
        <f t="shared" si="22"/>
        <v>7038</v>
      </c>
      <c r="BH48" s="282" t="s">
        <v>3550</v>
      </c>
      <c r="BI48" s="282">
        <v>6080</v>
      </c>
      <c r="BJ48" s="282">
        <v>958</v>
      </c>
      <c r="BK48" s="282"/>
      <c r="BL48" s="282">
        <f t="shared" si="23"/>
        <v>7038</v>
      </c>
      <c r="BM48" s="282" t="s">
        <v>3665</v>
      </c>
      <c r="BN48" s="282">
        <v>6080</v>
      </c>
      <c r="BO48" s="282">
        <v>958</v>
      </c>
      <c r="BP48" s="282"/>
      <c r="BQ48" s="282">
        <f t="shared" si="24"/>
        <v>7038</v>
      </c>
      <c r="BR48" s="282" t="s">
        <v>3666</v>
      </c>
      <c r="BS48" s="282">
        <v>6080</v>
      </c>
      <c r="BT48" s="282">
        <v>958</v>
      </c>
      <c r="BU48" s="282"/>
      <c r="BV48" s="292">
        <f t="shared" si="25"/>
        <v>7038</v>
      </c>
      <c r="BW48" s="282"/>
      <c r="BX48" s="282"/>
      <c r="BY48" s="282"/>
      <c r="BZ48" s="282"/>
      <c r="CA48" s="292">
        <f t="shared" si="15"/>
        <v>0</v>
      </c>
      <c r="CB48" s="282"/>
      <c r="CC48" s="282"/>
      <c r="CD48" s="282"/>
      <c r="CE48" s="282"/>
      <c r="CF48" s="292">
        <f t="shared" si="19"/>
        <v>0</v>
      </c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459"/>
      <c r="DP48" s="351">
        <v>1</v>
      </c>
      <c r="DQ48" s="282">
        <v>121600</v>
      </c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>
        <v>1</v>
      </c>
      <c r="EC48" s="282">
        <v>121600</v>
      </c>
      <c r="ED48" s="282"/>
      <c r="EE48" s="282"/>
      <c r="EF48" s="282">
        <f t="shared" si="28"/>
        <v>1</v>
      </c>
      <c r="EG48" s="282">
        <f t="shared" si="28"/>
        <v>121600</v>
      </c>
      <c r="EH48" s="409"/>
      <c r="EI48" s="409"/>
      <c r="EJ48" s="409">
        <v>1</v>
      </c>
      <c r="EK48" s="409">
        <v>121600</v>
      </c>
      <c r="EL48" s="357"/>
      <c r="EM48" s="358">
        <v>1</v>
      </c>
      <c r="EN48" s="357"/>
      <c r="EO48" s="357"/>
      <c r="EP48" s="357"/>
      <c r="EQ48" s="357"/>
      <c r="ER48" s="357"/>
      <c r="ES48" s="357"/>
      <c r="ET48" s="357"/>
    </row>
    <row r="49" spans="1:150" ht="60">
      <c r="A49" s="492">
        <v>42</v>
      </c>
      <c r="B49" s="492" t="s">
        <v>4003</v>
      </c>
      <c r="C49" s="492" t="s">
        <v>4004</v>
      </c>
      <c r="D49" s="492" t="s">
        <v>4005</v>
      </c>
      <c r="E49" s="321">
        <v>93500</v>
      </c>
      <c r="F49" s="321">
        <v>11000</v>
      </c>
      <c r="G49" s="404">
        <f t="shared" si="2"/>
        <v>104500</v>
      </c>
      <c r="H49" s="281">
        <f t="shared" si="0"/>
        <v>822.9375</v>
      </c>
      <c r="I49" s="282">
        <v>20</v>
      </c>
      <c r="J49" s="281">
        <f t="shared" si="3"/>
        <v>6047.9375</v>
      </c>
      <c r="K49" s="321" t="s">
        <v>4006</v>
      </c>
      <c r="L49" s="489">
        <f t="shared" si="1"/>
        <v>9875.25</v>
      </c>
      <c r="M49" s="458">
        <v>12</v>
      </c>
      <c r="N49" s="281">
        <f t="shared" si="4"/>
        <v>72575.25</v>
      </c>
      <c r="O49" s="282">
        <f t="shared" si="16"/>
        <v>14200</v>
      </c>
      <c r="P49" s="282">
        <f t="shared" si="27"/>
        <v>12000</v>
      </c>
      <c r="Q49" s="282">
        <f t="shared" si="27"/>
        <v>2200</v>
      </c>
      <c r="R49" s="282">
        <f t="shared" si="27"/>
        <v>0</v>
      </c>
      <c r="S49" s="516" t="s">
        <v>3957</v>
      </c>
      <c r="T49" s="282" t="s">
        <v>3550</v>
      </c>
      <c r="U49" s="282">
        <v>12000</v>
      </c>
      <c r="V49" s="282">
        <v>2200</v>
      </c>
      <c r="W49" s="282"/>
      <c r="X49" s="347">
        <f t="shared" si="6"/>
        <v>14200</v>
      </c>
      <c r="Y49" s="282"/>
      <c r="Z49" s="282"/>
      <c r="AA49" s="282"/>
      <c r="AB49" s="282"/>
      <c r="AC49" s="347">
        <f t="shared" si="7"/>
        <v>0</v>
      </c>
      <c r="AD49" s="282"/>
      <c r="AE49" s="282"/>
      <c r="AF49" s="282"/>
      <c r="AG49" s="282"/>
      <c r="AH49" s="347">
        <f t="shared" si="20"/>
        <v>0</v>
      </c>
      <c r="AI49" s="282"/>
      <c r="AJ49" s="282"/>
      <c r="AK49" s="282"/>
      <c r="AL49" s="282"/>
      <c r="AM49" s="347">
        <f t="shared" si="8"/>
        <v>0</v>
      </c>
      <c r="AN49" s="282"/>
      <c r="AO49" s="282"/>
      <c r="AP49" s="282"/>
      <c r="AQ49" s="282"/>
      <c r="AR49" s="347">
        <f t="shared" si="18"/>
        <v>0</v>
      </c>
      <c r="AS49" s="282"/>
      <c r="AT49" s="282"/>
      <c r="AU49" s="282"/>
      <c r="AV49" s="282"/>
      <c r="AW49" s="347">
        <f t="shared" si="9"/>
        <v>0</v>
      </c>
      <c r="AX49" s="282"/>
      <c r="AY49" s="282"/>
      <c r="AZ49" s="282"/>
      <c r="BA49" s="282"/>
      <c r="BB49" s="347">
        <f t="shared" si="10"/>
        <v>0</v>
      </c>
      <c r="BC49" s="282"/>
      <c r="BD49" s="282"/>
      <c r="BE49" s="282"/>
      <c r="BF49" s="282"/>
      <c r="BG49" s="282">
        <f t="shared" si="22"/>
        <v>0</v>
      </c>
      <c r="BH49" s="282"/>
      <c r="BI49" s="282"/>
      <c r="BJ49" s="282"/>
      <c r="BK49" s="282"/>
      <c r="BL49" s="282">
        <f t="shared" si="23"/>
        <v>0</v>
      </c>
      <c r="BM49" s="282"/>
      <c r="BN49" s="282"/>
      <c r="BO49" s="282"/>
      <c r="BP49" s="282"/>
      <c r="BQ49" s="282">
        <f t="shared" si="24"/>
        <v>0</v>
      </c>
      <c r="BR49" s="282"/>
      <c r="BS49" s="282"/>
      <c r="BT49" s="282"/>
      <c r="BU49" s="282"/>
      <c r="BV49" s="292">
        <f t="shared" si="25"/>
        <v>0</v>
      </c>
      <c r="BW49" s="282"/>
      <c r="BX49" s="282"/>
      <c r="BY49" s="282"/>
      <c r="BZ49" s="282"/>
      <c r="CA49" s="292">
        <f t="shared" si="15"/>
        <v>0</v>
      </c>
      <c r="CB49" s="282"/>
      <c r="CC49" s="282"/>
      <c r="CD49" s="282"/>
      <c r="CE49" s="282"/>
      <c r="CF49" s="292">
        <f t="shared" si="19"/>
        <v>0</v>
      </c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459"/>
      <c r="DP49" s="351">
        <v>1</v>
      </c>
      <c r="DQ49" s="282">
        <v>104500</v>
      </c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>
        <v>1</v>
      </c>
      <c r="EC49" s="282">
        <v>104500</v>
      </c>
      <c r="ED49" s="282"/>
      <c r="EE49" s="282"/>
      <c r="EF49" s="282">
        <f t="shared" si="28"/>
        <v>1</v>
      </c>
      <c r="EG49" s="282">
        <f t="shared" si="28"/>
        <v>104500</v>
      </c>
      <c r="EH49" s="409"/>
      <c r="EI49" s="409"/>
      <c r="EJ49" s="409">
        <v>1</v>
      </c>
      <c r="EK49" s="409">
        <v>104500</v>
      </c>
      <c r="EL49" s="357"/>
      <c r="EM49" s="358">
        <v>1</v>
      </c>
      <c r="EN49" s="357"/>
      <c r="EO49" s="357"/>
      <c r="EP49" s="357"/>
      <c r="EQ49" s="357"/>
      <c r="ER49" s="357"/>
      <c r="ES49" s="357"/>
      <c r="ET49" s="357"/>
    </row>
    <row r="50" spans="1:150" ht="99">
      <c r="A50" s="492">
        <v>43</v>
      </c>
      <c r="B50" s="492" t="s">
        <v>4007</v>
      </c>
      <c r="C50" s="515" t="s">
        <v>4008</v>
      </c>
      <c r="D50" s="492" t="s">
        <v>4009</v>
      </c>
      <c r="E50" s="321">
        <v>102000</v>
      </c>
      <c r="F50" s="321">
        <v>12000</v>
      </c>
      <c r="G50" s="404">
        <f t="shared" si="2"/>
        <v>114000</v>
      </c>
      <c r="H50" s="281">
        <f t="shared" si="0"/>
        <v>897.75</v>
      </c>
      <c r="I50" s="282">
        <v>20</v>
      </c>
      <c r="J50" s="281">
        <f t="shared" si="3"/>
        <v>6597.75</v>
      </c>
      <c r="K50" s="321" t="s">
        <v>4010</v>
      </c>
      <c r="L50" s="489">
        <f t="shared" si="1"/>
        <v>10773</v>
      </c>
      <c r="M50" s="458">
        <v>12</v>
      </c>
      <c r="N50" s="281">
        <f t="shared" si="4"/>
        <v>79173</v>
      </c>
      <c r="O50" s="282">
        <f t="shared" si="16"/>
        <v>24000</v>
      </c>
      <c r="P50" s="282">
        <f t="shared" si="27"/>
        <v>20700</v>
      </c>
      <c r="Q50" s="282">
        <f t="shared" si="27"/>
        <v>3300</v>
      </c>
      <c r="R50" s="282">
        <f t="shared" si="27"/>
        <v>0</v>
      </c>
      <c r="S50" s="516" t="s">
        <v>3957</v>
      </c>
      <c r="T50" s="282" t="s">
        <v>3599</v>
      </c>
      <c r="U50" s="282">
        <v>5700</v>
      </c>
      <c r="V50" s="282">
        <v>300</v>
      </c>
      <c r="W50" s="282"/>
      <c r="X50" s="347">
        <f t="shared" si="6"/>
        <v>6000</v>
      </c>
      <c r="Y50" s="282" t="s">
        <v>3600</v>
      </c>
      <c r="Z50" s="282">
        <v>5000</v>
      </c>
      <c r="AA50" s="282">
        <v>1000</v>
      </c>
      <c r="AB50" s="282"/>
      <c r="AC50" s="347">
        <f t="shared" si="7"/>
        <v>6000</v>
      </c>
      <c r="AD50" s="282" t="s">
        <v>3665</v>
      </c>
      <c r="AE50" s="282">
        <v>5000</v>
      </c>
      <c r="AF50" s="282">
        <v>1000</v>
      </c>
      <c r="AG50" s="282"/>
      <c r="AH50" s="347">
        <f t="shared" si="20"/>
        <v>6000</v>
      </c>
      <c r="AI50" s="282" t="s">
        <v>3666</v>
      </c>
      <c r="AJ50" s="282">
        <v>5000</v>
      </c>
      <c r="AK50" s="282">
        <v>1000</v>
      </c>
      <c r="AL50" s="282"/>
      <c r="AM50" s="347">
        <f t="shared" si="8"/>
        <v>6000</v>
      </c>
      <c r="AN50" s="282"/>
      <c r="AO50" s="282"/>
      <c r="AP50" s="282"/>
      <c r="AQ50" s="282"/>
      <c r="AR50" s="347">
        <f t="shared" si="18"/>
        <v>0</v>
      </c>
      <c r="AS50" s="282"/>
      <c r="AT50" s="282"/>
      <c r="AU50" s="282"/>
      <c r="AV50" s="282"/>
      <c r="AW50" s="347">
        <f t="shared" si="9"/>
        <v>0</v>
      </c>
      <c r="AX50" s="282"/>
      <c r="AY50" s="282"/>
      <c r="AZ50" s="282"/>
      <c r="BA50" s="282"/>
      <c r="BB50" s="347">
        <f t="shared" si="10"/>
        <v>0</v>
      </c>
      <c r="BC50" s="282"/>
      <c r="BD50" s="282"/>
      <c r="BE50" s="282"/>
      <c r="BF50" s="282"/>
      <c r="BG50" s="282">
        <f t="shared" si="22"/>
        <v>0</v>
      </c>
      <c r="BH50" s="282"/>
      <c r="BI50" s="282"/>
      <c r="BJ50" s="282"/>
      <c r="BK50" s="282"/>
      <c r="BL50" s="282">
        <f t="shared" si="23"/>
        <v>0</v>
      </c>
      <c r="BM50" s="282"/>
      <c r="BN50" s="282"/>
      <c r="BO50" s="282"/>
      <c r="BP50" s="282"/>
      <c r="BQ50" s="282">
        <f t="shared" si="24"/>
        <v>0</v>
      </c>
      <c r="BR50" s="282"/>
      <c r="BS50" s="282"/>
      <c r="BT50" s="282"/>
      <c r="BU50" s="282"/>
      <c r="BV50" s="292">
        <f t="shared" si="25"/>
        <v>0</v>
      </c>
      <c r="BW50" s="282"/>
      <c r="BX50" s="282"/>
      <c r="BY50" s="282"/>
      <c r="BZ50" s="282"/>
      <c r="CA50" s="292">
        <f t="shared" si="15"/>
        <v>0</v>
      </c>
      <c r="CB50" s="282"/>
      <c r="CC50" s="282"/>
      <c r="CD50" s="282"/>
      <c r="CE50" s="282"/>
      <c r="CF50" s="292">
        <f t="shared" si="19"/>
        <v>0</v>
      </c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459"/>
      <c r="DP50" s="351">
        <v>1</v>
      </c>
      <c r="DQ50" s="282">
        <v>114000</v>
      </c>
      <c r="DR50" s="282"/>
      <c r="DS50" s="282"/>
      <c r="DT50" s="282"/>
      <c r="DU50" s="282"/>
      <c r="DV50" s="282"/>
      <c r="DW50" s="282"/>
      <c r="DX50" s="282"/>
      <c r="DY50" s="282"/>
      <c r="DZ50" s="282">
        <v>1</v>
      </c>
      <c r="EA50" s="282">
        <v>114000</v>
      </c>
      <c r="EB50" s="282"/>
      <c r="EC50" s="282"/>
      <c r="ED50" s="282"/>
      <c r="EE50" s="282"/>
      <c r="EF50" s="282">
        <f t="shared" si="28"/>
        <v>1</v>
      </c>
      <c r="EG50" s="282">
        <f t="shared" si="28"/>
        <v>114000</v>
      </c>
      <c r="EH50" s="409">
        <v>1</v>
      </c>
      <c r="EI50" s="409">
        <v>114000</v>
      </c>
      <c r="EJ50" s="409"/>
      <c r="EK50" s="409"/>
      <c r="EL50" s="357"/>
      <c r="EM50" s="358">
        <v>1</v>
      </c>
      <c r="EN50" s="357"/>
      <c r="EO50" s="357"/>
      <c r="EP50" s="357"/>
      <c r="EQ50" s="357"/>
      <c r="ER50" s="357"/>
      <c r="ES50" s="357"/>
      <c r="ET50" s="357"/>
    </row>
    <row r="51" spans="1:150" ht="82.5">
      <c r="A51" s="492">
        <v>44</v>
      </c>
      <c r="B51" s="492" t="s">
        <v>4011</v>
      </c>
      <c r="C51" s="515" t="s">
        <v>4012</v>
      </c>
      <c r="D51" s="492" t="s">
        <v>3837</v>
      </c>
      <c r="E51" s="321">
        <v>93500</v>
      </c>
      <c r="F51" s="321">
        <v>11000</v>
      </c>
      <c r="G51" s="404">
        <f t="shared" si="2"/>
        <v>104500</v>
      </c>
      <c r="H51" s="281">
        <f t="shared" si="0"/>
        <v>822.9375</v>
      </c>
      <c r="I51" s="282">
        <v>20</v>
      </c>
      <c r="J51" s="281">
        <f t="shared" si="3"/>
        <v>6047.9375</v>
      </c>
      <c r="K51" s="321" t="s">
        <v>4013</v>
      </c>
      <c r="L51" s="489">
        <f t="shared" si="1"/>
        <v>9875.25</v>
      </c>
      <c r="M51" s="458">
        <v>12</v>
      </c>
      <c r="N51" s="281">
        <f t="shared" si="4"/>
        <v>72575.25</v>
      </c>
      <c r="O51" s="282">
        <f t="shared" si="16"/>
        <v>99184</v>
      </c>
      <c r="P51" s="282">
        <f t="shared" si="27"/>
        <v>80450</v>
      </c>
      <c r="Q51" s="282">
        <f t="shared" si="27"/>
        <v>18734</v>
      </c>
      <c r="R51" s="282">
        <f t="shared" si="27"/>
        <v>0</v>
      </c>
      <c r="S51" s="516" t="s">
        <v>4014</v>
      </c>
      <c r="T51" s="355">
        <v>39874</v>
      </c>
      <c r="U51" s="282">
        <v>10450</v>
      </c>
      <c r="V51" s="282">
        <v>4550</v>
      </c>
      <c r="W51" s="282"/>
      <c r="X51" s="347">
        <f t="shared" si="6"/>
        <v>15000</v>
      </c>
      <c r="Y51" s="282" t="s">
        <v>3550</v>
      </c>
      <c r="Z51" s="282">
        <v>70000</v>
      </c>
      <c r="AA51" s="282">
        <v>14184</v>
      </c>
      <c r="AB51" s="282"/>
      <c r="AC51" s="347">
        <f t="shared" si="7"/>
        <v>84184</v>
      </c>
      <c r="AD51" s="282"/>
      <c r="AE51" s="282"/>
      <c r="AF51" s="282"/>
      <c r="AG51" s="282"/>
      <c r="AH51" s="347">
        <f t="shared" si="20"/>
        <v>0</v>
      </c>
      <c r="AI51" s="282"/>
      <c r="AJ51" s="282"/>
      <c r="AK51" s="282"/>
      <c r="AL51" s="282"/>
      <c r="AM51" s="347">
        <f t="shared" si="8"/>
        <v>0</v>
      </c>
      <c r="AN51" s="282"/>
      <c r="AO51" s="282"/>
      <c r="AP51" s="282"/>
      <c r="AQ51" s="282"/>
      <c r="AR51" s="347">
        <f t="shared" si="18"/>
        <v>0</v>
      </c>
      <c r="AS51" s="282"/>
      <c r="AT51" s="282"/>
      <c r="AU51" s="282"/>
      <c r="AV51" s="282"/>
      <c r="AW51" s="347">
        <f t="shared" si="9"/>
        <v>0</v>
      </c>
      <c r="AX51" s="282"/>
      <c r="AY51" s="282"/>
      <c r="AZ51" s="282"/>
      <c r="BA51" s="282"/>
      <c r="BB51" s="347">
        <f t="shared" si="10"/>
        <v>0</v>
      </c>
      <c r="BC51" s="282"/>
      <c r="BD51" s="282"/>
      <c r="BE51" s="282"/>
      <c r="BF51" s="282"/>
      <c r="BG51" s="282">
        <f t="shared" si="22"/>
        <v>0</v>
      </c>
      <c r="BH51" s="282"/>
      <c r="BI51" s="282"/>
      <c r="BJ51" s="282"/>
      <c r="BK51" s="282"/>
      <c r="BL51" s="282">
        <f t="shared" si="23"/>
        <v>0</v>
      </c>
      <c r="BM51" s="282"/>
      <c r="BN51" s="282"/>
      <c r="BO51" s="282"/>
      <c r="BP51" s="282"/>
      <c r="BQ51" s="282">
        <f t="shared" si="24"/>
        <v>0</v>
      </c>
      <c r="BR51" s="282"/>
      <c r="BS51" s="282"/>
      <c r="BT51" s="282"/>
      <c r="BU51" s="282"/>
      <c r="BV51" s="292">
        <f t="shared" si="25"/>
        <v>0</v>
      </c>
      <c r="BW51" s="282"/>
      <c r="BX51" s="282"/>
      <c r="BY51" s="282"/>
      <c r="BZ51" s="282"/>
      <c r="CA51" s="292">
        <f t="shared" si="15"/>
        <v>0</v>
      </c>
      <c r="CB51" s="282"/>
      <c r="CC51" s="282"/>
      <c r="CD51" s="282"/>
      <c r="CE51" s="282"/>
      <c r="CF51" s="292">
        <f t="shared" si="19"/>
        <v>0</v>
      </c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459"/>
      <c r="DP51" s="351">
        <v>1</v>
      </c>
      <c r="DQ51" s="282">
        <v>104500</v>
      </c>
      <c r="DR51" s="282"/>
      <c r="DS51" s="282"/>
      <c r="DT51" s="282"/>
      <c r="DU51" s="282"/>
      <c r="DV51" s="282">
        <v>1</v>
      </c>
      <c r="DW51" s="282">
        <v>104500</v>
      </c>
      <c r="DX51" s="282"/>
      <c r="DY51" s="282"/>
      <c r="DZ51" s="282"/>
      <c r="EA51" s="282"/>
      <c r="EB51" s="282"/>
      <c r="EC51" s="282"/>
      <c r="ED51" s="282"/>
      <c r="EE51" s="282"/>
      <c r="EF51" s="282">
        <f t="shared" si="28"/>
        <v>1</v>
      </c>
      <c r="EG51" s="282">
        <f t="shared" si="28"/>
        <v>104500</v>
      </c>
      <c r="EH51" s="409">
        <v>1</v>
      </c>
      <c r="EI51" s="409">
        <v>104500</v>
      </c>
      <c r="EJ51" s="409"/>
      <c r="EK51" s="409"/>
      <c r="EL51" s="357"/>
      <c r="EM51" s="358">
        <v>1</v>
      </c>
      <c r="EN51" s="357"/>
      <c r="EO51" s="357"/>
      <c r="EP51" s="357"/>
      <c r="EQ51" s="357"/>
      <c r="ER51" s="357"/>
      <c r="ES51" s="357"/>
      <c r="ET51" s="357"/>
    </row>
    <row r="52" spans="1:150" ht="78.75">
      <c r="A52" s="492">
        <v>45</v>
      </c>
      <c r="B52" s="492" t="s">
        <v>4015</v>
      </c>
      <c r="C52" s="492" t="s">
        <v>4016</v>
      </c>
      <c r="D52" s="492" t="s">
        <v>4017</v>
      </c>
      <c r="E52" s="321">
        <v>182325</v>
      </c>
      <c r="F52" s="321">
        <v>21450</v>
      </c>
      <c r="G52" s="404">
        <f t="shared" si="2"/>
        <v>203775</v>
      </c>
      <c r="H52" s="281">
        <f t="shared" si="0"/>
        <v>1604.7281249999996</v>
      </c>
      <c r="I52" s="282">
        <v>20</v>
      </c>
      <c r="J52" s="281">
        <f t="shared" si="3"/>
        <v>11793.478125</v>
      </c>
      <c r="K52" s="321" t="s">
        <v>4018</v>
      </c>
      <c r="L52" s="489">
        <f t="shared" si="1"/>
        <v>19256.737499999996</v>
      </c>
      <c r="M52" s="458">
        <v>12</v>
      </c>
      <c r="N52" s="281">
        <f t="shared" si="4"/>
        <v>141521.73749999999</v>
      </c>
      <c r="O52" s="282">
        <f t="shared" si="16"/>
        <v>22200</v>
      </c>
      <c r="P52" s="282">
        <f t="shared" si="27"/>
        <v>19395</v>
      </c>
      <c r="Q52" s="282">
        <f t="shared" si="27"/>
        <v>2805</v>
      </c>
      <c r="R52" s="282">
        <f t="shared" si="27"/>
        <v>0</v>
      </c>
      <c r="S52" s="516" t="s">
        <v>3540</v>
      </c>
      <c r="T52" s="282" t="s">
        <v>3665</v>
      </c>
      <c r="U52" s="282">
        <v>9395</v>
      </c>
      <c r="V52" s="282">
        <v>1605</v>
      </c>
      <c r="W52" s="282"/>
      <c r="X52" s="347">
        <f t="shared" si="6"/>
        <v>11000</v>
      </c>
      <c r="Y52" s="282" t="s">
        <v>3666</v>
      </c>
      <c r="Z52" s="282">
        <v>10000</v>
      </c>
      <c r="AA52" s="282">
        <v>1200</v>
      </c>
      <c r="AB52" s="282"/>
      <c r="AC52" s="347">
        <f t="shared" si="7"/>
        <v>11200</v>
      </c>
      <c r="AD52" s="282"/>
      <c r="AE52" s="282"/>
      <c r="AF52" s="282"/>
      <c r="AG52" s="282"/>
      <c r="AH52" s="347">
        <f t="shared" si="20"/>
        <v>0</v>
      </c>
      <c r="AI52" s="282"/>
      <c r="AJ52" s="282"/>
      <c r="AK52" s="282"/>
      <c r="AL52" s="282"/>
      <c r="AM52" s="347">
        <f t="shared" si="8"/>
        <v>0</v>
      </c>
      <c r="AN52" s="282"/>
      <c r="AO52" s="282"/>
      <c r="AP52" s="282"/>
      <c r="AQ52" s="282"/>
      <c r="AR52" s="347">
        <f t="shared" si="18"/>
        <v>0</v>
      </c>
      <c r="AS52" s="282"/>
      <c r="AT52" s="282"/>
      <c r="AU52" s="282"/>
      <c r="AV52" s="282"/>
      <c r="AW52" s="347">
        <f t="shared" si="9"/>
        <v>0</v>
      </c>
      <c r="AX52" s="282"/>
      <c r="AY52" s="282"/>
      <c r="AZ52" s="282"/>
      <c r="BA52" s="282"/>
      <c r="BB52" s="347">
        <f t="shared" si="10"/>
        <v>0</v>
      </c>
      <c r="BC52" s="282"/>
      <c r="BD52" s="282"/>
      <c r="BE52" s="282"/>
      <c r="BF52" s="282"/>
      <c r="BG52" s="282">
        <f t="shared" si="22"/>
        <v>0</v>
      </c>
      <c r="BH52" s="282"/>
      <c r="BI52" s="282"/>
      <c r="BJ52" s="282"/>
      <c r="BK52" s="282"/>
      <c r="BL52" s="282">
        <f t="shared" si="23"/>
        <v>0</v>
      </c>
      <c r="BM52" s="282"/>
      <c r="BN52" s="282"/>
      <c r="BO52" s="282"/>
      <c r="BP52" s="282"/>
      <c r="BQ52" s="282">
        <f t="shared" si="24"/>
        <v>0</v>
      </c>
      <c r="BR52" s="282"/>
      <c r="BS52" s="282"/>
      <c r="BT52" s="282"/>
      <c r="BU52" s="282"/>
      <c r="BV52" s="292">
        <f t="shared" si="25"/>
        <v>0</v>
      </c>
      <c r="BW52" s="282"/>
      <c r="BX52" s="282"/>
      <c r="BY52" s="282"/>
      <c r="BZ52" s="282"/>
      <c r="CA52" s="292">
        <f t="shared" si="15"/>
        <v>0</v>
      </c>
      <c r="CB52" s="282"/>
      <c r="CC52" s="282"/>
      <c r="CD52" s="282"/>
      <c r="CE52" s="282"/>
      <c r="CF52" s="292">
        <f t="shared" si="19"/>
        <v>0</v>
      </c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459"/>
      <c r="DP52" s="351">
        <v>1</v>
      </c>
      <c r="DQ52" s="282">
        <v>203775</v>
      </c>
      <c r="DR52" s="282"/>
      <c r="DS52" s="282"/>
      <c r="DT52" s="282"/>
      <c r="DU52" s="282"/>
      <c r="DV52" s="282"/>
      <c r="DW52" s="282"/>
      <c r="DX52" s="282"/>
      <c r="DY52" s="282"/>
      <c r="DZ52" s="282">
        <v>1</v>
      </c>
      <c r="EA52" s="282">
        <v>203775</v>
      </c>
      <c r="EB52" s="282"/>
      <c r="EC52" s="282"/>
      <c r="ED52" s="282"/>
      <c r="EE52" s="282"/>
      <c r="EF52" s="282">
        <f t="shared" si="28"/>
        <v>1</v>
      </c>
      <c r="EG52" s="282">
        <f t="shared" si="28"/>
        <v>203775</v>
      </c>
      <c r="EH52" s="409">
        <v>1</v>
      </c>
      <c r="EI52" s="409">
        <v>203775</v>
      </c>
      <c r="EJ52" s="409"/>
      <c r="EK52" s="409"/>
      <c r="EL52" s="357"/>
      <c r="EM52" s="358">
        <v>1</v>
      </c>
      <c r="EN52" s="357"/>
      <c r="EO52" s="357"/>
      <c r="EP52" s="357"/>
      <c r="EQ52" s="357"/>
      <c r="ER52" s="357"/>
      <c r="ES52" s="357"/>
      <c r="ET52" s="357"/>
    </row>
    <row r="53" spans="1:150" ht="78.75">
      <c r="A53" s="492">
        <v>46</v>
      </c>
      <c r="B53" s="497" t="s">
        <v>4019</v>
      </c>
      <c r="C53" s="492" t="s">
        <v>155</v>
      </c>
      <c r="D53" s="492" t="s">
        <v>4020</v>
      </c>
      <c r="E53" s="321">
        <v>42500</v>
      </c>
      <c r="F53" s="321">
        <v>5000</v>
      </c>
      <c r="G53" s="404">
        <f t="shared" si="2"/>
        <v>47500</v>
      </c>
      <c r="H53" s="281">
        <f t="shared" si="0"/>
        <v>374.0625</v>
      </c>
      <c r="I53" s="282">
        <v>20</v>
      </c>
      <c r="J53" s="281">
        <f t="shared" si="3"/>
        <v>2749.0625</v>
      </c>
      <c r="K53" s="321" t="s">
        <v>4021</v>
      </c>
      <c r="L53" s="489">
        <f t="shared" si="1"/>
        <v>4488.75</v>
      </c>
      <c r="M53" s="458">
        <v>12</v>
      </c>
      <c r="N53" s="281">
        <f t="shared" si="4"/>
        <v>32988.75</v>
      </c>
      <c r="O53" s="282">
        <f t="shared" si="16"/>
        <v>20250</v>
      </c>
      <c r="P53" s="282">
        <f t="shared" si="27"/>
        <v>17525</v>
      </c>
      <c r="Q53" s="282">
        <f t="shared" si="27"/>
        <v>2725</v>
      </c>
      <c r="R53" s="282">
        <f t="shared" si="27"/>
        <v>0</v>
      </c>
      <c r="S53" s="516" t="s">
        <v>3954</v>
      </c>
      <c r="T53" s="282" t="s">
        <v>3540</v>
      </c>
      <c r="U53" s="282">
        <v>2375</v>
      </c>
      <c r="V53" s="282">
        <v>375</v>
      </c>
      <c r="W53" s="282"/>
      <c r="X53" s="347">
        <f t="shared" si="6"/>
        <v>2750</v>
      </c>
      <c r="Y53" s="282" t="s">
        <v>3600</v>
      </c>
      <c r="Z53" s="282">
        <v>2375</v>
      </c>
      <c r="AA53" s="282">
        <v>375</v>
      </c>
      <c r="AB53" s="282"/>
      <c r="AC53" s="347">
        <f>SUM(Z53:AB53)</f>
        <v>2750</v>
      </c>
      <c r="AD53" s="289" t="s">
        <v>3638</v>
      </c>
      <c r="AE53" s="282">
        <v>2375</v>
      </c>
      <c r="AF53" s="282">
        <v>375</v>
      </c>
      <c r="AG53" s="282"/>
      <c r="AH53" s="347">
        <f t="shared" si="20"/>
        <v>2750</v>
      </c>
      <c r="AI53" s="355">
        <v>39874</v>
      </c>
      <c r="AJ53" s="282">
        <v>2375</v>
      </c>
      <c r="AK53" s="282">
        <v>375</v>
      </c>
      <c r="AL53" s="282"/>
      <c r="AM53" s="347">
        <f>SUM(AJ53:AL53)</f>
        <v>2750</v>
      </c>
      <c r="AN53" s="282" t="s">
        <v>3601</v>
      </c>
      <c r="AO53" s="282">
        <v>2225</v>
      </c>
      <c r="AP53" s="282">
        <v>375</v>
      </c>
      <c r="AQ53" s="282"/>
      <c r="AR53" s="347">
        <f t="shared" si="18"/>
        <v>2600</v>
      </c>
      <c r="AS53" s="282" t="s">
        <v>3626</v>
      </c>
      <c r="AT53" s="282">
        <v>2375</v>
      </c>
      <c r="AU53" s="282">
        <v>375</v>
      </c>
      <c r="AV53" s="282"/>
      <c r="AW53" s="347">
        <f t="shared" si="9"/>
        <v>2750</v>
      </c>
      <c r="AX53" s="282" t="s">
        <v>3660</v>
      </c>
      <c r="AY53" s="282">
        <v>150</v>
      </c>
      <c r="AZ53" s="282"/>
      <c r="BA53" s="282"/>
      <c r="BB53" s="347">
        <f t="shared" si="10"/>
        <v>150</v>
      </c>
      <c r="BC53" s="282" t="s">
        <v>3550</v>
      </c>
      <c r="BD53" s="282">
        <v>2375</v>
      </c>
      <c r="BE53" s="282">
        <v>375</v>
      </c>
      <c r="BF53" s="282"/>
      <c r="BG53" s="292">
        <f t="shared" si="22"/>
        <v>2750</v>
      </c>
      <c r="BH53" s="282" t="s">
        <v>3665</v>
      </c>
      <c r="BI53" s="282">
        <v>900</v>
      </c>
      <c r="BJ53" s="282">
        <v>100</v>
      </c>
      <c r="BK53" s="282"/>
      <c r="BL53" s="282">
        <f t="shared" si="23"/>
        <v>1000</v>
      </c>
      <c r="BM53" s="282"/>
      <c r="BN53" s="282"/>
      <c r="BO53" s="282"/>
      <c r="BP53" s="282"/>
      <c r="BQ53" s="282">
        <f t="shared" si="24"/>
        <v>0</v>
      </c>
      <c r="BR53" s="282"/>
      <c r="BS53" s="282"/>
      <c r="BT53" s="282"/>
      <c r="BU53" s="282"/>
      <c r="BV53" s="292">
        <f t="shared" si="25"/>
        <v>0</v>
      </c>
      <c r="BW53" s="282"/>
      <c r="BX53" s="282"/>
      <c r="BY53" s="282"/>
      <c r="BZ53" s="282"/>
      <c r="CA53" s="292">
        <f t="shared" si="15"/>
        <v>0</v>
      </c>
      <c r="CB53" s="282"/>
      <c r="CC53" s="282"/>
      <c r="CD53" s="282"/>
      <c r="CE53" s="282"/>
      <c r="CF53" s="292">
        <f t="shared" si="19"/>
        <v>0</v>
      </c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459"/>
      <c r="DP53" s="351">
        <v>1</v>
      </c>
      <c r="DQ53" s="282">
        <v>47500</v>
      </c>
      <c r="DR53" s="282"/>
      <c r="DS53" s="282"/>
      <c r="DT53" s="282"/>
      <c r="DU53" s="282"/>
      <c r="DV53" s="282">
        <v>1</v>
      </c>
      <c r="DW53" s="282">
        <v>47500</v>
      </c>
      <c r="DX53" s="282"/>
      <c r="DY53" s="282"/>
      <c r="DZ53" s="282"/>
      <c r="EA53" s="282"/>
      <c r="EB53" s="282"/>
      <c r="EC53" s="282"/>
      <c r="ED53" s="282"/>
      <c r="EE53" s="282"/>
      <c r="EF53" s="282">
        <f t="shared" si="28"/>
        <v>1</v>
      </c>
      <c r="EG53" s="282">
        <f t="shared" si="28"/>
        <v>47500</v>
      </c>
      <c r="EH53" s="409">
        <v>1</v>
      </c>
      <c r="EI53" s="409">
        <v>47500</v>
      </c>
      <c r="EJ53" s="409"/>
      <c r="EK53" s="409"/>
      <c r="EL53" s="357"/>
      <c r="EM53" s="358">
        <v>1</v>
      </c>
      <c r="EN53" s="357"/>
      <c r="EO53" s="357"/>
      <c r="EP53" s="357"/>
      <c r="EQ53" s="357"/>
      <c r="ER53" s="357"/>
      <c r="ES53" s="357"/>
      <c r="ET53" s="357"/>
    </row>
    <row r="54" spans="1:150" ht="63">
      <c r="A54" s="492">
        <v>47</v>
      </c>
      <c r="B54" s="497" t="s">
        <v>4022</v>
      </c>
      <c r="C54" s="492" t="s">
        <v>155</v>
      </c>
      <c r="D54" s="492" t="s">
        <v>4023</v>
      </c>
      <c r="E54" s="321">
        <v>42500</v>
      </c>
      <c r="F54" s="321">
        <v>5000</v>
      </c>
      <c r="G54" s="404">
        <f t="shared" si="2"/>
        <v>47500</v>
      </c>
      <c r="H54" s="281">
        <f t="shared" si="0"/>
        <v>374.0625</v>
      </c>
      <c r="I54" s="282">
        <v>20</v>
      </c>
      <c r="J54" s="281">
        <f t="shared" si="3"/>
        <v>2749.0625</v>
      </c>
      <c r="K54" s="321" t="s">
        <v>4024</v>
      </c>
      <c r="L54" s="489">
        <f t="shared" si="1"/>
        <v>4488.75</v>
      </c>
      <c r="M54" s="458">
        <v>12</v>
      </c>
      <c r="N54" s="281">
        <f t="shared" si="4"/>
        <v>32988.75</v>
      </c>
      <c r="O54" s="282">
        <f t="shared" si="16"/>
        <v>0</v>
      </c>
      <c r="P54" s="282">
        <f t="shared" si="27"/>
        <v>0</v>
      </c>
      <c r="Q54" s="282">
        <f t="shared" si="27"/>
        <v>0</v>
      </c>
      <c r="R54" s="282">
        <f t="shared" si="27"/>
        <v>0</v>
      </c>
      <c r="S54" s="516" t="s">
        <v>3935</v>
      </c>
      <c r="T54" s="282"/>
      <c r="U54" s="282"/>
      <c r="V54" s="282"/>
      <c r="W54" s="282"/>
      <c r="X54" s="347">
        <f t="shared" si="6"/>
        <v>0</v>
      </c>
      <c r="Y54" s="282"/>
      <c r="Z54" s="282"/>
      <c r="AA54" s="282"/>
      <c r="AB54" s="282"/>
      <c r="AC54" s="347">
        <f>SUM(Z54:AB54)</f>
        <v>0</v>
      </c>
      <c r="AD54" s="282"/>
      <c r="AE54" s="282"/>
      <c r="AF54" s="282"/>
      <c r="AG54" s="282"/>
      <c r="AH54" s="347">
        <f t="shared" si="20"/>
        <v>0</v>
      </c>
      <c r="AI54" s="282"/>
      <c r="AJ54" s="282"/>
      <c r="AK54" s="282"/>
      <c r="AL54" s="282"/>
      <c r="AM54" s="347">
        <f>SUM(AJ54:AL54)</f>
        <v>0</v>
      </c>
      <c r="AN54" s="282"/>
      <c r="AO54" s="282"/>
      <c r="AP54" s="282"/>
      <c r="AQ54" s="282"/>
      <c r="AR54" s="347">
        <f t="shared" si="18"/>
        <v>0</v>
      </c>
      <c r="AS54" s="282"/>
      <c r="AT54" s="282"/>
      <c r="AU54" s="282"/>
      <c r="AV54" s="282"/>
      <c r="AW54" s="347">
        <f t="shared" si="9"/>
        <v>0</v>
      </c>
      <c r="AX54" s="282"/>
      <c r="AY54" s="282"/>
      <c r="AZ54" s="282"/>
      <c r="BA54" s="282"/>
      <c r="BB54" s="347">
        <f t="shared" si="10"/>
        <v>0</v>
      </c>
      <c r="BC54" s="282"/>
      <c r="BD54" s="282"/>
      <c r="BE54" s="282"/>
      <c r="BF54" s="282"/>
      <c r="BG54" s="282">
        <f t="shared" si="22"/>
        <v>0</v>
      </c>
      <c r="BH54" s="282"/>
      <c r="BI54" s="282"/>
      <c r="BJ54" s="282"/>
      <c r="BK54" s="282"/>
      <c r="BL54" s="282">
        <f t="shared" si="23"/>
        <v>0</v>
      </c>
      <c r="BM54" s="282"/>
      <c r="BN54" s="282"/>
      <c r="BO54" s="282"/>
      <c r="BP54" s="282"/>
      <c r="BQ54" s="282">
        <f t="shared" si="24"/>
        <v>0</v>
      </c>
      <c r="BR54" s="282"/>
      <c r="BS54" s="282"/>
      <c r="BT54" s="282"/>
      <c r="BU54" s="282"/>
      <c r="BV54" s="292">
        <f t="shared" si="25"/>
        <v>0</v>
      </c>
      <c r="BW54" s="282"/>
      <c r="BX54" s="282"/>
      <c r="BY54" s="282"/>
      <c r="BZ54" s="282"/>
      <c r="CA54" s="292">
        <f t="shared" si="15"/>
        <v>0</v>
      </c>
      <c r="CB54" s="282"/>
      <c r="CC54" s="282"/>
      <c r="CD54" s="282"/>
      <c r="CE54" s="282"/>
      <c r="CF54" s="292">
        <f t="shared" si="19"/>
        <v>0</v>
      </c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459"/>
      <c r="DP54" s="351">
        <v>1</v>
      </c>
      <c r="DQ54" s="282">
        <v>47500</v>
      </c>
      <c r="DR54" s="282"/>
      <c r="DS54" s="282"/>
      <c r="DT54" s="282"/>
      <c r="DU54" s="282"/>
      <c r="DV54" s="282">
        <v>1</v>
      </c>
      <c r="DW54" s="282">
        <v>47500</v>
      </c>
      <c r="DX54" s="282"/>
      <c r="DY54" s="282"/>
      <c r="DZ54" s="282"/>
      <c r="EA54" s="282"/>
      <c r="EB54" s="282"/>
      <c r="EC54" s="282"/>
      <c r="ED54" s="282"/>
      <c r="EE54" s="282"/>
      <c r="EF54" s="282">
        <f t="shared" si="28"/>
        <v>1</v>
      </c>
      <c r="EG54" s="282">
        <f t="shared" si="28"/>
        <v>47500</v>
      </c>
      <c r="EH54" s="409">
        <v>1</v>
      </c>
      <c r="EI54" s="409">
        <v>47500</v>
      </c>
      <c r="EJ54" s="409"/>
      <c r="EK54" s="409"/>
      <c r="EL54" s="357"/>
      <c r="EM54" s="358">
        <v>1</v>
      </c>
      <c r="EN54" s="357"/>
      <c r="EO54" s="357"/>
      <c r="EP54" s="357"/>
      <c r="EQ54" s="357"/>
      <c r="ER54" s="357"/>
      <c r="ES54" s="357"/>
      <c r="ET54" s="357"/>
    </row>
    <row r="55" spans="1:150">
      <c r="A55" s="396"/>
      <c r="B55" s="278" t="s">
        <v>3446</v>
      </c>
      <c r="C55" s="278"/>
      <c r="D55" s="335"/>
      <c r="E55" s="292">
        <f>SUM(E8:E54)</f>
        <v>2805125</v>
      </c>
      <c r="F55" s="292">
        <f>SUM(F8:F54)</f>
        <v>329750</v>
      </c>
      <c r="G55" s="292">
        <f>SUM(G8:G54)</f>
        <v>3134875</v>
      </c>
      <c r="H55" s="281">
        <f t="shared" si="0"/>
        <v>24509.953125</v>
      </c>
      <c r="I55" s="292">
        <f t="shared" ref="I55:AN55" si="29">SUM(I8:I54)</f>
        <v>940</v>
      </c>
      <c r="J55" s="292">
        <f t="shared" si="29"/>
        <v>181253.703125</v>
      </c>
      <c r="K55" s="292">
        <f t="shared" si="29"/>
        <v>0</v>
      </c>
      <c r="L55" s="298">
        <f t="shared" si="29"/>
        <v>310023</v>
      </c>
      <c r="M55" s="430">
        <f t="shared" si="29"/>
        <v>597</v>
      </c>
      <c r="N55" s="298">
        <f t="shared" si="29"/>
        <v>2278423</v>
      </c>
      <c r="O55" s="292">
        <f t="shared" si="29"/>
        <v>749603</v>
      </c>
      <c r="P55" s="292">
        <f t="shared" si="29"/>
        <v>636982</v>
      </c>
      <c r="Q55" s="292">
        <f t="shared" si="29"/>
        <v>112621</v>
      </c>
      <c r="R55" s="292">
        <f t="shared" si="29"/>
        <v>0</v>
      </c>
      <c r="S55" s="292">
        <f t="shared" si="29"/>
        <v>0</v>
      </c>
      <c r="T55" s="292">
        <f t="shared" si="29"/>
        <v>39874</v>
      </c>
      <c r="U55" s="292">
        <f t="shared" si="29"/>
        <v>121630</v>
      </c>
      <c r="V55" s="292">
        <f t="shared" si="29"/>
        <v>23213</v>
      </c>
      <c r="W55" s="292">
        <f t="shared" si="29"/>
        <v>0</v>
      </c>
      <c r="X55" s="292">
        <f t="shared" si="29"/>
        <v>144843</v>
      </c>
      <c r="Y55" s="292">
        <f t="shared" si="29"/>
        <v>0</v>
      </c>
      <c r="Z55" s="292">
        <f t="shared" si="29"/>
        <v>155030</v>
      </c>
      <c r="AA55" s="292">
        <f t="shared" si="29"/>
        <v>28146</v>
      </c>
      <c r="AB55" s="292">
        <f t="shared" si="29"/>
        <v>0</v>
      </c>
      <c r="AC55" s="292">
        <f t="shared" si="29"/>
        <v>183176</v>
      </c>
      <c r="AD55" s="292">
        <f t="shared" si="29"/>
        <v>159496</v>
      </c>
      <c r="AE55" s="292">
        <f t="shared" si="29"/>
        <v>67455</v>
      </c>
      <c r="AF55" s="292">
        <f t="shared" si="29"/>
        <v>12403</v>
      </c>
      <c r="AG55" s="292">
        <f t="shared" si="29"/>
        <v>0</v>
      </c>
      <c r="AH55" s="292">
        <f t="shared" si="29"/>
        <v>79858</v>
      </c>
      <c r="AI55" s="292">
        <f t="shared" si="29"/>
        <v>79748</v>
      </c>
      <c r="AJ55" s="292">
        <f t="shared" si="29"/>
        <v>81905</v>
      </c>
      <c r="AK55" s="292">
        <f t="shared" si="29"/>
        <v>14953</v>
      </c>
      <c r="AL55" s="292">
        <f t="shared" si="29"/>
        <v>0</v>
      </c>
      <c r="AM55" s="292">
        <f t="shared" si="29"/>
        <v>96858</v>
      </c>
      <c r="AN55" s="292">
        <f t="shared" si="29"/>
        <v>0</v>
      </c>
      <c r="AO55" s="292">
        <f t="shared" ref="AO55:BT55" si="30">SUM(AO8:AO54)</f>
        <v>54632</v>
      </c>
      <c r="AP55" s="292">
        <f t="shared" si="30"/>
        <v>8758</v>
      </c>
      <c r="AQ55" s="292">
        <f t="shared" si="30"/>
        <v>0</v>
      </c>
      <c r="AR55" s="292">
        <f t="shared" si="30"/>
        <v>63390</v>
      </c>
      <c r="AS55" s="292">
        <f t="shared" si="30"/>
        <v>39874</v>
      </c>
      <c r="AT55" s="292">
        <f t="shared" si="30"/>
        <v>32205</v>
      </c>
      <c r="AU55" s="292">
        <f t="shared" si="30"/>
        <v>5203</v>
      </c>
      <c r="AV55" s="292">
        <f t="shared" si="30"/>
        <v>0</v>
      </c>
      <c r="AW55" s="292">
        <f t="shared" si="30"/>
        <v>37408</v>
      </c>
      <c r="AX55" s="292">
        <f t="shared" si="30"/>
        <v>0</v>
      </c>
      <c r="AY55" s="292">
        <f t="shared" si="30"/>
        <v>25230</v>
      </c>
      <c r="AZ55" s="292">
        <f t="shared" si="30"/>
        <v>4078</v>
      </c>
      <c r="BA55" s="292">
        <f t="shared" si="30"/>
        <v>0</v>
      </c>
      <c r="BB55" s="292">
        <f t="shared" si="30"/>
        <v>29308</v>
      </c>
      <c r="BC55" s="292">
        <f t="shared" si="30"/>
        <v>0</v>
      </c>
      <c r="BD55" s="292">
        <f t="shared" si="30"/>
        <v>22755</v>
      </c>
      <c r="BE55" s="292">
        <f t="shared" si="30"/>
        <v>3653</v>
      </c>
      <c r="BF55" s="292">
        <f t="shared" si="30"/>
        <v>0</v>
      </c>
      <c r="BG55" s="292">
        <f t="shared" si="30"/>
        <v>26408</v>
      </c>
      <c r="BH55" s="292">
        <f t="shared" si="30"/>
        <v>0</v>
      </c>
      <c r="BI55" s="292">
        <f t="shared" si="30"/>
        <v>21230</v>
      </c>
      <c r="BJ55" s="292">
        <f t="shared" si="30"/>
        <v>3428</v>
      </c>
      <c r="BK55" s="292">
        <f t="shared" si="30"/>
        <v>0</v>
      </c>
      <c r="BL55" s="292">
        <f t="shared" si="30"/>
        <v>24658</v>
      </c>
      <c r="BM55" s="292">
        <f t="shared" si="30"/>
        <v>0</v>
      </c>
      <c r="BN55" s="292">
        <f t="shared" si="30"/>
        <v>20330</v>
      </c>
      <c r="BO55" s="292">
        <f t="shared" si="30"/>
        <v>3328</v>
      </c>
      <c r="BP55" s="292">
        <f t="shared" si="30"/>
        <v>0</v>
      </c>
      <c r="BQ55" s="292">
        <f t="shared" si="30"/>
        <v>23658</v>
      </c>
      <c r="BR55" s="292">
        <f t="shared" si="30"/>
        <v>0</v>
      </c>
      <c r="BS55" s="292">
        <f t="shared" si="30"/>
        <v>15580</v>
      </c>
      <c r="BT55" s="292">
        <f t="shared" si="30"/>
        <v>2458</v>
      </c>
      <c r="BU55" s="292">
        <f t="shared" ref="BU55:CZ55" si="31">SUM(BU8:BU54)</f>
        <v>0</v>
      </c>
      <c r="BV55" s="292">
        <f t="shared" si="31"/>
        <v>18038</v>
      </c>
      <c r="BW55" s="292">
        <f t="shared" si="31"/>
        <v>0</v>
      </c>
      <c r="BX55" s="292">
        <f t="shared" si="31"/>
        <v>9500</v>
      </c>
      <c r="BY55" s="292">
        <f t="shared" si="31"/>
        <v>1500</v>
      </c>
      <c r="BZ55" s="292">
        <f t="shared" si="31"/>
        <v>0</v>
      </c>
      <c r="CA55" s="292">
        <f t="shared" si="31"/>
        <v>11000</v>
      </c>
      <c r="CB55" s="292">
        <f t="shared" si="31"/>
        <v>0</v>
      </c>
      <c r="CC55" s="292">
        <f t="shared" si="31"/>
        <v>9500</v>
      </c>
      <c r="CD55" s="292">
        <f t="shared" si="31"/>
        <v>1500</v>
      </c>
      <c r="CE55" s="292">
        <f t="shared" si="31"/>
        <v>0</v>
      </c>
      <c r="CF55" s="292">
        <f t="shared" si="31"/>
        <v>11000</v>
      </c>
      <c r="CG55" s="292">
        <f t="shared" si="31"/>
        <v>0</v>
      </c>
      <c r="CH55" s="292">
        <f t="shared" si="31"/>
        <v>0</v>
      </c>
      <c r="CI55" s="292">
        <f t="shared" si="31"/>
        <v>0</v>
      </c>
      <c r="CJ55" s="292">
        <f t="shared" si="31"/>
        <v>0</v>
      </c>
      <c r="CK55" s="292">
        <f t="shared" si="31"/>
        <v>0</v>
      </c>
      <c r="CL55" s="292">
        <f t="shared" si="31"/>
        <v>0</v>
      </c>
      <c r="CM55" s="292">
        <f t="shared" si="31"/>
        <v>0</v>
      </c>
      <c r="CN55" s="292">
        <f t="shared" si="31"/>
        <v>0</v>
      </c>
      <c r="CO55" s="292">
        <f t="shared" si="31"/>
        <v>0</v>
      </c>
      <c r="CP55" s="292">
        <f t="shared" si="31"/>
        <v>0</v>
      </c>
      <c r="CQ55" s="292">
        <f t="shared" si="31"/>
        <v>0</v>
      </c>
      <c r="CR55" s="292">
        <f t="shared" si="31"/>
        <v>0</v>
      </c>
      <c r="CS55" s="292">
        <f t="shared" si="31"/>
        <v>0</v>
      </c>
      <c r="CT55" s="292">
        <f t="shared" si="31"/>
        <v>0</v>
      </c>
      <c r="CU55" s="292">
        <f t="shared" si="31"/>
        <v>0</v>
      </c>
      <c r="CV55" s="292">
        <f t="shared" si="31"/>
        <v>0</v>
      </c>
      <c r="CW55" s="292">
        <f t="shared" si="31"/>
        <v>0</v>
      </c>
      <c r="CX55" s="292">
        <f t="shared" si="31"/>
        <v>0</v>
      </c>
      <c r="CY55" s="292">
        <f t="shared" si="31"/>
        <v>0</v>
      </c>
      <c r="CZ55" s="292">
        <f t="shared" si="31"/>
        <v>0</v>
      </c>
      <c r="DA55" s="292">
        <f t="shared" ref="DA55:EF55" si="32">SUM(DA8:DA54)</f>
        <v>0</v>
      </c>
      <c r="DB55" s="292">
        <f t="shared" si="32"/>
        <v>0</v>
      </c>
      <c r="DC55" s="292">
        <f t="shared" si="32"/>
        <v>0</v>
      </c>
      <c r="DD55" s="292">
        <f t="shared" si="32"/>
        <v>0</v>
      </c>
      <c r="DE55" s="292">
        <f t="shared" si="32"/>
        <v>0</v>
      </c>
      <c r="DF55" s="292">
        <f t="shared" si="32"/>
        <v>0</v>
      </c>
      <c r="DG55" s="292">
        <f t="shared" si="32"/>
        <v>0</v>
      </c>
      <c r="DH55" s="292">
        <f t="shared" si="32"/>
        <v>0</v>
      </c>
      <c r="DI55" s="292">
        <f t="shared" si="32"/>
        <v>0</v>
      </c>
      <c r="DJ55" s="292">
        <f t="shared" si="32"/>
        <v>0</v>
      </c>
      <c r="DK55" s="292">
        <f t="shared" si="32"/>
        <v>0</v>
      </c>
      <c r="DL55" s="292">
        <f t="shared" si="32"/>
        <v>0</v>
      </c>
      <c r="DM55" s="292">
        <f t="shared" si="32"/>
        <v>0</v>
      </c>
      <c r="DN55" s="292">
        <f t="shared" si="32"/>
        <v>0</v>
      </c>
      <c r="DO55" s="292">
        <f t="shared" si="32"/>
        <v>0</v>
      </c>
      <c r="DP55" s="292">
        <f t="shared" si="32"/>
        <v>46</v>
      </c>
      <c r="DQ55" s="292">
        <f t="shared" si="32"/>
        <v>3087375</v>
      </c>
      <c r="DR55" s="292">
        <f t="shared" si="32"/>
        <v>1</v>
      </c>
      <c r="DS55" s="292">
        <f t="shared" si="32"/>
        <v>47500</v>
      </c>
      <c r="DT55" s="292">
        <f t="shared" si="32"/>
        <v>8</v>
      </c>
      <c r="DU55" s="292">
        <f t="shared" si="32"/>
        <v>361000</v>
      </c>
      <c r="DV55" s="292">
        <f t="shared" si="32"/>
        <v>29</v>
      </c>
      <c r="DW55" s="292">
        <f t="shared" si="32"/>
        <v>1843000</v>
      </c>
      <c r="DX55" s="292">
        <f t="shared" si="32"/>
        <v>0</v>
      </c>
      <c r="DY55" s="292">
        <f t="shared" si="32"/>
        <v>0</v>
      </c>
      <c r="DZ55" s="292">
        <f t="shared" si="32"/>
        <v>6</v>
      </c>
      <c r="EA55" s="292">
        <f t="shared" si="32"/>
        <v>640775</v>
      </c>
      <c r="EB55" s="292">
        <f t="shared" si="32"/>
        <v>3</v>
      </c>
      <c r="EC55" s="292">
        <f t="shared" si="32"/>
        <v>245100</v>
      </c>
      <c r="ED55" s="292">
        <f t="shared" si="32"/>
        <v>1</v>
      </c>
      <c r="EE55" s="292">
        <f t="shared" si="32"/>
        <v>45000</v>
      </c>
      <c r="EF55" s="292">
        <f t="shared" si="32"/>
        <v>47</v>
      </c>
      <c r="EG55" s="292">
        <f t="shared" ref="EG55:EK55" si="33">SUM(EG8:EG54)</f>
        <v>3134875</v>
      </c>
      <c r="EH55" s="292">
        <f t="shared" si="33"/>
        <v>39</v>
      </c>
      <c r="EI55" s="292">
        <f t="shared" si="33"/>
        <v>2557275</v>
      </c>
      <c r="EJ55" s="292">
        <f t="shared" si="33"/>
        <v>8</v>
      </c>
      <c r="EK55" s="292">
        <f t="shared" si="33"/>
        <v>577600</v>
      </c>
      <c r="EL55" s="343"/>
      <c r="EM55" s="344"/>
      <c r="EN55" s="343"/>
      <c r="EO55" s="343"/>
      <c r="EP55" s="343"/>
      <c r="EQ55" s="343"/>
      <c r="ER55" s="343"/>
      <c r="ES55" s="343"/>
      <c r="ET55" s="343"/>
    </row>
    <row r="56" spans="1:150">
      <c r="G56" s="609">
        <f>G55-45000</f>
        <v>3089875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53"/>
  <sheetViews>
    <sheetView topLeftCell="A47" workbookViewId="0">
      <selection activeCell="G52" sqref="G52"/>
    </sheetView>
  </sheetViews>
  <sheetFormatPr defaultRowHeight="15"/>
  <sheetData>
    <row r="1" spans="1:150" ht="18.75">
      <c r="A1" s="710" t="s">
        <v>3412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463"/>
      <c r="M1" s="462"/>
      <c r="N1" s="464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713" t="s">
        <v>3413</v>
      </c>
      <c r="DQ1" s="713"/>
      <c r="DR1" s="713"/>
      <c r="DS1" s="713"/>
      <c r="DT1" s="713"/>
      <c r="DU1" s="713"/>
      <c r="DV1" s="713"/>
      <c r="DW1" s="713"/>
      <c r="DX1" s="713"/>
      <c r="DY1" s="713"/>
      <c r="DZ1" s="713"/>
      <c r="EA1" s="713"/>
      <c r="EB1" s="713"/>
      <c r="EC1" s="713"/>
      <c r="ED1" s="713"/>
      <c r="EE1" s="466"/>
      <c r="EF1" s="466"/>
      <c r="EG1" s="466"/>
      <c r="EH1" s="466"/>
      <c r="EI1" s="466"/>
      <c r="EJ1" s="466"/>
      <c r="EK1" s="466"/>
      <c r="EL1" s="466"/>
      <c r="EM1" s="467"/>
      <c r="EN1" s="466"/>
      <c r="EO1" s="466"/>
      <c r="EP1" s="466"/>
      <c r="EQ1" s="466"/>
      <c r="ER1" s="466"/>
      <c r="ES1" s="466"/>
      <c r="ET1" s="466"/>
    </row>
    <row r="2" spans="1:150" ht="19.5" thickBot="1">
      <c r="A2" s="711" t="s">
        <v>3849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463"/>
      <c r="M2" s="463"/>
      <c r="N2" s="468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9"/>
      <c r="AE2" s="463"/>
      <c r="AF2" s="463"/>
      <c r="AG2" s="463"/>
      <c r="AH2" s="463"/>
      <c r="AI2" s="463"/>
      <c r="AJ2" s="463"/>
      <c r="AK2" s="463"/>
      <c r="AL2" s="463"/>
      <c r="AM2" s="463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4"/>
      <c r="DQ2" s="473"/>
      <c r="DR2" s="473"/>
      <c r="DS2" s="473"/>
      <c r="DT2" s="517" t="s">
        <v>3489</v>
      </c>
      <c r="DU2" s="517"/>
      <c r="DV2" s="473"/>
      <c r="DW2" s="473"/>
      <c r="DX2" s="473"/>
      <c r="DY2" s="473"/>
      <c r="DZ2" s="473"/>
      <c r="EA2" s="473"/>
      <c r="EB2" s="473"/>
      <c r="EC2" s="473"/>
      <c r="ED2" s="473"/>
      <c r="EE2" s="473"/>
      <c r="EF2" s="473"/>
      <c r="EG2" s="473"/>
      <c r="EH2" s="473"/>
      <c r="EI2" s="473"/>
      <c r="EJ2" s="473"/>
      <c r="EK2" s="473"/>
      <c r="EL2" s="473"/>
      <c r="EM2" s="474"/>
      <c r="EN2" s="473"/>
      <c r="EO2" s="473"/>
      <c r="EP2" s="473"/>
      <c r="EQ2" s="473"/>
      <c r="ER2" s="473"/>
      <c r="ES2" s="473"/>
      <c r="ET2" s="473"/>
    </row>
    <row r="3" spans="1:150" ht="15.75">
      <c r="A3" s="697" t="s">
        <v>3415</v>
      </c>
      <c r="B3" s="687" t="s">
        <v>3490</v>
      </c>
      <c r="C3" s="687" t="s">
        <v>3416</v>
      </c>
      <c r="D3" s="687" t="s">
        <v>3417</v>
      </c>
      <c r="E3" s="687" t="s">
        <v>4025</v>
      </c>
      <c r="F3" s="687" t="s">
        <v>3721</v>
      </c>
      <c r="G3" s="687" t="s">
        <v>3722</v>
      </c>
      <c r="H3" s="687" t="s">
        <v>3419</v>
      </c>
      <c r="I3" s="653" t="s">
        <v>3628</v>
      </c>
      <c r="J3" s="687" t="s">
        <v>3420</v>
      </c>
      <c r="K3" s="687" t="s">
        <v>4026</v>
      </c>
      <c r="L3" s="687" t="s">
        <v>4027</v>
      </c>
      <c r="M3" s="653" t="s">
        <v>3423</v>
      </c>
      <c r="N3" s="712" t="s">
        <v>4028</v>
      </c>
      <c r="O3" s="708" t="s">
        <v>3425</v>
      </c>
      <c r="P3" s="708"/>
      <c r="Q3" s="708"/>
      <c r="R3" s="470"/>
      <c r="S3" s="709" t="s">
        <v>3427</v>
      </c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475"/>
      <c r="DP3" s="4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43"/>
      <c r="EM3" s="344"/>
      <c r="EN3" s="343"/>
      <c r="EO3" s="343"/>
      <c r="EP3" s="343"/>
      <c r="EQ3" s="343"/>
      <c r="ER3" s="343"/>
      <c r="ES3" s="343"/>
      <c r="ET3" s="343"/>
    </row>
    <row r="4" spans="1:150" ht="26.25" thickBot="1">
      <c r="A4" s="670"/>
      <c r="B4" s="672"/>
      <c r="C4" s="687"/>
      <c r="D4" s="672"/>
      <c r="E4" s="672"/>
      <c r="F4" s="687"/>
      <c r="G4" s="687"/>
      <c r="H4" s="672"/>
      <c r="I4" s="654"/>
      <c r="J4" s="687"/>
      <c r="K4" s="672"/>
      <c r="L4" s="687"/>
      <c r="M4" s="654"/>
      <c r="N4" s="712"/>
      <c r="O4" s="708"/>
      <c r="P4" s="708"/>
      <c r="Q4" s="708"/>
      <c r="R4" s="261"/>
      <c r="S4" s="687" t="s">
        <v>915</v>
      </c>
      <c r="T4" s="687"/>
      <c r="U4" s="687"/>
      <c r="V4" s="687"/>
      <c r="W4" s="687"/>
      <c r="X4" s="687"/>
      <c r="Y4" s="687" t="s">
        <v>728</v>
      </c>
      <c r="Z4" s="687"/>
      <c r="AA4" s="687"/>
      <c r="AB4" s="687"/>
      <c r="AC4" s="687"/>
      <c r="AD4" s="687" t="s">
        <v>773</v>
      </c>
      <c r="AE4" s="687"/>
      <c r="AF4" s="687"/>
      <c r="AG4" s="687"/>
      <c r="AH4" s="687"/>
      <c r="AI4" s="687" t="s">
        <v>3428</v>
      </c>
      <c r="AJ4" s="687"/>
      <c r="AK4" s="687"/>
      <c r="AL4" s="687"/>
      <c r="AM4" s="687"/>
      <c r="AN4" s="687" t="s">
        <v>3429</v>
      </c>
      <c r="AO4" s="687"/>
      <c r="AP4" s="687"/>
      <c r="AQ4" s="687"/>
      <c r="AR4" s="687"/>
      <c r="AS4" s="687" t="s">
        <v>3430</v>
      </c>
      <c r="AT4" s="687"/>
      <c r="AU4" s="687"/>
      <c r="AV4" s="687"/>
      <c r="AW4" s="687"/>
      <c r="AX4" s="687" t="s">
        <v>3431</v>
      </c>
      <c r="AY4" s="687"/>
      <c r="AZ4" s="687"/>
      <c r="BA4" s="687"/>
      <c r="BB4" s="687"/>
      <c r="BC4" s="687" t="s">
        <v>3432</v>
      </c>
      <c r="BD4" s="687"/>
      <c r="BE4" s="687"/>
      <c r="BF4" s="687"/>
      <c r="BG4" s="687"/>
      <c r="BH4" s="687" t="s">
        <v>3433</v>
      </c>
      <c r="BI4" s="687"/>
      <c r="BJ4" s="687"/>
      <c r="BK4" s="687"/>
      <c r="BL4" s="687"/>
      <c r="BM4" s="687" t="s">
        <v>3434</v>
      </c>
      <c r="BN4" s="687"/>
      <c r="BO4" s="687"/>
      <c r="BP4" s="687"/>
      <c r="BQ4" s="687"/>
      <c r="BR4" s="687" t="s">
        <v>3435</v>
      </c>
      <c r="BS4" s="687"/>
      <c r="BT4" s="687"/>
      <c r="BU4" s="687"/>
      <c r="BV4" s="687"/>
      <c r="BW4" s="687" t="s">
        <v>3436</v>
      </c>
      <c r="BX4" s="687"/>
      <c r="BY4" s="687"/>
      <c r="BZ4" s="687"/>
      <c r="CA4" s="687"/>
      <c r="CB4" s="687" t="s">
        <v>3437</v>
      </c>
      <c r="CC4" s="687"/>
      <c r="CD4" s="687"/>
      <c r="CE4" s="687"/>
      <c r="CF4" s="687"/>
      <c r="CG4" s="687" t="s">
        <v>3438</v>
      </c>
      <c r="CH4" s="687"/>
      <c r="CI4" s="687"/>
      <c r="CJ4" s="687"/>
      <c r="CK4" s="687"/>
      <c r="CL4" s="687" t="s">
        <v>3439</v>
      </c>
      <c r="CM4" s="687"/>
      <c r="CN4" s="687"/>
      <c r="CO4" s="687"/>
      <c r="CP4" s="687"/>
      <c r="CQ4" s="687" t="s">
        <v>3440</v>
      </c>
      <c r="CR4" s="687"/>
      <c r="CS4" s="687"/>
      <c r="CT4" s="687"/>
      <c r="CU4" s="687"/>
      <c r="CV4" s="687" t="s">
        <v>3441</v>
      </c>
      <c r="CW4" s="687"/>
      <c r="CX4" s="687"/>
      <c r="CY4" s="687"/>
      <c r="CZ4" s="687"/>
      <c r="DA4" s="687" t="s">
        <v>3442</v>
      </c>
      <c r="DB4" s="687"/>
      <c r="DC4" s="687"/>
      <c r="DD4" s="687"/>
      <c r="DE4" s="687"/>
      <c r="DF4" s="687" t="s">
        <v>3443</v>
      </c>
      <c r="DG4" s="687"/>
      <c r="DH4" s="687"/>
      <c r="DI4" s="687"/>
      <c r="DJ4" s="687"/>
      <c r="DK4" s="687" t="s">
        <v>3444</v>
      </c>
      <c r="DL4" s="687"/>
      <c r="DM4" s="687"/>
      <c r="DN4" s="687"/>
      <c r="DO4" s="687"/>
      <c r="DP4" s="706" t="s">
        <v>3445</v>
      </c>
      <c r="DQ4" s="706"/>
      <c r="DR4" s="706"/>
      <c r="DS4" s="706"/>
      <c r="DT4" s="706" t="s">
        <v>3498</v>
      </c>
      <c r="DU4" s="706"/>
      <c r="DV4" s="706"/>
      <c r="DW4" s="706"/>
      <c r="DX4" s="706"/>
      <c r="DY4" s="706"/>
      <c r="DZ4" s="706"/>
      <c r="EA4" s="706"/>
      <c r="EB4" s="706"/>
      <c r="EC4" s="706"/>
      <c r="ED4" s="706"/>
      <c r="EE4" s="706"/>
      <c r="EF4" s="477"/>
      <c r="EG4" s="477"/>
      <c r="EH4" s="477"/>
      <c r="EI4" s="518" t="s">
        <v>3852</v>
      </c>
      <c r="EJ4" s="477"/>
      <c r="EK4" s="477" t="s">
        <v>3853</v>
      </c>
      <c r="EL4" s="314"/>
      <c r="EM4" s="315" t="s">
        <v>3500</v>
      </c>
      <c r="EN4" s="316"/>
      <c r="EO4" s="316"/>
      <c r="EP4" s="316"/>
      <c r="EQ4" s="316"/>
      <c r="ER4" s="316"/>
      <c r="ES4" s="316"/>
      <c r="ET4" s="316"/>
    </row>
    <row r="5" spans="1:150" ht="26.25" thickBot="1">
      <c r="A5" s="670"/>
      <c r="B5" s="672"/>
      <c r="C5" s="687"/>
      <c r="D5" s="672"/>
      <c r="E5" s="672"/>
      <c r="F5" s="687"/>
      <c r="G5" s="687"/>
      <c r="H5" s="672"/>
      <c r="I5" s="655"/>
      <c r="J5" s="687"/>
      <c r="K5" s="672"/>
      <c r="L5" s="687"/>
      <c r="M5" s="654"/>
      <c r="N5" s="712"/>
      <c r="O5" s="260" t="s">
        <v>3446</v>
      </c>
      <c r="P5" s="261" t="s">
        <v>3447</v>
      </c>
      <c r="Q5" s="261" t="s">
        <v>3448</v>
      </c>
      <c r="R5" s="261" t="s">
        <v>3721</v>
      </c>
      <c r="S5" s="262" t="s">
        <v>3854</v>
      </c>
      <c r="T5" s="262" t="s">
        <v>3450</v>
      </c>
      <c r="U5" s="263" t="s">
        <v>3631</v>
      </c>
      <c r="V5" s="263" t="s">
        <v>3448</v>
      </c>
      <c r="W5" s="263" t="s">
        <v>3721</v>
      </c>
      <c r="X5" s="261" t="s">
        <v>3446</v>
      </c>
      <c r="Y5" s="262" t="s">
        <v>3450</v>
      </c>
      <c r="Z5" s="263" t="s">
        <v>3631</v>
      </c>
      <c r="AA5" s="263" t="s">
        <v>3448</v>
      </c>
      <c r="AB5" s="263" t="s">
        <v>3721</v>
      </c>
      <c r="AC5" s="261" t="s">
        <v>3446</v>
      </c>
      <c r="AD5" s="262" t="s">
        <v>3450</v>
      </c>
      <c r="AE5" s="263" t="s">
        <v>3855</v>
      </c>
      <c r="AF5" s="263" t="s">
        <v>3448</v>
      </c>
      <c r="AG5" s="263" t="s">
        <v>3721</v>
      </c>
      <c r="AH5" s="261" t="s">
        <v>3446</v>
      </c>
      <c r="AI5" s="262" t="s">
        <v>3450</v>
      </c>
      <c r="AJ5" s="263" t="s">
        <v>3855</v>
      </c>
      <c r="AK5" s="263" t="s">
        <v>3448</v>
      </c>
      <c r="AL5" s="263" t="s">
        <v>3721</v>
      </c>
      <c r="AM5" s="261" t="s">
        <v>3446</v>
      </c>
      <c r="AN5" s="262" t="s">
        <v>3450</v>
      </c>
      <c r="AO5" s="263" t="s">
        <v>3855</v>
      </c>
      <c r="AP5" s="263" t="s">
        <v>3448</v>
      </c>
      <c r="AQ5" s="263" t="s">
        <v>3721</v>
      </c>
      <c r="AR5" s="261" t="s">
        <v>3446</v>
      </c>
      <c r="AS5" s="262" t="s">
        <v>3450</v>
      </c>
      <c r="AT5" s="263" t="s">
        <v>3855</v>
      </c>
      <c r="AU5" s="263" t="s">
        <v>3448</v>
      </c>
      <c r="AV5" s="263" t="s">
        <v>3721</v>
      </c>
      <c r="AW5" s="261" t="s">
        <v>3446</v>
      </c>
      <c r="AX5" s="262" t="s">
        <v>3450</v>
      </c>
      <c r="AY5" s="263" t="s">
        <v>3855</v>
      </c>
      <c r="AZ5" s="263" t="s">
        <v>3448</v>
      </c>
      <c r="BA5" s="263" t="s">
        <v>3721</v>
      </c>
      <c r="BB5" s="261" t="s">
        <v>3446</v>
      </c>
      <c r="BC5" s="262" t="s">
        <v>3450</v>
      </c>
      <c r="BD5" s="263" t="s">
        <v>3855</v>
      </c>
      <c r="BE5" s="263" t="s">
        <v>3448</v>
      </c>
      <c r="BF5" s="263" t="s">
        <v>3721</v>
      </c>
      <c r="BG5" s="261" t="s">
        <v>3446</v>
      </c>
      <c r="BH5" s="262" t="s">
        <v>3450</v>
      </c>
      <c r="BI5" s="263" t="s">
        <v>3855</v>
      </c>
      <c r="BJ5" s="263" t="s">
        <v>3448</v>
      </c>
      <c r="BK5" s="263" t="s">
        <v>3721</v>
      </c>
      <c r="BL5" s="261" t="s">
        <v>3446</v>
      </c>
      <c r="BM5" s="262" t="s">
        <v>3450</v>
      </c>
      <c r="BN5" s="263" t="s">
        <v>3855</v>
      </c>
      <c r="BO5" s="263" t="s">
        <v>3448</v>
      </c>
      <c r="BP5" s="263" t="s">
        <v>3721</v>
      </c>
      <c r="BQ5" s="261" t="s">
        <v>3446</v>
      </c>
      <c r="BR5" s="262" t="s">
        <v>3450</v>
      </c>
      <c r="BS5" s="263" t="s">
        <v>3855</v>
      </c>
      <c r="BT5" s="263" t="s">
        <v>3448</v>
      </c>
      <c r="BU5" s="263" t="s">
        <v>3721</v>
      </c>
      <c r="BV5" s="261" t="s">
        <v>3446</v>
      </c>
      <c r="BW5" s="262" t="s">
        <v>3450</v>
      </c>
      <c r="BX5" s="263" t="s">
        <v>3855</v>
      </c>
      <c r="BY5" s="263" t="s">
        <v>3448</v>
      </c>
      <c r="BZ5" s="263" t="s">
        <v>3721</v>
      </c>
      <c r="CA5" s="261" t="s">
        <v>3446</v>
      </c>
      <c r="CB5" s="262" t="s">
        <v>3450</v>
      </c>
      <c r="CC5" s="263" t="s">
        <v>3855</v>
      </c>
      <c r="CD5" s="263" t="s">
        <v>3448</v>
      </c>
      <c r="CE5" s="263" t="s">
        <v>3721</v>
      </c>
      <c r="CF5" s="261" t="s">
        <v>3446</v>
      </c>
      <c r="CG5" s="262" t="s">
        <v>3450</v>
      </c>
      <c r="CH5" s="263" t="s">
        <v>3855</v>
      </c>
      <c r="CI5" s="263" t="s">
        <v>3448</v>
      </c>
      <c r="CJ5" s="263" t="s">
        <v>3721</v>
      </c>
      <c r="CK5" s="261" t="s">
        <v>3446</v>
      </c>
      <c r="CL5" s="262" t="s">
        <v>3450</v>
      </c>
      <c r="CM5" s="263" t="s">
        <v>3855</v>
      </c>
      <c r="CN5" s="263" t="s">
        <v>3448</v>
      </c>
      <c r="CO5" s="263" t="s">
        <v>3721</v>
      </c>
      <c r="CP5" s="261" t="s">
        <v>3446</v>
      </c>
      <c r="CQ5" s="262" t="s">
        <v>3450</v>
      </c>
      <c r="CR5" s="263" t="s">
        <v>3855</v>
      </c>
      <c r="CS5" s="263" t="s">
        <v>3448</v>
      </c>
      <c r="CT5" s="263" t="s">
        <v>3721</v>
      </c>
      <c r="CU5" s="261" t="s">
        <v>3446</v>
      </c>
      <c r="CV5" s="262" t="s">
        <v>3450</v>
      </c>
      <c r="CW5" s="263" t="s">
        <v>3855</v>
      </c>
      <c r="CX5" s="263" t="s">
        <v>3448</v>
      </c>
      <c r="CY5" s="263" t="s">
        <v>3721</v>
      </c>
      <c r="CZ5" s="261" t="s">
        <v>3446</v>
      </c>
      <c r="DA5" s="262" t="s">
        <v>3450</v>
      </c>
      <c r="DB5" s="263" t="s">
        <v>3855</v>
      </c>
      <c r="DC5" s="263" t="s">
        <v>3448</v>
      </c>
      <c r="DD5" s="263" t="s">
        <v>3721</v>
      </c>
      <c r="DE5" s="261" t="s">
        <v>3446</v>
      </c>
      <c r="DF5" s="262" t="s">
        <v>3450</v>
      </c>
      <c r="DG5" s="263" t="s">
        <v>3855</v>
      </c>
      <c r="DH5" s="263" t="s">
        <v>3448</v>
      </c>
      <c r="DI5" s="263" t="s">
        <v>3721</v>
      </c>
      <c r="DJ5" s="261" t="s">
        <v>3446</v>
      </c>
      <c r="DK5" s="262" t="s">
        <v>3450</v>
      </c>
      <c r="DL5" s="263" t="s">
        <v>3855</v>
      </c>
      <c r="DM5" s="263" t="s">
        <v>3448</v>
      </c>
      <c r="DN5" s="263" t="s">
        <v>3721</v>
      </c>
      <c r="DO5" s="265" t="s">
        <v>3446</v>
      </c>
      <c r="DP5" s="476" t="s">
        <v>34</v>
      </c>
      <c r="DQ5" s="480" t="s">
        <v>3452</v>
      </c>
      <c r="DR5" s="480" t="s">
        <v>159</v>
      </c>
      <c r="DS5" s="480" t="s">
        <v>3452</v>
      </c>
      <c r="DT5" s="481" t="s">
        <v>3501</v>
      </c>
      <c r="DU5" s="480" t="s">
        <v>3452</v>
      </c>
      <c r="DV5" s="481" t="s">
        <v>3502</v>
      </c>
      <c r="DW5" s="480" t="s">
        <v>3452</v>
      </c>
      <c r="DX5" s="481" t="s">
        <v>3503</v>
      </c>
      <c r="DY5" s="480" t="s">
        <v>3452</v>
      </c>
      <c r="DZ5" s="481" t="s">
        <v>3504</v>
      </c>
      <c r="EA5" s="480" t="s">
        <v>3452</v>
      </c>
      <c r="EB5" s="481" t="s">
        <v>3505</v>
      </c>
      <c r="EC5" s="480" t="s">
        <v>3452</v>
      </c>
      <c r="ED5" s="481" t="s">
        <v>3506</v>
      </c>
      <c r="EE5" s="480" t="s">
        <v>3452</v>
      </c>
      <c r="EF5" s="482" t="s">
        <v>3507</v>
      </c>
      <c r="EG5" s="482" t="s">
        <v>3507</v>
      </c>
      <c r="EH5" s="124" t="s">
        <v>3759</v>
      </c>
      <c r="EI5" s="124" t="s">
        <v>3452</v>
      </c>
      <c r="EJ5" s="124" t="s">
        <v>3760</v>
      </c>
      <c r="EK5" s="124" t="s">
        <v>3452</v>
      </c>
      <c r="EL5" s="321"/>
      <c r="EM5" s="322" t="s">
        <v>33</v>
      </c>
      <c r="EN5" s="323" t="s">
        <v>3510</v>
      </c>
      <c r="EO5" s="323" t="s">
        <v>3511</v>
      </c>
      <c r="EP5" s="323" t="s">
        <v>3510</v>
      </c>
      <c r="EQ5" s="323" t="s">
        <v>3512</v>
      </c>
      <c r="ER5" s="323" t="s">
        <v>3510</v>
      </c>
      <c r="ES5" s="323" t="s">
        <v>3513</v>
      </c>
      <c r="ET5" s="323" t="s">
        <v>3514</v>
      </c>
    </row>
    <row r="6" spans="1:150">
      <c r="A6" s="483">
        <v>1</v>
      </c>
      <c r="B6" s="484">
        <v>2</v>
      </c>
      <c r="C6" s="484"/>
      <c r="D6" s="484">
        <v>3</v>
      </c>
      <c r="E6" s="485">
        <v>4</v>
      </c>
      <c r="F6" s="485">
        <v>5</v>
      </c>
      <c r="G6" s="485">
        <v>6</v>
      </c>
      <c r="H6" s="485">
        <v>5</v>
      </c>
      <c r="I6" s="485"/>
      <c r="J6" s="485">
        <v>6</v>
      </c>
      <c r="K6" s="485">
        <v>7</v>
      </c>
      <c r="L6" s="485"/>
      <c r="M6" s="485"/>
      <c r="N6" s="486">
        <v>9</v>
      </c>
      <c r="O6" s="485">
        <v>10</v>
      </c>
      <c r="P6" s="485"/>
      <c r="Q6" s="485"/>
      <c r="R6" s="485">
        <v>11</v>
      </c>
      <c r="S6" s="485">
        <v>6</v>
      </c>
      <c r="T6" s="485">
        <v>7</v>
      </c>
      <c r="U6" s="485">
        <v>8</v>
      </c>
      <c r="V6" s="485">
        <v>9</v>
      </c>
      <c r="W6" s="485"/>
      <c r="X6" s="485">
        <v>10</v>
      </c>
      <c r="Y6" s="485">
        <v>11</v>
      </c>
      <c r="Z6" s="485">
        <v>12</v>
      </c>
      <c r="AA6" s="485">
        <v>13</v>
      </c>
      <c r="AB6" s="485"/>
      <c r="AC6" s="485">
        <v>14</v>
      </c>
      <c r="AD6" s="485">
        <v>15</v>
      </c>
      <c r="AE6" s="485">
        <v>16</v>
      </c>
      <c r="AF6" s="485">
        <v>17</v>
      </c>
      <c r="AG6" s="485"/>
      <c r="AH6" s="485">
        <v>18</v>
      </c>
      <c r="AI6" s="485">
        <v>19</v>
      </c>
      <c r="AJ6" s="485">
        <v>20</v>
      </c>
      <c r="AK6" s="485">
        <v>21</v>
      </c>
      <c r="AL6" s="485"/>
      <c r="AM6" s="485">
        <v>22</v>
      </c>
      <c r="AN6" s="485">
        <v>19</v>
      </c>
      <c r="AO6" s="485">
        <v>20</v>
      </c>
      <c r="AP6" s="485">
        <v>21</v>
      </c>
      <c r="AQ6" s="485"/>
      <c r="AR6" s="485">
        <v>22</v>
      </c>
      <c r="AS6" s="485">
        <v>19</v>
      </c>
      <c r="AT6" s="485">
        <v>20</v>
      </c>
      <c r="AU6" s="485">
        <v>21</v>
      </c>
      <c r="AV6" s="485"/>
      <c r="AW6" s="485">
        <v>22</v>
      </c>
      <c r="AX6" s="485">
        <v>19</v>
      </c>
      <c r="AY6" s="485">
        <v>20</v>
      </c>
      <c r="AZ6" s="485">
        <v>21</v>
      </c>
      <c r="BA6" s="485"/>
      <c r="BB6" s="485">
        <v>22</v>
      </c>
      <c r="BC6" s="485">
        <v>19</v>
      </c>
      <c r="BD6" s="485">
        <v>20</v>
      </c>
      <c r="BE6" s="485">
        <v>21</v>
      </c>
      <c r="BF6" s="485"/>
      <c r="BG6" s="485">
        <v>22</v>
      </c>
      <c r="BH6" s="485">
        <v>19</v>
      </c>
      <c r="BI6" s="485">
        <v>20</v>
      </c>
      <c r="BJ6" s="485">
        <v>21</v>
      </c>
      <c r="BK6" s="485"/>
      <c r="BL6" s="485">
        <v>22</v>
      </c>
      <c r="BM6" s="485">
        <v>19</v>
      </c>
      <c r="BN6" s="485">
        <v>20</v>
      </c>
      <c r="BO6" s="485">
        <v>21</v>
      </c>
      <c r="BP6" s="485"/>
      <c r="BQ6" s="485">
        <v>22</v>
      </c>
      <c r="BR6" s="485">
        <v>19</v>
      </c>
      <c r="BS6" s="485">
        <v>20</v>
      </c>
      <c r="BT6" s="485">
        <v>21</v>
      </c>
      <c r="BU6" s="485"/>
      <c r="BV6" s="485">
        <v>22</v>
      </c>
      <c r="BW6" s="485">
        <v>19</v>
      </c>
      <c r="BX6" s="485">
        <v>20</v>
      </c>
      <c r="BY6" s="485">
        <v>21</v>
      </c>
      <c r="BZ6" s="485"/>
      <c r="CA6" s="485">
        <v>22</v>
      </c>
      <c r="CB6" s="485">
        <v>19</v>
      </c>
      <c r="CC6" s="485">
        <v>20</v>
      </c>
      <c r="CD6" s="485">
        <v>21</v>
      </c>
      <c r="CE6" s="485"/>
      <c r="CF6" s="485">
        <v>22</v>
      </c>
      <c r="CG6" s="485">
        <v>19</v>
      </c>
      <c r="CH6" s="485">
        <v>20</v>
      </c>
      <c r="CI6" s="485">
        <v>21</v>
      </c>
      <c r="CJ6" s="485"/>
      <c r="CK6" s="485">
        <v>22</v>
      </c>
      <c r="CL6" s="485">
        <v>19</v>
      </c>
      <c r="CM6" s="485">
        <v>20</v>
      </c>
      <c r="CN6" s="485">
        <v>21</v>
      </c>
      <c r="CO6" s="485"/>
      <c r="CP6" s="485">
        <v>22</v>
      </c>
      <c r="CQ6" s="485">
        <v>19</v>
      </c>
      <c r="CR6" s="485">
        <v>20</v>
      </c>
      <c r="CS6" s="485">
        <v>21</v>
      </c>
      <c r="CT6" s="485"/>
      <c r="CU6" s="485">
        <v>22</v>
      </c>
      <c r="CV6" s="485">
        <v>19</v>
      </c>
      <c r="CW6" s="485">
        <v>20</v>
      </c>
      <c r="CX6" s="485">
        <v>21</v>
      </c>
      <c r="CY6" s="485"/>
      <c r="CZ6" s="485">
        <v>22</v>
      </c>
      <c r="DA6" s="485">
        <v>19</v>
      </c>
      <c r="DB6" s="485">
        <v>20</v>
      </c>
      <c r="DC6" s="485">
        <v>21</v>
      </c>
      <c r="DD6" s="485"/>
      <c r="DE6" s="485">
        <v>22</v>
      </c>
      <c r="DF6" s="485">
        <v>19</v>
      </c>
      <c r="DG6" s="485">
        <v>20</v>
      </c>
      <c r="DH6" s="485">
        <v>21</v>
      </c>
      <c r="DI6" s="485"/>
      <c r="DJ6" s="485">
        <v>22</v>
      </c>
      <c r="DK6" s="485">
        <v>19</v>
      </c>
      <c r="DL6" s="485">
        <v>20</v>
      </c>
      <c r="DM6" s="485">
        <v>21</v>
      </c>
      <c r="DN6" s="485"/>
      <c r="DO6" s="487">
        <v>22</v>
      </c>
      <c r="DP6" s="476">
        <v>8</v>
      </c>
      <c r="DQ6" s="488">
        <v>9</v>
      </c>
      <c r="DR6" s="488">
        <v>10</v>
      </c>
      <c r="DS6" s="488">
        <v>11</v>
      </c>
      <c r="DT6" s="488">
        <v>12</v>
      </c>
      <c r="DU6" s="488">
        <v>13</v>
      </c>
      <c r="DV6" s="488">
        <v>14</v>
      </c>
      <c r="DW6" s="488">
        <v>15</v>
      </c>
      <c r="DX6" s="488">
        <v>16</v>
      </c>
      <c r="DY6" s="488">
        <v>17</v>
      </c>
      <c r="DZ6" s="488">
        <v>18</v>
      </c>
      <c r="EA6" s="488">
        <v>19</v>
      </c>
      <c r="EB6" s="488">
        <v>20</v>
      </c>
      <c r="EC6" s="488">
        <v>21</v>
      </c>
      <c r="ED6" s="488">
        <v>22</v>
      </c>
      <c r="EE6" s="488">
        <v>23</v>
      </c>
      <c r="EF6" s="11"/>
      <c r="EG6" s="11"/>
      <c r="EH6" s="11"/>
      <c r="EI6" s="11"/>
      <c r="EJ6" s="11"/>
      <c r="EK6" s="11"/>
      <c r="EL6" s="343"/>
      <c r="EM6" s="344"/>
      <c r="EN6" s="343"/>
      <c r="EO6" s="343"/>
      <c r="EP6" s="343"/>
      <c r="EQ6" s="343"/>
      <c r="ER6" s="343"/>
      <c r="ES6" s="343"/>
      <c r="ET6" s="343"/>
    </row>
    <row r="7" spans="1:150" ht="56.25">
      <c r="A7" s="396"/>
      <c r="B7" s="397" t="s">
        <v>4029</v>
      </c>
      <c r="C7" s="519"/>
      <c r="D7" s="520"/>
      <c r="E7" s="292"/>
      <c r="F7" s="292"/>
      <c r="G7" s="292"/>
      <c r="H7" s="292"/>
      <c r="I7" s="521">
        <f t="shared" ref="I7:I50" si="0">SUM(J7-G7/20)</f>
        <v>0</v>
      </c>
      <c r="J7" s="281">
        <f>SUM((G7*6*21)/(8*20*100))+(G7/20)</f>
        <v>0</v>
      </c>
      <c r="K7" s="292"/>
      <c r="L7" s="400"/>
      <c r="M7" s="521">
        <f t="shared" ref="M7:M49" si="1">SUM(L7*I7)</f>
        <v>0</v>
      </c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9"/>
      <c r="DP7" s="490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338"/>
      <c r="EG7" s="338"/>
      <c r="EH7" s="491"/>
      <c r="EI7" s="491"/>
      <c r="EJ7" s="491"/>
      <c r="EK7" s="491"/>
      <c r="EL7" s="343"/>
      <c r="EM7" s="344"/>
      <c r="EN7" s="343"/>
      <c r="EO7" s="343"/>
      <c r="EP7" s="343"/>
      <c r="EQ7" s="343"/>
      <c r="ER7" s="343"/>
      <c r="ES7" s="343"/>
      <c r="ET7" s="343"/>
    </row>
    <row r="8" spans="1:150" ht="112.5">
      <c r="A8" s="522">
        <v>1</v>
      </c>
      <c r="B8" s="523" t="s">
        <v>4030</v>
      </c>
      <c r="C8" s="524" t="s">
        <v>4031</v>
      </c>
      <c r="D8" s="524" t="s">
        <v>3842</v>
      </c>
      <c r="E8" s="357">
        <v>42500</v>
      </c>
      <c r="F8" s="357">
        <v>5000</v>
      </c>
      <c r="G8" s="404">
        <f t="shared" ref="G8:G48" si="2">SUM(E8:F8)</f>
        <v>47500</v>
      </c>
      <c r="H8" s="292">
        <v>20</v>
      </c>
      <c r="I8" s="521">
        <f t="shared" si="0"/>
        <v>374.0625</v>
      </c>
      <c r="J8" s="281">
        <f>SUM((G8*6*21)/(8*20*100))+(G8/20)</f>
        <v>2749.0625</v>
      </c>
      <c r="K8" s="357" t="s">
        <v>4032</v>
      </c>
      <c r="L8" s="400">
        <v>10</v>
      </c>
      <c r="M8" s="521">
        <f t="shared" si="1"/>
        <v>3740.625</v>
      </c>
      <c r="N8" s="281">
        <f t="shared" ref="N8:N49" si="3">SUM(L8*J8)</f>
        <v>27490.625</v>
      </c>
      <c r="O8" s="282">
        <f t="shared" ref="O8:O49" si="4">SUM(P8:Q8)</f>
        <v>24750</v>
      </c>
      <c r="P8" s="282">
        <f t="shared" ref="P8:R49" si="5">SUM(U8,Z8,AE8,AJ8,AO8,AT8,AY8,BD8,BI8,BN8,BS8,BX8,CC8,CH8,CM8,CR8,CW8,DB8,DG8,DL8)</f>
        <v>21375</v>
      </c>
      <c r="Q8" s="282">
        <f t="shared" si="5"/>
        <v>3375</v>
      </c>
      <c r="R8" s="282">
        <f t="shared" si="5"/>
        <v>0</v>
      </c>
      <c r="S8" s="525" t="s">
        <v>4033</v>
      </c>
      <c r="T8" s="526" t="s">
        <v>3638</v>
      </c>
      <c r="U8" s="292">
        <v>2375</v>
      </c>
      <c r="V8" s="292">
        <v>375</v>
      </c>
      <c r="W8" s="292"/>
      <c r="X8" s="292">
        <f t="shared" ref="X8:X38" si="6">SUM(U8:W8)</f>
        <v>2750</v>
      </c>
      <c r="Y8" s="379">
        <v>39874</v>
      </c>
      <c r="Z8" s="292">
        <v>2375</v>
      </c>
      <c r="AA8" s="292">
        <v>375</v>
      </c>
      <c r="AB8" s="292"/>
      <c r="AC8" s="292">
        <f>SUM(Z8:AB8)</f>
        <v>2750</v>
      </c>
      <c r="AD8" s="292" t="s">
        <v>3601</v>
      </c>
      <c r="AE8" s="292">
        <v>2375</v>
      </c>
      <c r="AF8" s="292">
        <v>375</v>
      </c>
      <c r="AG8" s="292"/>
      <c r="AH8" s="292">
        <f t="shared" ref="AH8:AH48" si="7">SUM(AE8:AG8)</f>
        <v>2750</v>
      </c>
      <c r="AI8" s="292" t="s">
        <v>3626</v>
      </c>
      <c r="AJ8" s="292">
        <v>2375</v>
      </c>
      <c r="AK8" s="292">
        <v>375</v>
      </c>
      <c r="AL8" s="292"/>
      <c r="AM8" s="292">
        <f>SUM(AJ8:AL8)</f>
        <v>2750</v>
      </c>
      <c r="AN8" s="292" t="s">
        <v>3660</v>
      </c>
      <c r="AO8" s="292">
        <v>2375</v>
      </c>
      <c r="AP8" s="292">
        <v>375</v>
      </c>
      <c r="AQ8" s="292"/>
      <c r="AR8" s="292">
        <f>SUM(AO8:AQ8)</f>
        <v>2750</v>
      </c>
      <c r="AS8" s="292" t="s">
        <v>3550</v>
      </c>
      <c r="AT8" s="292">
        <v>2375</v>
      </c>
      <c r="AU8" s="292">
        <v>375</v>
      </c>
      <c r="AV8" s="292"/>
      <c r="AW8" s="292">
        <f t="shared" ref="AW8:AW48" si="8">SUM(AT8:AV8)</f>
        <v>2750</v>
      </c>
      <c r="AX8" s="292" t="s">
        <v>3550</v>
      </c>
      <c r="AY8" s="292">
        <v>2375</v>
      </c>
      <c r="AZ8" s="292">
        <v>375</v>
      </c>
      <c r="BA8" s="292"/>
      <c r="BB8" s="292">
        <f t="shared" ref="BB8:BB38" si="9">SUM(AY8:BA8)</f>
        <v>2750</v>
      </c>
      <c r="BC8" s="292" t="s">
        <v>3665</v>
      </c>
      <c r="BD8" s="292">
        <v>2375</v>
      </c>
      <c r="BE8" s="292">
        <v>375</v>
      </c>
      <c r="BF8" s="292"/>
      <c r="BG8" s="292">
        <f t="shared" ref="BG8:BG48" si="10">SUM(BD8:BF8)</f>
        <v>2750</v>
      </c>
      <c r="BH8" s="292" t="s">
        <v>3666</v>
      </c>
      <c r="BI8" s="292">
        <v>2375</v>
      </c>
      <c r="BJ8" s="292">
        <v>375</v>
      </c>
      <c r="BK8" s="292"/>
      <c r="BL8" s="292">
        <f t="shared" ref="BL8:BL48" si="11">SUM(BI8:BK8)</f>
        <v>2750</v>
      </c>
      <c r="BM8" s="292"/>
      <c r="BN8" s="292"/>
      <c r="BO8" s="292"/>
      <c r="BP8" s="292"/>
      <c r="BQ8" s="292">
        <f t="shared" ref="BQ8:BQ48" si="12">SUM(BN8:BP8)</f>
        <v>0</v>
      </c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9"/>
      <c r="DP8" s="490">
        <v>1</v>
      </c>
      <c r="DQ8" s="292">
        <v>47500</v>
      </c>
      <c r="DR8" s="292"/>
      <c r="DS8" s="292"/>
      <c r="DT8" s="292">
        <v>1</v>
      </c>
      <c r="DU8" s="292">
        <v>47500</v>
      </c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338">
        <f t="shared" ref="EF8:EG49" si="13">SUM(ED8,EB8,DZ8,DX8,DV8,DT8)</f>
        <v>1</v>
      </c>
      <c r="EG8" s="338">
        <f t="shared" si="13"/>
        <v>47500</v>
      </c>
      <c r="EH8" s="491">
        <v>1</v>
      </c>
      <c r="EI8" s="491">
        <v>47500</v>
      </c>
      <c r="EJ8" s="491"/>
      <c r="EK8" s="491"/>
      <c r="EL8" s="343"/>
      <c r="EM8" s="344">
        <v>1</v>
      </c>
      <c r="EN8" s="343"/>
      <c r="EO8" s="343"/>
      <c r="EP8" s="343"/>
      <c r="EQ8" s="343"/>
      <c r="ER8" s="343"/>
      <c r="ES8" s="343"/>
      <c r="ET8" s="343"/>
    </row>
    <row r="9" spans="1:150" ht="112.5">
      <c r="A9" s="522">
        <v>2</v>
      </c>
      <c r="B9" s="523" t="s">
        <v>4034</v>
      </c>
      <c r="C9" s="524" t="s">
        <v>155</v>
      </c>
      <c r="D9" s="524" t="s">
        <v>3842</v>
      </c>
      <c r="E9" s="357">
        <v>42500</v>
      </c>
      <c r="F9" s="357">
        <v>5000</v>
      </c>
      <c r="G9" s="404">
        <f t="shared" si="2"/>
        <v>47500</v>
      </c>
      <c r="H9" s="292">
        <v>20</v>
      </c>
      <c r="I9" s="521">
        <f t="shared" si="0"/>
        <v>374.0625</v>
      </c>
      <c r="J9" s="281">
        <f t="shared" ref="J9:J48" si="14">SUM((G9*6*21)/(8*20*100))+(G9/20)</f>
        <v>2749.0625</v>
      </c>
      <c r="K9" s="357" t="s">
        <v>4035</v>
      </c>
      <c r="L9" s="400">
        <v>10</v>
      </c>
      <c r="M9" s="521">
        <f t="shared" si="1"/>
        <v>3740.625</v>
      </c>
      <c r="N9" s="281">
        <f t="shared" si="3"/>
        <v>27490.625</v>
      </c>
      <c r="O9" s="282">
        <f t="shared" si="4"/>
        <v>44200</v>
      </c>
      <c r="P9" s="282">
        <f t="shared" si="5"/>
        <v>38625</v>
      </c>
      <c r="Q9" s="282">
        <f t="shared" si="5"/>
        <v>5575</v>
      </c>
      <c r="R9" s="282">
        <f t="shared" si="5"/>
        <v>0</v>
      </c>
      <c r="S9" s="525" t="s">
        <v>4033</v>
      </c>
      <c r="T9" s="526" t="s">
        <v>3638</v>
      </c>
      <c r="U9" s="292">
        <v>2375</v>
      </c>
      <c r="V9" s="292">
        <v>375</v>
      </c>
      <c r="W9" s="292"/>
      <c r="X9" s="292">
        <f t="shared" si="6"/>
        <v>2750</v>
      </c>
      <c r="Y9" s="379">
        <v>39874</v>
      </c>
      <c r="Z9" s="292">
        <v>2375</v>
      </c>
      <c r="AA9" s="292">
        <v>375</v>
      </c>
      <c r="AB9" s="292"/>
      <c r="AC9" s="292">
        <f>SUM(Z9:AB9)</f>
        <v>2750</v>
      </c>
      <c r="AD9" s="292" t="s">
        <v>3601</v>
      </c>
      <c r="AE9" s="292">
        <v>2375</v>
      </c>
      <c r="AF9" s="292">
        <v>375</v>
      </c>
      <c r="AG9" s="292"/>
      <c r="AH9" s="292">
        <f t="shared" si="7"/>
        <v>2750</v>
      </c>
      <c r="AI9" s="292" t="s">
        <v>3626</v>
      </c>
      <c r="AJ9" s="292">
        <v>20000</v>
      </c>
      <c r="AK9" s="292">
        <v>2750</v>
      </c>
      <c r="AL9" s="292"/>
      <c r="AM9" s="292">
        <f t="shared" ref="AM9:AM48" si="15">SUM(AJ9:AL9)</f>
        <v>22750</v>
      </c>
      <c r="AN9" s="292" t="s">
        <v>3550</v>
      </c>
      <c r="AO9" s="292">
        <v>4750</v>
      </c>
      <c r="AP9" s="292">
        <v>750</v>
      </c>
      <c r="AQ9" s="292"/>
      <c r="AR9" s="292">
        <f t="shared" ref="AR9:AR48" si="16">SUM(AO9:AQ9)</f>
        <v>5500</v>
      </c>
      <c r="AS9" s="292" t="s">
        <v>3550</v>
      </c>
      <c r="AT9" s="292">
        <v>2375</v>
      </c>
      <c r="AU9" s="292">
        <v>375</v>
      </c>
      <c r="AV9" s="292"/>
      <c r="AW9" s="292">
        <f t="shared" si="8"/>
        <v>2750</v>
      </c>
      <c r="AX9" s="292" t="s">
        <v>3665</v>
      </c>
      <c r="AY9" s="292">
        <v>2375</v>
      </c>
      <c r="AZ9" s="292">
        <v>375</v>
      </c>
      <c r="BA9" s="292"/>
      <c r="BB9" s="292">
        <f t="shared" si="9"/>
        <v>2750</v>
      </c>
      <c r="BC9" s="292" t="s">
        <v>3666</v>
      </c>
      <c r="BD9" s="292">
        <v>2000</v>
      </c>
      <c r="BE9" s="292">
        <v>200</v>
      </c>
      <c r="BF9" s="292"/>
      <c r="BG9" s="292">
        <f t="shared" si="10"/>
        <v>2200</v>
      </c>
      <c r="BH9" s="292"/>
      <c r="BI9" s="292"/>
      <c r="BJ9" s="292"/>
      <c r="BK9" s="292"/>
      <c r="BL9" s="292">
        <f t="shared" si="11"/>
        <v>0</v>
      </c>
      <c r="BM9" s="292"/>
      <c r="BN9" s="292"/>
      <c r="BO9" s="292"/>
      <c r="BP9" s="292"/>
      <c r="BQ9" s="292">
        <f t="shared" si="12"/>
        <v>0</v>
      </c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9"/>
      <c r="DP9" s="490">
        <v>1</v>
      </c>
      <c r="DQ9" s="292">
        <v>47500</v>
      </c>
      <c r="DR9" s="292"/>
      <c r="DS9" s="292"/>
      <c r="DT9" s="292">
        <v>1</v>
      </c>
      <c r="DU9" s="292">
        <v>47500</v>
      </c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338">
        <f t="shared" si="13"/>
        <v>1</v>
      </c>
      <c r="EG9" s="338">
        <f t="shared" si="13"/>
        <v>47500</v>
      </c>
      <c r="EH9" s="491">
        <v>1</v>
      </c>
      <c r="EI9" s="491">
        <v>47500</v>
      </c>
      <c r="EJ9" s="491"/>
      <c r="EK9" s="491"/>
      <c r="EL9" s="343"/>
      <c r="EM9" s="344">
        <v>1</v>
      </c>
      <c r="EN9" s="343"/>
      <c r="EO9" s="343"/>
      <c r="EP9" s="343"/>
      <c r="EQ9" s="343"/>
      <c r="ER9" s="343"/>
      <c r="ES9" s="343"/>
      <c r="ET9" s="343"/>
    </row>
    <row r="10" spans="1:150" ht="75">
      <c r="A10" s="522">
        <v>3</v>
      </c>
      <c r="B10" s="523" t="s">
        <v>4036</v>
      </c>
      <c r="C10" s="524" t="s">
        <v>4037</v>
      </c>
      <c r="D10" s="524" t="s">
        <v>3945</v>
      </c>
      <c r="E10" s="357">
        <v>34000</v>
      </c>
      <c r="F10" s="357">
        <v>4000</v>
      </c>
      <c r="G10" s="404">
        <f t="shared" si="2"/>
        <v>38000</v>
      </c>
      <c r="H10" s="292">
        <v>20</v>
      </c>
      <c r="I10" s="521">
        <f t="shared" si="0"/>
        <v>299.25</v>
      </c>
      <c r="J10" s="281">
        <f t="shared" si="14"/>
        <v>2199.25</v>
      </c>
      <c r="K10" s="357" t="s">
        <v>4038</v>
      </c>
      <c r="L10" s="400">
        <v>11</v>
      </c>
      <c r="M10" s="521">
        <f t="shared" si="1"/>
        <v>3291.75</v>
      </c>
      <c r="N10" s="281">
        <f t="shared" si="3"/>
        <v>24191.75</v>
      </c>
      <c r="O10" s="282">
        <f t="shared" si="4"/>
        <v>0</v>
      </c>
      <c r="P10" s="282">
        <f t="shared" si="5"/>
        <v>0</v>
      </c>
      <c r="Q10" s="282">
        <f t="shared" si="5"/>
        <v>0</v>
      </c>
      <c r="R10" s="282">
        <f t="shared" si="5"/>
        <v>0</v>
      </c>
      <c r="S10" s="525">
        <v>39450</v>
      </c>
      <c r="T10" s="292"/>
      <c r="U10" s="292"/>
      <c r="V10" s="292"/>
      <c r="W10" s="292"/>
      <c r="X10" s="292">
        <f t="shared" si="6"/>
        <v>0</v>
      </c>
      <c r="Y10" s="292"/>
      <c r="Z10" s="292"/>
      <c r="AA10" s="292"/>
      <c r="AB10" s="292"/>
      <c r="AC10" s="292">
        <f>SUM(Z10:AB10)</f>
        <v>0</v>
      </c>
      <c r="AD10" s="292"/>
      <c r="AE10" s="292"/>
      <c r="AF10" s="292"/>
      <c r="AG10" s="292"/>
      <c r="AH10" s="292">
        <f t="shared" si="7"/>
        <v>0</v>
      </c>
      <c r="AI10" s="292"/>
      <c r="AJ10" s="292"/>
      <c r="AK10" s="292"/>
      <c r="AL10" s="292"/>
      <c r="AM10" s="292">
        <f t="shared" si="15"/>
        <v>0</v>
      </c>
      <c r="AN10" s="292"/>
      <c r="AO10" s="292"/>
      <c r="AP10" s="292"/>
      <c r="AQ10" s="292"/>
      <c r="AR10" s="292">
        <f t="shared" si="16"/>
        <v>0</v>
      </c>
      <c r="AS10" s="292"/>
      <c r="AT10" s="292"/>
      <c r="AU10" s="292"/>
      <c r="AV10" s="292"/>
      <c r="AW10" s="292">
        <f t="shared" si="8"/>
        <v>0</v>
      </c>
      <c r="AX10" s="292"/>
      <c r="AY10" s="292"/>
      <c r="AZ10" s="292"/>
      <c r="BA10" s="292"/>
      <c r="BB10" s="292">
        <f t="shared" si="9"/>
        <v>0</v>
      </c>
      <c r="BC10" s="292"/>
      <c r="BD10" s="292"/>
      <c r="BE10" s="292"/>
      <c r="BF10" s="292"/>
      <c r="BG10" s="292">
        <f t="shared" si="10"/>
        <v>0</v>
      </c>
      <c r="BH10" s="292"/>
      <c r="BI10" s="292"/>
      <c r="BJ10" s="292"/>
      <c r="BK10" s="292"/>
      <c r="BL10" s="292">
        <f t="shared" si="11"/>
        <v>0</v>
      </c>
      <c r="BM10" s="292"/>
      <c r="BN10" s="292"/>
      <c r="BO10" s="292"/>
      <c r="BP10" s="292"/>
      <c r="BQ10" s="292">
        <f t="shared" si="12"/>
        <v>0</v>
      </c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9"/>
      <c r="DP10" s="490">
        <v>1</v>
      </c>
      <c r="DQ10" s="292">
        <v>38000</v>
      </c>
      <c r="DR10" s="292"/>
      <c r="DS10" s="292"/>
      <c r="DT10" s="292"/>
      <c r="DU10" s="292"/>
      <c r="DV10" s="292"/>
      <c r="DW10" s="292"/>
      <c r="DX10" s="292">
        <v>1</v>
      </c>
      <c r="DY10" s="292">
        <v>38000</v>
      </c>
      <c r="DZ10" s="292"/>
      <c r="EA10" s="292"/>
      <c r="EB10" s="292"/>
      <c r="EC10" s="292"/>
      <c r="ED10" s="292"/>
      <c r="EE10" s="292"/>
      <c r="EF10" s="338">
        <f t="shared" si="13"/>
        <v>1</v>
      </c>
      <c r="EG10" s="338">
        <f t="shared" si="13"/>
        <v>38000</v>
      </c>
      <c r="EH10" s="491">
        <v>1</v>
      </c>
      <c r="EI10" s="491">
        <v>38000</v>
      </c>
      <c r="EJ10" s="491"/>
      <c r="EK10" s="491"/>
      <c r="EL10" s="343"/>
      <c r="EM10" s="344">
        <v>1</v>
      </c>
      <c r="EN10" s="343"/>
      <c r="EO10" s="343"/>
      <c r="EP10" s="343"/>
      <c r="EQ10" s="343"/>
      <c r="ER10" s="343"/>
      <c r="ES10" s="343"/>
      <c r="ET10" s="343"/>
    </row>
    <row r="11" spans="1:150" ht="112.5">
      <c r="A11" s="522">
        <v>4</v>
      </c>
      <c r="B11" s="523" t="s">
        <v>4039</v>
      </c>
      <c r="C11" s="524" t="s">
        <v>4040</v>
      </c>
      <c r="D11" s="524" t="s">
        <v>4041</v>
      </c>
      <c r="E11" s="357">
        <v>42500</v>
      </c>
      <c r="F11" s="357">
        <v>5000</v>
      </c>
      <c r="G11" s="404">
        <f t="shared" si="2"/>
        <v>47500</v>
      </c>
      <c r="H11" s="292">
        <v>20</v>
      </c>
      <c r="I11" s="521">
        <f t="shared" si="0"/>
        <v>374.0625</v>
      </c>
      <c r="J11" s="281">
        <f t="shared" si="14"/>
        <v>2749.0625</v>
      </c>
      <c r="K11" s="357" t="s">
        <v>4042</v>
      </c>
      <c r="L11" s="400">
        <v>10</v>
      </c>
      <c r="M11" s="521">
        <f t="shared" si="1"/>
        <v>3740.625</v>
      </c>
      <c r="N11" s="281">
        <f t="shared" si="3"/>
        <v>27490.625</v>
      </c>
      <c r="O11" s="282">
        <f t="shared" si="4"/>
        <v>22500</v>
      </c>
      <c r="P11" s="282">
        <f t="shared" si="5"/>
        <v>19625</v>
      </c>
      <c r="Q11" s="282">
        <f t="shared" si="5"/>
        <v>2875</v>
      </c>
      <c r="R11" s="282">
        <f t="shared" si="5"/>
        <v>0</v>
      </c>
      <c r="S11" s="525" t="s">
        <v>4033</v>
      </c>
      <c r="T11" s="526" t="s">
        <v>3638</v>
      </c>
      <c r="U11" s="292">
        <v>3125</v>
      </c>
      <c r="V11" s="292">
        <v>375</v>
      </c>
      <c r="W11" s="292"/>
      <c r="X11" s="292">
        <f t="shared" si="6"/>
        <v>3500</v>
      </c>
      <c r="Y11" s="379">
        <v>39874</v>
      </c>
      <c r="Z11" s="292">
        <v>3125</v>
      </c>
      <c r="AA11" s="292">
        <v>375</v>
      </c>
      <c r="AB11" s="292"/>
      <c r="AC11" s="292">
        <f t="shared" ref="AC11:AC48" si="17">SUM(Z11:AB11)</f>
        <v>3500</v>
      </c>
      <c r="AD11" s="292" t="s">
        <v>3601</v>
      </c>
      <c r="AE11" s="292">
        <v>3125</v>
      </c>
      <c r="AF11" s="292">
        <v>375</v>
      </c>
      <c r="AG11" s="292"/>
      <c r="AH11" s="292">
        <f t="shared" si="7"/>
        <v>3500</v>
      </c>
      <c r="AI11" s="292" t="s">
        <v>3626</v>
      </c>
      <c r="AJ11" s="292">
        <v>3125</v>
      </c>
      <c r="AK11" s="292">
        <v>375</v>
      </c>
      <c r="AL11" s="292"/>
      <c r="AM11" s="292">
        <f t="shared" si="15"/>
        <v>3500</v>
      </c>
      <c r="AN11" s="292" t="s">
        <v>3550</v>
      </c>
      <c r="AO11" s="292">
        <v>4000</v>
      </c>
      <c r="AP11" s="292">
        <v>1000</v>
      </c>
      <c r="AQ11" s="292"/>
      <c r="AR11" s="292">
        <f t="shared" si="16"/>
        <v>5000</v>
      </c>
      <c r="AS11" s="292" t="s">
        <v>3665</v>
      </c>
      <c r="AT11" s="292">
        <v>3125</v>
      </c>
      <c r="AU11" s="292">
        <v>375</v>
      </c>
      <c r="AV11" s="292"/>
      <c r="AW11" s="292">
        <f t="shared" si="8"/>
        <v>3500</v>
      </c>
      <c r="AX11" s="292"/>
      <c r="AY11" s="292"/>
      <c r="AZ11" s="292"/>
      <c r="BA11" s="292"/>
      <c r="BB11" s="292">
        <f t="shared" si="9"/>
        <v>0</v>
      </c>
      <c r="BC11" s="292"/>
      <c r="BD11" s="292"/>
      <c r="BE11" s="292"/>
      <c r="BF11" s="292"/>
      <c r="BG11" s="292">
        <f t="shared" si="10"/>
        <v>0</v>
      </c>
      <c r="BH11" s="292"/>
      <c r="BI11" s="292"/>
      <c r="BJ11" s="292"/>
      <c r="BK11" s="292"/>
      <c r="BL11" s="292">
        <f t="shared" si="11"/>
        <v>0</v>
      </c>
      <c r="BM11" s="292"/>
      <c r="BN11" s="292"/>
      <c r="BO11" s="292"/>
      <c r="BP11" s="292"/>
      <c r="BQ11" s="292">
        <f t="shared" si="12"/>
        <v>0</v>
      </c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9"/>
      <c r="DP11" s="490">
        <v>1</v>
      </c>
      <c r="DQ11" s="292">
        <v>47500</v>
      </c>
      <c r="DR11" s="292"/>
      <c r="DS11" s="292"/>
      <c r="DT11" s="292"/>
      <c r="DU11" s="292"/>
      <c r="DV11" s="292"/>
      <c r="DW11" s="292"/>
      <c r="DX11" s="292"/>
      <c r="DY11" s="292"/>
      <c r="DZ11" s="292">
        <v>1</v>
      </c>
      <c r="EA11" s="292">
        <v>47500</v>
      </c>
      <c r="EB11" s="292"/>
      <c r="EC11" s="292"/>
      <c r="ED11" s="292"/>
      <c r="EE11" s="292"/>
      <c r="EF11" s="338">
        <f t="shared" si="13"/>
        <v>1</v>
      </c>
      <c r="EG11" s="338">
        <f t="shared" si="13"/>
        <v>47500</v>
      </c>
      <c r="EH11" s="491">
        <v>1</v>
      </c>
      <c r="EI11" s="491">
        <v>47500</v>
      </c>
      <c r="EJ11" s="491"/>
      <c r="EK11" s="491"/>
      <c r="EL11" s="343"/>
      <c r="EM11" s="344">
        <v>1</v>
      </c>
      <c r="EN11" s="343"/>
      <c r="EO11" s="343"/>
      <c r="EP11" s="343"/>
      <c r="EQ11" s="343"/>
      <c r="ER11" s="343"/>
      <c r="ES11" s="343"/>
      <c r="ET11" s="343"/>
    </row>
    <row r="12" spans="1:150" ht="112.5">
      <c r="A12" s="522">
        <v>5</v>
      </c>
      <c r="B12" s="523" t="s">
        <v>4043</v>
      </c>
      <c r="C12" s="524" t="s">
        <v>155</v>
      </c>
      <c r="D12" s="524" t="s">
        <v>4044</v>
      </c>
      <c r="E12" s="357">
        <v>42500</v>
      </c>
      <c r="F12" s="357">
        <v>5000</v>
      </c>
      <c r="G12" s="404">
        <f t="shared" si="2"/>
        <v>47500</v>
      </c>
      <c r="H12" s="292">
        <v>20</v>
      </c>
      <c r="I12" s="521">
        <f t="shared" si="0"/>
        <v>374.0625</v>
      </c>
      <c r="J12" s="281">
        <f t="shared" si="14"/>
        <v>2749.0625</v>
      </c>
      <c r="K12" s="357" t="s">
        <v>4045</v>
      </c>
      <c r="L12" s="400">
        <v>10</v>
      </c>
      <c r="M12" s="521">
        <f t="shared" si="1"/>
        <v>3740.625</v>
      </c>
      <c r="N12" s="281">
        <f t="shared" si="3"/>
        <v>27490.625</v>
      </c>
      <c r="O12" s="282">
        <f t="shared" si="4"/>
        <v>1500</v>
      </c>
      <c r="P12" s="282">
        <f t="shared" si="5"/>
        <v>1400</v>
      </c>
      <c r="Q12" s="282">
        <f t="shared" si="5"/>
        <v>100</v>
      </c>
      <c r="R12" s="282">
        <f t="shared" si="5"/>
        <v>0</v>
      </c>
      <c r="S12" s="525">
        <v>39757</v>
      </c>
      <c r="T12" s="526" t="s">
        <v>3638</v>
      </c>
      <c r="U12" s="292">
        <v>1400</v>
      </c>
      <c r="V12" s="292">
        <v>100</v>
      </c>
      <c r="W12" s="292"/>
      <c r="X12" s="292">
        <f t="shared" si="6"/>
        <v>1500</v>
      </c>
      <c r="Y12" s="292"/>
      <c r="Z12" s="292"/>
      <c r="AA12" s="292"/>
      <c r="AB12" s="292"/>
      <c r="AC12" s="292">
        <f t="shared" si="17"/>
        <v>0</v>
      </c>
      <c r="AD12" s="292"/>
      <c r="AE12" s="292"/>
      <c r="AF12" s="292"/>
      <c r="AG12" s="292"/>
      <c r="AH12" s="292">
        <f t="shared" si="7"/>
        <v>0</v>
      </c>
      <c r="AI12" s="292"/>
      <c r="AJ12" s="292"/>
      <c r="AK12" s="292"/>
      <c r="AL12" s="292"/>
      <c r="AM12" s="292">
        <f t="shared" si="15"/>
        <v>0</v>
      </c>
      <c r="AN12" s="292"/>
      <c r="AO12" s="292"/>
      <c r="AP12" s="292"/>
      <c r="AQ12" s="292"/>
      <c r="AR12" s="292">
        <f t="shared" si="16"/>
        <v>0</v>
      </c>
      <c r="AS12" s="292"/>
      <c r="AT12" s="292"/>
      <c r="AU12" s="292"/>
      <c r="AV12" s="292"/>
      <c r="AW12" s="292">
        <f t="shared" si="8"/>
        <v>0</v>
      </c>
      <c r="AX12" s="292"/>
      <c r="AY12" s="292"/>
      <c r="AZ12" s="292"/>
      <c r="BA12" s="292"/>
      <c r="BB12" s="292">
        <f t="shared" si="9"/>
        <v>0</v>
      </c>
      <c r="BC12" s="292"/>
      <c r="BD12" s="292"/>
      <c r="BE12" s="292"/>
      <c r="BF12" s="292"/>
      <c r="BG12" s="292">
        <f t="shared" si="10"/>
        <v>0</v>
      </c>
      <c r="BH12" s="292"/>
      <c r="BI12" s="292"/>
      <c r="BJ12" s="292"/>
      <c r="BK12" s="292"/>
      <c r="BL12" s="292">
        <f t="shared" si="11"/>
        <v>0</v>
      </c>
      <c r="BM12" s="292"/>
      <c r="BN12" s="292"/>
      <c r="BO12" s="292"/>
      <c r="BP12" s="292"/>
      <c r="BQ12" s="292">
        <f t="shared" si="12"/>
        <v>0</v>
      </c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9"/>
      <c r="DP12" s="490">
        <v>1</v>
      </c>
      <c r="DQ12" s="292">
        <v>47500</v>
      </c>
      <c r="DR12" s="292"/>
      <c r="DS12" s="292"/>
      <c r="DT12" s="292"/>
      <c r="DU12" s="292"/>
      <c r="DV12" s="292"/>
      <c r="DW12" s="292"/>
      <c r="DX12" s="292">
        <v>1</v>
      </c>
      <c r="DY12" s="292">
        <v>47500</v>
      </c>
      <c r="DZ12" s="292"/>
      <c r="EA12" s="292"/>
      <c r="EB12" s="292"/>
      <c r="EC12" s="292"/>
      <c r="ED12" s="292"/>
      <c r="EE12" s="292"/>
      <c r="EF12" s="338">
        <f t="shared" si="13"/>
        <v>1</v>
      </c>
      <c r="EG12" s="338">
        <f t="shared" si="13"/>
        <v>47500</v>
      </c>
      <c r="EH12" s="491">
        <v>1</v>
      </c>
      <c r="EI12" s="491">
        <v>47500</v>
      </c>
      <c r="EJ12" s="491"/>
      <c r="EK12" s="491"/>
      <c r="EL12" s="343"/>
      <c r="EM12" s="344">
        <v>1</v>
      </c>
      <c r="EN12" s="343"/>
      <c r="EO12" s="343"/>
      <c r="EP12" s="343"/>
      <c r="EQ12" s="343"/>
      <c r="ER12" s="343"/>
      <c r="ES12" s="343"/>
      <c r="ET12" s="343"/>
    </row>
    <row r="13" spans="1:150" ht="112.5">
      <c r="A13" s="522">
        <v>6</v>
      </c>
      <c r="B13" s="523" t="s">
        <v>4046</v>
      </c>
      <c r="C13" s="527" t="s">
        <v>4047</v>
      </c>
      <c r="D13" s="524" t="s">
        <v>4048</v>
      </c>
      <c r="E13" s="357">
        <v>42500</v>
      </c>
      <c r="F13" s="357">
        <v>5000</v>
      </c>
      <c r="G13" s="404">
        <f t="shared" si="2"/>
        <v>47500</v>
      </c>
      <c r="H13" s="292">
        <v>20</v>
      </c>
      <c r="I13" s="521">
        <f t="shared" si="0"/>
        <v>374.0625</v>
      </c>
      <c r="J13" s="281">
        <f t="shared" si="14"/>
        <v>2749.0625</v>
      </c>
      <c r="K13" s="357" t="s">
        <v>4049</v>
      </c>
      <c r="L13" s="400">
        <v>10</v>
      </c>
      <c r="M13" s="521">
        <f t="shared" si="1"/>
        <v>3740.625</v>
      </c>
      <c r="N13" s="281">
        <f t="shared" si="3"/>
        <v>27490.625</v>
      </c>
      <c r="O13" s="282">
        <f t="shared" si="4"/>
        <v>19250</v>
      </c>
      <c r="P13" s="282">
        <f t="shared" si="5"/>
        <v>16625</v>
      </c>
      <c r="Q13" s="282">
        <f t="shared" si="5"/>
        <v>2625</v>
      </c>
      <c r="R13" s="282">
        <f t="shared" si="5"/>
        <v>0</v>
      </c>
      <c r="S13" s="525">
        <v>39757</v>
      </c>
      <c r="T13" s="526" t="s">
        <v>3638</v>
      </c>
      <c r="U13" s="292">
        <v>2375</v>
      </c>
      <c r="V13" s="292">
        <v>375</v>
      </c>
      <c r="W13" s="292"/>
      <c r="X13" s="292">
        <f t="shared" si="6"/>
        <v>2750</v>
      </c>
      <c r="Y13" s="292" t="s">
        <v>3601</v>
      </c>
      <c r="Z13" s="292">
        <v>2375</v>
      </c>
      <c r="AA13" s="292">
        <v>375</v>
      </c>
      <c r="AB13" s="292"/>
      <c r="AC13" s="292">
        <f t="shared" si="17"/>
        <v>2750</v>
      </c>
      <c r="AD13" s="292" t="s">
        <v>3601</v>
      </c>
      <c r="AE13" s="292">
        <v>2375</v>
      </c>
      <c r="AF13" s="292">
        <v>375</v>
      </c>
      <c r="AG13" s="292"/>
      <c r="AH13" s="292">
        <f t="shared" si="7"/>
        <v>2750</v>
      </c>
      <c r="AI13" s="292" t="s">
        <v>3626</v>
      </c>
      <c r="AJ13" s="292">
        <v>2375</v>
      </c>
      <c r="AK13" s="292">
        <v>375</v>
      </c>
      <c r="AL13" s="292"/>
      <c r="AM13" s="292">
        <f t="shared" si="15"/>
        <v>2750</v>
      </c>
      <c r="AN13" s="292" t="s">
        <v>3550</v>
      </c>
      <c r="AO13" s="292">
        <v>2375</v>
      </c>
      <c r="AP13" s="292">
        <v>375</v>
      </c>
      <c r="AQ13" s="292"/>
      <c r="AR13" s="292">
        <f t="shared" si="16"/>
        <v>2750</v>
      </c>
      <c r="AS13" s="292" t="s">
        <v>3665</v>
      </c>
      <c r="AT13" s="292">
        <v>2375</v>
      </c>
      <c r="AU13" s="292">
        <v>375</v>
      </c>
      <c r="AV13" s="292"/>
      <c r="AW13" s="292">
        <f t="shared" si="8"/>
        <v>2750</v>
      </c>
      <c r="AX13" s="292" t="s">
        <v>3666</v>
      </c>
      <c r="AY13" s="292">
        <v>2375</v>
      </c>
      <c r="AZ13" s="292">
        <v>375</v>
      </c>
      <c r="BA13" s="292"/>
      <c r="BB13" s="292">
        <f t="shared" si="9"/>
        <v>2750</v>
      </c>
      <c r="BC13" s="292"/>
      <c r="BD13" s="292"/>
      <c r="BE13" s="292"/>
      <c r="BF13" s="292"/>
      <c r="BG13" s="292">
        <f t="shared" si="10"/>
        <v>0</v>
      </c>
      <c r="BH13" s="292"/>
      <c r="BI13" s="292"/>
      <c r="BJ13" s="292"/>
      <c r="BK13" s="292"/>
      <c r="BL13" s="292">
        <f t="shared" si="11"/>
        <v>0</v>
      </c>
      <c r="BM13" s="292"/>
      <c r="BN13" s="292"/>
      <c r="BO13" s="292"/>
      <c r="BP13" s="292"/>
      <c r="BQ13" s="292">
        <f t="shared" si="12"/>
        <v>0</v>
      </c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9"/>
      <c r="DP13" s="490">
        <v>1</v>
      </c>
      <c r="DQ13" s="292">
        <v>47500</v>
      </c>
      <c r="DR13" s="292"/>
      <c r="DS13" s="292"/>
      <c r="DT13" s="292"/>
      <c r="DU13" s="292"/>
      <c r="DV13" s="292">
        <v>1</v>
      </c>
      <c r="DW13" s="292">
        <v>47500</v>
      </c>
      <c r="DX13" s="292"/>
      <c r="DY13" s="292"/>
      <c r="DZ13" s="292"/>
      <c r="EA13" s="292"/>
      <c r="EB13" s="292"/>
      <c r="EC13" s="292"/>
      <c r="ED13" s="292"/>
      <c r="EE13" s="292"/>
      <c r="EF13" s="338">
        <f t="shared" si="13"/>
        <v>1</v>
      </c>
      <c r="EG13" s="338">
        <f t="shared" si="13"/>
        <v>47500</v>
      </c>
      <c r="EH13" s="491">
        <v>1</v>
      </c>
      <c r="EI13" s="491">
        <v>47500</v>
      </c>
      <c r="EJ13" s="491"/>
      <c r="EK13" s="491"/>
      <c r="EL13" s="343"/>
      <c r="EM13" s="344">
        <v>1</v>
      </c>
      <c r="EN13" s="343"/>
      <c r="EO13" s="343"/>
      <c r="EP13" s="343"/>
      <c r="EQ13" s="343"/>
      <c r="ER13" s="343"/>
      <c r="ES13" s="343"/>
      <c r="ET13" s="343"/>
    </row>
    <row r="14" spans="1:150" ht="93.75">
      <c r="A14" s="522">
        <v>7</v>
      </c>
      <c r="B14" s="529" t="s">
        <v>3864</v>
      </c>
      <c r="C14" s="530" t="s">
        <v>3865</v>
      </c>
      <c r="D14" s="531" t="s">
        <v>3866</v>
      </c>
      <c r="E14" s="506">
        <v>81000</v>
      </c>
      <c r="F14" s="506">
        <v>9000</v>
      </c>
      <c r="G14" s="502">
        <f t="shared" si="2"/>
        <v>90000</v>
      </c>
      <c r="H14" s="292">
        <v>20</v>
      </c>
      <c r="I14" s="521">
        <f t="shared" si="0"/>
        <v>708.75</v>
      </c>
      <c r="J14" s="298">
        <f t="shared" si="14"/>
        <v>5208.75</v>
      </c>
      <c r="K14" s="506" t="s">
        <v>4050</v>
      </c>
      <c r="L14" s="400"/>
      <c r="M14" s="521">
        <f t="shared" si="1"/>
        <v>0</v>
      </c>
      <c r="N14" s="298">
        <f t="shared" si="3"/>
        <v>0</v>
      </c>
      <c r="O14" s="292">
        <f t="shared" si="4"/>
        <v>0</v>
      </c>
      <c r="P14" s="292">
        <f t="shared" si="5"/>
        <v>0</v>
      </c>
      <c r="Q14" s="292">
        <f t="shared" si="5"/>
        <v>0</v>
      </c>
      <c r="R14" s="292">
        <f t="shared" si="5"/>
        <v>0</v>
      </c>
      <c r="S14" s="532" t="s">
        <v>4051</v>
      </c>
      <c r="T14" s="292"/>
      <c r="U14" s="292"/>
      <c r="V14" s="292"/>
      <c r="W14" s="292"/>
      <c r="X14" s="292">
        <f t="shared" si="6"/>
        <v>0</v>
      </c>
      <c r="Y14" s="292"/>
      <c r="Z14" s="292"/>
      <c r="AA14" s="292"/>
      <c r="AB14" s="292"/>
      <c r="AC14" s="292">
        <f t="shared" si="17"/>
        <v>0</v>
      </c>
      <c r="AD14" s="292"/>
      <c r="AE14" s="292"/>
      <c r="AF14" s="292"/>
      <c r="AG14" s="292"/>
      <c r="AH14" s="292">
        <f t="shared" si="7"/>
        <v>0</v>
      </c>
      <c r="AI14" s="292"/>
      <c r="AJ14" s="292"/>
      <c r="AK14" s="292"/>
      <c r="AL14" s="292"/>
      <c r="AM14" s="292">
        <f t="shared" si="15"/>
        <v>0</v>
      </c>
      <c r="AN14" s="292"/>
      <c r="AO14" s="292"/>
      <c r="AP14" s="292"/>
      <c r="AQ14" s="292"/>
      <c r="AR14" s="292">
        <f t="shared" si="16"/>
        <v>0</v>
      </c>
      <c r="AS14" s="292"/>
      <c r="AT14" s="292"/>
      <c r="AU14" s="292"/>
      <c r="AV14" s="292"/>
      <c r="AW14" s="292">
        <f t="shared" si="8"/>
        <v>0</v>
      </c>
      <c r="AX14" s="292"/>
      <c r="AY14" s="292"/>
      <c r="AZ14" s="292"/>
      <c r="BA14" s="292"/>
      <c r="BB14" s="292">
        <f t="shared" si="9"/>
        <v>0</v>
      </c>
      <c r="BC14" s="292"/>
      <c r="BD14" s="292"/>
      <c r="BE14" s="292"/>
      <c r="BF14" s="292"/>
      <c r="BG14" s="292">
        <f t="shared" si="10"/>
        <v>0</v>
      </c>
      <c r="BH14" s="292"/>
      <c r="BI14" s="292"/>
      <c r="BJ14" s="292"/>
      <c r="BK14" s="292"/>
      <c r="BL14" s="292">
        <f t="shared" si="11"/>
        <v>0</v>
      </c>
      <c r="BM14" s="292"/>
      <c r="BN14" s="292"/>
      <c r="BO14" s="292"/>
      <c r="BP14" s="292"/>
      <c r="BQ14" s="292">
        <f t="shared" si="12"/>
        <v>0</v>
      </c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9"/>
      <c r="DP14" s="490">
        <v>1</v>
      </c>
      <c r="DQ14" s="292">
        <v>90000</v>
      </c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>
        <v>1</v>
      </c>
      <c r="EE14" s="292">
        <v>90000</v>
      </c>
      <c r="EF14" s="338">
        <f t="shared" si="13"/>
        <v>1</v>
      </c>
      <c r="EG14" s="338">
        <f t="shared" si="13"/>
        <v>90000</v>
      </c>
      <c r="EH14" s="533">
        <v>1</v>
      </c>
      <c r="EI14" s="533">
        <v>90000</v>
      </c>
      <c r="EJ14" s="533"/>
      <c r="EK14" s="533"/>
      <c r="EL14" s="534"/>
      <c r="EM14" s="535">
        <v>1</v>
      </c>
      <c r="EN14" s="534"/>
      <c r="EO14" s="534"/>
      <c r="EP14" s="534"/>
      <c r="EQ14" s="534"/>
      <c r="ER14" s="534"/>
      <c r="ES14" s="534"/>
      <c r="ET14" s="534"/>
    </row>
    <row r="15" spans="1:150" ht="112.5">
      <c r="A15" s="522">
        <v>8</v>
      </c>
      <c r="B15" s="523" t="s">
        <v>4052</v>
      </c>
      <c r="C15" s="536" t="s">
        <v>4053</v>
      </c>
      <c r="D15" s="530" t="s">
        <v>4054</v>
      </c>
      <c r="E15" s="357">
        <v>45000</v>
      </c>
      <c r="F15" s="357">
        <v>5000</v>
      </c>
      <c r="G15" s="404">
        <f t="shared" si="2"/>
        <v>50000</v>
      </c>
      <c r="H15" s="292">
        <v>20</v>
      </c>
      <c r="I15" s="521">
        <f t="shared" si="0"/>
        <v>393.75</v>
      </c>
      <c r="J15" s="281">
        <f t="shared" si="14"/>
        <v>2893.75</v>
      </c>
      <c r="K15" s="357" t="s">
        <v>4055</v>
      </c>
      <c r="L15" s="400"/>
      <c r="M15" s="521">
        <f t="shared" si="1"/>
        <v>0</v>
      </c>
      <c r="N15" s="281">
        <f t="shared" si="3"/>
        <v>0</v>
      </c>
      <c r="O15" s="282">
        <f t="shared" si="4"/>
        <v>0</v>
      </c>
      <c r="P15" s="282">
        <f t="shared" si="5"/>
        <v>0</v>
      </c>
      <c r="Q15" s="282">
        <f t="shared" si="5"/>
        <v>0</v>
      </c>
      <c r="R15" s="282">
        <f t="shared" si="5"/>
        <v>0</v>
      </c>
      <c r="S15" s="525" t="s">
        <v>4056</v>
      </c>
      <c r="T15" s="292"/>
      <c r="U15" s="292"/>
      <c r="V15" s="292"/>
      <c r="W15" s="292"/>
      <c r="X15" s="292">
        <f t="shared" si="6"/>
        <v>0</v>
      </c>
      <c r="Y15" s="292"/>
      <c r="Z15" s="292"/>
      <c r="AA15" s="292"/>
      <c r="AB15" s="292"/>
      <c r="AC15" s="292">
        <f t="shared" si="17"/>
        <v>0</v>
      </c>
      <c r="AD15" s="292"/>
      <c r="AE15" s="292"/>
      <c r="AF15" s="292"/>
      <c r="AG15" s="292"/>
      <c r="AH15" s="292">
        <f t="shared" si="7"/>
        <v>0</v>
      </c>
      <c r="AI15" s="292"/>
      <c r="AJ15" s="292"/>
      <c r="AK15" s="292"/>
      <c r="AL15" s="292"/>
      <c r="AM15" s="292">
        <f t="shared" si="15"/>
        <v>0</v>
      </c>
      <c r="AN15" s="292"/>
      <c r="AO15" s="292"/>
      <c r="AP15" s="292"/>
      <c r="AQ15" s="292"/>
      <c r="AR15" s="292">
        <f t="shared" si="16"/>
        <v>0</v>
      </c>
      <c r="AS15" s="292"/>
      <c r="AT15" s="292"/>
      <c r="AU15" s="292"/>
      <c r="AV15" s="292"/>
      <c r="AW15" s="292">
        <f t="shared" si="8"/>
        <v>0</v>
      </c>
      <c r="AX15" s="292"/>
      <c r="AY15" s="292"/>
      <c r="AZ15" s="292"/>
      <c r="BA15" s="292"/>
      <c r="BB15" s="292">
        <f t="shared" si="9"/>
        <v>0</v>
      </c>
      <c r="BC15" s="292"/>
      <c r="BD15" s="292"/>
      <c r="BE15" s="292"/>
      <c r="BF15" s="292"/>
      <c r="BG15" s="292">
        <f t="shared" si="10"/>
        <v>0</v>
      </c>
      <c r="BH15" s="292"/>
      <c r="BI15" s="292"/>
      <c r="BJ15" s="292"/>
      <c r="BK15" s="292"/>
      <c r="BL15" s="292">
        <f t="shared" si="11"/>
        <v>0</v>
      </c>
      <c r="BM15" s="292"/>
      <c r="BN15" s="292"/>
      <c r="BO15" s="292"/>
      <c r="BP15" s="292"/>
      <c r="BQ15" s="292">
        <f t="shared" si="12"/>
        <v>0</v>
      </c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9"/>
      <c r="DP15" s="490">
        <v>1</v>
      </c>
      <c r="DQ15" s="292">
        <v>50000</v>
      </c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>
        <v>1</v>
      </c>
      <c r="EE15" s="292">
        <v>50000</v>
      </c>
      <c r="EF15" s="338">
        <f t="shared" si="13"/>
        <v>1</v>
      </c>
      <c r="EG15" s="338">
        <f t="shared" si="13"/>
        <v>50000</v>
      </c>
      <c r="EH15" s="491">
        <v>1</v>
      </c>
      <c r="EI15" s="491">
        <v>50000</v>
      </c>
      <c r="EJ15" s="491"/>
      <c r="EK15" s="491"/>
      <c r="EL15" s="343"/>
      <c r="EM15" s="344">
        <v>1</v>
      </c>
      <c r="EN15" s="343"/>
      <c r="EO15" s="343"/>
      <c r="EP15" s="343"/>
      <c r="EQ15" s="343"/>
      <c r="ER15" s="343"/>
      <c r="ES15" s="343"/>
      <c r="ET15" s="343"/>
    </row>
    <row r="16" spans="1:150" ht="93.75">
      <c r="A16" s="522">
        <v>9</v>
      </c>
      <c r="B16" s="523" t="s">
        <v>4057</v>
      </c>
      <c r="C16" s="523" t="s">
        <v>155</v>
      </c>
      <c r="D16" s="524" t="s">
        <v>3842</v>
      </c>
      <c r="E16" s="357">
        <v>42500</v>
      </c>
      <c r="F16" s="357">
        <v>5000</v>
      </c>
      <c r="G16" s="404">
        <f t="shared" si="2"/>
        <v>47500</v>
      </c>
      <c r="H16" s="292">
        <v>20</v>
      </c>
      <c r="I16" s="521">
        <f t="shared" si="0"/>
        <v>374.0625</v>
      </c>
      <c r="J16" s="281">
        <f t="shared" si="14"/>
        <v>2749.0625</v>
      </c>
      <c r="K16" s="357" t="s">
        <v>4058</v>
      </c>
      <c r="L16" s="400">
        <v>10</v>
      </c>
      <c r="M16" s="521">
        <f t="shared" si="1"/>
        <v>3740.625</v>
      </c>
      <c r="N16" s="281">
        <f t="shared" si="3"/>
        <v>27490.625</v>
      </c>
      <c r="O16" s="282">
        <f t="shared" si="4"/>
        <v>10000</v>
      </c>
      <c r="P16" s="282">
        <f t="shared" si="5"/>
        <v>9000</v>
      </c>
      <c r="Q16" s="282">
        <f t="shared" si="5"/>
        <v>1000</v>
      </c>
      <c r="R16" s="282">
        <f t="shared" si="5"/>
        <v>0</v>
      </c>
      <c r="S16" s="525" t="s">
        <v>4059</v>
      </c>
      <c r="T16" s="292" t="s">
        <v>3666</v>
      </c>
      <c r="U16" s="292">
        <v>9000</v>
      </c>
      <c r="V16" s="292">
        <v>1000</v>
      </c>
      <c r="W16" s="292"/>
      <c r="X16" s="292">
        <f t="shared" si="6"/>
        <v>10000</v>
      </c>
      <c r="Y16" s="292"/>
      <c r="Z16" s="292"/>
      <c r="AA16" s="292"/>
      <c r="AB16" s="292"/>
      <c r="AC16" s="292">
        <f t="shared" si="17"/>
        <v>0</v>
      </c>
      <c r="AD16" s="292"/>
      <c r="AE16" s="292"/>
      <c r="AF16" s="292"/>
      <c r="AG16" s="292"/>
      <c r="AH16" s="292">
        <f t="shared" si="7"/>
        <v>0</v>
      </c>
      <c r="AI16" s="292"/>
      <c r="AJ16" s="292"/>
      <c r="AK16" s="292"/>
      <c r="AL16" s="292"/>
      <c r="AM16" s="292">
        <f t="shared" si="15"/>
        <v>0</v>
      </c>
      <c r="AN16" s="292"/>
      <c r="AO16" s="292"/>
      <c r="AP16" s="292"/>
      <c r="AQ16" s="292"/>
      <c r="AR16" s="292">
        <f t="shared" si="16"/>
        <v>0</v>
      </c>
      <c r="AS16" s="292"/>
      <c r="AT16" s="292"/>
      <c r="AU16" s="292"/>
      <c r="AV16" s="292"/>
      <c r="AW16" s="292">
        <f t="shared" si="8"/>
        <v>0</v>
      </c>
      <c r="AX16" s="292"/>
      <c r="AY16" s="292"/>
      <c r="AZ16" s="292"/>
      <c r="BA16" s="292"/>
      <c r="BB16" s="292">
        <f t="shared" si="9"/>
        <v>0</v>
      </c>
      <c r="BC16" s="292"/>
      <c r="BD16" s="292"/>
      <c r="BE16" s="292"/>
      <c r="BF16" s="292"/>
      <c r="BG16" s="292">
        <f t="shared" si="10"/>
        <v>0</v>
      </c>
      <c r="BH16" s="292"/>
      <c r="BI16" s="292"/>
      <c r="BJ16" s="292"/>
      <c r="BK16" s="292"/>
      <c r="BL16" s="292">
        <f t="shared" si="11"/>
        <v>0</v>
      </c>
      <c r="BM16" s="292"/>
      <c r="BN16" s="292"/>
      <c r="BO16" s="292"/>
      <c r="BP16" s="292"/>
      <c r="BQ16" s="292">
        <f t="shared" si="12"/>
        <v>0</v>
      </c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9"/>
      <c r="DP16" s="490">
        <v>1</v>
      </c>
      <c r="DQ16" s="292">
        <v>47500</v>
      </c>
      <c r="DR16" s="292"/>
      <c r="DS16" s="292"/>
      <c r="DT16" s="292">
        <v>1</v>
      </c>
      <c r="DU16" s="292">
        <v>47500</v>
      </c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338">
        <f t="shared" si="13"/>
        <v>1</v>
      </c>
      <c r="EG16" s="338">
        <f t="shared" si="13"/>
        <v>47500</v>
      </c>
      <c r="EH16" s="491">
        <v>1</v>
      </c>
      <c r="EI16" s="491">
        <v>47500</v>
      </c>
      <c r="EJ16" s="491"/>
      <c r="EK16" s="491"/>
      <c r="EL16" s="343"/>
      <c r="EM16" s="344">
        <v>1</v>
      </c>
      <c r="EN16" s="343"/>
      <c r="EO16" s="343"/>
      <c r="EP16" s="343"/>
      <c r="EQ16" s="343"/>
      <c r="ER16" s="343"/>
      <c r="ES16" s="343"/>
      <c r="ET16" s="343"/>
    </row>
    <row r="17" spans="1:150" ht="93.75">
      <c r="A17" s="522">
        <v>10</v>
      </c>
      <c r="B17" s="523" t="s">
        <v>4060</v>
      </c>
      <c r="C17" s="523" t="s">
        <v>155</v>
      </c>
      <c r="D17" s="524" t="s">
        <v>3842</v>
      </c>
      <c r="E17" s="357">
        <v>42500</v>
      </c>
      <c r="F17" s="357">
        <v>5000</v>
      </c>
      <c r="G17" s="404">
        <f t="shared" si="2"/>
        <v>47500</v>
      </c>
      <c r="H17" s="292">
        <v>20</v>
      </c>
      <c r="I17" s="521">
        <f t="shared" si="0"/>
        <v>374.0625</v>
      </c>
      <c r="J17" s="281">
        <f t="shared" si="14"/>
        <v>2749.0625</v>
      </c>
      <c r="K17" s="357" t="s">
        <v>4061</v>
      </c>
      <c r="L17" s="400">
        <v>10</v>
      </c>
      <c r="M17" s="521">
        <f t="shared" si="1"/>
        <v>3740.625</v>
      </c>
      <c r="N17" s="281">
        <f t="shared" si="3"/>
        <v>27490.625</v>
      </c>
      <c r="O17" s="282">
        <f t="shared" si="4"/>
        <v>0</v>
      </c>
      <c r="P17" s="282">
        <f t="shared" si="5"/>
        <v>0</v>
      </c>
      <c r="Q17" s="282">
        <f t="shared" si="5"/>
        <v>0</v>
      </c>
      <c r="R17" s="282">
        <f t="shared" si="5"/>
        <v>0</v>
      </c>
      <c r="S17" s="525" t="s">
        <v>4062</v>
      </c>
      <c r="T17" s="292"/>
      <c r="U17" s="292"/>
      <c r="V17" s="292"/>
      <c r="W17" s="292"/>
      <c r="X17" s="292">
        <f t="shared" si="6"/>
        <v>0</v>
      </c>
      <c r="Y17" s="292"/>
      <c r="Z17" s="292"/>
      <c r="AA17" s="292"/>
      <c r="AB17" s="292"/>
      <c r="AC17" s="292">
        <f t="shared" si="17"/>
        <v>0</v>
      </c>
      <c r="AD17" s="292"/>
      <c r="AE17" s="292"/>
      <c r="AF17" s="292"/>
      <c r="AG17" s="292"/>
      <c r="AH17" s="292">
        <f t="shared" si="7"/>
        <v>0</v>
      </c>
      <c r="AI17" s="292"/>
      <c r="AJ17" s="292"/>
      <c r="AK17" s="292"/>
      <c r="AL17" s="292"/>
      <c r="AM17" s="292">
        <f t="shared" si="15"/>
        <v>0</v>
      </c>
      <c r="AN17" s="292"/>
      <c r="AO17" s="292"/>
      <c r="AP17" s="292"/>
      <c r="AQ17" s="292"/>
      <c r="AR17" s="292">
        <f t="shared" si="16"/>
        <v>0</v>
      </c>
      <c r="AS17" s="292"/>
      <c r="AT17" s="292"/>
      <c r="AU17" s="292"/>
      <c r="AV17" s="292"/>
      <c r="AW17" s="292">
        <f t="shared" si="8"/>
        <v>0</v>
      </c>
      <c r="AX17" s="292"/>
      <c r="AY17" s="292"/>
      <c r="AZ17" s="292"/>
      <c r="BA17" s="292"/>
      <c r="BB17" s="292">
        <f t="shared" si="9"/>
        <v>0</v>
      </c>
      <c r="BC17" s="292"/>
      <c r="BD17" s="292"/>
      <c r="BE17" s="292"/>
      <c r="BF17" s="292"/>
      <c r="BG17" s="292">
        <f t="shared" si="10"/>
        <v>0</v>
      </c>
      <c r="BH17" s="292"/>
      <c r="BI17" s="292"/>
      <c r="BJ17" s="292"/>
      <c r="BK17" s="292"/>
      <c r="BL17" s="292">
        <f t="shared" si="11"/>
        <v>0</v>
      </c>
      <c r="BM17" s="292"/>
      <c r="BN17" s="292"/>
      <c r="BO17" s="292"/>
      <c r="BP17" s="292"/>
      <c r="BQ17" s="292">
        <f t="shared" si="12"/>
        <v>0</v>
      </c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9"/>
      <c r="DP17" s="490"/>
      <c r="DQ17" s="292"/>
      <c r="DR17" s="292">
        <v>1</v>
      </c>
      <c r="DS17" s="292">
        <v>47500</v>
      </c>
      <c r="DT17" s="292">
        <v>1</v>
      </c>
      <c r="DU17" s="292">
        <v>47500</v>
      </c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338">
        <f t="shared" si="13"/>
        <v>1</v>
      </c>
      <c r="EG17" s="338">
        <f t="shared" si="13"/>
        <v>47500</v>
      </c>
      <c r="EH17" s="491">
        <v>1</v>
      </c>
      <c r="EI17" s="491">
        <v>47500</v>
      </c>
      <c r="EJ17" s="491"/>
      <c r="EK17" s="491"/>
      <c r="EL17" s="343"/>
      <c r="EM17" s="344">
        <v>1</v>
      </c>
      <c r="EN17" s="343"/>
      <c r="EO17" s="343"/>
      <c r="EP17" s="343"/>
      <c r="EQ17" s="343"/>
      <c r="ER17" s="343"/>
      <c r="ES17" s="343"/>
      <c r="ET17" s="343"/>
    </row>
    <row r="18" spans="1:150" ht="75">
      <c r="A18" s="522">
        <v>11</v>
      </c>
      <c r="B18" s="523" t="s">
        <v>4063</v>
      </c>
      <c r="C18" s="523" t="s">
        <v>4064</v>
      </c>
      <c r="D18" s="524" t="s">
        <v>3842</v>
      </c>
      <c r="E18" s="357">
        <v>42500</v>
      </c>
      <c r="F18" s="357">
        <v>5000</v>
      </c>
      <c r="G18" s="404">
        <f t="shared" si="2"/>
        <v>47500</v>
      </c>
      <c r="H18" s="292">
        <v>20</v>
      </c>
      <c r="I18" s="521">
        <f t="shared" si="0"/>
        <v>374.0625</v>
      </c>
      <c r="J18" s="281">
        <f t="shared" si="14"/>
        <v>2749.0625</v>
      </c>
      <c r="K18" s="357" t="s">
        <v>4065</v>
      </c>
      <c r="L18" s="400">
        <v>9</v>
      </c>
      <c r="M18" s="521">
        <f t="shared" si="1"/>
        <v>3366.5625</v>
      </c>
      <c r="N18" s="281">
        <f t="shared" si="3"/>
        <v>24741.5625</v>
      </c>
      <c r="O18" s="282">
        <f t="shared" si="4"/>
        <v>12030</v>
      </c>
      <c r="P18" s="282">
        <f t="shared" si="5"/>
        <v>10375</v>
      </c>
      <c r="Q18" s="282">
        <f t="shared" si="5"/>
        <v>1655</v>
      </c>
      <c r="R18" s="282">
        <f t="shared" si="5"/>
        <v>0</v>
      </c>
      <c r="S18" s="512" t="s">
        <v>4066</v>
      </c>
      <c r="T18" s="379">
        <v>39874</v>
      </c>
      <c r="U18" s="292">
        <v>2375</v>
      </c>
      <c r="V18" s="292">
        <v>375</v>
      </c>
      <c r="W18" s="292"/>
      <c r="X18" s="292">
        <f t="shared" si="6"/>
        <v>2750</v>
      </c>
      <c r="Y18" s="292" t="s">
        <v>3665</v>
      </c>
      <c r="Z18" s="292">
        <v>8000</v>
      </c>
      <c r="AA18" s="292">
        <v>1280</v>
      </c>
      <c r="AB18" s="292"/>
      <c r="AC18" s="292">
        <f t="shared" si="17"/>
        <v>9280</v>
      </c>
      <c r="AD18" s="292"/>
      <c r="AE18" s="292"/>
      <c r="AF18" s="292"/>
      <c r="AG18" s="292"/>
      <c r="AH18" s="292">
        <f t="shared" si="7"/>
        <v>0</v>
      </c>
      <c r="AI18" s="292"/>
      <c r="AJ18" s="292"/>
      <c r="AK18" s="292"/>
      <c r="AL18" s="292"/>
      <c r="AM18" s="292">
        <f t="shared" si="15"/>
        <v>0</v>
      </c>
      <c r="AN18" s="292"/>
      <c r="AO18" s="292"/>
      <c r="AP18" s="292"/>
      <c r="AQ18" s="292"/>
      <c r="AR18" s="292">
        <f t="shared" si="16"/>
        <v>0</v>
      </c>
      <c r="AS18" s="292"/>
      <c r="AT18" s="292"/>
      <c r="AU18" s="292"/>
      <c r="AV18" s="292"/>
      <c r="AW18" s="292">
        <f t="shared" si="8"/>
        <v>0</v>
      </c>
      <c r="AX18" s="292"/>
      <c r="AY18" s="292"/>
      <c r="AZ18" s="292"/>
      <c r="BA18" s="292"/>
      <c r="BB18" s="292">
        <f t="shared" si="9"/>
        <v>0</v>
      </c>
      <c r="BC18" s="292"/>
      <c r="BD18" s="292"/>
      <c r="BE18" s="292"/>
      <c r="BF18" s="292"/>
      <c r="BG18" s="292">
        <f t="shared" si="10"/>
        <v>0</v>
      </c>
      <c r="BH18" s="292"/>
      <c r="BI18" s="292"/>
      <c r="BJ18" s="292"/>
      <c r="BK18" s="292"/>
      <c r="BL18" s="292">
        <f t="shared" si="11"/>
        <v>0</v>
      </c>
      <c r="BM18" s="292"/>
      <c r="BN18" s="292"/>
      <c r="BO18" s="292"/>
      <c r="BP18" s="292"/>
      <c r="BQ18" s="292">
        <f t="shared" si="12"/>
        <v>0</v>
      </c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9"/>
      <c r="DP18" s="490"/>
      <c r="DQ18" s="292"/>
      <c r="DR18" s="292">
        <v>1</v>
      </c>
      <c r="DS18" s="292">
        <v>47500</v>
      </c>
      <c r="DT18" s="292">
        <v>1</v>
      </c>
      <c r="DU18" s="292">
        <v>47500</v>
      </c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338">
        <f t="shared" si="13"/>
        <v>1</v>
      </c>
      <c r="EG18" s="338">
        <f t="shared" si="13"/>
        <v>47500</v>
      </c>
      <c r="EH18" s="491"/>
      <c r="EI18" s="491"/>
      <c r="EJ18" s="491">
        <v>1</v>
      </c>
      <c r="EK18" s="491">
        <v>47500</v>
      </c>
      <c r="EL18" s="343"/>
      <c r="EM18" s="344">
        <v>1</v>
      </c>
      <c r="EN18" s="343"/>
      <c r="EO18" s="343"/>
      <c r="EP18" s="343"/>
      <c r="EQ18" s="343"/>
      <c r="ER18" s="343"/>
      <c r="ES18" s="343"/>
      <c r="ET18" s="343"/>
    </row>
    <row r="19" spans="1:150" ht="93.75">
      <c r="A19" s="522">
        <v>12</v>
      </c>
      <c r="B19" s="523" t="s">
        <v>4067</v>
      </c>
      <c r="C19" s="523" t="s">
        <v>4068</v>
      </c>
      <c r="D19" s="524" t="s">
        <v>3842</v>
      </c>
      <c r="E19" s="357">
        <v>42500</v>
      </c>
      <c r="F19" s="357">
        <v>5000</v>
      </c>
      <c r="G19" s="404">
        <f t="shared" si="2"/>
        <v>47500</v>
      </c>
      <c r="H19" s="292">
        <v>20</v>
      </c>
      <c r="I19" s="521">
        <f t="shared" si="0"/>
        <v>374.0625</v>
      </c>
      <c r="J19" s="281">
        <f t="shared" si="14"/>
        <v>2749.0625</v>
      </c>
      <c r="K19" s="357" t="s">
        <v>4069</v>
      </c>
      <c r="L19" s="400">
        <v>9</v>
      </c>
      <c r="M19" s="521">
        <f t="shared" si="1"/>
        <v>3366.5625</v>
      </c>
      <c r="N19" s="281">
        <f t="shared" si="3"/>
        <v>24741.5625</v>
      </c>
      <c r="O19" s="282">
        <f t="shared" si="4"/>
        <v>0</v>
      </c>
      <c r="P19" s="282">
        <f t="shared" si="5"/>
        <v>0</v>
      </c>
      <c r="Q19" s="282">
        <f t="shared" si="5"/>
        <v>0</v>
      </c>
      <c r="R19" s="282">
        <f t="shared" si="5"/>
        <v>0</v>
      </c>
      <c r="S19" s="512" t="s">
        <v>4070</v>
      </c>
      <c r="T19" s="292"/>
      <c r="U19" s="292"/>
      <c r="V19" s="292"/>
      <c r="W19" s="292"/>
      <c r="X19" s="292">
        <f t="shared" si="6"/>
        <v>0</v>
      </c>
      <c r="Y19" s="292"/>
      <c r="Z19" s="292"/>
      <c r="AA19" s="292"/>
      <c r="AB19" s="292"/>
      <c r="AC19" s="292">
        <f t="shared" si="17"/>
        <v>0</v>
      </c>
      <c r="AD19" s="292"/>
      <c r="AE19" s="292"/>
      <c r="AF19" s="292"/>
      <c r="AG19" s="292"/>
      <c r="AH19" s="292">
        <f t="shared" si="7"/>
        <v>0</v>
      </c>
      <c r="AI19" s="292"/>
      <c r="AJ19" s="292"/>
      <c r="AK19" s="292"/>
      <c r="AL19" s="292"/>
      <c r="AM19" s="292">
        <f t="shared" si="15"/>
        <v>0</v>
      </c>
      <c r="AN19" s="292"/>
      <c r="AO19" s="292"/>
      <c r="AP19" s="292"/>
      <c r="AQ19" s="292"/>
      <c r="AR19" s="292">
        <f t="shared" si="16"/>
        <v>0</v>
      </c>
      <c r="AS19" s="292"/>
      <c r="AT19" s="292"/>
      <c r="AU19" s="292"/>
      <c r="AV19" s="292"/>
      <c r="AW19" s="292">
        <f t="shared" si="8"/>
        <v>0</v>
      </c>
      <c r="AX19" s="292"/>
      <c r="AY19" s="292"/>
      <c r="AZ19" s="292"/>
      <c r="BA19" s="292"/>
      <c r="BB19" s="292">
        <f t="shared" si="9"/>
        <v>0</v>
      </c>
      <c r="BC19" s="292"/>
      <c r="BD19" s="292"/>
      <c r="BE19" s="292"/>
      <c r="BF19" s="292"/>
      <c r="BG19" s="292">
        <f t="shared" si="10"/>
        <v>0</v>
      </c>
      <c r="BH19" s="292"/>
      <c r="BI19" s="292"/>
      <c r="BJ19" s="292"/>
      <c r="BK19" s="292"/>
      <c r="BL19" s="292">
        <f t="shared" si="11"/>
        <v>0</v>
      </c>
      <c r="BM19" s="292"/>
      <c r="BN19" s="292"/>
      <c r="BO19" s="292"/>
      <c r="BP19" s="292"/>
      <c r="BQ19" s="292">
        <f t="shared" si="12"/>
        <v>0</v>
      </c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9"/>
      <c r="DP19" s="490"/>
      <c r="DQ19" s="292"/>
      <c r="DR19" s="292">
        <v>1</v>
      </c>
      <c r="DS19" s="292">
        <v>47500</v>
      </c>
      <c r="DT19" s="292">
        <v>1</v>
      </c>
      <c r="DU19" s="292">
        <v>47500</v>
      </c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338">
        <f t="shared" si="13"/>
        <v>1</v>
      </c>
      <c r="EG19" s="338">
        <f t="shared" si="13"/>
        <v>47500</v>
      </c>
      <c r="EH19" s="491"/>
      <c r="EI19" s="491"/>
      <c r="EJ19" s="491">
        <v>1</v>
      </c>
      <c r="EK19" s="491">
        <v>47500</v>
      </c>
      <c r="EL19" s="343"/>
      <c r="EM19" s="344">
        <v>1</v>
      </c>
      <c r="EN19" s="343"/>
      <c r="EO19" s="343"/>
      <c r="EP19" s="343"/>
      <c r="EQ19" s="343"/>
      <c r="ER19" s="343"/>
      <c r="ES19" s="343"/>
      <c r="ET19" s="343"/>
    </row>
    <row r="20" spans="1:150" ht="75">
      <c r="A20" s="522">
        <v>13</v>
      </c>
      <c r="B20" s="523" t="s">
        <v>4071</v>
      </c>
      <c r="C20" s="523" t="s">
        <v>4072</v>
      </c>
      <c r="D20" s="524" t="s">
        <v>3842</v>
      </c>
      <c r="E20" s="357">
        <v>42500</v>
      </c>
      <c r="F20" s="357">
        <v>5000</v>
      </c>
      <c r="G20" s="404">
        <f t="shared" si="2"/>
        <v>47500</v>
      </c>
      <c r="H20" s="292">
        <v>20</v>
      </c>
      <c r="I20" s="521">
        <f t="shared" si="0"/>
        <v>374.0625</v>
      </c>
      <c r="J20" s="281">
        <f t="shared" si="14"/>
        <v>2749.0625</v>
      </c>
      <c r="K20" s="357" t="s">
        <v>4073</v>
      </c>
      <c r="L20" s="400">
        <v>9</v>
      </c>
      <c r="M20" s="521">
        <f t="shared" si="1"/>
        <v>3366.5625</v>
      </c>
      <c r="N20" s="281">
        <f t="shared" si="3"/>
        <v>24741.5625</v>
      </c>
      <c r="O20" s="282">
        <f t="shared" si="4"/>
        <v>0</v>
      </c>
      <c r="P20" s="282">
        <f t="shared" si="5"/>
        <v>0</v>
      </c>
      <c r="Q20" s="282">
        <f t="shared" si="5"/>
        <v>0</v>
      </c>
      <c r="R20" s="282">
        <f t="shared" si="5"/>
        <v>0</v>
      </c>
      <c r="S20" s="512" t="s">
        <v>4070</v>
      </c>
      <c r="T20" s="292"/>
      <c r="U20" s="292"/>
      <c r="V20" s="292"/>
      <c r="W20" s="292"/>
      <c r="X20" s="292">
        <f t="shared" si="6"/>
        <v>0</v>
      </c>
      <c r="Y20" s="292"/>
      <c r="Z20" s="292"/>
      <c r="AA20" s="292"/>
      <c r="AB20" s="292"/>
      <c r="AC20" s="292">
        <f t="shared" si="17"/>
        <v>0</v>
      </c>
      <c r="AD20" s="292"/>
      <c r="AE20" s="292"/>
      <c r="AF20" s="292"/>
      <c r="AG20" s="292"/>
      <c r="AH20" s="292">
        <f t="shared" si="7"/>
        <v>0</v>
      </c>
      <c r="AI20" s="292"/>
      <c r="AJ20" s="292"/>
      <c r="AK20" s="292"/>
      <c r="AL20" s="292"/>
      <c r="AM20" s="292">
        <f t="shared" si="15"/>
        <v>0</v>
      </c>
      <c r="AN20" s="292"/>
      <c r="AO20" s="292"/>
      <c r="AP20" s="292"/>
      <c r="AQ20" s="292"/>
      <c r="AR20" s="292">
        <f t="shared" si="16"/>
        <v>0</v>
      </c>
      <c r="AS20" s="292"/>
      <c r="AT20" s="292"/>
      <c r="AU20" s="292"/>
      <c r="AV20" s="292"/>
      <c r="AW20" s="292">
        <f t="shared" si="8"/>
        <v>0</v>
      </c>
      <c r="AX20" s="292"/>
      <c r="AY20" s="292"/>
      <c r="AZ20" s="292"/>
      <c r="BA20" s="292"/>
      <c r="BB20" s="292">
        <f t="shared" si="9"/>
        <v>0</v>
      </c>
      <c r="BC20" s="292"/>
      <c r="BD20" s="292"/>
      <c r="BE20" s="292"/>
      <c r="BF20" s="292"/>
      <c r="BG20" s="292">
        <f t="shared" si="10"/>
        <v>0</v>
      </c>
      <c r="BH20" s="292"/>
      <c r="BI20" s="292"/>
      <c r="BJ20" s="292"/>
      <c r="BK20" s="292"/>
      <c r="BL20" s="292">
        <f t="shared" si="11"/>
        <v>0</v>
      </c>
      <c r="BM20" s="292"/>
      <c r="BN20" s="292"/>
      <c r="BO20" s="292"/>
      <c r="BP20" s="292"/>
      <c r="BQ20" s="292">
        <f t="shared" si="12"/>
        <v>0</v>
      </c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9"/>
      <c r="DP20" s="490">
        <v>1</v>
      </c>
      <c r="DQ20" s="292">
        <v>47500</v>
      </c>
      <c r="DR20" s="292"/>
      <c r="DS20" s="292"/>
      <c r="DT20" s="292">
        <v>1</v>
      </c>
      <c r="DU20" s="292">
        <v>47500</v>
      </c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338">
        <f t="shared" si="13"/>
        <v>1</v>
      </c>
      <c r="EG20" s="338">
        <f t="shared" si="13"/>
        <v>47500</v>
      </c>
      <c r="EH20" s="491"/>
      <c r="EI20" s="491"/>
      <c r="EJ20" s="491">
        <v>1</v>
      </c>
      <c r="EK20" s="491">
        <v>47500</v>
      </c>
      <c r="EL20" s="343"/>
      <c r="EM20" s="344">
        <v>1</v>
      </c>
      <c r="EN20" s="343"/>
      <c r="EO20" s="343"/>
      <c r="EP20" s="343"/>
      <c r="EQ20" s="343"/>
      <c r="ER20" s="343"/>
      <c r="ES20" s="343"/>
      <c r="ET20" s="343"/>
    </row>
    <row r="21" spans="1:150" ht="56.25">
      <c r="A21" s="522">
        <v>14</v>
      </c>
      <c r="B21" s="523" t="s">
        <v>4074</v>
      </c>
      <c r="C21" s="523" t="s">
        <v>4075</v>
      </c>
      <c r="D21" s="524" t="s">
        <v>58</v>
      </c>
      <c r="E21" s="357">
        <v>42500</v>
      </c>
      <c r="F21" s="357">
        <v>5000</v>
      </c>
      <c r="G21" s="404">
        <f t="shared" si="2"/>
        <v>47500</v>
      </c>
      <c r="H21" s="292">
        <v>20</v>
      </c>
      <c r="I21" s="521">
        <f t="shared" si="0"/>
        <v>374.0625</v>
      </c>
      <c r="J21" s="281">
        <f t="shared" si="14"/>
        <v>2749.0625</v>
      </c>
      <c r="K21" s="357" t="s">
        <v>4076</v>
      </c>
      <c r="L21" s="400">
        <v>10</v>
      </c>
      <c r="M21" s="521">
        <f t="shared" si="1"/>
        <v>3740.625</v>
      </c>
      <c r="N21" s="281">
        <f t="shared" si="3"/>
        <v>27490.625</v>
      </c>
      <c r="O21" s="282">
        <f t="shared" si="4"/>
        <v>0</v>
      </c>
      <c r="P21" s="282">
        <f t="shared" si="5"/>
        <v>0</v>
      </c>
      <c r="Q21" s="282">
        <f t="shared" si="5"/>
        <v>0</v>
      </c>
      <c r="R21" s="282">
        <f t="shared" si="5"/>
        <v>0</v>
      </c>
      <c r="S21" s="525" t="s">
        <v>4077</v>
      </c>
      <c r="T21" s="292"/>
      <c r="U21" s="292"/>
      <c r="V21" s="292"/>
      <c r="W21" s="292"/>
      <c r="X21" s="292">
        <f t="shared" si="6"/>
        <v>0</v>
      </c>
      <c r="Y21" s="292"/>
      <c r="Z21" s="292"/>
      <c r="AA21" s="292"/>
      <c r="AB21" s="292"/>
      <c r="AC21" s="292">
        <f t="shared" si="17"/>
        <v>0</v>
      </c>
      <c r="AD21" s="292"/>
      <c r="AE21" s="292"/>
      <c r="AF21" s="292"/>
      <c r="AG21" s="292"/>
      <c r="AH21" s="292">
        <f t="shared" si="7"/>
        <v>0</v>
      </c>
      <c r="AI21" s="292"/>
      <c r="AJ21" s="292"/>
      <c r="AK21" s="292"/>
      <c r="AL21" s="292"/>
      <c r="AM21" s="292">
        <f t="shared" si="15"/>
        <v>0</v>
      </c>
      <c r="AN21" s="292"/>
      <c r="AO21" s="292"/>
      <c r="AP21" s="292"/>
      <c r="AQ21" s="292"/>
      <c r="AR21" s="292">
        <f t="shared" si="16"/>
        <v>0</v>
      </c>
      <c r="AS21" s="292"/>
      <c r="AT21" s="292"/>
      <c r="AU21" s="292"/>
      <c r="AV21" s="292"/>
      <c r="AW21" s="292">
        <f t="shared" si="8"/>
        <v>0</v>
      </c>
      <c r="AX21" s="292"/>
      <c r="AY21" s="292"/>
      <c r="AZ21" s="292"/>
      <c r="BA21" s="292"/>
      <c r="BB21" s="292">
        <f t="shared" si="9"/>
        <v>0</v>
      </c>
      <c r="BC21" s="292"/>
      <c r="BD21" s="292"/>
      <c r="BE21" s="292"/>
      <c r="BF21" s="292"/>
      <c r="BG21" s="292">
        <f t="shared" si="10"/>
        <v>0</v>
      </c>
      <c r="BH21" s="292"/>
      <c r="BI21" s="292"/>
      <c r="BJ21" s="292"/>
      <c r="BK21" s="292"/>
      <c r="BL21" s="292">
        <f t="shared" si="11"/>
        <v>0</v>
      </c>
      <c r="BM21" s="292"/>
      <c r="BN21" s="292"/>
      <c r="BO21" s="292"/>
      <c r="BP21" s="292"/>
      <c r="BQ21" s="292">
        <f t="shared" si="12"/>
        <v>0</v>
      </c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9"/>
      <c r="DP21" s="490">
        <v>1</v>
      </c>
      <c r="DQ21" s="292">
        <v>47500</v>
      </c>
      <c r="DR21" s="292"/>
      <c r="DS21" s="292"/>
      <c r="DT21" s="292"/>
      <c r="DU21" s="292"/>
      <c r="DV21" s="292">
        <v>1</v>
      </c>
      <c r="DW21" s="292">
        <v>47500</v>
      </c>
      <c r="DX21" s="292"/>
      <c r="DY21" s="292"/>
      <c r="DZ21" s="292"/>
      <c r="EA21" s="292"/>
      <c r="EB21" s="292"/>
      <c r="EC21" s="292"/>
      <c r="ED21" s="292"/>
      <c r="EE21" s="292"/>
      <c r="EF21" s="338">
        <f t="shared" si="13"/>
        <v>1</v>
      </c>
      <c r="EG21" s="338">
        <f t="shared" si="13"/>
        <v>47500</v>
      </c>
      <c r="EH21" s="491"/>
      <c r="EI21" s="491"/>
      <c r="EJ21" s="491">
        <v>1</v>
      </c>
      <c r="EK21" s="491">
        <v>47500</v>
      </c>
      <c r="EL21" s="343"/>
      <c r="EM21" s="344">
        <v>1</v>
      </c>
      <c r="EN21" s="343"/>
      <c r="EO21" s="343"/>
      <c r="EP21" s="343"/>
      <c r="EQ21" s="343"/>
      <c r="ER21" s="343"/>
      <c r="ES21" s="343"/>
      <c r="ET21" s="343"/>
    </row>
    <row r="22" spans="1:150" ht="93.75">
      <c r="A22" s="522">
        <v>15</v>
      </c>
      <c r="B22" s="523" t="s">
        <v>4078</v>
      </c>
      <c r="C22" s="523" t="s">
        <v>4079</v>
      </c>
      <c r="D22" s="524" t="s">
        <v>58</v>
      </c>
      <c r="E22" s="357">
        <v>42500</v>
      </c>
      <c r="F22" s="357">
        <v>5000</v>
      </c>
      <c r="G22" s="404">
        <f t="shared" si="2"/>
        <v>47500</v>
      </c>
      <c r="H22" s="292">
        <v>20</v>
      </c>
      <c r="I22" s="521">
        <f t="shared" si="0"/>
        <v>374.0625</v>
      </c>
      <c r="J22" s="281">
        <f t="shared" si="14"/>
        <v>2749.0625</v>
      </c>
      <c r="K22" s="357" t="s">
        <v>4080</v>
      </c>
      <c r="L22" s="400">
        <v>10</v>
      </c>
      <c r="M22" s="521">
        <f t="shared" si="1"/>
        <v>3740.625</v>
      </c>
      <c r="N22" s="281">
        <f t="shared" si="3"/>
        <v>27490.625</v>
      </c>
      <c r="O22" s="282">
        <f t="shared" si="4"/>
        <v>2750</v>
      </c>
      <c r="P22" s="282">
        <f t="shared" si="5"/>
        <v>2375</v>
      </c>
      <c r="Q22" s="282">
        <f t="shared" si="5"/>
        <v>375</v>
      </c>
      <c r="R22" s="282">
        <f t="shared" si="5"/>
        <v>0</v>
      </c>
      <c r="S22" s="525" t="s">
        <v>4077</v>
      </c>
      <c r="T22" s="379">
        <v>39874</v>
      </c>
      <c r="U22" s="292">
        <v>2375</v>
      </c>
      <c r="V22" s="292">
        <v>375</v>
      </c>
      <c r="W22" s="292"/>
      <c r="X22" s="292">
        <f t="shared" si="6"/>
        <v>2750</v>
      </c>
      <c r="Y22" s="292"/>
      <c r="Z22" s="292"/>
      <c r="AA22" s="292"/>
      <c r="AB22" s="292"/>
      <c r="AC22" s="292">
        <f t="shared" si="17"/>
        <v>0</v>
      </c>
      <c r="AD22" s="292"/>
      <c r="AE22" s="292"/>
      <c r="AF22" s="292"/>
      <c r="AG22" s="292"/>
      <c r="AH22" s="292">
        <f t="shared" si="7"/>
        <v>0</v>
      </c>
      <c r="AI22" s="292"/>
      <c r="AJ22" s="292"/>
      <c r="AK22" s="292"/>
      <c r="AL22" s="292"/>
      <c r="AM22" s="292">
        <f t="shared" si="15"/>
        <v>0</v>
      </c>
      <c r="AN22" s="292"/>
      <c r="AO22" s="292"/>
      <c r="AP22" s="292"/>
      <c r="AQ22" s="292"/>
      <c r="AR22" s="292">
        <f t="shared" si="16"/>
        <v>0</v>
      </c>
      <c r="AS22" s="292"/>
      <c r="AT22" s="292"/>
      <c r="AU22" s="292"/>
      <c r="AV22" s="292"/>
      <c r="AW22" s="292">
        <f t="shared" si="8"/>
        <v>0</v>
      </c>
      <c r="AX22" s="292"/>
      <c r="AY22" s="292"/>
      <c r="AZ22" s="292"/>
      <c r="BA22" s="292"/>
      <c r="BB22" s="292">
        <f t="shared" si="9"/>
        <v>0</v>
      </c>
      <c r="BC22" s="292"/>
      <c r="BD22" s="292"/>
      <c r="BE22" s="292"/>
      <c r="BF22" s="292"/>
      <c r="BG22" s="292">
        <f t="shared" si="10"/>
        <v>0</v>
      </c>
      <c r="BH22" s="292"/>
      <c r="BI22" s="292"/>
      <c r="BJ22" s="292"/>
      <c r="BK22" s="292"/>
      <c r="BL22" s="292">
        <f t="shared" si="11"/>
        <v>0</v>
      </c>
      <c r="BM22" s="292"/>
      <c r="BN22" s="292"/>
      <c r="BO22" s="292"/>
      <c r="BP22" s="292"/>
      <c r="BQ22" s="292">
        <f t="shared" si="12"/>
        <v>0</v>
      </c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9"/>
      <c r="DP22" s="490">
        <v>1</v>
      </c>
      <c r="DQ22" s="292">
        <v>47500</v>
      </c>
      <c r="DR22" s="292"/>
      <c r="DS22" s="292"/>
      <c r="DT22" s="292"/>
      <c r="DU22" s="292"/>
      <c r="DV22" s="292">
        <v>1</v>
      </c>
      <c r="DW22" s="292">
        <v>47500</v>
      </c>
      <c r="DX22" s="292"/>
      <c r="DY22" s="292"/>
      <c r="DZ22" s="292"/>
      <c r="EA22" s="292"/>
      <c r="EB22" s="292"/>
      <c r="EC22" s="292"/>
      <c r="ED22" s="292"/>
      <c r="EE22" s="292"/>
      <c r="EF22" s="338">
        <f t="shared" si="13"/>
        <v>1</v>
      </c>
      <c r="EG22" s="338">
        <f t="shared" si="13"/>
        <v>47500</v>
      </c>
      <c r="EH22" s="491"/>
      <c r="EI22" s="491"/>
      <c r="EJ22" s="491">
        <v>1</v>
      </c>
      <c r="EK22" s="491">
        <v>47500</v>
      </c>
      <c r="EL22" s="343"/>
      <c r="EM22" s="344">
        <v>1</v>
      </c>
      <c r="EN22" s="343"/>
      <c r="EO22" s="343"/>
      <c r="EP22" s="343"/>
      <c r="EQ22" s="343"/>
      <c r="ER22" s="343"/>
      <c r="ES22" s="343"/>
      <c r="ET22" s="343"/>
    </row>
    <row r="23" spans="1:150" ht="56.25">
      <c r="A23" s="522">
        <v>16</v>
      </c>
      <c r="B23" s="523" t="s">
        <v>4081</v>
      </c>
      <c r="C23" s="523" t="s">
        <v>155</v>
      </c>
      <c r="D23" s="524" t="s">
        <v>58</v>
      </c>
      <c r="E23" s="357">
        <v>42500</v>
      </c>
      <c r="F23" s="357">
        <v>5000</v>
      </c>
      <c r="G23" s="404">
        <f t="shared" si="2"/>
        <v>47500</v>
      </c>
      <c r="H23" s="292">
        <v>20</v>
      </c>
      <c r="I23" s="521">
        <f t="shared" si="0"/>
        <v>374.0625</v>
      </c>
      <c r="J23" s="281">
        <f t="shared" si="14"/>
        <v>2749.0625</v>
      </c>
      <c r="K23" s="357" t="s">
        <v>4082</v>
      </c>
      <c r="L23" s="400">
        <v>10</v>
      </c>
      <c r="M23" s="521">
        <f t="shared" si="1"/>
        <v>3740.625</v>
      </c>
      <c r="N23" s="281">
        <f t="shared" si="3"/>
        <v>27490.625</v>
      </c>
      <c r="O23" s="282">
        <f t="shared" si="4"/>
        <v>5720</v>
      </c>
      <c r="P23" s="282">
        <f t="shared" si="5"/>
        <v>5000</v>
      </c>
      <c r="Q23" s="282">
        <f t="shared" si="5"/>
        <v>720</v>
      </c>
      <c r="R23" s="282">
        <f t="shared" si="5"/>
        <v>0</v>
      </c>
      <c r="S23" s="525" t="s">
        <v>4077</v>
      </c>
      <c r="T23" s="292" t="s">
        <v>3666</v>
      </c>
      <c r="U23" s="292">
        <v>5000</v>
      </c>
      <c r="V23" s="292">
        <v>720</v>
      </c>
      <c r="W23" s="292"/>
      <c r="X23" s="292">
        <f t="shared" si="6"/>
        <v>5720</v>
      </c>
      <c r="Y23" s="292"/>
      <c r="Z23" s="292"/>
      <c r="AA23" s="292"/>
      <c r="AB23" s="292"/>
      <c r="AC23" s="292">
        <f t="shared" si="17"/>
        <v>0</v>
      </c>
      <c r="AD23" s="292"/>
      <c r="AE23" s="292"/>
      <c r="AF23" s="292"/>
      <c r="AG23" s="292"/>
      <c r="AH23" s="292">
        <f t="shared" si="7"/>
        <v>0</v>
      </c>
      <c r="AI23" s="292"/>
      <c r="AJ23" s="292"/>
      <c r="AK23" s="292"/>
      <c r="AL23" s="292"/>
      <c r="AM23" s="292">
        <f t="shared" si="15"/>
        <v>0</v>
      </c>
      <c r="AN23" s="292"/>
      <c r="AO23" s="292"/>
      <c r="AP23" s="292"/>
      <c r="AQ23" s="292"/>
      <c r="AR23" s="292">
        <f t="shared" si="16"/>
        <v>0</v>
      </c>
      <c r="AS23" s="292"/>
      <c r="AT23" s="292"/>
      <c r="AU23" s="292"/>
      <c r="AV23" s="292"/>
      <c r="AW23" s="292">
        <f t="shared" si="8"/>
        <v>0</v>
      </c>
      <c r="AX23" s="292"/>
      <c r="AY23" s="292"/>
      <c r="AZ23" s="292"/>
      <c r="BA23" s="292"/>
      <c r="BB23" s="292">
        <f t="shared" si="9"/>
        <v>0</v>
      </c>
      <c r="BC23" s="292"/>
      <c r="BD23" s="292"/>
      <c r="BE23" s="292"/>
      <c r="BF23" s="292"/>
      <c r="BG23" s="292">
        <f t="shared" si="10"/>
        <v>0</v>
      </c>
      <c r="BH23" s="292"/>
      <c r="BI23" s="292"/>
      <c r="BJ23" s="292"/>
      <c r="BK23" s="292"/>
      <c r="BL23" s="292">
        <f t="shared" si="11"/>
        <v>0</v>
      </c>
      <c r="BM23" s="292"/>
      <c r="BN23" s="292"/>
      <c r="BO23" s="292"/>
      <c r="BP23" s="292"/>
      <c r="BQ23" s="292">
        <f t="shared" si="12"/>
        <v>0</v>
      </c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9"/>
      <c r="DP23" s="490">
        <v>1</v>
      </c>
      <c r="DQ23" s="292">
        <v>47500</v>
      </c>
      <c r="DR23" s="292"/>
      <c r="DS23" s="292"/>
      <c r="DT23" s="292"/>
      <c r="DU23" s="292"/>
      <c r="DV23" s="292">
        <v>1</v>
      </c>
      <c r="DW23" s="292">
        <v>47500</v>
      </c>
      <c r="DX23" s="292"/>
      <c r="DY23" s="292"/>
      <c r="DZ23" s="292"/>
      <c r="EA23" s="292"/>
      <c r="EB23" s="292"/>
      <c r="EC23" s="292"/>
      <c r="ED23" s="292"/>
      <c r="EE23" s="292"/>
      <c r="EF23" s="338">
        <f t="shared" si="13"/>
        <v>1</v>
      </c>
      <c r="EG23" s="338">
        <f t="shared" si="13"/>
        <v>47500</v>
      </c>
      <c r="EH23" s="491">
        <v>1</v>
      </c>
      <c r="EI23" s="491">
        <v>47500</v>
      </c>
      <c r="EJ23" s="491"/>
      <c r="EK23" s="491"/>
      <c r="EL23" s="343"/>
      <c r="EM23" s="344">
        <v>1</v>
      </c>
      <c r="EN23" s="343"/>
      <c r="EO23" s="343"/>
      <c r="EP23" s="343"/>
      <c r="EQ23" s="343"/>
      <c r="ER23" s="343"/>
      <c r="ES23" s="343"/>
      <c r="ET23" s="343"/>
    </row>
    <row r="24" spans="1:150" ht="112.5">
      <c r="A24" s="522">
        <v>17</v>
      </c>
      <c r="B24" s="523" t="s">
        <v>4083</v>
      </c>
      <c r="C24" s="523" t="s">
        <v>155</v>
      </c>
      <c r="D24" s="524" t="s">
        <v>4084</v>
      </c>
      <c r="E24" s="357">
        <v>42500</v>
      </c>
      <c r="F24" s="357">
        <v>5000</v>
      </c>
      <c r="G24" s="404">
        <f t="shared" si="2"/>
        <v>47500</v>
      </c>
      <c r="H24" s="292">
        <v>20</v>
      </c>
      <c r="I24" s="521">
        <f t="shared" si="0"/>
        <v>374.0625</v>
      </c>
      <c r="J24" s="281">
        <f t="shared" si="14"/>
        <v>2749.0625</v>
      </c>
      <c r="K24" s="357" t="s">
        <v>4085</v>
      </c>
      <c r="L24" s="400">
        <v>10</v>
      </c>
      <c r="M24" s="521">
        <f t="shared" si="1"/>
        <v>3740.625</v>
      </c>
      <c r="N24" s="281">
        <f t="shared" si="3"/>
        <v>27490.625</v>
      </c>
      <c r="O24" s="282">
        <f t="shared" si="4"/>
        <v>0</v>
      </c>
      <c r="P24" s="282">
        <f t="shared" si="5"/>
        <v>0</v>
      </c>
      <c r="Q24" s="282">
        <f t="shared" si="5"/>
        <v>0</v>
      </c>
      <c r="R24" s="282">
        <f t="shared" si="5"/>
        <v>0</v>
      </c>
      <c r="S24" s="525" t="s">
        <v>4059</v>
      </c>
      <c r="T24" s="292"/>
      <c r="U24" s="292"/>
      <c r="V24" s="292"/>
      <c r="W24" s="292"/>
      <c r="X24" s="292">
        <f t="shared" si="6"/>
        <v>0</v>
      </c>
      <c r="Y24" s="292"/>
      <c r="Z24" s="292"/>
      <c r="AA24" s="292"/>
      <c r="AB24" s="292"/>
      <c r="AC24" s="292">
        <f t="shared" si="17"/>
        <v>0</v>
      </c>
      <c r="AD24" s="292"/>
      <c r="AE24" s="292"/>
      <c r="AF24" s="292"/>
      <c r="AG24" s="292"/>
      <c r="AH24" s="292">
        <f t="shared" si="7"/>
        <v>0</v>
      </c>
      <c r="AI24" s="292"/>
      <c r="AJ24" s="292"/>
      <c r="AK24" s="292"/>
      <c r="AL24" s="292"/>
      <c r="AM24" s="292">
        <f t="shared" si="15"/>
        <v>0</v>
      </c>
      <c r="AN24" s="292"/>
      <c r="AO24" s="292"/>
      <c r="AP24" s="292"/>
      <c r="AQ24" s="292"/>
      <c r="AR24" s="292">
        <f t="shared" si="16"/>
        <v>0</v>
      </c>
      <c r="AS24" s="292"/>
      <c r="AT24" s="292"/>
      <c r="AU24" s="292"/>
      <c r="AV24" s="292"/>
      <c r="AW24" s="292">
        <f t="shared" si="8"/>
        <v>0</v>
      </c>
      <c r="AX24" s="292"/>
      <c r="AY24" s="292"/>
      <c r="AZ24" s="292"/>
      <c r="BA24" s="292"/>
      <c r="BB24" s="292">
        <f t="shared" si="9"/>
        <v>0</v>
      </c>
      <c r="BC24" s="292"/>
      <c r="BD24" s="292"/>
      <c r="BE24" s="292"/>
      <c r="BF24" s="292"/>
      <c r="BG24" s="292">
        <f t="shared" si="10"/>
        <v>0</v>
      </c>
      <c r="BH24" s="292"/>
      <c r="BI24" s="292"/>
      <c r="BJ24" s="292"/>
      <c r="BK24" s="292"/>
      <c r="BL24" s="292">
        <f t="shared" si="11"/>
        <v>0</v>
      </c>
      <c r="BM24" s="292"/>
      <c r="BN24" s="292"/>
      <c r="BO24" s="292"/>
      <c r="BP24" s="292"/>
      <c r="BQ24" s="292">
        <f t="shared" si="12"/>
        <v>0</v>
      </c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9"/>
      <c r="DP24" s="490">
        <v>1</v>
      </c>
      <c r="DQ24" s="292">
        <v>47500</v>
      </c>
      <c r="DR24" s="292"/>
      <c r="DS24" s="292"/>
      <c r="DT24" s="292">
        <v>1</v>
      </c>
      <c r="DU24" s="292">
        <v>47500</v>
      </c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338">
        <f t="shared" si="13"/>
        <v>1</v>
      </c>
      <c r="EG24" s="338">
        <f t="shared" si="13"/>
        <v>47500</v>
      </c>
      <c r="EH24" s="491">
        <v>1</v>
      </c>
      <c r="EI24" s="491">
        <v>47500</v>
      </c>
      <c r="EJ24" s="491"/>
      <c r="EK24" s="491"/>
      <c r="EL24" s="343"/>
      <c r="EM24" s="344">
        <v>1</v>
      </c>
      <c r="EN24" s="343"/>
      <c r="EO24" s="343"/>
      <c r="EP24" s="343"/>
      <c r="EQ24" s="343"/>
      <c r="ER24" s="343"/>
      <c r="ES24" s="343"/>
      <c r="ET24" s="343"/>
    </row>
    <row r="25" spans="1:150" ht="93.75">
      <c r="A25" s="522">
        <v>18</v>
      </c>
      <c r="B25" s="523" t="s">
        <v>4086</v>
      </c>
      <c r="C25" s="523" t="s">
        <v>4087</v>
      </c>
      <c r="D25" s="524" t="s">
        <v>4084</v>
      </c>
      <c r="E25" s="357">
        <v>42500</v>
      </c>
      <c r="F25" s="357">
        <v>5000</v>
      </c>
      <c r="G25" s="404">
        <f t="shared" si="2"/>
        <v>47500</v>
      </c>
      <c r="H25" s="292">
        <v>20</v>
      </c>
      <c r="I25" s="521">
        <f t="shared" si="0"/>
        <v>374.0625</v>
      </c>
      <c r="J25" s="281">
        <f t="shared" si="14"/>
        <v>2749.0625</v>
      </c>
      <c r="K25" s="357" t="s">
        <v>4088</v>
      </c>
      <c r="L25" s="400">
        <v>10</v>
      </c>
      <c r="M25" s="521">
        <f t="shared" si="1"/>
        <v>3740.625</v>
      </c>
      <c r="N25" s="281">
        <f t="shared" si="3"/>
        <v>27490.625</v>
      </c>
      <c r="O25" s="282">
        <f t="shared" si="4"/>
        <v>2750</v>
      </c>
      <c r="P25" s="282">
        <f t="shared" si="5"/>
        <v>2375</v>
      </c>
      <c r="Q25" s="282">
        <f t="shared" si="5"/>
        <v>375</v>
      </c>
      <c r="R25" s="282">
        <f t="shared" si="5"/>
        <v>0</v>
      </c>
      <c r="S25" s="525" t="s">
        <v>4077</v>
      </c>
      <c r="T25" s="379">
        <v>39874</v>
      </c>
      <c r="U25" s="292">
        <v>2375</v>
      </c>
      <c r="V25" s="292">
        <v>375</v>
      </c>
      <c r="W25" s="292"/>
      <c r="X25" s="292">
        <f t="shared" si="6"/>
        <v>2750</v>
      </c>
      <c r="Y25" s="292"/>
      <c r="Z25" s="292"/>
      <c r="AA25" s="292"/>
      <c r="AB25" s="292"/>
      <c r="AC25" s="292">
        <f t="shared" si="17"/>
        <v>0</v>
      </c>
      <c r="AD25" s="292"/>
      <c r="AE25" s="292"/>
      <c r="AF25" s="292"/>
      <c r="AG25" s="292"/>
      <c r="AH25" s="292">
        <f t="shared" si="7"/>
        <v>0</v>
      </c>
      <c r="AI25" s="292"/>
      <c r="AJ25" s="292"/>
      <c r="AK25" s="292"/>
      <c r="AL25" s="292"/>
      <c r="AM25" s="292">
        <f t="shared" si="15"/>
        <v>0</v>
      </c>
      <c r="AN25" s="292"/>
      <c r="AO25" s="292"/>
      <c r="AP25" s="292"/>
      <c r="AQ25" s="292"/>
      <c r="AR25" s="292">
        <f t="shared" si="16"/>
        <v>0</v>
      </c>
      <c r="AS25" s="292"/>
      <c r="AT25" s="292"/>
      <c r="AU25" s="292"/>
      <c r="AV25" s="292"/>
      <c r="AW25" s="292">
        <f t="shared" si="8"/>
        <v>0</v>
      </c>
      <c r="AX25" s="292"/>
      <c r="AY25" s="292"/>
      <c r="AZ25" s="292"/>
      <c r="BA25" s="292"/>
      <c r="BB25" s="292">
        <f t="shared" si="9"/>
        <v>0</v>
      </c>
      <c r="BC25" s="292"/>
      <c r="BD25" s="292"/>
      <c r="BE25" s="292"/>
      <c r="BF25" s="292"/>
      <c r="BG25" s="292">
        <f t="shared" si="10"/>
        <v>0</v>
      </c>
      <c r="BH25" s="292"/>
      <c r="BI25" s="292"/>
      <c r="BJ25" s="292"/>
      <c r="BK25" s="292"/>
      <c r="BL25" s="292">
        <f t="shared" si="11"/>
        <v>0</v>
      </c>
      <c r="BM25" s="292"/>
      <c r="BN25" s="292"/>
      <c r="BO25" s="292"/>
      <c r="BP25" s="292"/>
      <c r="BQ25" s="292">
        <f t="shared" si="12"/>
        <v>0</v>
      </c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9"/>
      <c r="DP25" s="490">
        <v>1</v>
      </c>
      <c r="DQ25" s="292">
        <v>47500</v>
      </c>
      <c r="DR25" s="292"/>
      <c r="DS25" s="292"/>
      <c r="DT25" s="292">
        <v>1</v>
      </c>
      <c r="DU25" s="292">
        <v>47500</v>
      </c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338">
        <f t="shared" si="13"/>
        <v>1</v>
      </c>
      <c r="EG25" s="338">
        <f t="shared" si="13"/>
        <v>47500</v>
      </c>
      <c r="EH25" s="491"/>
      <c r="EI25" s="491"/>
      <c r="EJ25" s="491">
        <v>1</v>
      </c>
      <c r="EK25" s="491">
        <v>47500</v>
      </c>
      <c r="EL25" s="343"/>
      <c r="EM25" s="344">
        <v>1</v>
      </c>
      <c r="EN25" s="343"/>
      <c r="EO25" s="343"/>
      <c r="EP25" s="343"/>
      <c r="EQ25" s="343"/>
      <c r="ER25" s="343"/>
      <c r="ES25" s="343"/>
      <c r="ET25" s="343"/>
    </row>
    <row r="26" spans="1:150" ht="93.75">
      <c r="A26" s="522">
        <v>19</v>
      </c>
      <c r="B26" s="523" t="s">
        <v>4089</v>
      </c>
      <c r="C26" s="523" t="s">
        <v>155</v>
      </c>
      <c r="D26" s="524" t="s">
        <v>271</v>
      </c>
      <c r="E26" s="357">
        <v>42500</v>
      </c>
      <c r="F26" s="357">
        <v>5000</v>
      </c>
      <c r="G26" s="404">
        <f t="shared" si="2"/>
        <v>47500</v>
      </c>
      <c r="H26" s="292">
        <v>20</v>
      </c>
      <c r="I26" s="521">
        <f t="shared" si="0"/>
        <v>374.0625</v>
      </c>
      <c r="J26" s="281">
        <f t="shared" si="14"/>
        <v>2749.0625</v>
      </c>
      <c r="K26" s="357" t="s">
        <v>4090</v>
      </c>
      <c r="L26" s="400">
        <v>10</v>
      </c>
      <c r="M26" s="521">
        <f t="shared" si="1"/>
        <v>3740.625</v>
      </c>
      <c r="N26" s="281">
        <f t="shared" si="3"/>
        <v>27490.625</v>
      </c>
      <c r="O26" s="282">
        <f t="shared" si="4"/>
        <v>0</v>
      </c>
      <c r="P26" s="282">
        <f t="shared" si="5"/>
        <v>0</v>
      </c>
      <c r="Q26" s="282">
        <f t="shared" si="5"/>
        <v>0</v>
      </c>
      <c r="R26" s="282">
        <f t="shared" si="5"/>
        <v>0</v>
      </c>
      <c r="S26" s="525" t="s">
        <v>4077</v>
      </c>
      <c r="T26" s="292"/>
      <c r="U26" s="292"/>
      <c r="V26" s="292"/>
      <c r="W26" s="292"/>
      <c r="X26" s="292">
        <f t="shared" si="6"/>
        <v>0</v>
      </c>
      <c r="Y26" s="292"/>
      <c r="Z26" s="292"/>
      <c r="AA26" s="292"/>
      <c r="AB26" s="292"/>
      <c r="AC26" s="292">
        <f t="shared" si="17"/>
        <v>0</v>
      </c>
      <c r="AD26" s="292"/>
      <c r="AE26" s="292"/>
      <c r="AF26" s="292"/>
      <c r="AG26" s="292"/>
      <c r="AH26" s="292">
        <f t="shared" si="7"/>
        <v>0</v>
      </c>
      <c r="AI26" s="292"/>
      <c r="AJ26" s="292"/>
      <c r="AK26" s="292"/>
      <c r="AL26" s="292"/>
      <c r="AM26" s="292">
        <f t="shared" si="15"/>
        <v>0</v>
      </c>
      <c r="AN26" s="292"/>
      <c r="AO26" s="292"/>
      <c r="AP26" s="292"/>
      <c r="AQ26" s="292"/>
      <c r="AR26" s="292">
        <f t="shared" si="16"/>
        <v>0</v>
      </c>
      <c r="AS26" s="292"/>
      <c r="AT26" s="292"/>
      <c r="AU26" s="292"/>
      <c r="AV26" s="292"/>
      <c r="AW26" s="292">
        <f t="shared" si="8"/>
        <v>0</v>
      </c>
      <c r="AX26" s="292"/>
      <c r="AY26" s="292"/>
      <c r="AZ26" s="292"/>
      <c r="BA26" s="292"/>
      <c r="BB26" s="292">
        <f t="shared" si="9"/>
        <v>0</v>
      </c>
      <c r="BC26" s="292"/>
      <c r="BD26" s="292"/>
      <c r="BE26" s="292"/>
      <c r="BF26" s="292"/>
      <c r="BG26" s="292">
        <f t="shared" si="10"/>
        <v>0</v>
      </c>
      <c r="BH26" s="292"/>
      <c r="BI26" s="292"/>
      <c r="BJ26" s="292"/>
      <c r="BK26" s="292"/>
      <c r="BL26" s="292">
        <f t="shared" si="11"/>
        <v>0</v>
      </c>
      <c r="BM26" s="292"/>
      <c r="BN26" s="292"/>
      <c r="BO26" s="292"/>
      <c r="BP26" s="292"/>
      <c r="BQ26" s="292">
        <f t="shared" si="12"/>
        <v>0</v>
      </c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9"/>
      <c r="DP26" s="490">
        <v>1</v>
      </c>
      <c r="DQ26" s="292">
        <v>47500</v>
      </c>
      <c r="DR26" s="292"/>
      <c r="DS26" s="292"/>
      <c r="DT26" s="292"/>
      <c r="DU26" s="292"/>
      <c r="DV26" s="292">
        <v>1</v>
      </c>
      <c r="DW26" s="292">
        <v>47500</v>
      </c>
      <c r="DX26" s="292"/>
      <c r="DY26" s="292"/>
      <c r="DZ26" s="292"/>
      <c r="EA26" s="292"/>
      <c r="EB26" s="292"/>
      <c r="EC26" s="292"/>
      <c r="ED26" s="292"/>
      <c r="EE26" s="292"/>
      <c r="EF26" s="338">
        <f t="shared" si="13"/>
        <v>1</v>
      </c>
      <c r="EG26" s="338">
        <f t="shared" si="13"/>
        <v>47500</v>
      </c>
      <c r="EH26" s="491">
        <v>1</v>
      </c>
      <c r="EI26" s="491">
        <v>47500</v>
      </c>
      <c r="EJ26" s="491"/>
      <c r="EK26" s="491"/>
      <c r="EL26" s="343"/>
      <c r="EM26" s="344">
        <v>1</v>
      </c>
      <c r="EN26" s="343"/>
      <c r="EO26" s="343"/>
      <c r="EP26" s="343"/>
      <c r="EQ26" s="343"/>
      <c r="ER26" s="343"/>
      <c r="ES26" s="343"/>
      <c r="ET26" s="343"/>
    </row>
    <row r="27" spans="1:150" ht="75">
      <c r="A27" s="522">
        <v>20</v>
      </c>
      <c r="B27" s="524" t="s">
        <v>4091</v>
      </c>
      <c r="C27" s="524" t="s">
        <v>4092</v>
      </c>
      <c r="D27" s="524" t="s">
        <v>271</v>
      </c>
      <c r="E27" s="357">
        <v>42500</v>
      </c>
      <c r="F27" s="357">
        <v>5000</v>
      </c>
      <c r="G27" s="404">
        <f t="shared" si="2"/>
        <v>47500</v>
      </c>
      <c r="H27" s="292">
        <v>20</v>
      </c>
      <c r="I27" s="521">
        <f t="shared" si="0"/>
        <v>374.0625</v>
      </c>
      <c r="J27" s="281">
        <f t="shared" si="14"/>
        <v>2749.0625</v>
      </c>
      <c r="K27" s="357" t="s">
        <v>4093</v>
      </c>
      <c r="L27" s="400">
        <v>10</v>
      </c>
      <c r="M27" s="521">
        <f t="shared" si="1"/>
        <v>3740.625</v>
      </c>
      <c r="N27" s="281">
        <f t="shared" si="3"/>
        <v>27490.625</v>
      </c>
      <c r="O27" s="282">
        <f t="shared" si="4"/>
        <v>7500</v>
      </c>
      <c r="P27" s="282">
        <f t="shared" si="5"/>
        <v>7000</v>
      </c>
      <c r="Q27" s="282">
        <f t="shared" si="5"/>
        <v>500</v>
      </c>
      <c r="R27" s="282">
        <f t="shared" si="5"/>
        <v>0</v>
      </c>
      <c r="S27" s="525" t="s">
        <v>4077</v>
      </c>
      <c r="T27" s="292" t="s">
        <v>3665</v>
      </c>
      <c r="U27" s="292">
        <v>7000</v>
      </c>
      <c r="V27" s="292">
        <v>500</v>
      </c>
      <c r="W27" s="292"/>
      <c r="X27" s="292">
        <f t="shared" si="6"/>
        <v>7500</v>
      </c>
      <c r="Y27" s="292"/>
      <c r="Z27" s="292"/>
      <c r="AA27" s="292"/>
      <c r="AB27" s="292"/>
      <c r="AC27" s="292">
        <f t="shared" si="17"/>
        <v>0</v>
      </c>
      <c r="AD27" s="292"/>
      <c r="AE27" s="292"/>
      <c r="AF27" s="292"/>
      <c r="AG27" s="292"/>
      <c r="AH27" s="292">
        <f t="shared" si="7"/>
        <v>0</v>
      </c>
      <c r="AI27" s="292"/>
      <c r="AJ27" s="292"/>
      <c r="AK27" s="292"/>
      <c r="AL27" s="292"/>
      <c r="AM27" s="292">
        <f t="shared" si="15"/>
        <v>0</v>
      </c>
      <c r="AN27" s="292"/>
      <c r="AO27" s="292"/>
      <c r="AP27" s="292"/>
      <c r="AQ27" s="292"/>
      <c r="AR27" s="292">
        <f t="shared" si="16"/>
        <v>0</v>
      </c>
      <c r="AS27" s="292"/>
      <c r="AT27" s="292"/>
      <c r="AU27" s="292"/>
      <c r="AV27" s="292"/>
      <c r="AW27" s="292">
        <f t="shared" si="8"/>
        <v>0</v>
      </c>
      <c r="AX27" s="292"/>
      <c r="AY27" s="292"/>
      <c r="AZ27" s="292"/>
      <c r="BA27" s="292"/>
      <c r="BB27" s="292">
        <f t="shared" si="9"/>
        <v>0</v>
      </c>
      <c r="BC27" s="292"/>
      <c r="BD27" s="292"/>
      <c r="BE27" s="292"/>
      <c r="BF27" s="292"/>
      <c r="BG27" s="292">
        <f t="shared" si="10"/>
        <v>0</v>
      </c>
      <c r="BH27" s="292"/>
      <c r="BI27" s="292"/>
      <c r="BJ27" s="292"/>
      <c r="BK27" s="292"/>
      <c r="BL27" s="292">
        <f t="shared" si="11"/>
        <v>0</v>
      </c>
      <c r="BM27" s="292"/>
      <c r="BN27" s="292"/>
      <c r="BO27" s="292"/>
      <c r="BP27" s="292"/>
      <c r="BQ27" s="292">
        <f t="shared" si="12"/>
        <v>0</v>
      </c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9"/>
      <c r="DP27" s="490"/>
      <c r="DQ27" s="292"/>
      <c r="DR27" s="292">
        <v>1</v>
      </c>
      <c r="DS27" s="292">
        <v>47500</v>
      </c>
      <c r="DT27" s="292"/>
      <c r="DU27" s="292"/>
      <c r="DV27" s="292">
        <v>1</v>
      </c>
      <c r="DW27" s="292">
        <v>47500</v>
      </c>
      <c r="DX27" s="292"/>
      <c r="DY27" s="292"/>
      <c r="DZ27" s="292"/>
      <c r="EA27" s="292"/>
      <c r="EB27" s="292"/>
      <c r="EC27" s="292"/>
      <c r="ED27" s="292"/>
      <c r="EE27" s="292"/>
      <c r="EF27" s="338">
        <f t="shared" si="13"/>
        <v>1</v>
      </c>
      <c r="EG27" s="338">
        <f t="shared" si="13"/>
        <v>47500</v>
      </c>
      <c r="EH27" s="491">
        <v>1</v>
      </c>
      <c r="EI27" s="491">
        <v>47500</v>
      </c>
      <c r="EJ27" s="491"/>
      <c r="EK27" s="491"/>
      <c r="EL27" s="343"/>
      <c r="EM27" s="344">
        <v>1</v>
      </c>
      <c r="EN27" s="343"/>
      <c r="EO27" s="343"/>
      <c r="EP27" s="343"/>
      <c r="EQ27" s="343"/>
      <c r="ER27" s="343"/>
      <c r="ES27" s="343"/>
      <c r="ET27" s="343"/>
    </row>
    <row r="28" spans="1:150" ht="75">
      <c r="A28" s="522">
        <v>21</v>
      </c>
      <c r="B28" s="524" t="s">
        <v>4094</v>
      </c>
      <c r="C28" s="524" t="s">
        <v>4064</v>
      </c>
      <c r="D28" s="524" t="s">
        <v>271</v>
      </c>
      <c r="E28" s="357">
        <v>42500</v>
      </c>
      <c r="F28" s="357">
        <v>5000</v>
      </c>
      <c r="G28" s="404">
        <f t="shared" si="2"/>
        <v>47500</v>
      </c>
      <c r="H28" s="292">
        <v>20</v>
      </c>
      <c r="I28" s="521">
        <f t="shared" si="0"/>
        <v>374.0625</v>
      </c>
      <c r="J28" s="281">
        <f t="shared" si="14"/>
        <v>2749.0625</v>
      </c>
      <c r="K28" s="357" t="s">
        <v>4095</v>
      </c>
      <c r="L28" s="400">
        <v>10</v>
      </c>
      <c r="M28" s="521">
        <f t="shared" si="1"/>
        <v>3740.625</v>
      </c>
      <c r="N28" s="281">
        <f t="shared" si="3"/>
        <v>27490.625</v>
      </c>
      <c r="O28" s="282">
        <f t="shared" si="4"/>
        <v>12030</v>
      </c>
      <c r="P28" s="282">
        <f t="shared" si="5"/>
        <v>10530</v>
      </c>
      <c r="Q28" s="282">
        <f t="shared" si="5"/>
        <v>1500</v>
      </c>
      <c r="R28" s="282">
        <f t="shared" si="5"/>
        <v>0</v>
      </c>
      <c r="S28" s="525" t="s">
        <v>4077</v>
      </c>
      <c r="T28" s="379">
        <v>39874</v>
      </c>
      <c r="U28" s="292">
        <v>2375</v>
      </c>
      <c r="V28" s="292">
        <v>375</v>
      </c>
      <c r="W28" s="292"/>
      <c r="X28" s="292">
        <f t="shared" si="6"/>
        <v>2750</v>
      </c>
      <c r="Y28" s="292" t="s">
        <v>3665</v>
      </c>
      <c r="Z28" s="292">
        <v>8155</v>
      </c>
      <c r="AA28" s="292">
        <v>1125</v>
      </c>
      <c r="AB28" s="292"/>
      <c r="AC28" s="292">
        <f t="shared" si="17"/>
        <v>9280</v>
      </c>
      <c r="AD28" s="292"/>
      <c r="AE28" s="292"/>
      <c r="AF28" s="292"/>
      <c r="AG28" s="292"/>
      <c r="AH28" s="292">
        <f t="shared" si="7"/>
        <v>0</v>
      </c>
      <c r="AI28" s="292"/>
      <c r="AJ28" s="292"/>
      <c r="AK28" s="292"/>
      <c r="AL28" s="292"/>
      <c r="AM28" s="292">
        <f t="shared" si="15"/>
        <v>0</v>
      </c>
      <c r="AN28" s="292"/>
      <c r="AO28" s="292"/>
      <c r="AP28" s="292"/>
      <c r="AQ28" s="292"/>
      <c r="AR28" s="292">
        <f t="shared" si="16"/>
        <v>0</v>
      </c>
      <c r="AS28" s="292"/>
      <c r="AT28" s="292"/>
      <c r="AU28" s="292"/>
      <c r="AV28" s="292"/>
      <c r="AW28" s="292">
        <f t="shared" si="8"/>
        <v>0</v>
      </c>
      <c r="AX28" s="292"/>
      <c r="AY28" s="292"/>
      <c r="AZ28" s="292"/>
      <c r="BA28" s="292"/>
      <c r="BB28" s="292">
        <f t="shared" si="9"/>
        <v>0</v>
      </c>
      <c r="BC28" s="292"/>
      <c r="BD28" s="292"/>
      <c r="BE28" s="292"/>
      <c r="BF28" s="292"/>
      <c r="BG28" s="292">
        <f t="shared" si="10"/>
        <v>0</v>
      </c>
      <c r="BH28" s="292"/>
      <c r="BI28" s="292"/>
      <c r="BJ28" s="292"/>
      <c r="BK28" s="292"/>
      <c r="BL28" s="292">
        <f t="shared" si="11"/>
        <v>0</v>
      </c>
      <c r="BM28" s="292"/>
      <c r="BN28" s="292"/>
      <c r="BO28" s="292"/>
      <c r="BP28" s="292"/>
      <c r="BQ28" s="292">
        <f t="shared" si="12"/>
        <v>0</v>
      </c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9"/>
      <c r="DP28" s="490">
        <v>1</v>
      </c>
      <c r="DQ28" s="292">
        <v>47500</v>
      </c>
      <c r="DR28" s="292"/>
      <c r="DS28" s="292"/>
      <c r="DT28" s="292"/>
      <c r="DU28" s="292"/>
      <c r="DV28" s="292">
        <v>1</v>
      </c>
      <c r="DW28" s="292">
        <v>47500</v>
      </c>
      <c r="DX28" s="292"/>
      <c r="DY28" s="292"/>
      <c r="DZ28" s="292"/>
      <c r="EA28" s="292"/>
      <c r="EB28" s="292"/>
      <c r="EC28" s="292"/>
      <c r="ED28" s="292"/>
      <c r="EE28" s="292"/>
      <c r="EF28" s="338">
        <f t="shared" si="13"/>
        <v>1</v>
      </c>
      <c r="EG28" s="338">
        <f t="shared" si="13"/>
        <v>47500</v>
      </c>
      <c r="EH28" s="491"/>
      <c r="EI28" s="491"/>
      <c r="EJ28" s="491">
        <v>1</v>
      </c>
      <c r="EK28" s="491">
        <v>47500</v>
      </c>
      <c r="EL28" s="343"/>
      <c r="EM28" s="344">
        <v>1</v>
      </c>
      <c r="EN28" s="343"/>
      <c r="EO28" s="343"/>
      <c r="EP28" s="343"/>
      <c r="EQ28" s="343"/>
      <c r="ER28" s="343"/>
      <c r="ES28" s="343"/>
      <c r="ET28" s="343"/>
    </row>
    <row r="29" spans="1:150" ht="93.75">
      <c r="A29" s="522">
        <v>22</v>
      </c>
      <c r="B29" s="523" t="s">
        <v>4096</v>
      </c>
      <c r="C29" s="524" t="s">
        <v>155</v>
      </c>
      <c r="D29" s="524" t="s">
        <v>4097</v>
      </c>
      <c r="E29" s="357">
        <v>42500</v>
      </c>
      <c r="F29" s="357">
        <v>5000</v>
      </c>
      <c r="G29" s="404">
        <f t="shared" si="2"/>
        <v>47500</v>
      </c>
      <c r="H29" s="292">
        <v>20</v>
      </c>
      <c r="I29" s="521">
        <f t="shared" si="0"/>
        <v>374.0625</v>
      </c>
      <c r="J29" s="281">
        <f t="shared" si="14"/>
        <v>2749.0625</v>
      </c>
      <c r="K29" s="357" t="s">
        <v>4095</v>
      </c>
      <c r="L29" s="400">
        <v>10</v>
      </c>
      <c r="M29" s="521">
        <f t="shared" si="1"/>
        <v>3740.625</v>
      </c>
      <c r="N29" s="281">
        <f t="shared" si="3"/>
        <v>27490.625</v>
      </c>
      <c r="O29" s="282">
        <f t="shared" si="4"/>
        <v>0</v>
      </c>
      <c r="P29" s="282">
        <f t="shared" si="5"/>
        <v>0</v>
      </c>
      <c r="Q29" s="282">
        <f t="shared" si="5"/>
        <v>0</v>
      </c>
      <c r="R29" s="282">
        <f t="shared" si="5"/>
        <v>0</v>
      </c>
      <c r="S29" s="525" t="s">
        <v>4077</v>
      </c>
      <c r="T29" s="292"/>
      <c r="U29" s="292"/>
      <c r="V29" s="292"/>
      <c r="W29" s="292"/>
      <c r="X29" s="292">
        <f t="shared" si="6"/>
        <v>0</v>
      </c>
      <c r="Y29" s="292"/>
      <c r="Z29" s="292"/>
      <c r="AA29" s="292"/>
      <c r="AB29" s="292"/>
      <c r="AC29" s="292">
        <f t="shared" si="17"/>
        <v>0</v>
      </c>
      <c r="AD29" s="292"/>
      <c r="AE29" s="292"/>
      <c r="AF29" s="292"/>
      <c r="AG29" s="292"/>
      <c r="AH29" s="292">
        <f t="shared" si="7"/>
        <v>0</v>
      </c>
      <c r="AI29" s="292"/>
      <c r="AJ29" s="292"/>
      <c r="AK29" s="292"/>
      <c r="AL29" s="292"/>
      <c r="AM29" s="292">
        <f t="shared" si="15"/>
        <v>0</v>
      </c>
      <c r="AN29" s="292"/>
      <c r="AO29" s="292"/>
      <c r="AP29" s="292"/>
      <c r="AQ29" s="292"/>
      <c r="AR29" s="292">
        <f t="shared" si="16"/>
        <v>0</v>
      </c>
      <c r="AS29" s="292"/>
      <c r="AT29" s="292"/>
      <c r="AU29" s="292"/>
      <c r="AV29" s="292"/>
      <c r="AW29" s="292">
        <f t="shared" si="8"/>
        <v>0</v>
      </c>
      <c r="AX29" s="292"/>
      <c r="AY29" s="292"/>
      <c r="AZ29" s="292"/>
      <c r="BA29" s="292"/>
      <c r="BB29" s="292">
        <f t="shared" si="9"/>
        <v>0</v>
      </c>
      <c r="BC29" s="292"/>
      <c r="BD29" s="292"/>
      <c r="BE29" s="292"/>
      <c r="BF29" s="292"/>
      <c r="BG29" s="292">
        <f t="shared" si="10"/>
        <v>0</v>
      </c>
      <c r="BH29" s="292"/>
      <c r="BI29" s="292"/>
      <c r="BJ29" s="292"/>
      <c r="BK29" s="292"/>
      <c r="BL29" s="292">
        <f t="shared" si="11"/>
        <v>0</v>
      </c>
      <c r="BM29" s="292"/>
      <c r="BN29" s="292"/>
      <c r="BO29" s="292"/>
      <c r="BP29" s="292"/>
      <c r="BQ29" s="292">
        <f t="shared" si="12"/>
        <v>0</v>
      </c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9"/>
      <c r="DP29" s="490"/>
      <c r="DQ29" s="292"/>
      <c r="DR29" s="292">
        <v>1</v>
      </c>
      <c r="DS29" s="292">
        <v>47500</v>
      </c>
      <c r="DT29" s="292"/>
      <c r="DU29" s="292"/>
      <c r="DV29" s="292">
        <v>1</v>
      </c>
      <c r="DW29" s="292">
        <v>47500</v>
      </c>
      <c r="DX29" s="292"/>
      <c r="DY29" s="292"/>
      <c r="DZ29" s="292"/>
      <c r="EA29" s="292"/>
      <c r="EB29" s="292"/>
      <c r="EC29" s="292"/>
      <c r="ED29" s="292"/>
      <c r="EE29" s="292"/>
      <c r="EF29" s="338">
        <f t="shared" si="13"/>
        <v>1</v>
      </c>
      <c r="EG29" s="338">
        <f t="shared" si="13"/>
        <v>47500</v>
      </c>
      <c r="EH29" s="491">
        <v>1</v>
      </c>
      <c r="EI29" s="491">
        <v>47500</v>
      </c>
      <c r="EJ29" s="491"/>
      <c r="EK29" s="491"/>
      <c r="EL29" s="343"/>
      <c r="EM29" s="344">
        <v>1</v>
      </c>
      <c r="EN29" s="343"/>
      <c r="EO29" s="343"/>
      <c r="EP29" s="343"/>
      <c r="EQ29" s="343"/>
      <c r="ER29" s="343"/>
      <c r="ES29" s="343"/>
      <c r="ET29" s="343"/>
    </row>
    <row r="30" spans="1:150" ht="93.75">
      <c r="A30" s="522">
        <v>23</v>
      </c>
      <c r="B30" s="524" t="s">
        <v>4098</v>
      </c>
      <c r="C30" s="524" t="s">
        <v>3679</v>
      </c>
      <c r="D30" s="524" t="s">
        <v>4099</v>
      </c>
      <c r="E30" s="357">
        <v>34000</v>
      </c>
      <c r="F30" s="357">
        <v>4000</v>
      </c>
      <c r="G30" s="404">
        <f t="shared" si="2"/>
        <v>38000</v>
      </c>
      <c r="H30" s="292">
        <v>20</v>
      </c>
      <c r="I30" s="521">
        <f t="shared" si="0"/>
        <v>299.25</v>
      </c>
      <c r="J30" s="281">
        <f t="shared" si="14"/>
        <v>2199.25</v>
      </c>
      <c r="K30" s="357" t="s">
        <v>4100</v>
      </c>
      <c r="L30" s="400">
        <v>10</v>
      </c>
      <c r="M30" s="521">
        <f t="shared" si="1"/>
        <v>2992.5</v>
      </c>
      <c r="N30" s="281">
        <f t="shared" si="3"/>
        <v>21992.5</v>
      </c>
      <c r="O30" s="282">
        <f t="shared" si="4"/>
        <v>19500</v>
      </c>
      <c r="P30" s="282">
        <f t="shared" si="5"/>
        <v>16000</v>
      </c>
      <c r="Q30" s="282">
        <f t="shared" si="5"/>
        <v>3500</v>
      </c>
      <c r="R30" s="282">
        <f t="shared" si="5"/>
        <v>0</v>
      </c>
      <c r="S30" s="525" t="s">
        <v>4077</v>
      </c>
      <c r="T30" s="526" t="s">
        <v>3638</v>
      </c>
      <c r="U30" s="292">
        <v>4000</v>
      </c>
      <c r="V30" s="292">
        <v>1000</v>
      </c>
      <c r="W30" s="292"/>
      <c r="X30" s="292">
        <f t="shared" si="6"/>
        <v>5000</v>
      </c>
      <c r="Y30" s="292" t="s">
        <v>3665</v>
      </c>
      <c r="Z30" s="292">
        <v>6000</v>
      </c>
      <c r="AA30" s="292">
        <v>1500</v>
      </c>
      <c r="AB30" s="292"/>
      <c r="AC30" s="292">
        <f t="shared" si="17"/>
        <v>7500</v>
      </c>
      <c r="AD30" s="292" t="s">
        <v>3666</v>
      </c>
      <c r="AE30" s="292">
        <v>6000</v>
      </c>
      <c r="AF30" s="292">
        <v>1000</v>
      </c>
      <c r="AG30" s="292"/>
      <c r="AH30" s="292">
        <f t="shared" si="7"/>
        <v>7000</v>
      </c>
      <c r="AI30" s="292"/>
      <c r="AJ30" s="292"/>
      <c r="AK30" s="292"/>
      <c r="AL30" s="292"/>
      <c r="AM30" s="292">
        <f t="shared" si="15"/>
        <v>0</v>
      </c>
      <c r="AN30" s="292"/>
      <c r="AO30" s="292"/>
      <c r="AP30" s="292"/>
      <c r="AQ30" s="292"/>
      <c r="AR30" s="292">
        <f t="shared" si="16"/>
        <v>0</v>
      </c>
      <c r="AS30" s="292"/>
      <c r="AT30" s="292"/>
      <c r="AU30" s="292"/>
      <c r="AV30" s="292"/>
      <c r="AW30" s="292">
        <f t="shared" si="8"/>
        <v>0</v>
      </c>
      <c r="AX30" s="292"/>
      <c r="AY30" s="292"/>
      <c r="AZ30" s="292"/>
      <c r="BA30" s="292"/>
      <c r="BB30" s="292">
        <f t="shared" si="9"/>
        <v>0</v>
      </c>
      <c r="BC30" s="292"/>
      <c r="BD30" s="292"/>
      <c r="BE30" s="292"/>
      <c r="BF30" s="292"/>
      <c r="BG30" s="292">
        <f t="shared" si="10"/>
        <v>0</v>
      </c>
      <c r="BH30" s="292"/>
      <c r="BI30" s="292"/>
      <c r="BJ30" s="292"/>
      <c r="BK30" s="292"/>
      <c r="BL30" s="292">
        <f t="shared" si="11"/>
        <v>0</v>
      </c>
      <c r="BM30" s="292"/>
      <c r="BN30" s="292"/>
      <c r="BO30" s="292"/>
      <c r="BP30" s="292"/>
      <c r="BQ30" s="292">
        <f t="shared" si="12"/>
        <v>0</v>
      </c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9"/>
      <c r="DP30" s="490">
        <v>1</v>
      </c>
      <c r="DQ30" s="292">
        <v>38000</v>
      </c>
      <c r="DR30" s="292"/>
      <c r="DS30" s="292"/>
      <c r="DT30" s="292"/>
      <c r="DU30" s="292"/>
      <c r="DV30" s="292">
        <v>1</v>
      </c>
      <c r="DW30" s="292">
        <v>38000</v>
      </c>
      <c r="DX30" s="292"/>
      <c r="DY30" s="292"/>
      <c r="DZ30" s="292"/>
      <c r="EA30" s="292"/>
      <c r="EB30" s="292"/>
      <c r="EC30" s="292"/>
      <c r="ED30" s="292"/>
      <c r="EE30" s="292"/>
      <c r="EF30" s="338">
        <f t="shared" si="13"/>
        <v>1</v>
      </c>
      <c r="EG30" s="338">
        <f t="shared" si="13"/>
        <v>38000</v>
      </c>
      <c r="EH30" s="491">
        <v>1</v>
      </c>
      <c r="EI30" s="491">
        <v>38000</v>
      </c>
      <c r="EJ30" s="491"/>
      <c r="EK30" s="491"/>
      <c r="EL30" s="343"/>
      <c r="EM30" s="344">
        <v>1</v>
      </c>
      <c r="EN30" s="343"/>
      <c r="EO30" s="343"/>
      <c r="EP30" s="343"/>
      <c r="EQ30" s="343"/>
      <c r="ER30" s="343"/>
      <c r="ES30" s="343"/>
      <c r="ET30" s="343"/>
    </row>
    <row r="31" spans="1:150" ht="56.25">
      <c r="A31" s="522">
        <v>24</v>
      </c>
      <c r="B31" s="524" t="s">
        <v>4101</v>
      </c>
      <c r="C31" s="524" t="s">
        <v>155</v>
      </c>
      <c r="D31" s="524" t="s">
        <v>4102</v>
      </c>
      <c r="E31" s="357">
        <v>34000</v>
      </c>
      <c r="F31" s="357">
        <v>4000</v>
      </c>
      <c r="G31" s="404">
        <f t="shared" si="2"/>
        <v>38000</v>
      </c>
      <c r="H31" s="292">
        <v>20</v>
      </c>
      <c r="I31" s="521">
        <f t="shared" si="0"/>
        <v>299.25</v>
      </c>
      <c r="J31" s="281">
        <f t="shared" si="14"/>
        <v>2199.25</v>
      </c>
      <c r="K31" s="357" t="s">
        <v>4103</v>
      </c>
      <c r="L31" s="400">
        <v>10</v>
      </c>
      <c r="M31" s="521">
        <f t="shared" si="1"/>
        <v>2992.5</v>
      </c>
      <c r="N31" s="281">
        <f t="shared" si="3"/>
        <v>21992.5</v>
      </c>
      <c r="O31" s="282">
        <f t="shared" si="4"/>
        <v>4500</v>
      </c>
      <c r="P31" s="282">
        <f t="shared" si="5"/>
        <v>4000</v>
      </c>
      <c r="Q31" s="282">
        <f t="shared" si="5"/>
        <v>500</v>
      </c>
      <c r="R31" s="282">
        <f t="shared" si="5"/>
        <v>0</v>
      </c>
      <c r="S31" s="525" t="s">
        <v>4077</v>
      </c>
      <c r="T31" s="292" t="s">
        <v>3665</v>
      </c>
      <c r="U31" s="292">
        <v>4000</v>
      </c>
      <c r="V31" s="292">
        <v>500</v>
      </c>
      <c r="W31" s="292"/>
      <c r="X31" s="292">
        <f t="shared" si="6"/>
        <v>4500</v>
      </c>
      <c r="Y31" s="292"/>
      <c r="Z31" s="292"/>
      <c r="AA31" s="292"/>
      <c r="AB31" s="292"/>
      <c r="AC31" s="292">
        <f t="shared" si="17"/>
        <v>0</v>
      </c>
      <c r="AD31" s="292"/>
      <c r="AE31" s="292"/>
      <c r="AF31" s="292"/>
      <c r="AG31" s="292"/>
      <c r="AH31" s="292">
        <f t="shared" si="7"/>
        <v>0</v>
      </c>
      <c r="AI31" s="292"/>
      <c r="AJ31" s="292"/>
      <c r="AK31" s="292"/>
      <c r="AL31" s="292"/>
      <c r="AM31" s="292">
        <f t="shared" si="15"/>
        <v>0</v>
      </c>
      <c r="AN31" s="292"/>
      <c r="AO31" s="292"/>
      <c r="AP31" s="292"/>
      <c r="AQ31" s="292"/>
      <c r="AR31" s="292">
        <f t="shared" si="16"/>
        <v>0</v>
      </c>
      <c r="AS31" s="292"/>
      <c r="AT31" s="292"/>
      <c r="AU31" s="292"/>
      <c r="AV31" s="292"/>
      <c r="AW31" s="292">
        <f t="shared" si="8"/>
        <v>0</v>
      </c>
      <c r="AX31" s="292"/>
      <c r="AY31" s="292"/>
      <c r="AZ31" s="292"/>
      <c r="BA31" s="292"/>
      <c r="BB31" s="292">
        <f t="shared" si="9"/>
        <v>0</v>
      </c>
      <c r="BC31" s="292"/>
      <c r="BD31" s="292"/>
      <c r="BE31" s="292"/>
      <c r="BF31" s="292"/>
      <c r="BG31" s="292">
        <f t="shared" si="10"/>
        <v>0</v>
      </c>
      <c r="BH31" s="292"/>
      <c r="BI31" s="292"/>
      <c r="BJ31" s="292"/>
      <c r="BK31" s="292"/>
      <c r="BL31" s="292">
        <f t="shared" si="11"/>
        <v>0</v>
      </c>
      <c r="BM31" s="292"/>
      <c r="BN31" s="292"/>
      <c r="BO31" s="292"/>
      <c r="BP31" s="292"/>
      <c r="BQ31" s="292">
        <f t="shared" si="12"/>
        <v>0</v>
      </c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9"/>
      <c r="DP31" s="490">
        <v>1</v>
      </c>
      <c r="DQ31" s="292">
        <v>38000</v>
      </c>
      <c r="DR31" s="292"/>
      <c r="DS31" s="292"/>
      <c r="DT31" s="292"/>
      <c r="DU31" s="292"/>
      <c r="DV31" s="292">
        <v>1</v>
      </c>
      <c r="DW31" s="292">
        <v>38000</v>
      </c>
      <c r="DX31" s="292"/>
      <c r="DY31" s="292"/>
      <c r="DZ31" s="292"/>
      <c r="EA31" s="292"/>
      <c r="EB31" s="292"/>
      <c r="EC31" s="292"/>
      <c r="ED31" s="292"/>
      <c r="EE31" s="292"/>
      <c r="EF31" s="338">
        <f t="shared" si="13"/>
        <v>1</v>
      </c>
      <c r="EG31" s="338">
        <f t="shared" si="13"/>
        <v>38000</v>
      </c>
      <c r="EH31" s="491">
        <v>1</v>
      </c>
      <c r="EI31" s="491">
        <v>38000</v>
      </c>
      <c r="EJ31" s="491"/>
      <c r="EK31" s="491"/>
      <c r="EL31" s="343"/>
      <c r="EM31" s="344">
        <v>1</v>
      </c>
      <c r="EN31" s="343"/>
      <c r="EO31" s="343"/>
      <c r="EP31" s="343"/>
      <c r="EQ31" s="343"/>
      <c r="ER31" s="343"/>
      <c r="ES31" s="343"/>
      <c r="ET31" s="343"/>
    </row>
    <row r="32" spans="1:150" ht="75">
      <c r="A32" s="522">
        <v>25</v>
      </c>
      <c r="B32" s="524" t="s">
        <v>4104</v>
      </c>
      <c r="C32" s="524" t="s">
        <v>155</v>
      </c>
      <c r="D32" s="524" t="s">
        <v>4105</v>
      </c>
      <c r="E32" s="357">
        <v>42500</v>
      </c>
      <c r="F32" s="357">
        <v>5000</v>
      </c>
      <c r="G32" s="404">
        <f t="shared" si="2"/>
        <v>47500</v>
      </c>
      <c r="H32" s="292">
        <v>20</v>
      </c>
      <c r="I32" s="521">
        <f t="shared" si="0"/>
        <v>374.0625</v>
      </c>
      <c r="J32" s="281">
        <f t="shared" si="14"/>
        <v>2749.0625</v>
      </c>
      <c r="K32" s="357" t="s">
        <v>4106</v>
      </c>
      <c r="L32" s="400">
        <v>10</v>
      </c>
      <c r="M32" s="521">
        <f t="shared" si="1"/>
        <v>3740.625</v>
      </c>
      <c r="N32" s="281">
        <f t="shared" si="3"/>
        <v>27490.625</v>
      </c>
      <c r="O32" s="282">
        <f t="shared" si="4"/>
        <v>10000</v>
      </c>
      <c r="P32" s="282">
        <f t="shared" si="5"/>
        <v>9000</v>
      </c>
      <c r="Q32" s="282">
        <f t="shared" si="5"/>
        <v>1000</v>
      </c>
      <c r="R32" s="282">
        <f t="shared" si="5"/>
        <v>0</v>
      </c>
      <c r="S32" s="525" t="s">
        <v>4077</v>
      </c>
      <c r="T32" s="292" t="s">
        <v>3665</v>
      </c>
      <c r="U32" s="292">
        <v>9000</v>
      </c>
      <c r="V32" s="292">
        <v>1000</v>
      </c>
      <c r="W32" s="292"/>
      <c r="X32" s="292">
        <f t="shared" si="6"/>
        <v>10000</v>
      </c>
      <c r="Y32" s="292"/>
      <c r="Z32" s="292"/>
      <c r="AA32" s="292"/>
      <c r="AB32" s="292"/>
      <c r="AC32" s="292">
        <f t="shared" si="17"/>
        <v>0</v>
      </c>
      <c r="AD32" s="292"/>
      <c r="AE32" s="292"/>
      <c r="AF32" s="292"/>
      <c r="AG32" s="292"/>
      <c r="AH32" s="292">
        <f t="shared" si="7"/>
        <v>0</v>
      </c>
      <c r="AI32" s="292"/>
      <c r="AJ32" s="292"/>
      <c r="AK32" s="292"/>
      <c r="AL32" s="292"/>
      <c r="AM32" s="292">
        <f t="shared" si="15"/>
        <v>0</v>
      </c>
      <c r="AN32" s="292"/>
      <c r="AO32" s="292"/>
      <c r="AP32" s="292"/>
      <c r="AQ32" s="292"/>
      <c r="AR32" s="292">
        <f t="shared" si="16"/>
        <v>0</v>
      </c>
      <c r="AS32" s="292"/>
      <c r="AT32" s="292"/>
      <c r="AU32" s="292"/>
      <c r="AV32" s="292"/>
      <c r="AW32" s="292">
        <f t="shared" si="8"/>
        <v>0</v>
      </c>
      <c r="AX32" s="292"/>
      <c r="AY32" s="292"/>
      <c r="AZ32" s="292"/>
      <c r="BA32" s="292"/>
      <c r="BB32" s="292">
        <f t="shared" si="9"/>
        <v>0</v>
      </c>
      <c r="BC32" s="292"/>
      <c r="BD32" s="292"/>
      <c r="BE32" s="292"/>
      <c r="BF32" s="292"/>
      <c r="BG32" s="292">
        <f t="shared" si="10"/>
        <v>0</v>
      </c>
      <c r="BH32" s="292"/>
      <c r="BI32" s="292"/>
      <c r="BJ32" s="292"/>
      <c r="BK32" s="292"/>
      <c r="BL32" s="292">
        <f t="shared" si="11"/>
        <v>0</v>
      </c>
      <c r="BM32" s="292"/>
      <c r="BN32" s="292"/>
      <c r="BO32" s="292"/>
      <c r="BP32" s="292"/>
      <c r="BQ32" s="292">
        <f t="shared" si="12"/>
        <v>0</v>
      </c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9"/>
      <c r="DP32" s="490">
        <v>1</v>
      </c>
      <c r="DQ32" s="292">
        <v>47500</v>
      </c>
      <c r="DR32" s="292"/>
      <c r="DS32" s="292"/>
      <c r="DT32" s="292"/>
      <c r="DU32" s="292"/>
      <c r="DV32" s="292"/>
      <c r="DW32" s="292"/>
      <c r="DX32" s="292">
        <v>1</v>
      </c>
      <c r="DY32" s="292">
        <v>47500</v>
      </c>
      <c r="DZ32" s="292"/>
      <c r="EA32" s="292"/>
      <c r="EB32" s="292"/>
      <c r="EC32" s="292"/>
      <c r="ED32" s="292"/>
      <c r="EE32" s="292"/>
      <c r="EF32" s="338">
        <f t="shared" si="13"/>
        <v>1</v>
      </c>
      <c r="EG32" s="338">
        <f t="shared" si="13"/>
        <v>47500</v>
      </c>
      <c r="EH32" s="491">
        <v>1</v>
      </c>
      <c r="EI32" s="491">
        <v>47500</v>
      </c>
      <c r="EJ32" s="491"/>
      <c r="EK32" s="491"/>
      <c r="EL32" s="343"/>
      <c r="EM32" s="344">
        <v>1</v>
      </c>
      <c r="EN32" s="343"/>
      <c r="EO32" s="343"/>
      <c r="EP32" s="343"/>
      <c r="EQ32" s="343"/>
      <c r="ER32" s="343"/>
      <c r="ES32" s="343"/>
      <c r="ET32" s="343"/>
    </row>
    <row r="33" spans="1:150" ht="93.75">
      <c r="A33" s="522">
        <v>26</v>
      </c>
      <c r="B33" s="524" t="s">
        <v>4107</v>
      </c>
      <c r="C33" s="524" t="s">
        <v>4108</v>
      </c>
      <c r="D33" s="524" t="s">
        <v>4105</v>
      </c>
      <c r="E33" s="357">
        <v>42500</v>
      </c>
      <c r="F33" s="357">
        <v>5000</v>
      </c>
      <c r="G33" s="404">
        <f t="shared" si="2"/>
        <v>47500</v>
      </c>
      <c r="H33" s="292">
        <v>20</v>
      </c>
      <c r="I33" s="521">
        <f t="shared" si="0"/>
        <v>374.0625</v>
      </c>
      <c r="J33" s="281">
        <f t="shared" si="14"/>
        <v>2749.0625</v>
      </c>
      <c r="K33" s="357" t="s">
        <v>4109</v>
      </c>
      <c r="L33" s="400">
        <v>10</v>
      </c>
      <c r="M33" s="521">
        <f t="shared" si="1"/>
        <v>3740.625</v>
      </c>
      <c r="N33" s="281">
        <f t="shared" si="3"/>
        <v>27490.625</v>
      </c>
      <c r="O33" s="282">
        <f t="shared" si="4"/>
        <v>0</v>
      </c>
      <c r="P33" s="282">
        <f t="shared" si="5"/>
        <v>0</v>
      </c>
      <c r="Q33" s="282">
        <f t="shared" si="5"/>
        <v>0</v>
      </c>
      <c r="R33" s="282">
        <f t="shared" si="5"/>
        <v>0</v>
      </c>
      <c r="S33" s="525" t="s">
        <v>4077</v>
      </c>
      <c r="T33" s="292"/>
      <c r="U33" s="292"/>
      <c r="V33" s="292"/>
      <c r="W33" s="292"/>
      <c r="X33" s="292">
        <f t="shared" si="6"/>
        <v>0</v>
      </c>
      <c r="Y33" s="292"/>
      <c r="Z33" s="292"/>
      <c r="AA33" s="292"/>
      <c r="AB33" s="292"/>
      <c r="AC33" s="292">
        <f t="shared" si="17"/>
        <v>0</v>
      </c>
      <c r="AD33" s="292"/>
      <c r="AE33" s="292"/>
      <c r="AF33" s="292"/>
      <c r="AG33" s="292"/>
      <c r="AH33" s="292">
        <f t="shared" si="7"/>
        <v>0</v>
      </c>
      <c r="AI33" s="292"/>
      <c r="AJ33" s="292"/>
      <c r="AK33" s="292"/>
      <c r="AL33" s="292"/>
      <c r="AM33" s="292">
        <f t="shared" si="15"/>
        <v>0</v>
      </c>
      <c r="AN33" s="292"/>
      <c r="AO33" s="292"/>
      <c r="AP33" s="292"/>
      <c r="AQ33" s="292"/>
      <c r="AR33" s="292">
        <f t="shared" si="16"/>
        <v>0</v>
      </c>
      <c r="AS33" s="292"/>
      <c r="AT33" s="292"/>
      <c r="AU33" s="292"/>
      <c r="AV33" s="292"/>
      <c r="AW33" s="292">
        <f t="shared" si="8"/>
        <v>0</v>
      </c>
      <c r="AX33" s="292"/>
      <c r="AY33" s="292"/>
      <c r="AZ33" s="292"/>
      <c r="BA33" s="292"/>
      <c r="BB33" s="292">
        <f t="shared" si="9"/>
        <v>0</v>
      </c>
      <c r="BC33" s="292"/>
      <c r="BD33" s="292"/>
      <c r="BE33" s="292"/>
      <c r="BF33" s="292"/>
      <c r="BG33" s="292">
        <f t="shared" si="10"/>
        <v>0</v>
      </c>
      <c r="BH33" s="292"/>
      <c r="BI33" s="292"/>
      <c r="BJ33" s="292"/>
      <c r="BK33" s="292"/>
      <c r="BL33" s="292">
        <f t="shared" si="11"/>
        <v>0</v>
      </c>
      <c r="BM33" s="292"/>
      <c r="BN33" s="292"/>
      <c r="BO33" s="292"/>
      <c r="BP33" s="292"/>
      <c r="BQ33" s="292">
        <f t="shared" si="12"/>
        <v>0</v>
      </c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9"/>
      <c r="DP33" s="490">
        <v>1</v>
      </c>
      <c r="DQ33" s="292">
        <v>47500</v>
      </c>
      <c r="DR33" s="292"/>
      <c r="DS33" s="292"/>
      <c r="DT33" s="292"/>
      <c r="DU33" s="292"/>
      <c r="DV33" s="292"/>
      <c r="DW33" s="292"/>
      <c r="DX33" s="292">
        <v>1</v>
      </c>
      <c r="DY33" s="292">
        <v>47500</v>
      </c>
      <c r="DZ33" s="292"/>
      <c r="EA33" s="292"/>
      <c r="EB33" s="292"/>
      <c r="EC33" s="292"/>
      <c r="ED33" s="292"/>
      <c r="EE33" s="292"/>
      <c r="EF33" s="338">
        <f t="shared" si="13"/>
        <v>1</v>
      </c>
      <c r="EG33" s="338">
        <f t="shared" si="13"/>
        <v>47500</v>
      </c>
      <c r="EH33" s="491"/>
      <c r="EI33" s="491"/>
      <c r="EJ33" s="491">
        <v>1</v>
      </c>
      <c r="EK33" s="491">
        <v>47500</v>
      </c>
      <c r="EL33" s="343"/>
      <c r="EM33" s="344">
        <v>1</v>
      </c>
      <c r="EN33" s="343"/>
      <c r="EO33" s="343"/>
      <c r="EP33" s="343"/>
      <c r="EQ33" s="343"/>
      <c r="ER33" s="343"/>
      <c r="ES33" s="343"/>
      <c r="ET33" s="343"/>
    </row>
    <row r="34" spans="1:150" ht="93.75">
      <c r="A34" s="522">
        <v>27</v>
      </c>
      <c r="B34" s="524" t="s">
        <v>4110</v>
      </c>
      <c r="C34" s="524" t="s">
        <v>4111</v>
      </c>
      <c r="D34" s="524" t="s">
        <v>4112</v>
      </c>
      <c r="E34" s="357">
        <v>42500</v>
      </c>
      <c r="F34" s="357">
        <v>5000</v>
      </c>
      <c r="G34" s="404">
        <f t="shared" si="2"/>
        <v>47500</v>
      </c>
      <c r="H34" s="292">
        <v>20</v>
      </c>
      <c r="I34" s="521">
        <f t="shared" si="0"/>
        <v>374.0625</v>
      </c>
      <c r="J34" s="281">
        <f t="shared" si="14"/>
        <v>2749.0625</v>
      </c>
      <c r="K34" s="357" t="s">
        <v>4113</v>
      </c>
      <c r="L34" s="400">
        <v>10</v>
      </c>
      <c r="M34" s="521">
        <f t="shared" si="1"/>
        <v>3740.625</v>
      </c>
      <c r="N34" s="281">
        <f t="shared" si="3"/>
        <v>27490.625</v>
      </c>
      <c r="O34" s="282">
        <f t="shared" si="4"/>
        <v>12030</v>
      </c>
      <c r="P34" s="282">
        <f t="shared" si="5"/>
        <v>10375</v>
      </c>
      <c r="Q34" s="282">
        <f t="shared" si="5"/>
        <v>1655</v>
      </c>
      <c r="R34" s="282">
        <f t="shared" si="5"/>
        <v>0</v>
      </c>
      <c r="S34" s="525" t="s">
        <v>4114</v>
      </c>
      <c r="T34" s="379">
        <v>39874</v>
      </c>
      <c r="U34" s="292">
        <v>2375</v>
      </c>
      <c r="V34" s="292">
        <v>375</v>
      </c>
      <c r="W34" s="292"/>
      <c r="X34" s="292">
        <f t="shared" si="6"/>
        <v>2750</v>
      </c>
      <c r="Y34" s="292" t="s">
        <v>3666</v>
      </c>
      <c r="Z34" s="292">
        <v>8000</v>
      </c>
      <c r="AA34" s="292">
        <v>1280</v>
      </c>
      <c r="AB34" s="292"/>
      <c r="AC34" s="292">
        <f t="shared" si="17"/>
        <v>9280</v>
      </c>
      <c r="AD34" s="292"/>
      <c r="AE34" s="292"/>
      <c r="AF34" s="292"/>
      <c r="AG34" s="292"/>
      <c r="AH34" s="292">
        <f t="shared" si="7"/>
        <v>0</v>
      </c>
      <c r="AI34" s="292"/>
      <c r="AJ34" s="292"/>
      <c r="AK34" s="292"/>
      <c r="AL34" s="292"/>
      <c r="AM34" s="292">
        <f t="shared" si="15"/>
        <v>0</v>
      </c>
      <c r="AN34" s="292"/>
      <c r="AO34" s="292"/>
      <c r="AP34" s="292"/>
      <c r="AQ34" s="292"/>
      <c r="AR34" s="292">
        <f t="shared" si="16"/>
        <v>0</v>
      </c>
      <c r="AS34" s="292"/>
      <c r="AT34" s="292"/>
      <c r="AU34" s="292"/>
      <c r="AV34" s="292"/>
      <c r="AW34" s="292">
        <f t="shared" si="8"/>
        <v>0</v>
      </c>
      <c r="AX34" s="292"/>
      <c r="AY34" s="292"/>
      <c r="AZ34" s="292"/>
      <c r="BA34" s="292"/>
      <c r="BB34" s="292">
        <f t="shared" si="9"/>
        <v>0</v>
      </c>
      <c r="BC34" s="292"/>
      <c r="BD34" s="292"/>
      <c r="BE34" s="292"/>
      <c r="BF34" s="292"/>
      <c r="BG34" s="292">
        <f t="shared" si="10"/>
        <v>0</v>
      </c>
      <c r="BH34" s="292"/>
      <c r="BI34" s="292"/>
      <c r="BJ34" s="292"/>
      <c r="BK34" s="292"/>
      <c r="BL34" s="292">
        <f t="shared" si="11"/>
        <v>0</v>
      </c>
      <c r="BM34" s="292"/>
      <c r="BN34" s="292"/>
      <c r="BO34" s="292"/>
      <c r="BP34" s="292"/>
      <c r="BQ34" s="292">
        <f t="shared" si="12"/>
        <v>0</v>
      </c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9"/>
      <c r="DP34" s="490">
        <v>1</v>
      </c>
      <c r="DQ34" s="292">
        <v>47500</v>
      </c>
      <c r="DR34" s="292"/>
      <c r="DS34" s="292"/>
      <c r="DT34" s="292"/>
      <c r="DU34" s="292"/>
      <c r="DV34" s="292">
        <v>1</v>
      </c>
      <c r="DW34" s="292">
        <v>47500</v>
      </c>
      <c r="DX34" s="292"/>
      <c r="DY34" s="292"/>
      <c r="DZ34" s="292"/>
      <c r="EA34" s="292"/>
      <c r="EB34" s="292"/>
      <c r="EC34" s="292"/>
      <c r="ED34" s="292"/>
      <c r="EE34" s="292"/>
      <c r="EF34" s="338">
        <f t="shared" si="13"/>
        <v>1</v>
      </c>
      <c r="EG34" s="338">
        <f t="shared" si="13"/>
        <v>47500</v>
      </c>
      <c r="EH34" s="491"/>
      <c r="EI34" s="491"/>
      <c r="EJ34" s="491">
        <v>1</v>
      </c>
      <c r="EK34" s="491">
        <v>47500</v>
      </c>
      <c r="EL34" s="343"/>
      <c r="EM34" s="344">
        <v>1</v>
      </c>
      <c r="EN34" s="343"/>
      <c r="EO34" s="343"/>
      <c r="EP34" s="343"/>
      <c r="EQ34" s="343"/>
      <c r="ER34" s="343"/>
      <c r="ES34" s="343"/>
      <c r="ET34" s="343"/>
    </row>
    <row r="35" spans="1:150" ht="112.5">
      <c r="A35" s="522">
        <v>28</v>
      </c>
      <c r="B35" s="524" t="s">
        <v>4115</v>
      </c>
      <c r="C35" s="524" t="s">
        <v>155</v>
      </c>
      <c r="D35" s="524" t="s">
        <v>4116</v>
      </c>
      <c r="E35" s="357">
        <v>42500</v>
      </c>
      <c r="F35" s="357">
        <v>5000</v>
      </c>
      <c r="G35" s="404">
        <f t="shared" si="2"/>
        <v>47500</v>
      </c>
      <c r="H35" s="292">
        <v>20</v>
      </c>
      <c r="I35" s="521">
        <f t="shared" si="0"/>
        <v>374.0625</v>
      </c>
      <c r="J35" s="281">
        <f t="shared" si="14"/>
        <v>2749.0625</v>
      </c>
      <c r="K35" s="357" t="s">
        <v>4117</v>
      </c>
      <c r="L35" s="400">
        <v>10</v>
      </c>
      <c r="M35" s="521">
        <f t="shared" si="1"/>
        <v>3740.625</v>
      </c>
      <c r="N35" s="281">
        <f t="shared" si="3"/>
        <v>27490.625</v>
      </c>
      <c r="O35" s="282">
        <f t="shared" si="4"/>
        <v>0</v>
      </c>
      <c r="P35" s="282">
        <f t="shared" si="5"/>
        <v>0</v>
      </c>
      <c r="Q35" s="282">
        <f t="shared" si="5"/>
        <v>0</v>
      </c>
      <c r="R35" s="282">
        <f t="shared" si="5"/>
        <v>0</v>
      </c>
      <c r="S35" s="525" t="s">
        <v>4077</v>
      </c>
      <c r="T35" s="292"/>
      <c r="U35" s="292"/>
      <c r="V35" s="292"/>
      <c r="W35" s="292"/>
      <c r="X35" s="292">
        <f t="shared" si="6"/>
        <v>0</v>
      </c>
      <c r="Y35" s="292"/>
      <c r="Z35" s="292"/>
      <c r="AA35" s="292"/>
      <c r="AB35" s="292"/>
      <c r="AC35" s="292">
        <f t="shared" si="17"/>
        <v>0</v>
      </c>
      <c r="AD35" s="292"/>
      <c r="AE35" s="292"/>
      <c r="AF35" s="292"/>
      <c r="AG35" s="292"/>
      <c r="AH35" s="292">
        <f t="shared" si="7"/>
        <v>0</v>
      </c>
      <c r="AI35" s="292"/>
      <c r="AJ35" s="292"/>
      <c r="AK35" s="292"/>
      <c r="AL35" s="292"/>
      <c r="AM35" s="292">
        <f t="shared" si="15"/>
        <v>0</v>
      </c>
      <c r="AN35" s="292"/>
      <c r="AO35" s="292"/>
      <c r="AP35" s="292"/>
      <c r="AQ35" s="292"/>
      <c r="AR35" s="292">
        <f t="shared" si="16"/>
        <v>0</v>
      </c>
      <c r="AS35" s="292"/>
      <c r="AT35" s="292"/>
      <c r="AU35" s="292"/>
      <c r="AV35" s="292"/>
      <c r="AW35" s="292">
        <f t="shared" si="8"/>
        <v>0</v>
      </c>
      <c r="AX35" s="292"/>
      <c r="AY35" s="292"/>
      <c r="AZ35" s="292"/>
      <c r="BA35" s="292"/>
      <c r="BB35" s="292">
        <f t="shared" si="9"/>
        <v>0</v>
      </c>
      <c r="BC35" s="292"/>
      <c r="BD35" s="292"/>
      <c r="BE35" s="292"/>
      <c r="BF35" s="292"/>
      <c r="BG35" s="292">
        <f t="shared" si="10"/>
        <v>0</v>
      </c>
      <c r="BH35" s="292"/>
      <c r="BI35" s="292"/>
      <c r="BJ35" s="292"/>
      <c r="BK35" s="292"/>
      <c r="BL35" s="292">
        <f t="shared" si="11"/>
        <v>0</v>
      </c>
      <c r="BM35" s="292"/>
      <c r="BN35" s="292"/>
      <c r="BO35" s="292"/>
      <c r="BP35" s="292"/>
      <c r="BQ35" s="292">
        <f t="shared" si="12"/>
        <v>0</v>
      </c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9"/>
      <c r="DP35" s="490">
        <v>1</v>
      </c>
      <c r="DQ35" s="292">
        <v>47500</v>
      </c>
      <c r="DR35" s="292"/>
      <c r="DS35" s="292"/>
      <c r="DT35" s="292"/>
      <c r="DU35" s="292"/>
      <c r="DV35" s="292">
        <v>1</v>
      </c>
      <c r="DW35" s="292">
        <v>47500</v>
      </c>
      <c r="DX35" s="292"/>
      <c r="DY35" s="292"/>
      <c r="DZ35" s="292"/>
      <c r="EA35" s="292"/>
      <c r="EB35" s="292"/>
      <c r="EC35" s="292"/>
      <c r="ED35" s="292"/>
      <c r="EE35" s="292"/>
      <c r="EF35" s="338">
        <f t="shared" si="13"/>
        <v>1</v>
      </c>
      <c r="EG35" s="338">
        <f t="shared" si="13"/>
        <v>47500</v>
      </c>
      <c r="EH35" s="491"/>
      <c r="EI35" s="491"/>
      <c r="EJ35" s="491">
        <v>1</v>
      </c>
      <c r="EK35" s="491">
        <v>47500</v>
      </c>
      <c r="EL35" s="343"/>
      <c r="EM35" s="344">
        <v>1</v>
      </c>
      <c r="EN35" s="343"/>
      <c r="EO35" s="343"/>
      <c r="EP35" s="343"/>
      <c r="EQ35" s="343"/>
      <c r="ER35" s="343"/>
      <c r="ES35" s="343"/>
      <c r="ET35" s="343"/>
    </row>
    <row r="36" spans="1:150" ht="93.75">
      <c r="A36" s="522">
        <v>29</v>
      </c>
      <c r="B36" s="524" t="s">
        <v>4118</v>
      </c>
      <c r="C36" s="524" t="s">
        <v>4119</v>
      </c>
      <c r="D36" s="524" t="s">
        <v>4044</v>
      </c>
      <c r="E36" s="357">
        <v>42500</v>
      </c>
      <c r="F36" s="357">
        <v>5000</v>
      </c>
      <c r="G36" s="404">
        <f t="shared" si="2"/>
        <v>47500</v>
      </c>
      <c r="H36" s="292">
        <v>20</v>
      </c>
      <c r="I36" s="521">
        <f t="shared" si="0"/>
        <v>374.0625</v>
      </c>
      <c r="J36" s="281">
        <f t="shared" si="14"/>
        <v>2749.0625</v>
      </c>
      <c r="K36" s="357" t="s">
        <v>4120</v>
      </c>
      <c r="L36" s="400">
        <v>10</v>
      </c>
      <c r="M36" s="521">
        <f t="shared" si="1"/>
        <v>3740.625</v>
      </c>
      <c r="N36" s="281">
        <f t="shared" si="3"/>
        <v>27490.625</v>
      </c>
      <c r="O36" s="282">
        <f t="shared" si="4"/>
        <v>19500</v>
      </c>
      <c r="P36" s="282">
        <f t="shared" si="5"/>
        <v>16400</v>
      </c>
      <c r="Q36" s="282">
        <f t="shared" si="5"/>
        <v>3100</v>
      </c>
      <c r="R36" s="282">
        <f t="shared" si="5"/>
        <v>0</v>
      </c>
      <c r="S36" s="525" t="s">
        <v>4059</v>
      </c>
      <c r="T36" s="292" t="s">
        <v>3665</v>
      </c>
      <c r="U36" s="292">
        <v>13000</v>
      </c>
      <c r="V36" s="292">
        <v>2000</v>
      </c>
      <c r="W36" s="292"/>
      <c r="X36" s="292">
        <f t="shared" si="6"/>
        <v>15000</v>
      </c>
      <c r="Y36" s="292" t="s">
        <v>3666</v>
      </c>
      <c r="Z36" s="292">
        <v>1000</v>
      </c>
      <c r="AA36" s="292">
        <v>500</v>
      </c>
      <c r="AB36" s="292"/>
      <c r="AC36" s="292">
        <f t="shared" si="17"/>
        <v>1500</v>
      </c>
      <c r="AD36" s="292" t="s">
        <v>3666</v>
      </c>
      <c r="AE36" s="292">
        <v>1200</v>
      </c>
      <c r="AF36" s="292">
        <v>300</v>
      </c>
      <c r="AG36" s="292"/>
      <c r="AH36" s="292">
        <f t="shared" si="7"/>
        <v>1500</v>
      </c>
      <c r="AI36" s="292" t="s">
        <v>3666</v>
      </c>
      <c r="AJ36" s="292">
        <v>1200</v>
      </c>
      <c r="AK36" s="292">
        <v>300</v>
      </c>
      <c r="AL36" s="292"/>
      <c r="AM36" s="292">
        <f t="shared" si="15"/>
        <v>1500</v>
      </c>
      <c r="AN36" s="292"/>
      <c r="AO36" s="292"/>
      <c r="AP36" s="292"/>
      <c r="AQ36" s="292"/>
      <c r="AR36" s="292">
        <f t="shared" si="16"/>
        <v>0</v>
      </c>
      <c r="AS36" s="292"/>
      <c r="AT36" s="292"/>
      <c r="AU36" s="292"/>
      <c r="AV36" s="292"/>
      <c r="AW36" s="292">
        <f t="shared" si="8"/>
        <v>0</v>
      </c>
      <c r="AX36" s="292"/>
      <c r="AY36" s="292"/>
      <c r="AZ36" s="292"/>
      <c r="BA36" s="292"/>
      <c r="BB36" s="292">
        <f t="shared" si="9"/>
        <v>0</v>
      </c>
      <c r="BC36" s="292"/>
      <c r="BD36" s="292"/>
      <c r="BE36" s="292"/>
      <c r="BF36" s="292"/>
      <c r="BG36" s="292">
        <f t="shared" si="10"/>
        <v>0</v>
      </c>
      <c r="BH36" s="292"/>
      <c r="BI36" s="292"/>
      <c r="BJ36" s="292"/>
      <c r="BK36" s="292"/>
      <c r="BL36" s="292">
        <f t="shared" si="11"/>
        <v>0</v>
      </c>
      <c r="BM36" s="292"/>
      <c r="BN36" s="292"/>
      <c r="BO36" s="292"/>
      <c r="BP36" s="292"/>
      <c r="BQ36" s="292">
        <f t="shared" si="12"/>
        <v>0</v>
      </c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9"/>
      <c r="DP36" s="490">
        <v>1</v>
      </c>
      <c r="DQ36" s="292">
        <v>47500</v>
      </c>
      <c r="DR36" s="292"/>
      <c r="DS36" s="292"/>
      <c r="DT36" s="292"/>
      <c r="DU36" s="292"/>
      <c r="DV36" s="292"/>
      <c r="DW36" s="292"/>
      <c r="DX36" s="292">
        <v>1</v>
      </c>
      <c r="DY36" s="292">
        <v>47500</v>
      </c>
      <c r="DZ36" s="292"/>
      <c r="EA36" s="292"/>
      <c r="EB36" s="292"/>
      <c r="EC36" s="292"/>
      <c r="ED36" s="292"/>
      <c r="EE36" s="292"/>
      <c r="EF36" s="338">
        <f t="shared" si="13"/>
        <v>1</v>
      </c>
      <c r="EG36" s="338">
        <f t="shared" si="13"/>
        <v>47500</v>
      </c>
      <c r="EH36" s="491"/>
      <c r="EI36" s="491"/>
      <c r="EJ36" s="491">
        <v>1</v>
      </c>
      <c r="EK36" s="491">
        <v>47500</v>
      </c>
      <c r="EL36" s="343"/>
      <c r="EM36" s="344">
        <v>1</v>
      </c>
      <c r="EN36" s="343"/>
      <c r="EO36" s="343"/>
      <c r="EP36" s="343"/>
      <c r="EQ36" s="343"/>
      <c r="ER36" s="343"/>
      <c r="ES36" s="343"/>
      <c r="ET36" s="343"/>
    </row>
    <row r="37" spans="1:150" ht="75">
      <c r="A37" s="522">
        <v>30</v>
      </c>
      <c r="B37" s="524" t="s">
        <v>4121</v>
      </c>
      <c r="C37" s="524" t="s">
        <v>4122</v>
      </c>
      <c r="D37" s="524" t="s">
        <v>4123</v>
      </c>
      <c r="E37" s="357">
        <v>42500</v>
      </c>
      <c r="F37" s="357">
        <v>5000</v>
      </c>
      <c r="G37" s="404">
        <f t="shared" si="2"/>
        <v>47500</v>
      </c>
      <c r="H37" s="292">
        <v>20</v>
      </c>
      <c r="I37" s="521">
        <f t="shared" si="0"/>
        <v>374.0625</v>
      </c>
      <c r="J37" s="281">
        <f t="shared" si="14"/>
        <v>2749.0625</v>
      </c>
      <c r="K37" s="357" t="s">
        <v>4124</v>
      </c>
      <c r="L37" s="400">
        <v>10</v>
      </c>
      <c r="M37" s="521">
        <f t="shared" si="1"/>
        <v>3740.625</v>
      </c>
      <c r="N37" s="281">
        <f t="shared" si="3"/>
        <v>27490.625</v>
      </c>
      <c r="O37" s="282">
        <f t="shared" si="4"/>
        <v>2750</v>
      </c>
      <c r="P37" s="282">
        <f t="shared" si="5"/>
        <v>2375</v>
      </c>
      <c r="Q37" s="282">
        <f t="shared" si="5"/>
        <v>375</v>
      </c>
      <c r="R37" s="282">
        <f t="shared" si="5"/>
        <v>0</v>
      </c>
      <c r="S37" s="525" t="s">
        <v>4062</v>
      </c>
      <c r="T37" s="379">
        <v>39874</v>
      </c>
      <c r="U37" s="292">
        <v>2375</v>
      </c>
      <c r="V37" s="292">
        <v>375</v>
      </c>
      <c r="W37" s="292"/>
      <c r="X37" s="292">
        <f t="shared" si="6"/>
        <v>2750</v>
      </c>
      <c r="Y37" s="292"/>
      <c r="Z37" s="292"/>
      <c r="AA37" s="292"/>
      <c r="AB37" s="292"/>
      <c r="AC37" s="292">
        <f t="shared" si="17"/>
        <v>0</v>
      </c>
      <c r="AD37" s="292"/>
      <c r="AE37" s="292"/>
      <c r="AF37" s="292"/>
      <c r="AG37" s="292"/>
      <c r="AH37" s="292">
        <f t="shared" si="7"/>
        <v>0</v>
      </c>
      <c r="AI37" s="292"/>
      <c r="AJ37" s="292"/>
      <c r="AK37" s="292"/>
      <c r="AL37" s="292"/>
      <c r="AM37" s="292">
        <f t="shared" si="15"/>
        <v>0</v>
      </c>
      <c r="AN37" s="292"/>
      <c r="AO37" s="292"/>
      <c r="AP37" s="292"/>
      <c r="AQ37" s="292"/>
      <c r="AR37" s="292">
        <f t="shared" si="16"/>
        <v>0</v>
      </c>
      <c r="AS37" s="292"/>
      <c r="AT37" s="292"/>
      <c r="AU37" s="292"/>
      <c r="AV37" s="292"/>
      <c r="AW37" s="292">
        <f t="shared" si="8"/>
        <v>0</v>
      </c>
      <c r="AX37" s="292"/>
      <c r="AY37" s="292"/>
      <c r="AZ37" s="292"/>
      <c r="BA37" s="292"/>
      <c r="BB37" s="292">
        <f t="shared" si="9"/>
        <v>0</v>
      </c>
      <c r="BC37" s="292"/>
      <c r="BD37" s="292"/>
      <c r="BE37" s="292"/>
      <c r="BF37" s="292"/>
      <c r="BG37" s="292">
        <f t="shared" si="10"/>
        <v>0</v>
      </c>
      <c r="BH37" s="292"/>
      <c r="BI37" s="292"/>
      <c r="BJ37" s="292"/>
      <c r="BK37" s="292"/>
      <c r="BL37" s="292">
        <f t="shared" si="11"/>
        <v>0</v>
      </c>
      <c r="BM37" s="292"/>
      <c r="BN37" s="292"/>
      <c r="BO37" s="292"/>
      <c r="BP37" s="292"/>
      <c r="BQ37" s="292">
        <f t="shared" si="12"/>
        <v>0</v>
      </c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9"/>
      <c r="DP37" s="490">
        <v>1</v>
      </c>
      <c r="DQ37" s="292">
        <v>47500</v>
      </c>
      <c r="DR37" s="292"/>
      <c r="DS37" s="292"/>
      <c r="DT37" s="292"/>
      <c r="DU37" s="292"/>
      <c r="DV37" s="292"/>
      <c r="DW37" s="292"/>
      <c r="DX37" s="292">
        <v>1</v>
      </c>
      <c r="DY37" s="292">
        <v>47500</v>
      </c>
      <c r="DZ37" s="292"/>
      <c r="EA37" s="292"/>
      <c r="EB37" s="292"/>
      <c r="EC37" s="292"/>
      <c r="ED37" s="292"/>
      <c r="EE37" s="292"/>
      <c r="EF37" s="338">
        <f t="shared" si="13"/>
        <v>1</v>
      </c>
      <c r="EG37" s="338">
        <f t="shared" si="13"/>
        <v>47500</v>
      </c>
      <c r="EH37" s="491"/>
      <c r="EI37" s="491"/>
      <c r="EJ37" s="491">
        <v>1</v>
      </c>
      <c r="EK37" s="491">
        <v>47500</v>
      </c>
      <c r="EL37" s="343"/>
      <c r="EM37" s="344">
        <v>1</v>
      </c>
      <c r="EN37" s="343"/>
      <c r="EO37" s="343"/>
      <c r="EP37" s="343"/>
      <c r="EQ37" s="343"/>
      <c r="ER37" s="343"/>
      <c r="ES37" s="343"/>
      <c r="ET37" s="343"/>
    </row>
    <row r="38" spans="1:150" ht="112.5">
      <c r="A38" s="522">
        <v>31</v>
      </c>
      <c r="B38" s="524" t="s">
        <v>4125</v>
      </c>
      <c r="C38" s="524" t="s">
        <v>4126</v>
      </c>
      <c r="D38" s="524" t="s">
        <v>3971</v>
      </c>
      <c r="E38" s="357">
        <v>42500</v>
      </c>
      <c r="F38" s="357">
        <v>5000</v>
      </c>
      <c r="G38" s="404">
        <f t="shared" si="2"/>
        <v>47500</v>
      </c>
      <c r="H38" s="292">
        <v>20</v>
      </c>
      <c r="I38" s="521">
        <f t="shared" si="0"/>
        <v>374.0625</v>
      </c>
      <c r="J38" s="281">
        <f t="shared" si="14"/>
        <v>2749.0625</v>
      </c>
      <c r="K38" s="357" t="s">
        <v>4127</v>
      </c>
      <c r="L38" s="400">
        <v>10</v>
      </c>
      <c r="M38" s="521">
        <f t="shared" si="1"/>
        <v>3740.625</v>
      </c>
      <c r="N38" s="281">
        <f t="shared" si="3"/>
        <v>27490.625</v>
      </c>
      <c r="O38" s="282">
        <f t="shared" si="4"/>
        <v>19500</v>
      </c>
      <c r="P38" s="282">
        <f t="shared" si="5"/>
        <v>17000</v>
      </c>
      <c r="Q38" s="282">
        <f t="shared" si="5"/>
        <v>2500</v>
      </c>
      <c r="R38" s="282">
        <f t="shared" si="5"/>
        <v>0</v>
      </c>
      <c r="S38" s="525" t="s">
        <v>4059</v>
      </c>
      <c r="T38" s="292" t="s">
        <v>3665</v>
      </c>
      <c r="U38" s="292">
        <v>13000</v>
      </c>
      <c r="V38" s="292">
        <v>2000</v>
      </c>
      <c r="W38" s="292"/>
      <c r="X38" s="292">
        <f t="shared" si="6"/>
        <v>15000</v>
      </c>
      <c r="Y38" s="292" t="s">
        <v>3666</v>
      </c>
      <c r="Z38" s="292">
        <v>4000</v>
      </c>
      <c r="AA38" s="292">
        <v>500</v>
      </c>
      <c r="AB38" s="292"/>
      <c r="AC38" s="292">
        <f t="shared" si="17"/>
        <v>4500</v>
      </c>
      <c r="AD38" s="292"/>
      <c r="AE38" s="292"/>
      <c r="AF38" s="292"/>
      <c r="AG38" s="292"/>
      <c r="AH38" s="292">
        <f t="shared" si="7"/>
        <v>0</v>
      </c>
      <c r="AI38" s="292"/>
      <c r="AJ38" s="292"/>
      <c r="AK38" s="292"/>
      <c r="AL38" s="292"/>
      <c r="AM38" s="292">
        <f t="shared" si="15"/>
        <v>0</v>
      </c>
      <c r="AN38" s="292"/>
      <c r="AO38" s="292"/>
      <c r="AP38" s="292"/>
      <c r="AQ38" s="292"/>
      <c r="AR38" s="292">
        <f t="shared" si="16"/>
        <v>0</v>
      </c>
      <c r="AS38" s="292"/>
      <c r="AT38" s="292"/>
      <c r="AU38" s="292"/>
      <c r="AV38" s="292"/>
      <c r="AW38" s="292">
        <f t="shared" si="8"/>
        <v>0</v>
      </c>
      <c r="AX38" s="292"/>
      <c r="AY38" s="292"/>
      <c r="AZ38" s="292"/>
      <c r="BA38" s="292"/>
      <c r="BB38" s="292">
        <f t="shared" si="9"/>
        <v>0</v>
      </c>
      <c r="BC38" s="292"/>
      <c r="BD38" s="292"/>
      <c r="BE38" s="292"/>
      <c r="BF38" s="292"/>
      <c r="BG38" s="292">
        <f t="shared" si="10"/>
        <v>0</v>
      </c>
      <c r="BH38" s="292"/>
      <c r="BI38" s="292"/>
      <c r="BJ38" s="292"/>
      <c r="BK38" s="292"/>
      <c r="BL38" s="292">
        <f t="shared" si="11"/>
        <v>0</v>
      </c>
      <c r="BM38" s="292"/>
      <c r="BN38" s="292"/>
      <c r="BO38" s="292"/>
      <c r="BP38" s="292"/>
      <c r="BQ38" s="292">
        <f t="shared" si="12"/>
        <v>0</v>
      </c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9"/>
      <c r="DP38" s="490">
        <v>1</v>
      </c>
      <c r="DQ38" s="292">
        <v>47500</v>
      </c>
      <c r="DR38" s="292"/>
      <c r="DS38" s="292"/>
      <c r="DT38" s="292"/>
      <c r="DU38" s="292"/>
      <c r="DV38" s="292"/>
      <c r="DW38" s="292"/>
      <c r="DX38" s="292"/>
      <c r="DY38" s="292"/>
      <c r="DZ38" s="292">
        <v>1</v>
      </c>
      <c r="EA38" s="292">
        <v>47500</v>
      </c>
      <c r="EB38" s="292"/>
      <c r="EC38" s="292"/>
      <c r="ED38" s="292"/>
      <c r="EE38" s="292"/>
      <c r="EF38" s="338">
        <f t="shared" si="13"/>
        <v>1</v>
      </c>
      <c r="EG38" s="338">
        <f t="shared" si="13"/>
        <v>47500</v>
      </c>
      <c r="EH38" s="491"/>
      <c r="EI38" s="491"/>
      <c r="EJ38" s="491">
        <v>1</v>
      </c>
      <c r="EK38" s="491">
        <v>47500</v>
      </c>
      <c r="EL38" s="343"/>
      <c r="EM38" s="344">
        <v>1</v>
      </c>
      <c r="EN38" s="343"/>
      <c r="EO38" s="343"/>
      <c r="EP38" s="343"/>
      <c r="EQ38" s="343"/>
      <c r="ER38" s="343"/>
      <c r="ES38" s="343"/>
      <c r="ET38" s="343"/>
    </row>
    <row r="39" spans="1:150" ht="93.75">
      <c r="A39" s="522">
        <v>32</v>
      </c>
      <c r="B39" s="524" t="s">
        <v>4128</v>
      </c>
      <c r="C39" s="524" t="s">
        <v>4129</v>
      </c>
      <c r="D39" s="524" t="s">
        <v>4130</v>
      </c>
      <c r="E39" s="357">
        <v>42500</v>
      </c>
      <c r="F39" s="357">
        <v>5000</v>
      </c>
      <c r="G39" s="404">
        <f t="shared" si="2"/>
        <v>47500</v>
      </c>
      <c r="H39" s="292">
        <v>20</v>
      </c>
      <c r="I39" s="521">
        <f t="shared" si="0"/>
        <v>374.0625</v>
      </c>
      <c r="J39" s="281">
        <f t="shared" si="14"/>
        <v>2749.0625</v>
      </c>
      <c r="K39" s="357" t="s">
        <v>4131</v>
      </c>
      <c r="L39" s="400">
        <v>9</v>
      </c>
      <c r="M39" s="521">
        <f t="shared" si="1"/>
        <v>3366.5625</v>
      </c>
      <c r="N39" s="281">
        <f t="shared" si="3"/>
        <v>24741.5625</v>
      </c>
      <c r="O39" s="282">
        <f t="shared" si="4"/>
        <v>28250</v>
      </c>
      <c r="P39" s="282">
        <f t="shared" si="5"/>
        <v>24475</v>
      </c>
      <c r="Q39" s="282">
        <f t="shared" si="5"/>
        <v>3775</v>
      </c>
      <c r="R39" s="282">
        <f t="shared" si="5"/>
        <v>0</v>
      </c>
      <c r="S39" s="512" t="s">
        <v>4070</v>
      </c>
      <c r="T39" s="526" t="s">
        <v>3638</v>
      </c>
      <c r="U39" s="292">
        <v>2375</v>
      </c>
      <c r="V39" s="292">
        <v>375</v>
      </c>
      <c r="W39" s="292"/>
      <c r="X39" s="292">
        <f>SUM(U39:W39)</f>
        <v>2750</v>
      </c>
      <c r="Y39" s="379">
        <v>39874</v>
      </c>
      <c r="Z39" s="292">
        <v>2375</v>
      </c>
      <c r="AA39" s="292">
        <v>375</v>
      </c>
      <c r="AB39" s="292"/>
      <c r="AC39" s="292">
        <f t="shared" si="17"/>
        <v>2750</v>
      </c>
      <c r="AD39" s="292" t="s">
        <v>3601</v>
      </c>
      <c r="AE39" s="292">
        <v>2375</v>
      </c>
      <c r="AF39" s="292">
        <v>375</v>
      </c>
      <c r="AG39" s="292"/>
      <c r="AH39" s="292">
        <f t="shared" si="7"/>
        <v>2750</v>
      </c>
      <c r="AI39" s="292" t="s">
        <v>3626</v>
      </c>
      <c r="AJ39" s="292">
        <v>2375</v>
      </c>
      <c r="AK39" s="292">
        <v>375</v>
      </c>
      <c r="AL39" s="292"/>
      <c r="AM39" s="292">
        <f t="shared" si="15"/>
        <v>2750</v>
      </c>
      <c r="AN39" s="292" t="s">
        <v>3660</v>
      </c>
      <c r="AO39" s="292">
        <v>2375</v>
      </c>
      <c r="AP39" s="292">
        <v>375</v>
      </c>
      <c r="AQ39" s="292"/>
      <c r="AR39" s="292">
        <f t="shared" si="16"/>
        <v>2750</v>
      </c>
      <c r="AS39" s="292" t="s">
        <v>3550</v>
      </c>
      <c r="AT39" s="292">
        <v>2375</v>
      </c>
      <c r="AU39" s="292">
        <v>375</v>
      </c>
      <c r="AV39" s="292"/>
      <c r="AW39" s="292">
        <f t="shared" si="8"/>
        <v>2750</v>
      </c>
      <c r="AX39" s="292" t="s">
        <v>3550</v>
      </c>
      <c r="AY39" s="292">
        <v>3100</v>
      </c>
      <c r="AZ39" s="292">
        <v>400</v>
      </c>
      <c r="BA39" s="292"/>
      <c r="BB39" s="292">
        <f>SUM(AY39:BA39)</f>
        <v>3500</v>
      </c>
      <c r="BC39" s="292" t="s">
        <v>3550</v>
      </c>
      <c r="BD39" s="292">
        <v>2375</v>
      </c>
      <c r="BE39" s="292">
        <v>375</v>
      </c>
      <c r="BF39" s="292"/>
      <c r="BG39" s="292">
        <f t="shared" si="10"/>
        <v>2750</v>
      </c>
      <c r="BH39" s="292" t="s">
        <v>3665</v>
      </c>
      <c r="BI39" s="292">
        <v>2375</v>
      </c>
      <c r="BJ39" s="292">
        <v>375</v>
      </c>
      <c r="BK39" s="292"/>
      <c r="BL39" s="292">
        <f t="shared" si="11"/>
        <v>2750</v>
      </c>
      <c r="BM39" s="292" t="s">
        <v>3666</v>
      </c>
      <c r="BN39" s="292">
        <v>2375</v>
      </c>
      <c r="BO39" s="292">
        <v>375</v>
      </c>
      <c r="BP39" s="292"/>
      <c r="BQ39" s="292">
        <f t="shared" si="12"/>
        <v>2750</v>
      </c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9"/>
      <c r="DP39" s="490">
        <v>1</v>
      </c>
      <c r="DQ39" s="292">
        <v>47500</v>
      </c>
      <c r="DR39" s="292"/>
      <c r="DS39" s="292"/>
      <c r="DT39" s="292"/>
      <c r="DU39" s="292"/>
      <c r="DV39" s="292"/>
      <c r="DW39" s="292"/>
      <c r="DX39" s="292"/>
      <c r="DY39" s="292"/>
      <c r="DZ39" s="292">
        <v>1</v>
      </c>
      <c r="EA39" s="292">
        <v>47500</v>
      </c>
      <c r="EB39" s="292"/>
      <c r="EC39" s="292"/>
      <c r="ED39" s="292"/>
      <c r="EE39" s="292"/>
      <c r="EF39" s="338">
        <f t="shared" si="13"/>
        <v>1</v>
      </c>
      <c r="EG39" s="338">
        <f t="shared" si="13"/>
        <v>47500</v>
      </c>
      <c r="EH39" s="491">
        <v>1</v>
      </c>
      <c r="EI39" s="491">
        <v>47500</v>
      </c>
      <c r="EJ39" s="491"/>
      <c r="EK39" s="491"/>
      <c r="EL39" s="343"/>
      <c r="EM39" s="344">
        <v>1</v>
      </c>
      <c r="EN39" s="343"/>
      <c r="EO39" s="343"/>
      <c r="EP39" s="343"/>
      <c r="EQ39" s="343"/>
      <c r="ER39" s="343"/>
      <c r="ES39" s="343"/>
      <c r="ET39" s="343"/>
    </row>
    <row r="40" spans="1:150" ht="93.75">
      <c r="A40" s="522">
        <v>33</v>
      </c>
      <c r="B40" s="524" t="s">
        <v>4132</v>
      </c>
      <c r="C40" s="524" t="s">
        <v>4133</v>
      </c>
      <c r="D40" s="524" t="s">
        <v>3971</v>
      </c>
      <c r="E40" s="357">
        <v>42500</v>
      </c>
      <c r="F40" s="357">
        <v>5000</v>
      </c>
      <c r="G40" s="404">
        <f t="shared" si="2"/>
        <v>47500</v>
      </c>
      <c r="H40" s="292">
        <v>20</v>
      </c>
      <c r="I40" s="521">
        <f t="shared" si="0"/>
        <v>374.0625</v>
      </c>
      <c r="J40" s="281">
        <f t="shared" si="14"/>
        <v>2749.0625</v>
      </c>
      <c r="K40" s="357" t="s">
        <v>4134</v>
      </c>
      <c r="L40" s="400">
        <v>9</v>
      </c>
      <c r="M40" s="521">
        <f t="shared" si="1"/>
        <v>3366.5625</v>
      </c>
      <c r="N40" s="281">
        <f t="shared" si="3"/>
        <v>24741.5625</v>
      </c>
      <c r="O40" s="282">
        <f t="shared" si="4"/>
        <v>0</v>
      </c>
      <c r="P40" s="282">
        <f t="shared" si="5"/>
        <v>0</v>
      </c>
      <c r="Q40" s="282">
        <f t="shared" si="5"/>
        <v>0</v>
      </c>
      <c r="R40" s="282">
        <f t="shared" si="5"/>
        <v>0</v>
      </c>
      <c r="S40" s="512" t="s">
        <v>4070</v>
      </c>
      <c r="T40" s="292"/>
      <c r="U40" s="292"/>
      <c r="V40" s="292"/>
      <c r="W40" s="292"/>
      <c r="X40" s="292">
        <f>SUM(U40:W40)</f>
        <v>0</v>
      </c>
      <c r="Y40" s="292"/>
      <c r="Z40" s="292"/>
      <c r="AA40" s="292"/>
      <c r="AB40" s="292"/>
      <c r="AC40" s="292">
        <f t="shared" si="17"/>
        <v>0</v>
      </c>
      <c r="AD40" s="292"/>
      <c r="AE40" s="292"/>
      <c r="AF40" s="292"/>
      <c r="AG40" s="292"/>
      <c r="AH40" s="292"/>
      <c r="AI40" s="292"/>
      <c r="AJ40" s="292"/>
      <c r="AK40" s="292"/>
      <c r="AL40" s="292"/>
      <c r="AM40" s="292">
        <f t="shared" si="15"/>
        <v>0</v>
      </c>
      <c r="AN40" s="292"/>
      <c r="AO40" s="292"/>
      <c r="AP40" s="292"/>
      <c r="AQ40" s="292"/>
      <c r="AR40" s="292">
        <f t="shared" si="16"/>
        <v>0</v>
      </c>
      <c r="AS40" s="292"/>
      <c r="AT40" s="292"/>
      <c r="AU40" s="292"/>
      <c r="AV40" s="292"/>
      <c r="AW40" s="292">
        <f t="shared" si="8"/>
        <v>0</v>
      </c>
      <c r="AX40" s="292"/>
      <c r="AY40" s="292"/>
      <c r="AZ40" s="292"/>
      <c r="BA40" s="292"/>
      <c r="BB40" s="292">
        <f>SUM(AY40:BA40)</f>
        <v>0</v>
      </c>
      <c r="BC40" s="292"/>
      <c r="BD40" s="292"/>
      <c r="BE40" s="292"/>
      <c r="BF40" s="292"/>
      <c r="BG40" s="292">
        <f t="shared" si="10"/>
        <v>0</v>
      </c>
      <c r="BH40" s="292"/>
      <c r="BI40" s="292"/>
      <c r="BJ40" s="292"/>
      <c r="BK40" s="292"/>
      <c r="BL40" s="292">
        <f t="shared" si="11"/>
        <v>0</v>
      </c>
      <c r="BM40" s="292"/>
      <c r="BN40" s="292"/>
      <c r="BO40" s="292"/>
      <c r="BP40" s="292"/>
      <c r="BQ40" s="292">
        <f t="shared" si="12"/>
        <v>0</v>
      </c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9"/>
      <c r="DP40" s="490">
        <v>1</v>
      </c>
      <c r="DQ40" s="292">
        <v>47500</v>
      </c>
      <c r="DR40" s="292"/>
      <c r="DS40" s="292"/>
      <c r="DT40" s="292"/>
      <c r="DU40" s="292"/>
      <c r="DV40" s="292"/>
      <c r="DW40" s="292"/>
      <c r="DX40" s="292"/>
      <c r="DY40" s="292"/>
      <c r="DZ40" s="292">
        <v>1</v>
      </c>
      <c r="EA40" s="292">
        <v>47500</v>
      </c>
      <c r="EB40" s="292"/>
      <c r="EC40" s="292"/>
      <c r="ED40" s="292"/>
      <c r="EE40" s="292"/>
      <c r="EF40" s="338">
        <f t="shared" si="13"/>
        <v>1</v>
      </c>
      <c r="EG40" s="338">
        <f t="shared" si="13"/>
        <v>47500</v>
      </c>
      <c r="EH40" s="491">
        <v>1</v>
      </c>
      <c r="EI40" s="491">
        <v>47500</v>
      </c>
      <c r="EJ40" s="491"/>
      <c r="EK40" s="491"/>
      <c r="EL40" s="343"/>
      <c r="EM40" s="344">
        <v>1</v>
      </c>
      <c r="EN40" s="343"/>
      <c r="EO40" s="343"/>
      <c r="EP40" s="343"/>
      <c r="EQ40" s="343"/>
      <c r="ER40" s="343"/>
      <c r="ES40" s="343"/>
      <c r="ET40" s="343"/>
    </row>
    <row r="41" spans="1:150" ht="75">
      <c r="A41" s="522">
        <v>34</v>
      </c>
      <c r="B41" s="524" t="s">
        <v>4135</v>
      </c>
      <c r="C41" s="524" t="s">
        <v>4136</v>
      </c>
      <c r="D41" s="524" t="s">
        <v>3971</v>
      </c>
      <c r="E41" s="357">
        <v>42500</v>
      </c>
      <c r="F41" s="357">
        <v>5000</v>
      </c>
      <c r="G41" s="404">
        <f t="shared" si="2"/>
        <v>47500</v>
      </c>
      <c r="H41" s="292">
        <v>20</v>
      </c>
      <c r="I41" s="521">
        <f t="shared" si="0"/>
        <v>374.0625</v>
      </c>
      <c r="J41" s="281">
        <f t="shared" si="14"/>
        <v>2749.0625</v>
      </c>
      <c r="K41" s="357" t="s">
        <v>4137</v>
      </c>
      <c r="L41" s="400">
        <v>9</v>
      </c>
      <c r="M41" s="521">
        <f t="shared" si="1"/>
        <v>3366.5625</v>
      </c>
      <c r="N41" s="281">
        <f t="shared" si="3"/>
        <v>24741.5625</v>
      </c>
      <c r="O41" s="282">
        <f t="shared" si="4"/>
        <v>24750</v>
      </c>
      <c r="P41" s="282">
        <f t="shared" si="5"/>
        <v>21375</v>
      </c>
      <c r="Q41" s="282">
        <f t="shared" si="5"/>
        <v>3375</v>
      </c>
      <c r="R41" s="282">
        <f t="shared" si="5"/>
        <v>0</v>
      </c>
      <c r="S41" s="512" t="s">
        <v>4070</v>
      </c>
      <c r="T41" s="355">
        <v>39874</v>
      </c>
      <c r="U41" s="282">
        <v>2375</v>
      </c>
      <c r="V41" s="282">
        <v>375</v>
      </c>
      <c r="W41" s="292"/>
      <c r="X41" s="292">
        <f t="shared" ref="X41:X48" si="18">SUM(U41:W41)</f>
        <v>2750</v>
      </c>
      <c r="Y41" s="292" t="s">
        <v>3601</v>
      </c>
      <c r="Z41" s="292">
        <v>4750</v>
      </c>
      <c r="AA41" s="292">
        <v>750</v>
      </c>
      <c r="AB41" s="292"/>
      <c r="AC41" s="292">
        <f t="shared" si="17"/>
        <v>5500</v>
      </c>
      <c r="AD41" s="292" t="s">
        <v>3626</v>
      </c>
      <c r="AE41" s="292">
        <v>2375</v>
      </c>
      <c r="AF41" s="292">
        <v>375</v>
      </c>
      <c r="AG41" s="292"/>
      <c r="AH41" s="292">
        <f t="shared" si="7"/>
        <v>2750</v>
      </c>
      <c r="AI41" s="292" t="s">
        <v>3660</v>
      </c>
      <c r="AJ41" s="292">
        <v>2375</v>
      </c>
      <c r="AK41" s="292">
        <v>375</v>
      </c>
      <c r="AL41" s="292"/>
      <c r="AM41" s="292">
        <f t="shared" si="15"/>
        <v>2750</v>
      </c>
      <c r="AN41" s="292" t="s">
        <v>3550</v>
      </c>
      <c r="AO41" s="292">
        <v>2375</v>
      </c>
      <c r="AP41" s="292">
        <v>375</v>
      </c>
      <c r="AQ41" s="292"/>
      <c r="AR41" s="292">
        <f t="shared" si="16"/>
        <v>2750</v>
      </c>
      <c r="AS41" s="292" t="s">
        <v>3550</v>
      </c>
      <c r="AT41" s="292">
        <v>2375</v>
      </c>
      <c r="AU41" s="292">
        <v>375</v>
      </c>
      <c r="AV41" s="292"/>
      <c r="AW41" s="292">
        <f t="shared" si="8"/>
        <v>2750</v>
      </c>
      <c r="AX41" s="292" t="s">
        <v>3665</v>
      </c>
      <c r="AY41" s="292">
        <v>2375</v>
      </c>
      <c r="AZ41" s="292">
        <v>375</v>
      </c>
      <c r="BA41" s="292"/>
      <c r="BB41" s="292">
        <f>SUM(AY41:BA41)</f>
        <v>2750</v>
      </c>
      <c r="BC41" s="292" t="s">
        <v>3666</v>
      </c>
      <c r="BD41" s="292">
        <v>2375</v>
      </c>
      <c r="BE41" s="292">
        <v>375</v>
      </c>
      <c r="BF41" s="292"/>
      <c r="BG41" s="292">
        <f t="shared" si="10"/>
        <v>2750</v>
      </c>
      <c r="BH41" s="292"/>
      <c r="BI41" s="292"/>
      <c r="BJ41" s="292"/>
      <c r="BK41" s="292"/>
      <c r="BL41" s="292">
        <f t="shared" si="11"/>
        <v>0</v>
      </c>
      <c r="BM41" s="292"/>
      <c r="BN41" s="292"/>
      <c r="BO41" s="292"/>
      <c r="BP41" s="292"/>
      <c r="BQ41" s="292">
        <f t="shared" si="12"/>
        <v>0</v>
      </c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9"/>
      <c r="DP41" s="490">
        <v>1</v>
      </c>
      <c r="DQ41" s="292">
        <v>47500</v>
      </c>
      <c r="DR41" s="292"/>
      <c r="DS41" s="292"/>
      <c r="DT41" s="292"/>
      <c r="DU41" s="292"/>
      <c r="DV41" s="292"/>
      <c r="DW41" s="292"/>
      <c r="DX41" s="292"/>
      <c r="DY41" s="292"/>
      <c r="DZ41" s="292">
        <v>1</v>
      </c>
      <c r="EA41" s="292">
        <v>47500</v>
      </c>
      <c r="EB41" s="292"/>
      <c r="EC41" s="292"/>
      <c r="ED41" s="292"/>
      <c r="EE41" s="292"/>
      <c r="EF41" s="338">
        <f t="shared" si="13"/>
        <v>1</v>
      </c>
      <c r="EG41" s="338">
        <f t="shared" si="13"/>
        <v>47500</v>
      </c>
      <c r="EH41" s="491">
        <v>1</v>
      </c>
      <c r="EI41" s="491">
        <v>47500</v>
      </c>
      <c r="EJ41" s="491"/>
      <c r="EK41" s="491"/>
      <c r="EL41" s="343"/>
      <c r="EM41" s="344">
        <v>1</v>
      </c>
      <c r="EN41" s="343"/>
      <c r="EO41" s="343"/>
      <c r="EP41" s="343"/>
      <c r="EQ41" s="343"/>
      <c r="ER41" s="343"/>
      <c r="ES41" s="343"/>
      <c r="ET41" s="343"/>
    </row>
    <row r="42" spans="1:150" ht="94.5">
      <c r="A42" s="522">
        <v>35</v>
      </c>
      <c r="B42" s="536" t="s">
        <v>4138</v>
      </c>
      <c r="C42" s="524" t="s">
        <v>4139</v>
      </c>
      <c r="D42" s="524" t="s">
        <v>3837</v>
      </c>
      <c r="E42" s="537">
        <v>93500</v>
      </c>
      <c r="F42" s="537">
        <v>11000</v>
      </c>
      <c r="G42" s="404">
        <f t="shared" si="2"/>
        <v>104500</v>
      </c>
      <c r="H42" s="292">
        <v>20</v>
      </c>
      <c r="I42" s="521">
        <f t="shared" si="0"/>
        <v>822.9375</v>
      </c>
      <c r="J42" s="281">
        <f t="shared" si="14"/>
        <v>6047.9375</v>
      </c>
      <c r="K42" s="537" t="s">
        <v>4140</v>
      </c>
      <c r="L42" s="400">
        <v>10</v>
      </c>
      <c r="M42" s="521">
        <f t="shared" si="1"/>
        <v>8229.375</v>
      </c>
      <c r="N42" s="281">
        <f t="shared" si="3"/>
        <v>60479.375</v>
      </c>
      <c r="O42" s="282">
        <f t="shared" si="4"/>
        <v>0</v>
      </c>
      <c r="P42" s="282">
        <f t="shared" si="5"/>
        <v>0</v>
      </c>
      <c r="Q42" s="282">
        <f t="shared" si="5"/>
        <v>0</v>
      </c>
      <c r="R42" s="282">
        <f t="shared" si="5"/>
        <v>0</v>
      </c>
      <c r="S42" s="538" t="s">
        <v>4062</v>
      </c>
      <c r="T42" s="355"/>
      <c r="U42" s="282"/>
      <c r="V42" s="282"/>
      <c r="W42" s="292"/>
      <c r="X42" s="292">
        <f t="shared" si="18"/>
        <v>0</v>
      </c>
      <c r="Y42" s="292"/>
      <c r="Z42" s="292"/>
      <c r="AA42" s="292"/>
      <c r="AB42" s="292"/>
      <c r="AC42" s="292">
        <f t="shared" si="17"/>
        <v>0</v>
      </c>
      <c r="AD42" s="292"/>
      <c r="AE42" s="292"/>
      <c r="AF42" s="292"/>
      <c r="AG42" s="292"/>
      <c r="AH42" s="292">
        <f t="shared" si="7"/>
        <v>0</v>
      </c>
      <c r="AI42" s="292"/>
      <c r="AJ42" s="292"/>
      <c r="AK42" s="292"/>
      <c r="AL42" s="292"/>
      <c r="AM42" s="292">
        <f t="shared" si="15"/>
        <v>0</v>
      </c>
      <c r="AN42" s="292"/>
      <c r="AO42" s="292"/>
      <c r="AP42" s="292"/>
      <c r="AQ42" s="292"/>
      <c r="AR42" s="292">
        <f t="shared" si="16"/>
        <v>0</v>
      </c>
      <c r="AS42" s="292"/>
      <c r="AT42" s="292"/>
      <c r="AU42" s="292"/>
      <c r="AV42" s="292"/>
      <c r="AW42" s="292">
        <f t="shared" si="8"/>
        <v>0</v>
      </c>
      <c r="AX42" s="292"/>
      <c r="AY42" s="292"/>
      <c r="AZ42" s="292"/>
      <c r="BA42" s="292"/>
      <c r="BB42" s="292">
        <f>SUM(AY42:BA42)</f>
        <v>0</v>
      </c>
      <c r="BC42" s="292"/>
      <c r="BD42" s="292"/>
      <c r="BE42" s="292"/>
      <c r="BF42" s="292"/>
      <c r="BG42" s="292">
        <f t="shared" si="10"/>
        <v>0</v>
      </c>
      <c r="BH42" s="292"/>
      <c r="BI42" s="292"/>
      <c r="BJ42" s="292"/>
      <c r="BK42" s="292"/>
      <c r="BL42" s="292">
        <f t="shared" si="11"/>
        <v>0</v>
      </c>
      <c r="BM42" s="292"/>
      <c r="BN42" s="292"/>
      <c r="BO42" s="292"/>
      <c r="BP42" s="292"/>
      <c r="BQ42" s="292">
        <f t="shared" si="12"/>
        <v>0</v>
      </c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9"/>
      <c r="DP42" s="490">
        <v>1</v>
      </c>
      <c r="DQ42" s="292">
        <v>104500</v>
      </c>
      <c r="DR42" s="292"/>
      <c r="DS42" s="292"/>
      <c r="DT42" s="292"/>
      <c r="DU42" s="292"/>
      <c r="DV42" s="292">
        <v>1</v>
      </c>
      <c r="DW42" s="292">
        <v>104500</v>
      </c>
      <c r="DX42" s="292"/>
      <c r="DY42" s="292"/>
      <c r="DZ42" s="292"/>
      <c r="EA42" s="292"/>
      <c r="EB42" s="292"/>
      <c r="EC42" s="292"/>
      <c r="ED42" s="292"/>
      <c r="EE42" s="292"/>
      <c r="EF42" s="338">
        <f t="shared" si="13"/>
        <v>1</v>
      </c>
      <c r="EG42" s="338">
        <f t="shared" si="13"/>
        <v>104500</v>
      </c>
      <c r="EH42" s="491"/>
      <c r="EI42" s="491"/>
      <c r="EJ42" s="491">
        <v>1</v>
      </c>
      <c r="EK42" s="491">
        <v>104500</v>
      </c>
      <c r="EL42" s="343"/>
      <c r="EM42" s="344">
        <v>1</v>
      </c>
      <c r="EN42" s="343"/>
      <c r="EO42" s="343"/>
      <c r="EP42" s="343"/>
      <c r="EQ42" s="343"/>
      <c r="ER42" s="343"/>
      <c r="ES42" s="343"/>
      <c r="ET42" s="343"/>
    </row>
    <row r="43" spans="1:150" ht="112.5">
      <c r="A43" s="522">
        <v>36</v>
      </c>
      <c r="B43" s="536" t="s">
        <v>4141</v>
      </c>
      <c r="C43" s="524" t="s">
        <v>4142</v>
      </c>
      <c r="D43" s="524" t="s">
        <v>4143</v>
      </c>
      <c r="E43" s="537">
        <v>97750</v>
      </c>
      <c r="F43" s="537">
        <v>11500</v>
      </c>
      <c r="G43" s="404">
        <f t="shared" si="2"/>
        <v>109250</v>
      </c>
      <c r="H43" s="292">
        <v>20</v>
      </c>
      <c r="I43" s="521">
        <f t="shared" si="0"/>
        <v>860.34375</v>
      </c>
      <c r="J43" s="281">
        <f t="shared" si="14"/>
        <v>6322.84375</v>
      </c>
      <c r="K43" s="537" t="s">
        <v>4144</v>
      </c>
      <c r="L43" s="400">
        <v>10</v>
      </c>
      <c r="M43" s="521">
        <f t="shared" si="1"/>
        <v>8603.4375</v>
      </c>
      <c r="N43" s="281">
        <f t="shared" si="3"/>
        <v>63228.4375</v>
      </c>
      <c r="O43" s="282">
        <f t="shared" si="4"/>
        <v>41800</v>
      </c>
      <c r="P43" s="282">
        <f t="shared" si="5"/>
        <v>36806</v>
      </c>
      <c r="Q43" s="282">
        <f t="shared" si="5"/>
        <v>4994</v>
      </c>
      <c r="R43" s="282">
        <f t="shared" si="5"/>
        <v>0</v>
      </c>
      <c r="S43" s="538" t="s">
        <v>4062</v>
      </c>
      <c r="T43" s="355" t="s">
        <v>3601</v>
      </c>
      <c r="U43" s="282">
        <v>3984</v>
      </c>
      <c r="V43" s="282">
        <v>416</v>
      </c>
      <c r="W43" s="292"/>
      <c r="X43" s="292">
        <f t="shared" si="18"/>
        <v>4400</v>
      </c>
      <c r="Y43" s="292" t="s">
        <v>3626</v>
      </c>
      <c r="Z43" s="282">
        <v>1850</v>
      </c>
      <c r="AA43" s="282">
        <v>350</v>
      </c>
      <c r="AB43" s="282"/>
      <c r="AC43" s="282">
        <f t="shared" si="17"/>
        <v>2200</v>
      </c>
      <c r="AD43" s="292" t="s">
        <v>3626</v>
      </c>
      <c r="AE43" s="292">
        <v>1850</v>
      </c>
      <c r="AF43" s="292">
        <v>350</v>
      </c>
      <c r="AG43" s="292"/>
      <c r="AH43" s="292">
        <f t="shared" si="7"/>
        <v>2200</v>
      </c>
      <c r="AI43" s="292" t="s">
        <v>3660</v>
      </c>
      <c r="AJ43" s="292">
        <v>5700</v>
      </c>
      <c r="AK43" s="292">
        <v>900</v>
      </c>
      <c r="AL43" s="292"/>
      <c r="AM43" s="292">
        <f t="shared" si="15"/>
        <v>6600</v>
      </c>
      <c r="AN43" s="292" t="s">
        <v>3550</v>
      </c>
      <c r="AO43" s="292">
        <v>4000</v>
      </c>
      <c r="AP43" s="292">
        <v>400</v>
      </c>
      <c r="AQ43" s="292"/>
      <c r="AR43" s="292">
        <f t="shared" si="16"/>
        <v>4400</v>
      </c>
      <c r="AS43" s="292" t="s">
        <v>3550</v>
      </c>
      <c r="AT43" s="292">
        <v>2000</v>
      </c>
      <c r="AU43" s="292">
        <v>200</v>
      </c>
      <c r="AV43" s="292"/>
      <c r="AW43" s="292">
        <f t="shared" si="8"/>
        <v>2200</v>
      </c>
      <c r="AX43" s="292" t="s">
        <v>3550</v>
      </c>
      <c r="AY43" s="292">
        <v>5422</v>
      </c>
      <c r="AZ43" s="292">
        <v>1178</v>
      </c>
      <c r="BA43" s="292"/>
      <c r="BB43" s="292">
        <f t="shared" ref="BB43:BB48" si="19">SUM(AY43:BA43)</f>
        <v>6600</v>
      </c>
      <c r="BC43" s="292" t="s">
        <v>3665</v>
      </c>
      <c r="BD43" s="292">
        <v>6000</v>
      </c>
      <c r="BE43" s="292">
        <v>600</v>
      </c>
      <c r="BF43" s="292"/>
      <c r="BG43" s="292">
        <f t="shared" si="10"/>
        <v>6600</v>
      </c>
      <c r="BH43" s="292" t="s">
        <v>3666</v>
      </c>
      <c r="BI43" s="292">
        <v>6000</v>
      </c>
      <c r="BJ43" s="292">
        <v>600</v>
      </c>
      <c r="BK43" s="292"/>
      <c r="BL43" s="292">
        <f t="shared" si="11"/>
        <v>6600</v>
      </c>
      <c r="BM43" s="292"/>
      <c r="BN43" s="292"/>
      <c r="BO43" s="292"/>
      <c r="BP43" s="292"/>
      <c r="BQ43" s="292">
        <f t="shared" si="12"/>
        <v>0</v>
      </c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9"/>
      <c r="DP43" s="490">
        <v>1</v>
      </c>
      <c r="DQ43" s="292">
        <v>109250</v>
      </c>
      <c r="DR43" s="292"/>
      <c r="DS43" s="292"/>
      <c r="DT43" s="292"/>
      <c r="DU43" s="292"/>
      <c r="DV43" s="292"/>
      <c r="DW43" s="292"/>
      <c r="DX43" s="292">
        <v>1</v>
      </c>
      <c r="DY43" s="292">
        <v>109250</v>
      </c>
      <c r="DZ43" s="292"/>
      <c r="EA43" s="292"/>
      <c r="EB43" s="292"/>
      <c r="EC43" s="292"/>
      <c r="ED43" s="292"/>
      <c r="EE43" s="292"/>
      <c r="EF43" s="338">
        <f t="shared" si="13"/>
        <v>1</v>
      </c>
      <c r="EG43" s="338">
        <f t="shared" si="13"/>
        <v>109250</v>
      </c>
      <c r="EH43" s="491">
        <v>1</v>
      </c>
      <c r="EI43" s="491">
        <v>109250</v>
      </c>
      <c r="EJ43" s="491"/>
      <c r="EK43" s="491"/>
      <c r="EL43" s="343"/>
      <c r="EM43" s="344">
        <v>1</v>
      </c>
      <c r="EN43" s="343"/>
      <c r="EO43" s="343"/>
      <c r="EP43" s="343"/>
      <c r="EQ43" s="343"/>
      <c r="ER43" s="343"/>
      <c r="ES43" s="343"/>
      <c r="ET43" s="343"/>
    </row>
    <row r="44" spans="1:150" ht="131.25">
      <c r="A44" s="522">
        <v>37</v>
      </c>
      <c r="B44" s="536" t="s">
        <v>4145</v>
      </c>
      <c r="C44" s="524" t="s">
        <v>4146</v>
      </c>
      <c r="D44" s="524" t="s">
        <v>4147</v>
      </c>
      <c r="E44" s="537">
        <v>182325</v>
      </c>
      <c r="F44" s="537">
        <v>21450</v>
      </c>
      <c r="G44" s="404">
        <f t="shared" si="2"/>
        <v>203775</v>
      </c>
      <c r="H44" s="292">
        <v>20</v>
      </c>
      <c r="I44" s="521">
        <f t="shared" si="0"/>
        <v>1604.7281249999996</v>
      </c>
      <c r="J44" s="281">
        <f t="shared" si="14"/>
        <v>11793.478125</v>
      </c>
      <c r="K44" s="537" t="s">
        <v>4148</v>
      </c>
      <c r="L44" s="400">
        <v>8</v>
      </c>
      <c r="M44" s="521">
        <f t="shared" si="1"/>
        <v>12837.824999999997</v>
      </c>
      <c r="N44" s="281">
        <f t="shared" si="3"/>
        <v>94347.824999999997</v>
      </c>
      <c r="O44" s="282">
        <f t="shared" si="4"/>
        <v>0</v>
      </c>
      <c r="P44" s="282">
        <f t="shared" si="5"/>
        <v>0</v>
      </c>
      <c r="Q44" s="282">
        <f t="shared" si="5"/>
        <v>0</v>
      </c>
      <c r="R44" s="282">
        <f t="shared" si="5"/>
        <v>0</v>
      </c>
      <c r="S44" s="538" t="s">
        <v>4149</v>
      </c>
      <c r="T44" s="379"/>
      <c r="U44" s="292"/>
      <c r="V44" s="292"/>
      <c r="W44" s="292"/>
      <c r="X44" s="292">
        <f t="shared" si="18"/>
        <v>0</v>
      </c>
      <c r="Y44" s="292"/>
      <c r="Z44" s="292"/>
      <c r="AA44" s="292"/>
      <c r="AB44" s="292"/>
      <c r="AC44" s="292">
        <f t="shared" si="17"/>
        <v>0</v>
      </c>
      <c r="AD44" s="292"/>
      <c r="AE44" s="292"/>
      <c r="AF44" s="292"/>
      <c r="AG44" s="292"/>
      <c r="AH44" s="292">
        <f t="shared" si="7"/>
        <v>0</v>
      </c>
      <c r="AI44" s="292"/>
      <c r="AJ44" s="292"/>
      <c r="AK44" s="292"/>
      <c r="AL44" s="292"/>
      <c r="AM44" s="292">
        <f t="shared" si="15"/>
        <v>0</v>
      </c>
      <c r="AN44" s="292"/>
      <c r="AO44" s="292"/>
      <c r="AP44" s="292"/>
      <c r="AQ44" s="292"/>
      <c r="AR44" s="292">
        <f t="shared" si="16"/>
        <v>0</v>
      </c>
      <c r="AS44" s="292"/>
      <c r="AT44" s="292"/>
      <c r="AU44" s="292"/>
      <c r="AV44" s="292"/>
      <c r="AW44" s="292">
        <f t="shared" si="8"/>
        <v>0</v>
      </c>
      <c r="AX44" s="292"/>
      <c r="AY44" s="292"/>
      <c r="AZ44" s="292"/>
      <c r="BA44" s="292"/>
      <c r="BB44" s="292">
        <f t="shared" si="19"/>
        <v>0</v>
      </c>
      <c r="BC44" s="292"/>
      <c r="BD44" s="292"/>
      <c r="BE44" s="292"/>
      <c r="BF44" s="292"/>
      <c r="BG44" s="292">
        <f t="shared" si="10"/>
        <v>0</v>
      </c>
      <c r="BH44" s="292"/>
      <c r="BI44" s="292"/>
      <c r="BJ44" s="292"/>
      <c r="BK44" s="292"/>
      <c r="BL44" s="292">
        <f t="shared" si="11"/>
        <v>0</v>
      </c>
      <c r="BM44" s="292"/>
      <c r="BN44" s="292"/>
      <c r="BO44" s="292"/>
      <c r="BP44" s="292"/>
      <c r="BQ44" s="292">
        <f t="shared" si="12"/>
        <v>0</v>
      </c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9"/>
      <c r="DP44" s="490">
        <v>1</v>
      </c>
      <c r="DQ44" s="292">
        <v>203775</v>
      </c>
      <c r="DR44" s="292"/>
      <c r="DS44" s="292"/>
      <c r="DT44" s="292"/>
      <c r="DU44" s="292"/>
      <c r="DV44" s="292"/>
      <c r="DW44" s="292"/>
      <c r="DX44" s="292"/>
      <c r="DY44" s="292"/>
      <c r="DZ44" s="292">
        <v>1</v>
      </c>
      <c r="EA44" s="292">
        <v>203775</v>
      </c>
      <c r="EB44" s="292"/>
      <c r="EC44" s="292"/>
      <c r="ED44" s="292"/>
      <c r="EE44" s="292"/>
      <c r="EF44" s="338">
        <f t="shared" si="13"/>
        <v>1</v>
      </c>
      <c r="EG44" s="338">
        <f t="shared" si="13"/>
        <v>203775</v>
      </c>
      <c r="EH44" s="491">
        <v>1</v>
      </c>
      <c r="EI44" s="491">
        <v>203775</v>
      </c>
      <c r="EJ44" s="491"/>
      <c r="EK44" s="491"/>
      <c r="EL44" s="343"/>
      <c r="EM44" s="344">
        <v>1</v>
      </c>
      <c r="EN44" s="343"/>
      <c r="EO44" s="343"/>
      <c r="EP44" s="343"/>
      <c r="EQ44" s="343"/>
      <c r="ER44" s="343"/>
      <c r="ES44" s="343"/>
      <c r="ET44" s="343"/>
    </row>
    <row r="45" spans="1:150" ht="93.75">
      <c r="A45" s="522">
        <v>38</v>
      </c>
      <c r="B45" s="536" t="s">
        <v>4150</v>
      </c>
      <c r="C45" s="524" t="s">
        <v>4151</v>
      </c>
      <c r="D45" s="524" t="s">
        <v>3975</v>
      </c>
      <c r="E45" s="537">
        <v>119000</v>
      </c>
      <c r="F45" s="537">
        <v>14000</v>
      </c>
      <c r="G45" s="404">
        <f t="shared" si="2"/>
        <v>133000</v>
      </c>
      <c r="H45" s="292">
        <v>20</v>
      </c>
      <c r="I45" s="521">
        <f t="shared" si="0"/>
        <v>1047.375</v>
      </c>
      <c r="J45" s="281">
        <f t="shared" si="14"/>
        <v>7697.375</v>
      </c>
      <c r="K45" s="537" t="s">
        <v>4152</v>
      </c>
      <c r="L45" s="400">
        <v>8</v>
      </c>
      <c r="M45" s="521">
        <f t="shared" si="1"/>
        <v>8379</v>
      </c>
      <c r="N45" s="281">
        <f t="shared" si="3"/>
        <v>61579</v>
      </c>
      <c r="O45" s="282">
        <f t="shared" si="4"/>
        <v>0</v>
      </c>
      <c r="P45" s="282">
        <f t="shared" si="5"/>
        <v>0</v>
      </c>
      <c r="Q45" s="282">
        <f t="shared" si="5"/>
        <v>0</v>
      </c>
      <c r="R45" s="282">
        <f t="shared" si="5"/>
        <v>0</v>
      </c>
      <c r="S45" s="538" t="s">
        <v>4153</v>
      </c>
      <c r="T45" s="379"/>
      <c r="U45" s="292"/>
      <c r="V45" s="292"/>
      <c r="W45" s="292"/>
      <c r="X45" s="292">
        <f t="shared" si="18"/>
        <v>0</v>
      </c>
      <c r="Y45" s="292"/>
      <c r="Z45" s="292"/>
      <c r="AA45" s="292"/>
      <c r="AB45" s="292"/>
      <c r="AC45" s="292">
        <f t="shared" si="17"/>
        <v>0</v>
      </c>
      <c r="AD45" s="292"/>
      <c r="AE45" s="292"/>
      <c r="AF45" s="292"/>
      <c r="AG45" s="292"/>
      <c r="AH45" s="292">
        <f t="shared" si="7"/>
        <v>0</v>
      </c>
      <c r="AI45" s="292"/>
      <c r="AJ45" s="292"/>
      <c r="AK45" s="292"/>
      <c r="AL45" s="292"/>
      <c r="AM45" s="292">
        <f t="shared" si="15"/>
        <v>0</v>
      </c>
      <c r="AN45" s="292"/>
      <c r="AO45" s="292"/>
      <c r="AP45" s="292"/>
      <c r="AQ45" s="292"/>
      <c r="AR45" s="292">
        <f t="shared" si="16"/>
        <v>0</v>
      </c>
      <c r="AS45" s="292"/>
      <c r="AT45" s="292"/>
      <c r="AU45" s="292"/>
      <c r="AV45" s="292"/>
      <c r="AW45" s="292">
        <f t="shared" si="8"/>
        <v>0</v>
      </c>
      <c r="AX45" s="292"/>
      <c r="AY45" s="292"/>
      <c r="AZ45" s="292"/>
      <c r="BA45" s="292"/>
      <c r="BB45" s="292">
        <f t="shared" si="19"/>
        <v>0</v>
      </c>
      <c r="BC45" s="292"/>
      <c r="BD45" s="292"/>
      <c r="BE45" s="292"/>
      <c r="BF45" s="292"/>
      <c r="BG45" s="292">
        <f t="shared" si="10"/>
        <v>0</v>
      </c>
      <c r="BH45" s="292"/>
      <c r="BI45" s="292"/>
      <c r="BJ45" s="292"/>
      <c r="BK45" s="292"/>
      <c r="BL45" s="292">
        <f t="shared" si="11"/>
        <v>0</v>
      </c>
      <c r="BM45" s="292"/>
      <c r="BN45" s="292"/>
      <c r="BO45" s="292"/>
      <c r="BP45" s="292"/>
      <c r="BQ45" s="292">
        <f t="shared" si="12"/>
        <v>0</v>
      </c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9"/>
      <c r="DP45" s="490">
        <v>1</v>
      </c>
      <c r="DQ45" s="292">
        <v>133000</v>
      </c>
      <c r="DR45" s="292"/>
      <c r="DS45" s="292"/>
      <c r="DT45" s="292"/>
      <c r="DU45" s="292"/>
      <c r="DV45" s="292"/>
      <c r="DW45" s="292"/>
      <c r="DX45" s="292">
        <v>1</v>
      </c>
      <c r="DY45" s="292">
        <v>133000</v>
      </c>
      <c r="DZ45" s="292"/>
      <c r="EA45" s="292"/>
      <c r="EB45" s="292"/>
      <c r="EC45" s="292"/>
      <c r="ED45" s="292"/>
      <c r="EE45" s="292"/>
      <c r="EF45" s="338">
        <f t="shared" si="13"/>
        <v>1</v>
      </c>
      <c r="EG45" s="338">
        <f t="shared" si="13"/>
        <v>133000</v>
      </c>
      <c r="EH45" s="491"/>
      <c r="EI45" s="491"/>
      <c r="EJ45" s="491">
        <v>1</v>
      </c>
      <c r="EK45" s="491">
        <v>133000</v>
      </c>
      <c r="EL45" s="343"/>
      <c r="EM45" s="344">
        <v>1</v>
      </c>
      <c r="EN45" s="343"/>
      <c r="EO45" s="343"/>
      <c r="EP45" s="343"/>
      <c r="EQ45" s="343"/>
      <c r="ER45" s="343"/>
      <c r="ES45" s="343"/>
      <c r="ET45" s="343"/>
    </row>
    <row r="46" spans="1:150" ht="75">
      <c r="A46" s="522">
        <v>39</v>
      </c>
      <c r="B46" s="536" t="s">
        <v>4154</v>
      </c>
      <c r="C46" s="524" t="s">
        <v>4155</v>
      </c>
      <c r="D46" s="530" t="s">
        <v>4156</v>
      </c>
      <c r="E46" s="537">
        <v>45000</v>
      </c>
      <c r="F46" s="537">
        <v>5000</v>
      </c>
      <c r="G46" s="404">
        <f t="shared" si="2"/>
        <v>50000</v>
      </c>
      <c r="H46" s="292">
        <v>20</v>
      </c>
      <c r="I46" s="521">
        <f t="shared" si="0"/>
        <v>393.75</v>
      </c>
      <c r="J46" s="281">
        <f t="shared" si="14"/>
        <v>2893.75</v>
      </c>
      <c r="K46" s="537" t="s">
        <v>4157</v>
      </c>
      <c r="L46" s="400"/>
      <c r="M46" s="521">
        <f t="shared" si="1"/>
        <v>0</v>
      </c>
      <c r="N46" s="281">
        <f t="shared" si="3"/>
        <v>0</v>
      </c>
      <c r="O46" s="282">
        <f t="shared" si="4"/>
        <v>1500</v>
      </c>
      <c r="P46" s="282">
        <f t="shared" si="5"/>
        <v>0</v>
      </c>
      <c r="Q46" s="282">
        <f t="shared" si="5"/>
        <v>1500</v>
      </c>
      <c r="R46" s="282">
        <f t="shared" si="5"/>
        <v>0</v>
      </c>
      <c r="S46" s="538" t="s">
        <v>4158</v>
      </c>
      <c r="T46" s="379" t="s">
        <v>3550</v>
      </c>
      <c r="U46" s="292"/>
      <c r="V46" s="292">
        <v>1500</v>
      </c>
      <c r="W46" s="292"/>
      <c r="X46" s="292">
        <f t="shared" si="18"/>
        <v>1500</v>
      </c>
      <c r="Y46" s="292"/>
      <c r="Z46" s="292"/>
      <c r="AA46" s="292"/>
      <c r="AB46" s="292"/>
      <c r="AC46" s="292">
        <f t="shared" si="17"/>
        <v>0</v>
      </c>
      <c r="AD46" s="292"/>
      <c r="AE46" s="292"/>
      <c r="AF46" s="292"/>
      <c r="AG46" s="292"/>
      <c r="AH46" s="292">
        <f t="shared" si="7"/>
        <v>0</v>
      </c>
      <c r="AI46" s="292"/>
      <c r="AJ46" s="292"/>
      <c r="AK46" s="292"/>
      <c r="AL46" s="292"/>
      <c r="AM46" s="292">
        <f t="shared" si="15"/>
        <v>0</v>
      </c>
      <c r="AN46" s="292"/>
      <c r="AO46" s="292"/>
      <c r="AP46" s="292"/>
      <c r="AQ46" s="292"/>
      <c r="AR46" s="292">
        <f t="shared" si="16"/>
        <v>0</v>
      </c>
      <c r="AS46" s="292"/>
      <c r="AT46" s="292"/>
      <c r="AU46" s="292"/>
      <c r="AV46" s="292"/>
      <c r="AW46" s="292">
        <f t="shared" si="8"/>
        <v>0</v>
      </c>
      <c r="AX46" s="292"/>
      <c r="AY46" s="292"/>
      <c r="AZ46" s="292"/>
      <c r="BA46" s="292"/>
      <c r="BB46" s="292">
        <f t="shared" si="19"/>
        <v>0</v>
      </c>
      <c r="BC46" s="292"/>
      <c r="BD46" s="292"/>
      <c r="BE46" s="292"/>
      <c r="BF46" s="292"/>
      <c r="BG46" s="292">
        <f t="shared" si="10"/>
        <v>0</v>
      </c>
      <c r="BH46" s="292"/>
      <c r="BI46" s="292"/>
      <c r="BJ46" s="292"/>
      <c r="BK46" s="292"/>
      <c r="BL46" s="292">
        <f t="shared" si="11"/>
        <v>0</v>
      </c>
      <c r="BM46" s="292"/>
      <c r="BN46" s="292"/>
      <c r="BO46" s="292"/>
      <c r="BP46" s="292"/>
      <c r="BQ46" s="292">
        <f t="shared" si="12"/>
        <v>0</v>
      </c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9"/>
      <c r="DP46" s="490">
        <v>1</v>
      </c>
      <c r="DQ46" s="292">
        <v>50000</v>
      </c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>
        <v>1</v>
      </c>
      <c r="EE46" s="292">
        <v>50000</v>
      </c>
      <c r="EF46" s="338">
        <f t="shared" si="13"/>
        <v>1</v>
      </c>
      <c r="EG46" s="338">
        <f t="shared" si="13"/>
        <v>50000</v>
      </c>
      <c r="EH46" s="491">
        <v>1</v>
      </c>
      <c r="EI46" s="491">
        <v>50000</v>
      </c>
      <c r="EJ46" s="491"/>
      <c r="EK46" s="491"/>
      <c r="EL46" s="343"/>
      <c r="EM46" s="344">
        <v>1</v>
      </c>
      <c r="EN46" s="343"/>
      <c r="EO46" s="343"/>
      <c r="EP46" s="343"/>
      <c r="EQ46" s="343"/>
      <c r="ER46" s="343"/>
      <c r="ES46" s="343"/>
      <c r="ET46" s="343"/>
    </row>
    <row r="47" spans="1:150" ht="93.75">
      <c r="A47" s="522">
        <v>40</v>
      </c>
      <c r="B47" s="536" t="s">
        <v>4159</v>
      </c>
      <c r="C47" s="524" t="s">
        <v>4160</v>
      </c>
      <c r="D47" s="530" t="s">
        <v>4161</v>
      </c>
      <c r="E47" s="537">
        <v>45000</v>
      </c>
      <c r="F47" s="537">
        <v>5000</v>
      </c>
      <c r="G47" s="404">
        <f t="shared" si="2"/>
        <v>50000</v>
      </c>
      <c r="H47" s="292">
        <v>20</v>
      </c>
      <c r="I47" s="521">
        <f t="shared" si="0"/>
        <v>393.75</v>
      </c>
      <c r="J47" s="281">
        <f t="shared" si="14"/>
        <v>2893.75</v>
      </c>
      <c r="K47" s="537" t="s">
        <v>4162</v>
      </c>
      <c r="L47" s="400"/>
      <c r="M47" s="521">
        <f t="shared" si="1"/>
        <v>0</v>
      </c>
      <c r="N47" s="281">
        <f t="shared" si="3"/>
        <v>0</v>
      </c>
      <c r="O47" s="282">
        <f t="shared" si="4"/>
        <v>0</v>
      </c>
      <c r="P47" s="282">
        <f t="shared" si="5"/>
        <v>0</v>
      </c>
      <c r="Q47" s="282">
        <f t="shared" si="5"/>
        <v>0</v>
      </c>
      <c r="R47" s="282">
        <f t="shared" si="5"/>
        <v>0</v>
      </c>
      <c r="S47" s="538" t="s">
        <v>4158</v>
      </c>
      <c r="T47" s="379"/>
      <c r="U47" s="292"/>
      <c r="V47" s="292"/>
      <c r="W47" s="292"/>
      <c r="X47" s="292">
        <f t="shared" si="18"/>
        <v>0</v>
      </c>
      <c r="Y47" s="292"/>
      <c r="Z47" s="292"/>
      <c r="AA47" s="292"/>
      <c r="AB47" s="292"/>
      <c r="AC47" s="292">
        <f t="shared" si="17"/>
        <v>0</v>
      </c>
      <c r="AD47" s="292"/>
      <c r="AE47" s="292"/>
      <c r="AF47" s="292"/>
      <c r="AG47" s="292"/>
      <c r="AH47" s="292">
        <f t="shared" si="7"/>
        <v>0</v>
      </c>
      <c r="AI47" s="292"/>
      <c r="AJ47" s="292"/>
      <c r="AK47" s="292"/>
      <c r="AL47" s="292"/>
      <c r="AM47" s="292">
        <f t="shared" si="15"/>
        <v>0</v>
      </c>
      <c r="AN47" s="292"/>
      <c r="AO47" s="292"/>
      <c r="AP47" s="292"/>
      <c r="AQ47" s="292"/>
      <c r="AR47" s="292">
        <f t="shared" si="16"/>
        <v>0</v>
      </c>
      <c r="AS47" s="292"/>
      <c r="AT47" s="292"/>
      <c r="AU47" s="292"/>
      <c r="AV47" s="292"/>
      <c r="AW47" s="292">
        <f t="shared" si="8"/>
        <v>0</v>
      </c>
      <c r="AX47" s="292"/>
      <c r="AY47" s="292"/>
      <c r="AZ47" s="292"/>
      <c r="BA47" s="292"/>
      <c r="BB47" s="292">
        <f t="shared" si="19"/>
        <v>0</v>
      </c>
      <c r="BC47" s="292"/>
      <c r="BD47" s="292"/>
      <c r="BE47" s="292"/>
      <c r="BF47" s="292"/>
      <c r="BG47" s="292">
        <f t="shared" si="10"/>
        <v>0</v>
      </c>
      <c r="BH47" s="292"/>
      <c r="BI47" s="292"/>
      <c r="BJ47" s="292"/>
      <c r="BK47" s="292"/>
      <c r="BL47" s="292">
        <f t="shared" si="11"/>
        <v>0</v>
      </c>
      <c r="BM47" s="292"/>
      <c r="BN47" s="292"/>
      <c r="BO47" s="292"/>
      <c r="BP47" s="292"/>
      <c r="BQ47" s="292">
        <f t="shared" si="12"/>
        <v>0</v>
      </c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9"/>
      <c r="DP47" s="490">
        <v>1</v>
      </c>
      <c r="DQ47" s="292">
        <v>50000</v>
      </c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>
        <v>1</v>
      </c>
      <c r="EE47" s="292">
        <v>50000</v>
      </c>
      <c r="EF47" s="338">
        <f t="shared" si="13"/>
        <v>1</v>
      </c>
      <c r="EG47" s="338">
        <f t="shared" si="13"/>
        <v>50000</v>
      </c>
      <c r="EH47" s="491">
        <v>1</v>
      </c>
      <c r="EI47" s="491">
        <v>50000</v>
      </c>
      <c r="EJ47" s="491"/>
      <c r="EK47" s="491"/>
      <c r="EL47" s="343"/>
      <c r="EM47" s="344">
        <v>1</v>
      </c>
      <c r="EN47" s="343"/>
      <c r="EO47" s="343"/>
      <c r="EP47" s="343"/>
      <c r="EQ47" s="343"/>
      <c r="ER47" s="343"/>
      <c r="ES47" s="343"/>
      <c r="ET47" s="343"/>
    </row>
    <row r="48" spans="1:150" ht="131.25">
      <c r="A48" s="522">
        <v>41</v>
      </c>
      <c r="B48" s="536" t="s">
        <v>4163</v>
      </c>
      <c r="C48" s="524" t="s">
        <v>4164</v>
      </c>
      <c r="D48" s="530" t="s">
        <v>4165</v>
      </c>
      <c r="E48" s="537">
        <v>38700</v>
      </c>
      <c r="F48" s="537">
        <v>4300</v>
      </c>
      <c r="G48" s="404">
        <f t="shared" si="2"/>
        <v>43000</v>
      </c>
      <c r="H48" s="292">
        <v>20</v>
      </c>
      <c r="I48" s="521">
        <f t="shared" si="0"/>
        <v>338.625</v>
      </c>
      <c r="J48" s="281">
        <f t="shared" si="14"/>
        <v>2488.625</v>
      </c>
      <c r="K48" s="537" t="s">
        <v>4166</v>
      </c>
      <c r="L48" s="400"/>
      <c r="M48" s="521">
        <f t="shared" si="1"/>
        <v>0</v>
      </c>
      <c r="N48" s="281">
        <f t="shared" si="3"/>
        <v>0</v>
      </c>
      <c r="O48" s="282">
        <f t="shared" si="4"/>
        <v>2043</v>
      </c>
      <c r="P48" s="282">
        <f t="shared" si="5"/>
        <v>0</v>
      </c>
      <c r="Q48" s="282">
        <f t="shared" si="5"/>
        <v>2043</v>
      </c>
      <c r="R48" s="282">
        <f t="shared" si="5"/>
        <v>0</v>
      </c>
      <c r="S48" s="539" t="s">
        <v>4167</v>
      </c>
      <c r="T48" s="379" t="s">
        <v>3550</v>
      </c>
      <c r="U48" s="292">
        <v>0</v>
      </c>
      <c r="V48" s="292">
        <v>2043</v>
      </c>
      <c r="W48" s="292"/>
      <c r="X48" s="292">
        <f t="shared" si="18"/>
        <v>2043</v>
      </c>
      <c r="Y48" s="292"/>
      <c r="Z48" s="292"/>
      <c r="AA48" s="292"/>
      <c r="AB48" s="292"/>
      <c r="AC48" s="292">
        <f t="shared" si="17"/>
        <v>0</v>
      </c>
      <c r="AD48" s="292"/>
      <c r="AE48" s="292"/>
      <c r="AF48" s="292"/>
      <c r="AG48" s="292"/>
      <c r="AH48" s="292">
        <f t="shared" si="7"/>
        <v>0</v>
      </c>
      <c r="AI48" s="292"/>
      <c r="AJ48" s="292"/>
      <c r="AK48" s="292"/>
      <c r="AL48" s="292"/>
      <c r="AM48" s="292">
        <f t="shared" si="15"/>
        <v>0</v>
      </c>
      <c r="AN48" s="292"/>
      <c r="AO48" s="292"/>
      <c r="AP48" s="292"/>
      <c r="AQ48" s="292"/>
      <c r="AR48" s="292">
        <f t="shared" si="16"/>
        <v>0</v>
      </c>
      <c r="AS48" s="292"/>
      <c r="AT48" s="292"/>
      <c r="AU48" s="292"/>
      <c r="AV48" s="292"/>
      <c r="AW48" s="292">
        <f t="shared" si="8"/>
        <v>0</v>
      </c>
      <c r="AX48" s="292"/>
      <c r="AY48" s="292"/>
      <c r="AZ48" s="292"/>
      <c r="BA48" s="292"/>
      <c r="BB48" s="292">
        <f t="shared" si="19"/>
        <v>0</v>
      </c>
      <c r="BC48" s="292"/>
      <c r="BD48" s="292"/>
      <c r="BE48" s="292"/>
      <c r="BF48" s="292"/>
      <c r="BG48" s="292">
        <f t="shared" si="10"/>
        <v>0</v>
      </c>
      <c r="BH48" s="292"/>
      <c r="BI48" s="292"/>
      <c r="BJ48" s="292"/>
      <c r="BK48" s="292"/>
      <c r="BL48" s="292">
        <f t="shared" si="11"/>
        <v>0</v>
      </c>
      <c r="BM48" s="292"/>
      <c r="BN48" s="292"/>
      <c r="BO48" s="292"/>
      <c r="BP48" s="292"/>
      <c r="BQ48" s="292">
        <f t="shared" si="12"/>
        <v>0</v>
      </c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9"/>
      <c r="DP48" s="490">
        <v>1</v>
      </c>
      <c r="DQ48" s="292">
        <v>43000</v>
      </c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>
        <v>1</v>
      </c>
      <c r="EE48" s="292">
        <v>43000</v>
      </c>
      <c r="EF48" s="338">
        <f t="shared" si="13"/>
        <v>1</v>
      </c>
      <c r="EG48" s="338">
        <f t="shared" si="13"/>
        <v>43000</v>
      </c>
      <c r="EH48" s="491"/>
      <c r="EI48" s="491"/>
      <c r="EJ48" s="491">
        <v>1</v>
      </c>
      <c r="EK48" s="491">
        <v>43000</v>
      </c>
      <c r="EL48" s="343"/>
      <c r="EM48" s="344">
        <v>1</v>
      </c>
      <c r="EN48" s="343"/>
      <c r="EO48" s="343"/>
      <c r="EP48" s="343"/>
      <c r="EQ48" s="343"/>
      <c r="ER48" s="343"/>
      <c r="ES48" s="343"/>
      <c r="ET48" s="343"/>
    </row>
    <row r="49" spans="1:150" ht="16.5">
      <c r="A49" s="522"/>
      <c r="B49" s="540"/>
      <c r="C49" s="540"/>
      <c r="D49" s="522"/>
      <c r="E49" s="357"/>
      <c r="F49" s="357"/>
      <c r="G49" s="404"/>
      <c r="H49" s="292"/>
      <c r="I49" s="521">
        <f t="shared" si="0"/>
        <v>0</v>
      </c>
      <c r="J49" s="281"/>
      <c r="K49" s="386"/>
      <c r="L49" s="400"/>
      <c r="M49" s="521">
        <f t="shared" si="1"/>
        <v>0</v>
      </c>
      <c r="N49" s="281">
        <f t="shared" si="3"/>
        <v>0</v>
      </c>
      <c r="O49" s="282">
        <f t="shared" si="4"/>
        <v>0</v>
      </c>
      <c r="P49" s="282">
        <f t="shared" si="5"/>
        <v>0</v>
      </c>
      <c r="Q49" s="282">
        <f t="shared" si="5"/>
        <v>0</v>
      </c>
      <c r="R49" s="282">
        <f t="shared" si="5"/>
        <v>0</v>
      </c>
      <c r="S49" s="386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9"/>
      <c r="DP49" s="490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338">
        <f t="shared" si="13"/>
        <v>0</v>
      </c>
      <c r="EG49" s="338">
        <f t="shared" si="13"/>
        <v>0</v>
      </c>
      <c r="EH49" s="491"/>
      <c r="EI49" s="491"/>
      <c r="EJ49" s="491"/>
      <c r="EK49" s="491"/>
      <c r="EL49" s="343"/>
      <c r="EM49" s="344"/>
      <c r="EN49" s="343"/>
      <c r="EO49" s="343"/>
      <c r="EP49" s="343"/>
      <c r="EQ49" s="343"/>
      <c r="ER49" s="343"/>
      <c r="ES49" s="343"/>
      <c r="ET49" s="343"/>
    </row>
    <row r="50" spans="1:150" ht="16.5">
      <c r="A50" s="528"/>
      <c r="B50" s="541" t="s">
        <v>4168</v>
      </c>
      <c r="C50" s="541"/>
      <c r="D50" s="528"/>
      <c r="E50" s="506">
        <f t="shared" ref="E50:BP50" si="20">SUM(E8:E49)</f>
        <v>2081775</v>
      </c>
      <c r="F50" s="506">
        <f t="shared" si="20"/>
        <v>243250</v>
      </c>
      <c r="G50" s="506">
        <f t="shared" si="20"/>
        <v>2325025</v>
      </c>
      <c r="H50" s="506">
        <f t="shared" si="20"/>
        <v>820</v>
      </c>
      <c r="I50" s="521">
        <f t="shared" si="0"/>
        <v>18309.571874999994</v>
      </c>
      <c r="J50" s="506">
        <f t="shared" si="20"/>
        <v>134560.82187499999</v>
      </c>
      <c r="K50" s="506">
        <f t="shared" si="20"/>
        <v>0</v>
      </c>
      <c r="L50" s="542">
        <f t="shared" si="20"/>
        <v>351</v>
      </c>
      <c r="M50" s="543">
        <f t="shared" si="20"/>
        <v>153560.13750000001</v>
      </c>
      <c r="N50" s="506">
        <f t="shared" si="20"/>
        <v>1128545.1375</v>
      </c>
      <c r="O50" s="506">
        <f t="shared" si="20"/>
        <v>351103</v>
      </c>
      <c r="P50" s="506">
        <f t="shared" si="20"/>
        <v>302111</v>
      </c>
      <c r="Q50" s="506">
        <f t="shared" si="20"/>
        <v>48992</v>
      </c>
      <c r="R50" s="506">
        <f t="shared" si="20"/>
        <v>0</v>
      </c>
      <c r="S50" s="506">
        <f t="shared" si="20"/>
        <v>118964</v>
      </c>
      <c r="T50" s="506">
        <f t="shared" si="20"/>
        <v>279118</v>
      </c>
      <c r="U50" s="506">
        <f t="shared" si="20"/>
        <v>98634</v>
      </c>
      <c r="V50" s="506">
        <f t="shared" si="20"/>
        <v>17279</v>
      </c>
      <c r="W50" s="506">
        <f t="shared" si="20"/>
        <v>0</v>
      </c>
      <c r="X50" s="506">
        <f t="shared" si="20"/>
        <v>115913</v>
      </c>
      <c r="Y50" s="506">
        <f t="shared" si="20"/>
        <v>159496</v>
      </c>
      <c r="Z50" s="506">
        <f t="shared" si="20"/>
        <v>54380</v>
      </c>
      <c r="AA50" s="506">
        <f t="shared" si="20"/>
        <v>9160</v>
      </c>
      <c r="AB50" s="506">
        <f t="shared" si="20"/>
        <v>0</v>
      </c>
      <c r="AC50" s="506">
        <f t="shared" si="20"/>
        <v>63540</v>
      </c>
      <c r="AD50" s="506">
        <f t="shared" si="20"/>
        <v>0</v>
      </c>
      <c r="AE50" s="506">
        <f t="shared" si="20"/>
        <v>24050</v>
      </c>
      <c r="AF50" s="506">
        <f t="shared" si="20"/>
        <v>3900</v>
      </c>
      <c r="AG50" s="506">
        <f t="shared" si="20"/>
        <v>0</v>
      </c>
      <c r="AH50" s="506">
        <f t="shared" si="20"/>
        <v>27950</v>
      </c>
      <c r="AI50" s="506">
        <f t="shared" si="20"/>
        <v>0</v>
      </c>
      <c r="AJ50" s="506">
        <f t="shared" si="20"/>
        <v>39525</v>
      </c>
      <c r="AK50" s="506">
        <f t="shared" si="20"/>
        <v>5825</v>
      </c>
      <c r="AL50" s="506">
        <f t="shared" si="20"/>
        <v>0</v>
      </c>
      <c r="AM50" s="506">
        <f t="shared" si="20"/>
        <v>45350</v>
      </c>
      <c r="AN50" s="506">
        <f t="shared" si="20"/>
        <v>0</v>
      </c>
      <c r="AO50" s="506">
        <f t="shared" si="20"/>
        <v>22250</v>
      </c>
      <c r="AP50" s="506">
        <f t="shared" si="20"/>
        <v>3650</v>
      </c>
      <c r="AQ50" s="506">
        <f t="shared" si="20"/>
        <v>0</v>
      </c>
      <c r="AR50" s="506">
        <f t="shared" si="20"/>
        <v>25900</v>
      </c>
      <c r="AS50" s="506">
        <f t="shared" si="20"/>
        <v>0</v>
      </c>
      <c r="AT50" s="506">
        <f t="shared" si="20"/>
        <v>17000</v>
      </c>
      <c r="AU50" s="506">
        <f t="shared" si="20"/>
        <v>2450</v>
      </c>
      <c r="AV50" s="506">
        <f t="shared" si="20"/>
        <v>0</v>
      </c>
      <c r="AW50" s="506">
        <f t="shared" si="20"/>
        <v>19450</v>
      </c>
      <c r="AX50" s="506">
        <f t="shared" si="20"/>
        <v>0</v>
      </c>
      <c r="AY50" s="506">
        <f t="shared" si="20"/>
        <v>18022</v>
      </c>
      <c r="AZ50" s="506">
        <f t="shared" si="20"/>
        <v>3078</v>
      </c>
      <c r="BA50" s="506">
        <f t="shared" si="20"/>
        <v>0</v>
      </c>
      <c r="BB50" s="506">
        <f t="shared" si="20"/>
        <v>21100</v>
      </c>
      <c r="BC50" s="506">
        <f t="shared" si="20"/>
        <v>0</v>
      </c>
      <c r="BD50" s="506">
        <f t="shared" si="20"/>
        <v>15125</v>
      </c>
      <c r="BE50" s="506">
        <f t="shared" si="20"/>
        <v>1925</v>
      </c>
      <c r="BF50" s="506">
        <f t="shared" si="20"/>
        <v>0</v>
      </c>
      <c r="BG50" s="506">
        <f t="shared" si="20"/>
        <v>17050</v>
      </c>
      <c r="BH50" s="506">
        <f t="shared" si="20"/>
        <v>0</v>
      </c>
      <c r="BI50" s="506">
        <f t="shared" si="20"/>
        <v>10750</v>
      </c>
      <c r="BJ50" s="506">
        <f t="shared" si="20"/>
        <v>1350</v>
      </c>
      <c r="BK50" s="506">
        <f t="shared" si="20"/>
        <v>0</v>
      </c>
      <c r="BL50" s="506">
        <f t="shared" si="20"/>
        <v>12100</v>
      </c>
      <c r="BM50" s="506">
        <f t="shared" si="20"/>
        <v>0</v>
      </c>
      <c r="BN50" s="506">
        <f t="shared" si="20"/>
        <v>2375</v>
      </c>
      <c r="BO50" s="506">
        <f t="shared" si="20"/>
        <v>375</v>
      </c>
      <c r="BP50" s="506">
        <f t="shared" si="20"/>
        <v>0</v>
      </c>
      <c r="BQ50" s="506">
        <f t="shared" ref="BQ50:EB50" si="21">SUM(BQ8:BQ49)</f>
        <v>2750</v>
      </c>
      <c r="BR50" s="506">
        <f t="shared" si="21"/>
        <v>0</v>
      </c>
      <c r="BS50" s="506">
        <f t="shared" si="21"/>
        <v>0</v>
      </c>
      <c r="BT50" s="506">
        <f t="shared" si="21"/>
        <v>0</v>
      </c>
      <c r="BU50" s="506">
        <f t="shared" si="21"/>
        <v>0</v>
      </c>
      <c r="BV50" s="506">
        <f t="shared" si="21"/>
        <v>0</v>
      </c>
      <c r="BW50" s="506">
        <f t="shared" si="21"/>
        <v>0</v>
      </c>
      <c r="BX50" s="506">
        <f t="shared" si="21"/>
        <v>0</v>
      </c>
      <c r="BY50" s="506">
        <f t="shared" si="21"/>
        <v>0</v>
      </c>
      <c r="BZ50" s="506">
        <f t="shared" si="21"/>
        <v>0</v>
      </c>
      <c r="CA50" s="506">
        <f t="shared" si="21"/>
        <v>0</v>
      </c>
      <c r="CB50" s="506">
        <f t="shared" si="21"/>
        <v>0</v>
      </c>
      <c r="CC50" s="506">
        <f t="shared" si="21"/>
        <v>0</v>
      </c>
      <c r="CD50" s="506">
        <f t="shared" si="21"/>
        <v>0</v>
      </c>
      <c r="CE50" s="506">
        <f t="shared" si="21"/>
        <v>0</v>
      </c>
      <c r="CF50" s="506">
        <f t="shared" si="21"/>
        <v>0</v>
      </c>
      <c r="CG50" s="506">
        <f t="shared" si="21"/>
        <v>0</v>
      </c>
      <c r="CH50" s="506">
        <f t="shared" si="21"/>
        <v>0</v>
      </c>
      <c r="CI50" s="506">
        <f t="shared" si="21"/>
        <v>0</v>
      </c>
      <c r="CJ50" s="506">
        <f t="shared" si="21"/>
        <v>0</v>
      </c>
      <c r="CK50" s="506">
        <f t="shared" si="21"/>
        <v>0</v>
      </c>
      <c r="CL50" s="506">
        <f t="shared" si="21"/>
        <v>0</v>
      </c>
      <c r="CM50" s="506">
        <f t="shared" si="21"/>
        <v>0</v>
      </c>
      <c r="CN50" s="506">
        <f t="shared" si="21"/>
        <v>0</v>
      </c>
      <c r="CO50" s="506">
        <f t="shared" si="21"/>
        <v>0</v>
      </c>
      <c r="CP50" s="506">
        <f t="shared" si="21"/>
        <v>0</v>
      </c>
      <c r="CQ50" s="506">
        <f t="shared" si="21"/>
        <v>0</v>
      </c>
      <c r="CR50" s="506">
        <f t="shared" si="21"/>
        <v>0</v>
      </c>
      <c r="CS50" s="506">
        <f t="shared" si="21"/>
        <v>0</v>
      </c>
      <c r="CT50" s="506">
        <f t="shared" si="21"/>
        <v>0</v>
      </c>
      <c r="CU50" s="506">
        <f t="shared" si="21"/>
        <v>0</v>
      </c>
      <c r="CV50" s="506">
        <f t="shared" si="21"/>
        <v>0</v>
      </c>
      <c r="CW50" s="506">
        <f t="shared" si="21"/>
        <v>0</v>
      </c>
      <c r="CX50" s="506">
        <f t="shared" si="21"/>
        <v>0</v>
      </c>
      <c r="CY50" s="506">
        <f t="shared" si="21"/>
        <v>0</v>
      </c>
      <c r="CZ50" s="506">
        <f t="shared" si="21"/>
        <v>0</v>
      </c>
      <c r="DA50" s="506">
        <f t="shared" si="21"/>
        <v>0</v>
      </c>
      <c r="DB50" s="506">
        <f t="shared" si="21"/>
        <v>0</v>
      </c>
      <c r="DC50" s="506">
        <f t="shared" si="21"/>
        <v>0</v>
      </c>
      <c r="DD50" s="506">
        <f t="shared" si="21"/>
        <v>0</v>
      </c>
      <c r="DE50" s="506">
        <f t="shared" si="21"/>
        <v>0</v>
      </c>
      <c r="DF50" s="506">
        <f t="shared" si="21"/>
        <v>0</v>
      </c>
      <c r="DG50" s="506">
        <f t="shared" si="21"/>
        <v>0</v>
      </c>
      <c r="DH50" s="506">
        <f t="shared" si="21"/>
        <v>0</v>
      </c>
      <c r="DI50" s="506">
        <f t="shared" si="21"/>
        <v>0</v>
      </c>
      <c r="DJ50" s="506">
        <f t="shared" si="21"/>
        <v>0</v>
      </c>
      <c r="DK50" s="506">
        <f t="shared" si="21"/>
        <v>0</v>
      </c>
      <c r="DL50" s="506">
        <f t="shared" si="21"/>
        <v>0</v>
      </c>
      <c r="DM50" s="506">
        <f t="shared" si="21"/>
        <v>0</v>
      </c>
      <c r="DN50" s="506">
        <f t="shared" si="21"/>
        <v>0</v>
      </c>
      <c r="DO50" s="506">
        <f t="shared" si="21"/>
        <v>0</v>
      </c>
      <c r="DP50" s="506">
        <f t="shared" si="21"/>
        <v>36</v>
      </c>
      <c r="DQ50" s="506">
        <f t="shared" si="21"/>
        <v>2087525</v>
      </c>
      <c r="DR50" s="506">
        <f t="shared" si="21"/>
        <v>5</v>
      </c>
      <c r="DS50" s="506">
        <f t="shared" si="21"/>
        <v>237500</v>
      </c>
      <c r="DT50" s="506">
        <f t="shared" si="21"/>
        <v>9</v>
      </c>
      <c r="DU50" s="506">
        <f t="shared" si="21"/>
        <v>427500</v>
      </c>
      <c r="DV50" s="506">
        <f t="shared" si="21"/>
        <v>13</v>
      </c>
      <c r="DW50" s="506">
        <f t="shared" si="21"/>
        <v>655500</v>
      </c>
      <c r="DX50" s="506">
        <f t="shared" si="21"/>
        <v>8</v>
      </c>
      <c r="DY50" s="506">
        <f t="shared" si="21"/>
        <v>517750</v>
      </c>
      <c r="DZ50" s="506">
        <f t="shared" si="21"/>
        <v>6</v>
      </c>
      <c r="EA50" s="506">
        <f t="shared" si="21"/>
        <v>441275</v>
      </c>
      <c r="EB50" s="506">
        <f t="shared" si="21"/>
        <v>0</v>
      </c>
      <c r="EC50" s="506">
        <f t="shared" ref="EC50:EK50" si="22">SUM(EC8:EC49)</f>
        <v>0</v>
      </c>
      <c r="ED50" s="506">
        <f t="shared" si="22"/>
        <v>5</v>
      </c>
      <c r="EE50" s="506">
        <f t="shared" si="22"/>
        <v>283000</v>
      </c>
      <c r="EF50" s="506">
        <f t="shared" si="22"/>
        <v>41</v>
      </c>
      <c r="EG50" s="506">
        <f t="shared" si="22"/>
        <v>2325025</v>
      </c>
      <c r="EH50" s="506">
        <f t="shared" si="22"/>
        <v>25</v>
      </c>
      <c r="EI50" s="506">
        <f t="shared" si="22"/>
        <v>1427025</v>
      </c>
      <c r="EJ50" s="506">
        <f t="shared" si="22"/>
        <v>16</v>
      </c>
      <c r="EK50" s="506">
        <f t="shared" si="22"/>
        <v>898000</v>
      </c>
      <c r="EL50" s="534"/>
      <c r="EM50" s="535"/>
      <c r="EN50" s="534"/>
      <c r="EO50" s="534"/>
      <c r="EP50" s="534"/>
      <c r="EQ50" s="534"/>
      <c r="ER50" s="534"/>
      <c r="ES50" s="534"/>
      <c r="ET50" s="534"/>
    </row>
    <row r="52" spans="1:150">
      <c r="G52">
        <f>G50-G48-G47-G46-G15-G14</f>
        <v>2042025</v>
      </c>
    </row>
    <row r="53" spans="1:150">
      <c r="G53">
        <f>G48+G47+G46+G15+G14</f>
        <v>283000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61"/>
  <sheetViews>
    <sheetView topLeftCell="A58" workbookViewId="0">
      <selection activeCell="G8" sqref="G8:G60"/>
    </sheetView>
  </sheetViews>
  <sheetFormatPr defaultRowHeight="15"/>
  <sheetData>
    <row r="1" spans="1:150" ht="18">
      <c r="A1" s="713" t="s">
        <v>3412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544"/>
      <c r="M1" s="545"/>
      <c r="N1" s="546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713" t="s">
        <v>3413</v>
      </c>
      <c r="DQ1" s="713"/>
      <c r="DR1" s="713"/>
      <c r="DS1" s="713"/>
      <c r="DT1" s="713"/>
      <c r="DU1" s="713"/>
      <c r="DV1" s="713"/>
      <c r="DW1" s="713"/>
      <c r="DX1" s="713"/>
      <c r="DY1" s="713"/>
      <c r="DZ1" s="713"/>
      <c r="EA1" s="713"/>
      <c r="EB1" s="713"/>
      <c r="EC1" s="713"/>
      <c r="ED1" s="713"/>
      <c r="EE1" s="466"/>
      <c r="EF1" s="466"/>
      <c r="EG1" s="466"/>
      <c r="EH1" s="466"/>
      <c r="EI1" s="466"/>
      <c r="EJ1" s="466"/>
      <c r="EK1" s="466"/>
      <c r="EL1" s="466"/>
      <c r="EM1" s="467"/>
      <c r="EN1" s="466"/>
      <c r="EO1" s="466"/>
      <c r="EP1" s="466"/>
      <c r="EQ1" s="466"/>
      <c r="ER1" s="466"/>
      <c r="ES1" s="466"/>
      <c r="ET1" s="466"/>
    </row>
    <row r="2" spans="1:150" ht="18">
      <c r="A2" s="721" t="s">
        <v>3849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544"/>
      <c r="M2" s="544"/>
      <c r="N2" s="547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8"/>
      <c r="AE2" s="544"/>
      <c r="AF2" s="544"/>
      <c r="AG2" s="544"/>
      <c r="AH2" s="544"/>
      <c r="AI2" s="544"/>
      <c r="AJ2" s="544"/>
      <c r="AK2" s="544"/>
      <c r="AL2" s="544"/>
      <c r="AM2" s="544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3"/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  <c r="DO2" s="473"/>
      <c r="DP2" s="474"/>
      <c r="DQ2" s="473"/>
      <c r="DR2" s="473"/>
      <c r="DS2" s="473"/>
      <c r="DT2" s="517" t="s">
        <v>3489</v>
      </c>
      <c r="DU2" s="517"/>
      <c r="DV2" s="473"/>
      <c r="DW2" s="473"/>
      <c r="DX2" s="473"/>
      <c r="DY2" s="473"/>
      <c r="DZ2" s="473"/>
      <c r="EA2" s="473"/>
      <c r="EB2" s="473"/>
      <c r="EC2" s="473"/>
      <c r="ED2" s="473"/>
      <c r="EE2" s="473"/>
      <c r="EF2" s="473"/>
      <c r="EG2" s="473"/>
      <c r="EH2" s="473"/>
      <c r="EI2" s="473"/>
      <c r="EJ2" s="473"/>
      <c r="EK2" s="473"/>
      <c r="EL2" s="473"/>
      <c r="EM2" s="474"/>
      <c r="EN2" s="473"/>
      <c r="EO2" s="473"/>
      <c r="EP2" s="473"/>
      <c r="EQ2" s="473"/>
      <c r="ER2" s="473"/>
      <c r="ES2" s="473"/>
      <c r="ET2" s="473"/>
    </row>
    <row r="3" spans="1:150" ht="15.75">
      <c r="A3" s="722" t="s">
        <v>3415</v>
      </c>
      <c r="B3" s="724" t="s">
        <v>3490</v>
      </c>
      <c r="C3" s="724" t="s">
        <v>3416</v>
      </c>
      <c r="D3" s="724" t="s">
        <v>3417</v>
      </c>
      <c r="E3" s="724" t="s">
        <v>4169</v>
      </c>
      <c r="F3" s="724" t="s">
        <v>3721</v>
      </c>
      <c r="G3" s="724" t="s">
        <v>3722</v>
      </c>
      <c r="H3" s="724" t="s">
        <v>3419</v>
      </c>
      <c r="I3" s="718" t="s">
        <v>4170</v>
      </c>
      <c r="J3" s="724" t="s">
        <v>3420</v>
      </c>
      <c r="K3" s="714" t="s">
        <v>4171</v>
      </c>
      <c r="L3" s="724" t="s">
        <v>4172</v>
      </c>
      <c r="M3" s="718" t="s">
        <v>4173</v>
      </c>
      <c r="N3" s="715" t="s">
        <v>4174</v>
      </c>
      <c r="O3" s="716" t="s">
        <v>3425</v>
      </c>
      <c r="P3" s="716"/>
      <c r="Q3" s="716"/>
      <c r="R3" s="343"/>
      <c r="S3" s="717" t="s">
        <v>3427</v>
      </c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549"/>
      <c r="DP3" s="4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343"/>
      <c r="EM3" s="344"/>
      <c r="EN3" s="343"/>
      <c r="EO3" s="343"/>
      <c r="EP3" s="343"/>
      <c r="EQ3" s="343"/>
      <c r="ER3" s="343"/>
      <c r="ES3" s="343"/>
      <c r="ET3" s="343"/>
    </row>
    <row r="4" spans="1:150" ht="26.25" thickBot="1">
      <c r="A4" s="723"/>
      <c r="B4" s="725"/>
      <c r="C4" s="724"/>
      <c r="D4" s="725"/>
      <c r="E4" s="726"/>
      <c r="F4" s="724"/>
      <c r="G4" s="724"/>
      <c r="H4" s="726"/>
      <c r="I4" s="719"/>
      <c r="J4" s="724"/>
      <c r="K4" s="726"/>
      <c r="L4" s="724"/>
      <c r="M4" s="719"/>
      <c r="N4" s="715"/>
      <c r="O4" s="716"/>
      <c r="P4" s="716"/>
      <c r="Q4" s="716"/>
      <c r="R4" s="550"/>
      <c r="S4" s="714" t="s">
        <v>915</v>
      </c>
      <c r="T4" s="714"/>
      <c r="U4" s="714"/>
      <c r="V4" s="714"/>
      <c r="W4" s="714"/>
      <c r="X4" s="714"/>
      <c r="Y4" s="714" t="s">
        <v>728</v>
      </c>
      <c r="Z4" s="714"/>
      <c r="AA4" s="714"/>
      <c r="AB4" s="714"/>
      <c r="AC4" s="714"/>
      <c r="AD4" s="714" t="s">
        <v>773</v>
      </c>
      <c r="AE4" s="714"/>
      <c r="AF4" s="714"/>
      <c r="AG4" s="714"/>
      <c r="AH4" s="714"/>
      <c r="AI4" s="714" t="s">
        <v>3428</v>
      </c>
      <c r="AJ4" s="714"/>
      <c r="AK4" s="714"/>
      <c r="AL4" s="714"/>
      <c r="AM4" s="714"/>
      <c r="AN4" s="714" t="s">
        <v>3429</v>
      </c>
      <c r="AO4" s="714"/>
      <c r="AP4" s="714"/>
      <c r="AQ4" s="714"/>
      <c r="AR4" s="714"/>
      <c r="AS4" s="714" t="s">
        <v>3430</v>
      </c>
      <c r="AT4" s="714"/>
      <c r="AU4" s="714"/>
      <c r="AV4" s="714"/>
      <c r="AW4" s="714"/>
      <c r="AX4" s="714" t="s">
        <v>3431</v>
      </c>
      <c r="AY4" s="714"/>
      <c r="AZ4" s="714"/>
      <c r="BA4" s="714"/>
      <c r="BB4" s="714"/>
      <c r="BC4" s="714" t="s">
        <v>3432</v>
      </c>
      <c r="BD4" s="714"/>
      <c r="BE4" s="714"/>
      <c r="BF4" s="714"/>
      <c r="BG4" s="714"/>
      <c r="BH4" s="714" t="s">
        <v>3433</v>
      </c>
      <c r="BI4" s="714"/>
      <c r="BJ4" s="714"/>
      <c r="BK4" s="714"/>
      <c r="BL4" s="714"/>
      <c r="BM4" s="714" t="s">
        <v>3434</v>
      </c>
      <c r="BN4" s="714"/>
      <c r="BO4" s="714"/>
      <c r="BP4" s="714"/>
      <c r="BQ4" s="714"/>
      <c r="BR4" s="714" t="s">
        <v>3435</v>
      </c>
      <c r="BS4" s="714"/>
      <c r="BT4" s="714"/>
      <c r="BU4" s="714"/>
      <c r="BV4" s="714"/>
      <c r="BW4" s="714" t="s">
        <v>3436</v>
      </c>
      <c r="BX4" s="714"/>
      <c r="BY4" s="714"/>
      <c r="BZ4" s="714"/>
      <c r="CA4" s="714"/>
      <c r="CB4" s="714" t="s">
        <v>3437</v>
      </c>
      <c r="CC4" s="714"/>
      <c r="CD4" s="714"/>
      <c r="CE4" s="714"/>
      <c r="CF4" s="714"/>
      <c r="CG4" s="714" t="s">
        <v>3438</v>
      </c>
      <c r="CH4" s="714"/>
      <c r="CI4" s="714"/>
      <c r="CJ4" s="714"/>
      <c r="CK4" s="714"/>
      <c r="CL4" s="714" t="s">
        <v>3439</v>
      </c>
      <c r="CM4" s="714"/>
      <c r="CN4" s="714"/>
      <c r="CO4" s="714"/>
      <c r="CP4" s="714"/>
      <c r="CQ4" s="714" t="s">
        <v>3440</v>
      </c>
      <c r="CR4" s="714"/>
      <c r="CS4" s="714"/>
      <c r="CT4" s="714"/>
      <c r="CU4" s="714"/>
      <c r="CV4" s="714" t="s">
        <v>3441</v>
      </c>
      <c r="CW4" s="714"/>
      <c r="CX4" s="714"/>
      <c r="CY4" s="714"/>
      <c r="CZ4" s="714"/>
      <c r="DA4" s="714" t="s">
        <v>3442</v>
      </c>
      <c r="DB4" s="714"/>
      <c r="DC4" s="714"/>
      <c r="DD4" s="714"/>
      <c r="DE4" s="714"/>
      <c r="DF4" s="714" t="s">
        <v>3443</v>
      </c>
      <c r="DG4" s="714"/>
      <c r="DH4" s="714"/>
      <c r="DI4" s="714"/>
      <c r="DJ4" s="714"/>
      <c r="DK4" s="714" t="s">
        <v>3444</v>
      </c>
      <c r="DL4" s="714"/>
      <c r="DM4" s="714"/>
      <c r="DN4" s="714"/>
      <c r="DO4" s="714"/>
      <c r="DP4" s="706" t="s">
        <v>3445</v>
      </c>
      <c r="DQ4" s="706"/>
      <c r="DR4" s="706"/>
      <c r="DS4" s="706"/>
      <c r="DT4" s="706" t="s">
        <v>3498</v>
      </c>
      <c r="DU4" s="706"/>
      <c r="DV4" s="706"/>
      <c r="DW4" s="706"/>
      <c r="DX4" s="706"/>
      <c r="DY4" s="706"/>
      <c r="DZ4" s="706"/>
      <c r="EA4" s="706"/>
      <c r="EB4" s="706"/>
      <c r="EC4" s="706"/>
      <c r="ED4" s="706"/>
      <c r="EE4" s="706"/>
      <c r="EF4" s="477"/>
      <c r="EG4" s="477"/>
      <c r="EH4" s="477"/>
      <c r="EI4" s="518" t="s">
        <v>3852</v>
      </c>
      <c r="EJ4" s="477"/>
      <c r="EK4" s="477" t="s">
        <v>3853</v>
      </c>
      <c r="EL4" s="314"/>
      <c r="EM4" s="315" t="s">
        <v>3500</v>
      </c>
      <c r="EN4" s="316"/>
      <c r="EO4" s="316"/>
      <c r="EP4" s="316"/>
      <c r="EQ4" s="316"/>
      <c r="ER4" s="316"/>
      <c r="ES4" s="316"/>
      <c r="ET4" s="316"/>
    </row>
    <row r="5" spans="1:150" ht="26.25" thickBot="1">
      <c r="A5" s="723"/>
      <c r="B5" s="725"/>
      <c r="C5" s="724"/>
      <c r="D5" s="725"/>
      <c r="E5" s="726"/>
      <c r="F5" s="724"/>
      <c r="G5" s="724"/>
      <c r="H5" s="726"/>
      <c r="I5" s="720"/>
      <c r="J5" s="724"/>
      <c r="K5" s="726"/>
      <c r="L5" s="724"/>
      <c r="M5" s="720"/>
      <c r="N5" s="715"/>
      <c r="O5" s="551" t="s">
        <v>3446</v>
      </c>
      <c r="P5" s="550" t="s">
        <v>3447</v>
      </c>
      <c r="Q5" s="550" t="s">
        <v>3448</v>
      </c>
      <c r="R5" s="550" t="s">
        <v>3721</v>
      </c>
      <c r="S5" s="552" t="s">
        <v>3854</v>
      </c>
      <c r="T5" s="552" t="s">
        <v>3450</v>
      </c>
      <c r="U5" s="553" t="s">
        <v>3631</v>
      </c>
      <c r="V5" s="553" t="s">
        <v>3448</v>
      </c>
      <c r="W5" s="553" t="s">
        <v>3721</v>
      </c>
      <c r="X5" s="550" t="s">
        <v>3446</v>
      </c>
      <c r="Y5" s="552" t="s">
        <v>3450</v>
      </c>
      <c r="Z5" s="553" t="s">
        <v>3631</v>
      </c>
      <c r="AA5" s="553" t="s">
        <v>3448</v>
      </c>
      <c r="AB5" s="553" t="s">
        <v>3721</v>
      </c>
      <c r="AC5" s="550" t="s">
        <v>3446</v>
      </c>
      <c r="AD5" s="552" t="s">
        <v>3450</v>
      </c>
      <c r="AE5" s="553" t="s">
        <v>3855</v>
      </c>
      <c r="AF5" s="553" t="s">
        <v>3448</v>
      </c>
      <c r="AG5" s="553" t="s">
        <v>3721</v>
      </c>
      <c r="AH5" s="550" t="s">
        <v>3446</v>
      </c>
      <c r="AI5" s="552" t="s">
        <v>3450</v>
      </c>
      <c r="AJ5" s="553" t="s">
        <v>3855</v>
      </c>
      <c r="AK5" s="553" t="s">
        <v>3448</v>
      </c>
      <c r="AL5" s="553" t="s">
        <v>3721</v>
      </c>
      <c r="AM5" s="550" t="s">
        <v>3446</v>
      </c>
      <c r="AN5" s="552" t="s">
        <v>3450</v>
      </c>
      <c r="AO5" s="553" t="s">
        <v>3855</v>
      </c>
      <c r="AP5" s="553" t="s">
        <v>3448</v>
      </c>
      <c r="AQ5" s="553" t="s">
        <v>3721</v>
      </c>
      <c r="AR5" s="550" t="s">
        <v>3446</v>
      </c>
      <c r="AS5" s="552" t="s">
        <v>3450</v>
      </c>
      <c r="AT5" s="553" t="s">
        <v>3855</v>
      </c>
      <c r="AU5" s="553" t="s">
        <v>3448</v>
      </c>
      <c r="AV5" s="553" t="s">
        <v>3721</v>
      </c>
      <c r="AW5" s="550" t="s">
        <v>3446</v>
      </c>
      <c r="AX5" s="552" t="s">
        <v>3450</v>
      </c>
      <c r="AY5" s="553" t="s">
        <v>3855</v>
      </c>
      <c r="AZ5" s="553" t="s">
        <v>3448</v>
      </c>
      <c r="BA5" s="553" t="s">
        <v>3721</v>
      </c>
      <c r="BB5" s="550" t="s">
        <v>3446</v>
      </c>
      <c r="BC5" s="552" t="s">
        <v>3450</v>
      </c>
      <c r="BD5" s="553" t="s">
        <v>3855</v>
      </c>
      <c r="BE5" s="553" t="s">
        <v>3448</v>
      </c>
      <c r="BF5" s="553" t="s">
        <v>3721</v>
      </c>
      <c r="BG5" s="550" t="s">
        <v>3446</v>
      </c>
      <c r="BH5" s="552" t="s">
        <v>3450</v>
      </c>
      <c r="BI5" s="553" t="s">
        <v>3855</v>
      </c>
      <c r="BJ5" s="553" t="s">
        <v>3448</v>
      </c>
      <c r="BK5" s="553" t="s">
        <v>3721</v>
      </c>
      <c r="BL5" s="550" t="s">
        <v>3446</v>
      </c>
      <c r="BM5" s="552" t="s">
        <v>3450</v>
      </c>
      <c r="BN5" s="553" t="s">
        <v>3855</v>
      </c>
      <c r="BO5" s="553" t="s">
        <v>3448</v>
      </c>
      <c r="BP5" s="553" t="s">
        <v>3721</v>
      </c>
      <c r="BQ5" s="550" t="s">
        <v>3446</v>
      </c>
      <c r="BR5" s="552" t="s">
        <v>3450</v>
      </c>
      <c r="BS5" s="553" t="s">
        <v>3855</v>
      </c>
      <c r="BT5" s="553" t="s">
        <v>3448</v>
      </c>
      <c r="BU5" s="553" t="s">
        <v>3721</v>
      </c>
      <c r="BV5" s="550" t="s">
        <v>3446</v>
      </c>
      <c r="BW5" s="552" t="s">
        <v>3450</v>
      </c>
      <c r="BX5" s="553" t="s">
        <v>3855</v>
      </c>
      <c r="BY5" s="553" t="s">
        <v>3448</v>
      </c>
      <c r="BZ5" s="553" t="s">
        <v>3721</v>
      </c>
      <c r="CA5" s="550" t="s">
        <v>3446</v>
      </c>
      <c r="CB5" s="552" t="s">
        <v>3450</v>
      </c>
      <c r="CC5" s="553" t="s">
        <v>3855</v>
      </c>
      <c r="CD5" s="553" t="s">
        <v>3448</v>
      </c>
      <c r="CE5" s="553" t="s">
        <v>3721</v>
      </c>
      <c r="CF5" s="550" t="s">
        <v>3446</v>
      </c>
      <c r="CG5" s="552" t="s">
        <v>3450</v>
      </c>
      <c r="CH5" s="553" t="s">
        <v>3855</v>
      </c>
      <c r="CI5" s="553" t="s">
        <v>3448</v>
      </c>
      <c r="CJ5" s="553" t="s">
        <v>3721</v>
      </c>
      <c r="CK5" s="550" t="s">
        <v>3446</v>
      </c>
      <c r="CL5" s="552" t="s">
        <v>3450</v>
      </c>
      <c r="CM5" s="553" t="s">
        <v>3855</v>
      </c>
      <c r="CN5" s="553" t="s">
        <v>3448</v>
      </c>
      <c r="CO5" s="553" t="s">
        <v>3721</v>
      </c>
      <c r="CP5" s="550" t="s">
        <v>3446</v>
      </c>
      <c r="CQ5" s="552" t="s">
        <v>3450</v>
      </c>
      <c r="CR5" s="553" t="s">
        <v>3855</v>
      </c>
      <c r="CS5" s="553" t="s">
        <v>3448</v>
      </c>
      <c r="CT5" s="553" t="s">
        <v>3721</v>
      </c>
      <c r="CU5" s="550" t="s">
        <v>3446</v>
      </c>
      <c r="CV5" s="552" t="s">
        <v>3450</v>
      </c>
      <c r="CW5" s="553" t="s">
        <v>3855</v>
      </c>
      <c r="CX5" s="553" t="s">
        <v>3448</v>
      </c>
      <c r="CY5" s="553" t="s">
        <v>3721</v>
      </c>
      <c r="CZ5" s="550" t="s">
        <v>3446</v>
      </c>
      <c r="DA5" s="552" t="s">
        <v>3450</v>
      </c>
      <c r="DB5" s="553" t="s">
        <v>3855</v>
      </c>
      <c r="DC5" s="553" t="s">
        <v>3448</v>
      </c>
      <c r="DD5" s="553" t="s">
        <v>3721</v>
      </c>
      <c r="DE5" s="550" t="s">
        <v>3446</v>
      </c>
      <c r="DF5" s="552" t="s">
        <v>3450</v>
      </c>
      <c r="DG5" s="553" t="s">
        <v>3855</v>
      </c>
      <c r="DH5" s="553" t="s">
        <v>3448</v>
      </c>
      <c r="DI5" s="553" t="s">
        <v>3721</v>
      </c>
      <c r="DJ5" s="550" t="s">
        <v>3446</v>
      </c>
      <c r="DK5" s="552" t="s">
        <v>3450</v>
      </c>
      <c r="DL5" s="553" t="s">
        <v>3855</v>
      </c>
      <c r="DM5" s="553" t="s">
        <v>3448</v>
      </c>
      <c r="DN5" s="553" t="s">
        <v>3721</v>
      </c>
      <c r="DO5" s="554" t="s">
        <v>3446</v>
      </c>
      <c r="DP5" s="476" t="s">
        <v>34</v>
      </c>
      <c r="DQ5" s="480" t="s">
        <v>3452</v>
      </c>
      <c r="DR5" s="480" t="s">
        <v>159</v>
      </c>
      <c r="DS5" s="480" t="s">
        <v>3452</v>
      </c>
      <c r="DT5" s="481" t="s">
        <v>3501</v>
      </c>
      <c r="DU5" s="480" t="s">
        <v>3452</v>
      </c>
      <c r="DV5" s="481" t="s">
        <v>3502</v>
      </c>
      <c r="DW5" s="480" t="s">
        <v>3452</v>
      </c>
      <c r="DX5" s="481" t="s">
        <v>3503</v>
      </c>
      <c r="DY5" s="480" t="s">
        <v>3452</v>
      </c>
      <c r="DZ5" s="481" t="s">
        <v>3504</v>
      </c>
      <c r="EA5" s="480" t="s">
        <v>3452</v>
      </c>
      <c r="EB5" s="481" t="s">
        <v>3505</v>
      </c>
      <c r="EC5" s="480" t="s">
        <v>3452</v>
      </c>
      <c r="ED5" s="481" t="s">
        <v>3506</v>
      </c>
      <c r="EE5" s="480" t="s">
        <v>3452</v>
      </c>
      <c r="EF5" s="482" t="s">
        <v>3507</v>
      </c>
      <c r="EG5" s="482" t="s">
        <v>3507</v>
      </c>
      <c r="EH5" s="124" t="s">
        <v>3759</v>
      </c>
      <c r="EI5" s="124" t="s">
        <v>3452</v>
      </c>
      <c r="EJ5" s="124" t="s">
        <v>3760</v>
      </c>
      <c r="EK5" s="124" t="s">
        <v>3452</v>
      </c>
      <c r="EL5" s="321"/>
      <c r="EM5" s="322" t="s">
        <v>33</v>
      </c>
      <c r="EN5" s="323" t="s">
        <v>3510</v>
      </c>
      <c r="EO5" s="323" t="s">
        <v>3511</v>
      </c>
      <c r="EP5" s="323" t="s">
        <v>3510</v>
      </c>
      <c r="EQ5" s="323" t="s">
        <v>3512</v>
      </c>
      <c r="ER5" s="323" t="s">
        <v>3510</v>
      </c>
      <c r="ES5" s="323" t="s">
        <v>3513</v>
      </c>
      <c r="ET5" s="323" t="s">
        <v>3514</v>
      </c>
    </row>
    <row r="6" spans="1:150">
      <c r="A6" s="483">
        <v>1</v>
      </c>
      <c r="B6" s="484">
        <v>2</v>
      </c>
      <c r="C6" s="484"/>
      <c r="D6" s="484">
        <v>3</v>
      </c>
      <c r="E6" s="485">
        <v>4</v>
      </c>
      <c r="F6" s="485">
        <v>5</v>
      </c>
      <c r="G6" s="485">
        <v>6</v>
      </c>
      <c r="H6" s="485">
        <v>5</v>
      </c>
      <c r="I6" s="485"/>
      <c r="J6" s="485">
        <v>6</v>
      </c>
      <c r="K6" s="485">
        <v>7</v>
      </c>
      <c r="L6" s="485">
        <v>8</v>
      </c>
      <c r="M6" s="485"/>
      <c r="N6" s="486">
        <v>9</v>
      </c>
      <c r="O6" s="485">
        <v>10</v>
      </c>
      <c r="P6" s="485"/>
      <c r="Q6" s="485"/>
      <c r="R6" s="485">
        <v>11</v>
      </c>
      <c r="S6" s="485">
        <v>6</v>
      </c>
      <c r="T6" s="485">
        <v>7</v>
      </c>
      <c r="U6" s="485">
        <v>8</v>
      </c>
      <c r="V6" s="485">
        <v>9</v>
      </c>
      <c r="W6" s="485"/>
      <c r="X6" s="485">
        <v>10</v>
      </c>
      <c r="Y6" s="485">
        <v>11</v>
      </c>
      <c r="Z6" s="485">
        <v>12</v>
      </c>
      <c r="AA6" s="485">
        <v>13</v>
      </c>
      <c r="AB6" s="485"/>
      <c r="AC6" s="485">
        <v>14</v>
      </c>
      <c r="AD6" s="485">
        <v>15</v>
      </c>
      <c r="AE6" s="485">
        <v>16</v>
      </c>
      <c r="AF6" s="485">
        <v>17</v>
      </c>
      <c r="AG6" s="485"/>
      <c r="AH6" s="485">
        <v>18</v>
      </c>
      <c r="AI6" s="485">
        <v>19</v>
      </c>
      <c r="AJ6" s="485">
        <v>20</v>
      </c>
      <c r="AK6" s="485">
        <v>21</v>
      </c>
      <c r="AL6" s="485"/>
      <c r="AM6" s="485">
        <v>22</v>
      </c>
      <c r="AN6" s="485">
        <v>19</v>
      </c>
      <c r="AO6" s="485">
        <v>20</v>
      </c>
      <c r="AP6" s="485">
        <v>21</v>
      </c>
      <c r="AQ6" s="485"/>
      <c r="AR6" s="485">
        <v>22</v>
      </c>
      <c r="AS6" s="485">
        <v>19</v>
      </c>
      <c r="AT6" s="485">
        <v>20</v>
      </c>
      <c r="AU6" s="485">
        <v>21</v>
      </c>
      <c r="AV6" s="485"/>
      <c r="AW6" s="485">
        <v>22</v>
      </c>
      <c r="AX6" s="485">
        <v>19</v>
      </c>
      <c r="AY6" s="485">
        <v>20</v>
      </c>
      <c r="AZ6" s="485">
        <v>21</v>
      </c>
      <c r="BA6" s="485"/>
      <c r="BB6" s="485">
        <v>22</v>
      </c>
      <c r="BC6" s="485">
        <v>19</v>
      </c>
      <c r="BD6" s="485">
        <v>20</v>
      </c>
      <c r="BE6" s="485">
        <v>21</v>
      </c>
      <c r="BF6" s="485"/>
      <c r="BG6" s="485">
        <v>22</v>
      </c>
      <c r="BH6" s="485">
        <v>19</v>
      </c>
      <c r="BI6" s="485">
        <v>20</v>
      </c>
      <c r="BJ6" s="485">
        <v>21</v>
      </c>
      <c r="BK6" s="485"/>
      <c r="BL6" s="485">
        <v>22</v>
      </c>
      <c r="BM6" s="485">
        <v>19</v>
      </c>
      <c r="BN6" s="485">
        <v>20</v>
      </c>
      <c r="BO6" s="485">
        <v>21</v>
      </c>
      <c r="BP6" s="485"/>
      <c r="BQ6" s="485">
        <v>22</v>
      </c>
      <c r="BR6" s="485">
        <v>19</v>
      </c>
      <c r="BS6" s="485">
        <v>20</v>
      </c>
      <c r="BT6" s="485">
        <v>21</v>
      </c>
      <c r="BU6" s="485"/>
      <c r="BV6" s="485">
        <v>22</v>
      </c>
      <c r="BW6" s="485">
        <v>19</v>
      </c>
      <c r="BX6" s="485">
        <v>20</v>
      </c>
      <c r="BY6" s="485">
        <v>21</v>
      </c>
      <c r="BZ6" s="485"/>
      <c r="CA6" s="485">
        <v>22</v>
      </c>
      <c r="CB6" s="485">
        <v>19</v>
      </c>
      <c r="CC6" s="485">
        <v>20</v>
      </c>
      <c r="CD6" s="485">
        <v>21</v>
      </c>
      <c r="CE6" s="485"/>
      <c r="CF6" s="485">
        <v>22</v>
      </c>
      <c r="CG6" s="485">
        <v>19</v>
      </c>
      <c r="CH6" s="485">
        <v>20</v>
      </c>
      <c r="CI6" s="485">
        <v>21</v>
      </c>
      <c r="CJ6" s="485"/>
      <c r="CK6" s="485">
        <v>22</v>
      </c>
      <c r="CL6" s="485">
        <v>19</v>
      </c>
      <c r="CM6" s="485">
        <v>20</v>
      </c>
      <c r="CN6" s="485">
        <v>21</v>
      </c>
      <c r="CO6" s="485"/>
      <c r="CP6" s="485">
        <v>22</v>
      </c>
      <c r="CQ6" s="485">
        <v>19</v>
      </c>
      <c r="CR6" s="485">
        <v>20</v>
      </c>
      <c r="CS6" s="485">
        <v>21</v>
      </c>
      <c r="CT6" s="485"/>
      <c r="CU6" s="485">
        <v>22</v>
      </c>
      <c r="CV6" s="485">
        <v>19</v>
      </c>
      <c r="CW6" s="485">
        <v>20</v>
      </c>
      <c r="CX6" s="485">
        <v>21</v>
      </c>
      <c r="CY6" s="485"/>
      <c r="CZ6" s="485">
        <v>22</v>
      </c>
      <c r="DA6" s="485">
        <v>19</v>
      </c>
      <c r="DB6" s="485">
        <v>20</v>
      </c>
      <c r="DC6" s="485">
        <v>21</v>
      </c>
      <c r="DD6" s="485"/>
      <c r="DE6" s="485">
        <v>22</v>
      </c>
      <c r="DF6" s="485">
        <v>19</v>
      </c>
      <c r="DG6" s="485">
        <v>20</v>
      </c>
      <c r="DH6" s="485">
        <v>21</v>
      </c>
      <c r="DI6" s="485"/>
      <c r="DJ6" s="485">
        <v>22</v>
      </c>
      <c r="DK6" s="485">
        <v>19</v>
      </c>
      <c r="DL6" s="485">
        <v>20</v>
      </c>
      <c r="DM6" s="485">
        <v>21</v>
      </c>
      <c r="DN6" s="485"/>
      <c r="DO6" s="487">
        <v>22</v>
      </c>
      <c r="DP6" s="476">
        <v>8</v>
      </c>
      <c r="DQ6" s="488">
        <v>9</v>
      </c>
      <c r="DR6" s="488">
        <v>10</v>
      </c>
      <c r="DS6" s="488">
        <v>11</v>
      </c>
      <c r="DT6" s="488">
        <v>12</v>
      </c>
      <c r="DU6" s="488">
        <v>13</v>
      </c>
      <c r="DV6" s="488">
        <v>14</v>
      </c>
      <c r="DW6" s="488">
        <v>15</v>
      </c>
      <c r="DX6" s="488">
        <v>16</v>
      </c>
      <c r="DY6" s="488">
        <v>17</v>
      </c>
      <c r="DZ6" s="488">
        <v>18</v>
      </c>
      <c r="EA6" s="488">
        <v>19</v>
      </c>
      <c r="EB6" s="488">
        <v>20</v>
      </c>
      <c r="EC6" s="488">
        <v>21</v>
      </c>
      <c r="ED6" s="488">
        <v>22</v>
      </c>
      <c r="EE6" s="488">
        <v>23</v>
      </c>
      <c r="EF6" s="11"/>
      <c r="EG6" s="11"/>
      <c r="EH6" s="11"/>
      <c r="EI6" s="11"/>
      <c r="EJ6" s="11"/>
      <c r="EK6" s="11"/>
      <c r="EL6" s="343"/>
      <c r="EM6" s="344"/>
      <c r="EN6" s="343"/>
      <c r="EO6" s="343"/>
      <c r="EP6" s="343"/>
      <c r="EQ6" s="343"/>
      <c r="ER6" s="343"/>
      <c r="ES6" s="343"/>
      <c r="ET6" s="343"/>
    </row>
    <row r="7" spans="1:150" ht="38.25">
      <c r="A7" s="396"/>
      <c r="B7" s="519" t="s">
        <v>4175</v>
      </c>
      <c r="C7" s="519"/>
      <c r="D7" s="520"/>
      <c r="E7" s="292"/>
      <c r="F7" s="292"/>
      <c r="G7" s="292"/>
      <c r="H7" s="292"/>
      <c r="I7" s="521">
        <f t="shared" ref="I7:I60" si="0">SUM(J7-G7/20)</f>
        <v>0</v>
      </c>
      <c r="J7" s="281">
        <f>SUM((G7*6*21)/(8*20*100))+(G7/20)</f>
        <v>0</v>
      </c>
      <c r="K7" s="292"/>
      <c r="L7" s="400"/>
      <c r="M7" s="521">
        <f t="shared" ref="M7:M60" si="1">SUM(L7*I7)</f>
        <v>0</v>
      </c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9"/>
      <c r="DP7" s="490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338"/>
      <c r="EG7" s="338"/>
      <c r="EH7" s="491"/>
      <c r="EI7" s="491"/>
      <c r="EJ7" s="491"/>
      <c r="EK7" s="491"/>
      <c r="EL7" s="343"/>
      <c r="EM7" s="344"/>
      <c r="EN7" s="343"/>
      <c r="EO7" s="343"/>
      <c r="EP7" s="343"/>
      <c r="EQ7" s="343"/>
      <c r="ER7" s="343"/>
      <c r="ES7" s="343"/>
      <c r="ET7" s="343"/>
    </row>
    <row r="8" spans="1:150" ht="66">
      <c r="A8" s="522">
        <v>1</v>
      </c>
      <c r="B8" s="522" t="s">
        <v>4176</v>
      </c>
      <c r="C8" s="522" t="s">
        <v>155</v>
      </c>
      <c r="D8" s="522" t="s">
        <v>4177</v>
      </c>
      <c r="E8" s="537">
        <v>42500</v>
      </c>
      <c r="F8" s="537">
        <v>5000</v>
      </c>
      <c r="G8" s="404">
        <f>SUM(E8:F8)</f>
        <v>47500</v>
      </c>
      <c r="H8" s="292">
        <v>20</v>
      </c>
      <c r="I8" s="521">
        <f t="shared" si="0"/>
        <v>374.0625</v>
      </c>
      <c r="J8" s="281">
        <f>SUM((G8*6*21)/(8*20*100))+(G8/20)</f>
        <v>2749.0625</v>
      </c>
      <c r="K8" s="537" t="s">
        <v>4178</v>
      </c>
      <c r="L8" s="400">
        <v>6</v>
      </c>
      <c r="M8" s="521">
        <f t="shared" si="1"/>
        <v>2244.375</v>
      </c>
      <c r="N8" s="281">
        <f>SUM(L8*J8)</f>
        <v>16494.375</v>
      </c>
      <c r="O8" s="282">
        <f>SUM(P8:Q8)</f>
        <v>8250</v>
      </c>
      <c r="P8" s="282">
        <f>SUM(U8,Z8,AE8,AJ8,AO8,AT8,AY8,BD8,BI8,BN8,BS8,BX8,CC8,CH8,CM8,CR8,CW8,DB8,DG8,DL8)</f>
        <v>7125</v>
      </c>
      <c r="Q8" s="282">
        <f>SUM(V8,AA8,AF8,AK8,AP8,AU8,AZ8,BE8,BJ8,BO8,BT8,BY8,CD8,CI8,CN8,CS8,CX8,DC8,DH8,DM8)</f>
        <v>1125</v>
      </c>
      <c r="R8" s="282">
        <f>SUM(W8,AB8,AG8,AL8,AQ8,AV8,BA8,BF8,BK8,BP8,BU8,BZ8,CE8,CJ8,CO8,CT8,CY8,DD8,DI8,DN8)</f>
        <v>0</v>
      </c>
      <c r="S8" s="538" t="s">
        <v>4179</v>
      </c>
      <c r="T8" s="379" t="s">
        <v>3550</v>
      </c>
      <c r="U8" s="292">
        <v>2375</v>
      </c>
      <c r="V8" s="292">
        <v>375</v>
      </c>
      <c r="W8" s="292"/>
      <c r="X8" s="292">
        <f t="shared" ref="X8:X60" si="2">SUM(U8:W8)</f>
        <v>2750</v>
      </c>
      <c r="Y8" s="292" t="s">
        <v>3665</v>
      </c>
      <c r="Z8" s="292">
        <v>2375</v>
      </c>
      <c r="AA8" s="292">
        <v>375</v>
      </c>
      <c r="AB8" s="292"/>
      <c r="AC8" s="292">
        <f t="shared" ref="AC8:AC60" si="3">SUM(Z8:AB8)</f>
        <v>2750</v>
      </c>
      <c r="AD8" s="292" t="s">
        <v>3666</v>
      </c>
      <c r="AE8" s="292">
        <v>2375</v>
      </c>
      <c r="AF8" s="292">
        <v>375</v>
      </c>
      <c r="AG8" s="292"/>
      <c r="AH8" s="292">
        <f t="shared" ref="AH8:AH60" si="4">SUM(AE8:AG8)</f>
        <v>2750</v>
      </c>
      <c r="AI8" s="292"/>
      <c r="AJ8" s="292"/>
      <c r="AK8" s="292"/>
      <c r="AL8" s="292"/>
      <c r="AM8" s="292">
        <f t="shared" ref="AM8:AM60" si="5">SUM(AJ8:AL8)</f>
        <v>0</v>
      </c>
      <c r="AN8" s="292"/>
      <c r="AO8" s="292"/>
      <c r="AP8" s="292"/>
      <c r="AQ8" s="292"/>
      <c r="AR8" s="292">
        <f t="shared" ref="AR8:AR60" si="6">SUM(AO8:AQ8)</f>
        <v>0</v>
      </c>
      <c r="AS8" s="292"/>
      <c r="AT8" s="292"/>
      <c r="AU8" s="292"/>
      <c r="AV8" s="292"/>
      <c r="AW8" s="292">
        <f t="shared" ref="AW8:AW60" si="7">SUM(AT8:AV8)</f>
        <v>0</v>
      </c>
      <c r="AX8" s="292"/>
      <c r="AY8" s="292"/>
      <c r="AZ8" s="292"/>
      <c r="BA8" s="292"/>
      <c r="BB8" s="292">
        <f t="shared" ref="BB8:BB60" si="8">SUM(AY8:BA8)</f>
        <v>0</v>
      </c>
      <c r="BC8" s="292"/>
      <c r="BD8" s="292"/>
      <c r="BE8" s="292"/>
      <c r="BF8" s="292"/>
      <c r="BG8" s="292">
        <f t="shared" ref="BG8:BG60" si="9">SUM(BD8:BF8)</f>
        <v>0</v>
      </c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9"/>
      <c r="DP8" s="490">
        <v>1</v>
      </c>
      <c r="DQ8" s="292">
        <v>47500</v>
      </c>
      <c r="DR8" s="292"/>
      <c r="DS8" s="292"/>
      <c r="DT8" s="292"/>
      <c r="DU8" s="292"/>
      <c r="DV8" s="292">
        <v>1</v>
      </c>
      <c r="DW8" s="292">
        <v>47500</v>
      </c>
      <c r="DX8" s="292"/>
      <c r="DY8" s="292"/>
      <c r="DZ8" s="292"/>
      <c r="EA8" s="292"/>
      <c r="EB8" s="292"/>
      <c r="EC8" s="292"/>
      <c r="ED8" s="292"/>
      <c r="EE8" s="292"/>
      <c r="EF8" s="338">
        <f>SUM(ED8,EB8,DZ8,DX8,DV8,DT8)</f>
        <v>1</v>
      </c>
      <c r="EG8" s="338">
        <f>SUM(EE8,EC8,EA8,DY8,DW8,DU8)</f>
        <v>47500</v>
      </c>
      <c r="EH8" s="491">
        <v>1</v>
      </c>
      <c r="EI8" s="491">
        <v>47500</v>
      </c>
      <c r="EJ8" s="491"/>
      <c r="EK8" s="491"/>
      <c r="EL8" s="343"/>
      <c r="EM8" s="344"/>
      <c r="EN8" s="343"/>
      <c r="EO8" s="343"/>
      <c r="EP8" s="343"/>
      <c r="EQ8" s="343"/>
      <c r="ER8" s="343"/>
      <c r="ES8" s="343"/>
      <c r="ET8" s="343"/>
    </row>
    <row r="9" spans="1:150" ht="63">
      <c r="A9" s="522">
        <v>2</v>
      </c>
      <c r="B9" s="522" t="s">
        <v>4180</v>
      </c>
      <c r="C9" s="522" t="s">
        <v>155</v>
      </c>
      <c r="D9" s="522" t="s">
        <v>4097</v>
      </c>
      <c r="E9" s="537">
        <v>29750</v>
      </c>
      <c r="F9" s="537">
        <v>3500</v>
      </c>
      <c r="G9" s="404">
        <f t="shared" ref="G9:G60" si="10">SUM(E9:F9)</f>
        <v>33250</v>
      </c>
      <c r="H9" s="292">
        <v>20</v>
      </c>
      <c r="I9" s="521">
        <f t="shared" si="0"/>
        <v>261.84375</v>
      </c>
      <c r="J9" s="281">
        <f t="shared" ref="J9:J60" si="11">SUM((G9*6*21)/(8*20*100))+(G9/20)</f>
        <v>1924.34375</v>
      </c>
      <c r="K9" s="537" t="s">
        <v>4181</v>
      </c>
      <c r="L9" s="400">
        <v>6</v>
      </c>
      <c r="M9" s="521">
        <f t="shared" si="1"/>
        <v>1571.0625</v>
      </c>
      <c r="N9" s="281">
        <f t="shared" ref="N9:N60" si="12">SUM(L9*J9)</f>
        <v>11546.0625</v>
      </c>
      <c r="O9" s="282">
        <f t="shared" ref="O9:O60" si="13">SUM(P9:Q9)</f>
        <v>13000</v>
      </c>
      <c r="P9" s="282">
        <f t="shared" ref="P9:R31" si="14">SUM(U9,Z9,AE9,AJ9,AO9,AT9,AY9,BD9,BI9,BN9,BS9,BX9,CC9,CH9,CM9,CR9,CW9,DB9,DG9,DL9)</f>
        <v>11500</v>
      </c>
      <c r="Q9" s="282">
        <f t="shared" si="14"/>
        <v>1500</v>
      </c>
      <c r="R9" s="282">
        <f t="shared" si="14"/>
        <v>0</v>
      </c>
      <c r="S9" s="538" t="s">
        <v>4179</v>
      </c>
      <c r="T9" s="379" t="s">
        <v>3660</v>
      </c>
      <c r="U9" s="292">
        <v>1800</v>
      </c>
      <c r="V9" s="292">
        <v>200</v>
      </c>
      <c r="W9" s="292"/>
      <c r="X9" s="292">
        <f t="shared" si="2"/>
        <v>2000</v>
      </c>
      <c r="Y9" s="292" t="s">
        <v>3550</v>
      </c>
      <c r="Z9" s="292">
        <v>900</v>
      </c>
      <c r="AA9" s="292">
        <v>100</v>
      </c>
      <c r="AB9" s="292"/>
      <c r="AC9" s="292">
        <f t="shared" si="3"/>
        <v>1000</v>
      </c>
      <c r="AD9" s="292" t="s">
        <v>3550</v>
      </c>
      <c r="AE9" s="292">
        <v>900</v>
      </c>
      <c r="AF9" s="292">
        <v>100</v>
      </c>
      <c r="AG9" s="292"/>
      <c r="AH9" s="292">
        <f t="shared" si="4"/>
        <v>1000</v>
      </c>
      <c r="AI9" s="292" t="s">
        <v>3550</v>
      </c>
      <c r="AJ9" s="292">
        <v>900</v>
      </c>
      <c r="AK9" s="292">
        <v>100</v>
      </c>
      <c r="AL9" s="292"/>
      <c r="AM9" s="292">
        <f t="shared" si="5"/>
        <v>1000</v>
      </c>
      <c r="AN9" s="292" t="s">
        <v>3550</v>
      </c>
      <c r="AO9" s="292">
        <v>900</v>
      </c>
      <c r="AP9" s="292">
        <v>100</v>
      </c>
      <c r="AQ9" s="292"/>
      <c r="AR9" s="292">
        <f t="shared" si="6"/>
        <v>1000</v>
      </c>
      <c r="AS9" s="292" t="s">
        <v>3550</v>
      </c>
      <c r="AT9" s="292">
        <v>1800</v>
      </c>
      <c r="AU9" s="292">
        <v>200</v>
      </c>
      <c r="AV9" s="292"/>
      <c r="AW9" s="292">
        <f t="shared" si="7"/>
        <v>2000</v>
      </c>
      <c r="AX9" s="292" t="s">
        <v>3665</v>
      </c>
      <c r="AY9" s="292">
        <v>800</v>
      </c>
      <c r="AZ9" s="292">
        <v>200</v>
      </c>
      <c r="BA9" s="292"/>
      <c r="BB9" s="292">
        <f t="shared" si="8"/>
        <v>1000</v>
      </c>
      <c r="BC9" s="292" t="s">
        <v>3666</v>
      </c>
      <c r="BD9" s="292">
        <v>3500</v>
      </c>
      <c r="BE9" s="292">
        <v>500</v>
      </c>
      <c r="BF9" s="292"/>
      <c r="BG9" s="292">
        <f t="shared" si="9"/>
        <v>4000</v>
      </c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9"/>
      <c r="DP9" s="490">
        <v>1</v>
      </c>
      <c r="DQ9" s="292">
        <v>33250</v>
      </c>
      <c r="DR9" s="292"/>
      <c r="DS9" s="292"/>
      <c r="DT9" s="292"/>
      <c r="DU9" s="292"/>
      <c r="DV9" s="292">
        <v>1</v>
      </c>
      <c r="DW9" s="292">
        <v>33250</v>
      </c>
      <c r="DX9" s="292"/>
      <c r="DY9" s="292"/>
      <c r="DZ9" s="292"/>
      <c r="EA9" s="292"/>
      <c r="EB9" s="292"/>
      <c r="EC9" s="292"/>
      <c r="ED9" s="292"/>
      <c r="EE9" s="292"/>
      <c r="EF9" s="338">
        <f t="shared" ref="EF9:EG31" si="15">SUM(ED9,EB9,DZ9,DX9,DV9,DT9)</f>
        <v>1</v>
      </c>
      <c r="EG9" s="338">
        <f t="shared" si="15"/>
        <v>33250</v>
      </c>
      <c r="EH9" s="491">
        <v>1</v>
      </c>
      <c r="EI9" s="491">
        <v>33250</v>
      </c>
      <c r="EJ9" s="491"/>
      <c r="EK9" s="491"/>
      <c r="EL9" s="343"/>
      <c r="EM9" s="344"/>
      <c r="EN9" s="343"/>
      <c r="EO9" s="343"/>
      <c r="EP9" s="343"/>
      <c r="EQ9" s="343"/>
      <c r="ER9" s="343"/>
      <c r="ES9" s="343"/>
      <c r="ET9" s="343"/>
    </row>
    <row r="10" spans="1:150" ht="63">
      <c r="A10" s="522">
        <v>3</v>
      </c>
      <c r="B10" s="522" t="s">
        <v>4182</v>
      </c>
      <c r="C10" s="522" t="s">
        <v>4183</v>
      </c>
      <c r="D10" s="522" t="s">
        <v>4184</v>
      </c>
      <c r="E10" s="537">
        <v>42500</v>
      </c>
      <c r="F10" s="537">
        <v>5000</v>
      </c>
      <c r="G10" s="404">
        <f t="shared" si="10"/>
        <v>47500</v>
      </c>
      <c r="H10" s="292">
        <v>20</v>
      </c>
      <c r="I10" s="521">
        <f t="shared" si="0"/>
        <v>374.0625</v>
      </c>
      <c r="J10" s="281">
        <f t="shared" si="11"/>
        <v>2749.0625</v>
      </c>
      <c r="K10" s="537" t="s">
        <v>4185</v>
      </c>
      <c r="L10" s="400">
        <v>6</v>
      </c>
      <c r="M10" s="521">
        <f t="shared" si="1"/>
        <v>2244.375</v>
      </c>
      <c r="N10" s="281">
        <f t="shared" si="12"/>
        <v>16494.375</v>
      </c>
      <c r="O10" s="282">
        <f t="shared" si="13"/>
        <v>0</v>
      </c>
      <c r="P10" s="282">
        <f t="shared" si="14"/>
        <v>0</v>
      </c>
      <c r="Q10" s="282">
        <f t="shared" si="14"/>
        <v>0</v>
      </c>
      <c r="R10" s="282">
        <f t="shared" si="14"/>
        <v>0</v>
      </c>
      <c r="S10" s="539" t="s">
        <v>4186</v>
      </c>
      <c r="T10" s="379"/>
      <c r="U10" s="292"/>
      <c r="V10" s="292"/>
      <c r="W10" s="292"/>
      <c r="X10" s="292">
        <f t="shared" si="2"/>
        <v>0</v>
      </c>
      <c r="Y10" s="292"/>
      <c r="Z10" s="292"/>
      <c r="AA10" s="292"/>
      <c r="AB10" s="292"/>
      <c r="AC10" s="292">
        <f t="shared" si="3"/>
        <v>0</v>
      </c>
      <c r="AD10" s="292"/>
      <c r="AE10" s="292"/>
      <c r="AF10" s="292"/>
      <c r="AG10" s="292"/>
      <c r="AH10" s="292">
        <f t="shared" si="4"/>
        <v>0</v>
      </c>
      <c r="AI10" s="292"/>
      <c r="AJ10" s="292"/>
      <c r="AK10" s="292"/>
      <c r="AL10" s="292"/>
      <c r="AM10" s="292">
        <f t="shared" si="5"/>
        <v>0</v>
      </c>
      <c r="AN10" s="292"/>
      <c r="AO10" s="292"/>
      <c r="AP10" s="292"/>
      <c r="AQ10" s="292"/>
      <c r="AR10" s="292">
        <f t="shared" si="6"/>
        <v>0</v>
      </c>
      <c r="AS10" s="292"/>
      <c r="AT10" s="292"/>
      <c r="AU10" s="292"/>
      <c r="AV10" s="292"/>
      <c r="AW10" s="292">
        <f t="shared" si="7"/>
        <v>0</v>
      </c>
      <c r="AX10" s="292"/>
      <c r="AY10" s="292"/>
      <c r="AZ10" s="292"/>
      <c r="BA10" s="292"/>
      <c r="BB10" s="292">
        <f t="shared" si="8"/>
        <v>0</v>
      </c>
      <c r="BC10" s="292"/>
      <c r="BD10" s="292"/>
      <c r="BE10" s="292"/>
      <c r="BF10" s="292"/>
      <c r="BG10" s="292">
        <f t="shared" si="9"/>
        <v>0</v>
      </c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9"/>
      <c r="DP10" s="490">
        <v>1</v>
      </c>
      <c r="DQ10" s="292">
        <v>47500</v>
      </c>
      <c r="DR10" s="292"/>
      <c r="DS10" s="292"/>
      <c r="DT10" s="292"/>
      <c r="DU10" s="292"/>
      <c r="DV10" s="292">
        <v>1</v>
      </c>
      <c r="DW10" s="292">
        <v>47500</v>
      </c>
      <c r="DX10" s="292"/>
      <c r="DY10" s="292"/>
      <c r="DZ10" s="292"/>
      <c r="EA10" s="292"/>
      <c r="EB10" s="292"/>
      <c r="EC10" s="292"/>
      <c r="ED10" s="292"/>
      <c r="EE10" s="292"/>
      <c r="EF10" s="338">
        <f t="shared" si="15"/>
        <v>1</v>
      </c>
      <c r="EG10" s="338">
        <f t="shared" si="15"/>
        <v>47500</v>
      </c>
      <c r="EH10" s="491"/>
      <c r="EI10" s="491"/>
      <c r="EJ10" s="491">
        <v>1</v>
      </c>
      <c r="EK10" s="491">
        <v>47500</v>
      </c>
      <c r="EL10" s="343"/>
      <c r="EM10" s="344"/>
      <c r="EN10" s="343"/>
      <c r="EO10" s="343"/>
      <c r="EP10" s="343"/>
      <c r="EQ10" s="343"/>
      <c r="ER10" s="343"/>
      <c r="ES10" s="343"/>
      <c r="ET10" s="343"/>
    </row>
    <row r="11" spans="1:150" ht="63">
      <c r="A11" s="522">
        <v>4</v>
      </c>
      <c r="B11" s="522" t="s">
        <v>4187</v>
      </c>
      <c r="C11" s="522" t="s">
        <v>3858</v>
      </c>
      <c r="D11" s="522" t="s">
        <v>4188</v>
      </c>
      <c r="E11" s="537">
        <v>42500</v>
      </c>
      <c r="F11" s="537">
        <v>5000</v>
      </c>
      <c r="G11" s="404">
        <f t="shared" si="10"/>
        <v>47500</v>
      </c>
      <c r="H11" s="292">
        <v>20</v>
      </c>
      <c r="I11" s="521">
        <f t="shared" si="0"/>
        <v>374.0625</v>
      </c>
      <c r="J11" s="281">
        <f t="shared" si="11"/>
        <v>2749.0625</v>
      </c>
      <c r="K11" s="537" t="s">
        <v>4189</v>
      </c>
      <c r="L11" s="400">
        <v>6</v>
      </c>
      <c r="M11" s="521">
        <f t="shared" si="1"/>
        <v>2244.375</v>
      </c>
      <c r="N11" s="281">
        <f t="shared" si="12"/>
        <v>16494.375</v>
      </c>
      <c r="O11" s="282">
        <f t="shared" si="13"/>
        <v>9500</v>
      </c>
      <c r="P11" s="282">
        <f t="shared" si="14"/>
        <v>9000</v>
      </c>
      <c r="Q11" s="282">
        <f t="shared" si="14"/>
        <v>500</v>
      </c>
      <c r="R11" s="282">
        <f t="shared" si="14"/>
        <v>0</v>
      </c>
      <c r="S11" s="538" t="s">
        <v>4179</v>
      </c>
      <c r="T11" s="379" t="s">
        <v>3665</v>
      </c>
      <c r="U11" s="292">
        <v>9000</v>
      </c>
      <c r="V11" s="292">
        <v>500</v>
      </c>
      <c r="W11" s="292"/>
      <c r="X11" s="292">
        <f t="shared" si="2"/>
        <v>9500</v>
      </c>
      <c r="Y11" s="292"/>
      <c r="Z11" s="292"/>
      <c r="AA11" s="292"/>
      <c r="AB11" s="292"/>
      <c r="AC11" s="292">
        <f t="shared" si="3"/>
        <v>0</v>
      </c>
      <c r="AD11" s="292"/>
      <c r="AE11" s="292"/>
      <c r="AF11" s="292"/>
      <c r="AG11" s="292"/>
      <c r="AH11" s="292">
        <f t="shared" si="4"/>
        <v>0</v>
      </c>
      <c r="AI11" s="292"/>
      <c r="AJ11" s="292"/>
      <c r="AK11" s="292"/>
      <c r="AL11" s="292"/>
      <c r="AM11" s="292">
        <f t="shared" si="5"/>
        <v>0</v>
      </c>
      <c r="AN11" s="292"/>
      <c r="AO11" s="292"/>
      <c r="AP11" s="292"/>
      <c r="AQ11" s="292"/>
      <c r="AR11" s="292">
        <f t="shared" si="6"/>
        <v>0</v>
      </c>
      <c r="AS11" s="292"/>
      <c r="AT11" s="292"/>
      <c r="AU11" s="292"/>
      <c r="AV11" s="292"/>
      <c r="AW11" s="292">
        <f t="shared" si="7"/>
        <v>0</v>
      </c>
      <c r="AX11" s="292"/>
      <c r="AY11" s="292"/>
      <c r="AZ11" s="292"/>
      <c r="BA11" s="292"/>
      <c r="BB11" s="292">
        <f t="shared" si="8"/>
        <v>0</v>
      </c>
      <c r="BC11" s="292"/>
      <c r="BD11" s="292"/>
      <c r="BE11" s="292"/>
      <c r="BF11" s="292"/>
      <c r="BG11" s="292">
        <f t="shared" si="9"/>
        <v>0</v>
      </c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9"/>
      <c r="DP11" s="490">
        <v>1</v>
      </c>
      <c r="DQ11" s="292">
        <v>47500</v>
      </c>
      <c r="DR11" s="292"/>
      <c r="DS11" s="292"/>
      <c r="DT11" s="292"/>
      <c r="DU11" s="292"/>
      <c r="DV11" s="292">
        <v>1</v>
      </c>
      <c r="DW11" s="292">
        <v>47500</v>
      </c>
      <c r="DX11" s="292"/>
      <c r="DY11" s="292"/>
      <c r="DZ11" s="292"/>
      <c r="EA11" s="292"/>
      <c r="EB11" s="292"/>
      <c r="EC11" s="292"/>
      <c r="ED11" s="292"/>
      <c r="EE11" s="292"/>
      <c r="EF11" s="338">
        <f t="shared" si="15"/>
        <v>1</v>
      </c>
      <c r="EG11" s="338">
        <f t="shared" si="15"/>
        <v>47500</v>
      </c>
      <c r="EH11" s="491">
        <v>1</v>
      </c>
      <c r="EI11" s="491">
        <v>47500</v>
      </c>
      <c r="EJ11" s="491"/>
      <c r="EK11" s="491"/>
      <c r="EL11" s="343"/>
      <c r="EM11" s="344"/>
      <c r="EN11" s="343"/>
      <c r="EO11" s="343"/>
      <c r="EP11" s="343"/>
      <c r="EQ11" s="343"/>
      <c r="ER11" s="343"/>
      <c r="ES11" s="343"/>
      <c r="ET11" s="343"/>
    </row>
    <row r="12" spans="1:150" ht="99">
      <c r="A12" s="522">
        <v>5</v>
      </c>
      <c r="B12" s="522" t="s">
        <v>4190</v>
      </c>
      <c r="C12" s="522" t="s">
        <v>155</v>
      </c>
      <c r="D12" s="522" t="s">
        <v>4191</v>
      </c>
      <c r="E12" s="537">
        <v>42500</v>
      </c>
      <c r="F12" s="537">
        <v>5000</v>
      </c>
      <c r="G12" s="404">
        <f t="shared" si="10"/>
        <v>47500</v>
      </c>
      <c r="H12" s="292">
        <v>20</v>
      </c>
      <c r="I12" s="521">
        <f t="shared" si="0"/>
        <v>374.0625</v>
      </c>
      <c r="J12" s="281">
        <f t="shared" si="11"/>
        <v>2749.0625</v>
      </c>
      <c r="K12" s="537" t="s">
        <v>4192</v>
      </c>
      <c r="L12" s="400">
        <v>6</v>
      </c>
      <c r="M12" s="521">
        <f t="shared" si="1"/>
        <v>2244.375</v>
      </c>
      <c r="N12" s="281">
        <f t="shared" si="12"/>
        <v>16494.375</v>
      </c>
      <c r="O12" s="282">
        <f t="shared" si="13"/>
        <v>0</v>
      </c>
      <c r="P12" s="282">
        <f t="shared" si="14"/>
        <v>0</v>
      </c>
      <c r="Q12" s="282">
        <f t="shared" si="14"/>
        <v>0</v>
      </c>
      <c r="R12" s="282">
        <f t="shared" si="14"/>
        <v>0</v>
      </c>
      <c r="S12" s="539" t="s">
        <v>4186</v>
      </c>
      <c r="T12" s="379"/>
      <c r="U12" s="292"/>
      <c r="V12" s="292"/>
      <c r="W12" s="292"/>
      <c r="X12" s="292">
        <f t="shared" si="2"/>
        <v>0</v>
      </c>
      <c r="Y12" s="292"/>
      <c r="Z12" s="292"/>
      <c r="AA12" s="292"/>
      <c r="AB12" s="292"/>
      <c r="AC12" s="292">
        <f t="shared" si="3"/>
        <v>0</v>
      </c>
      <c r="AD12" s="292"/>
      <c r="AE12" s="292"/>
      <c r="AF12" s="292"/>
      <c r="AG12" s="292"/>
      <c r="AH12" s="292">
        <f t="shared" si="4"/>
        <v>0</v>
      </c>
      <c r="AI12" s="292"/>
      <c r="AJ12" s="292"/>
      <c r="AK12" s="292"/>
      <c r="AL12" s="292"/>
      <c r="AM12" s="292">
        <f t="shared" si="5"/>
        <v>0</v>
      </c>
      <c r="AN12" s="292"/>
      <c r="AO12" s="292"/>
      <c r="AP12" s="292"/>
      <c r="AQ12" s="292"/>
      <c r="AR12" s="292">
        <f t="shared" si="6"/>
        <v>0</v>
      </c>
      <c r="AS12" s="292"/>
      <c r="AT12" s="292"/>
      <c r="AU12" s="292"/>
      <c r="AV12" s="292"/>
      <c r="AW12" s="292">
        <f t="shared" si="7"/>
        <v>0</v>
      </c>
      <c r="AX12" s="292"/>
      <c r="AY12" s="292"/>
      <c r="AZ12" s="292"/>
      <c r="BA12" s="292"/>
      <c r="BB12" s="292">
        <f t="shared" si="8"/>
        <v>0</v>
      </c>
      <c r="BC12" s="292"/>
      <c r="BD12" s="292"/>
      <c r="BE12" s="292"/>
      <c r="BF12" s="292"/>
      <c r="BG12" s="292">
        <f t="shared" si="9"/>
        <v>0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9"/>
      <c r="DP12" s="490">
        <v>1</v>
      </c>
      <c r="DQ12" s="292">
        <v>47500</v>
      </c>
      <c r="DR12" s="292"/>
      <c r="DS12" s="292"/>
      <c r="DT12" s="292"/>
      <c r="DU12" s="292"/>
      <c r="DV12" s="292">
        <v>1</v>
      </c>
      <c r="DW12" s="292">
        <v>47500</v>
      </c>
      <c r="DX12" s="292"/>
      <c r="DY12" s="292"/>
      <c r="DZ12" s="292"/>
      <c r="EA12" s="292"/>
      <c r="EB12" s="292"/>
      <c r="EC12" s="292"/>
      <c r="ED12" s="292"/>
      <c r="EE12" s="292"/>
      <c r="EF12" s="338">
        <f t="shared" si="15"/>
        <v>1</v>
      </c>
      <c r="EG12" s="338">
        <f t="shared" si="15"/>
        <v>47500</v>
      </c>
      <c r="EH12" s="491">
        <v>1</v>
      </c>
      <c r="EI12" s="491">
        <v>47500</v>
      </c>
      <c r="EJ12" s="491"/>
      <c r="EK12" s="491"/>
      <c r="EL12" s="343"/>
      <c r="EM12" s="344"/>
      <c r="EN12" s="343"/>
      <c r="EO12" s="343"/>
      <c r="EP12" s="343"/>
      <c r="EQ12" s="343"/>
      <c r="ER12" s="343"/>
      <c r="ES12" s="343"/>
      <c r="ET12" s="343"/>
    </row>
    <row r="13" spans="1:150" ht="82.5">
      <c r="A13" s="522">
        <v>6</v>
      </c>
      <c r="B13" s="522" t="s">
        <v>4193</v>
      </c>
      <c r="C13" s="522" t="s">
        <v>4194</v>
      </c>
      <c r="D13" s="522" t="s">
        <v>4188</v>
      </c>
      <c r="E13" s="537">
        <v>42500</v>
      </c>
      <c r="F13" s="537">
        <v>5000</v>
      </c>
      <c r="G13" s="404">
        <f t="shared" si="10"/>
        <v>47500</v>
      </c>
      <c r="H13" s="292">
        <v>20</v>
      </c>
      <c r="I13" s="521">
        <f t="shared" si="0"/>
        <v>374.0625</v>
      </c>
      <c r="J13" s="281">
        <f t="shared" si="11"/>
        <v>2749.0625</v>
      </c>
      <c r="K13" s="537" t="s">
        <v>4195</v>
      </c>
      <c r="L13" s="400">
        <v>6</v>
      </c>
      <c r="M13" s="521">
        <f t="shared" si="1"/>
        <v>2244.375</v>
      </c>
      <c r="N13" s="281">
        <f t="shared" si="12"/>
        <v>16494.375</v>
      </c>
      <c r="O13" s="282">
        <f t="shared" si="13"/>
        <v>0</v>
      </c>
      <c r="P13" s="282">
        <f t="shared" si="14"/>
        <v>0</v>
      </c>
      <c r="Q13" s="282">
        <f t="shared" si="14"/>
        <v>0</v>
      </c>
      <c r="R13" s="282">
        <f t="shared" si="14"/>
        <v>0</v>
      </c>
      <c r="S13" s="539" t="s">
        <v>4186</v>
      </c>
      <c r="T13" s="379"/>
      <c r="U13" s="292"/>
      <c r="V13" s="292"/>
      <c r="W13" s="292"/>
      <c r="X13" s="292">
        <f t="shared" si="2"/>
        <v>0</v>
      </c>
      <c r="Y13" s="292"/>
      <c r="Z13" s="292"/>
      <c r="AA13" s="292"/>
      <c r="AB13" s="292"/>
      <c r="AC13" s="292">
        <f t="shared" si="3"/>
        <v>0</v>
      </c>
      <c r="AD13" s="292"/>
      <c r="AE13" s="292"/>
      <c r="AF13" s="292"/>
      <c r="AG13" s="292"/>
      <c r="AH13" s="292">
        <f t="shared" si="4"/>
        <v>0</v>
      </c>
      <c r="AI13" s="292"/>
      <c r="AJ13" s="292"/>
      <c r="AK13" s="292"/>
      <c r="AL13" s="292"/>
      <c r="AM13" s="292">
        <f t="shared" si="5"/>
        <v>0</v>
      </c>
      <c r="AN13" s="292"/>
      <c r="AO13" s="292"/>
      <c r="AP13" s="292"/>
      <c r="AQ13" s="292"/>
      <c r="AR13" s="292">
        <f t="shared" si="6"/>
        <v>0</v>
      </c>
      <c r="AS13" s="292"/>
      <c r="AT13" s="292"/>
      <c r="AU13" s="292"/>
      <c r="AV13" s="292"/>
      <c r="AW13" s="292">
        <f t="shared" si="7"/>
        <v>0</v>
      </c>
      <c r="AX13" s="292"/>
      <c r="AY13" s="292"/>
      <c r="AZ13" s="292"/>
      <c r="BA13" s="292"/>
      <c r="BB13" s="292">
        <f t="shared" si="8"/>
        <v>0</v>
      </c>
      <c r="BC13" s="292"/>
      <c r="BD13" s="292"/>
      <c r="BE13" s="292"/>
      <c r="BF13" s="292"/>
      <c r="BG13" s="292">
        <f t="shared" si="9"/>
        <v>0</v>
      </c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9"/>
      <c r="DP13" s="490">
        <v>1</v>
      </c>
      <c r="DQ13" s="292">
        <v>47500</v>
      </c>
      <c r="DR13" s="292"/>
      <c r="DS13" s="292"/>
      <c r="DT13" s="292"/>
      <c r="DU13" s="292"/>
      <c r="DV13" s="292">
        <v>1</v>
      </c>
      <c r="DW13" s="292">
        <v>47500</v>
      </c>
      <c r="DX13" s="292"/>
      <c r="DY13" s="292"/>
      <c r="DZ13" s="292"/>
      <c r="EA13" s="292"/>
      <c r="EB13" s="292"/>
      <c r="EC13" s="292"/>
      <c r="ED13" s="292"/>
      <c r="EE13" s="292"/>
      <c r="EF13" s="338">
        <f t="shared" si="15"/>
        <v>1</v>
      </c>
      <c r="EG13" s="338">
        <f t="shared" si="15"/>
        <v>47500</v>
      </c>
      <c r="EH13" s="491">
        <v>1</v>
      </c>
      <c r="EI13" s="491">
        <v>47500</v>
      </c>
      <c r="EJ13" s="491"/>
      <c r="EK13" s="491"/>
      <c r="EL13" s="343"/>
      <c r="EM13" s="344"/>
      <c r="EN13" s="343"/>
      <c r="EO13" s="343"/>
      <c r="EP13" s="343"/>
      <c r="EQ13" s="343"/>
      <c r="ER13" s="343"/>
      <c r="ES13" s="343"/>
      <c r="ET13" s="343"/>
    </row>
    <row r="14" spans="1:150" ht="82.5">
      <c r="A14" s="522">
        <v>7</v>
      </c>
      <c r="B14" s="522" t="s">
        <v>4196</v>
      </c>
      <c r="C14" s="522" t="s">
        <v>155</v>
      </c>
      <c r="D14" s="522" t="s">
        <v>4197</v>
      </c>
      <c r="E14" s="537">
        <v>25500</v>
      </c>
      <c r="F14" s="537">
        <v>3000</v>
      </c>
      <c r="G14" s="404">
        <f t="shared" si="10"/>
        <v>28500</v>
      </c>
      <c r="H14" s="292">
        <v>20</v>
      </c>
      <c r="I14" s="521">
        <f t="shared" si="0"/>
        <v>224.4375</v>
      </c>
      <c r="J14" s="281">
        <f t="shared" si="11"/>
        <v>1649.4375</v>
      </c>
      <c r="K14" s="537" t="s">
        <v>4198</v>
      </c>
      <c r="L14" s="400">
        <v>6</v>
      </c>
      <c r="M14" s="521">
        <f t="shared" si="1"/>
        <v>1346.625</v>
      </c>
      <c r="N14" s="281">
        <f t="shared" si="12"/>
        <v>9896.625</v>
      </c>
      <c r="O14" s="282">
        <f t="shared" si="13"/>
        <v>0</v>
      </c>
      <c r="P14" s="282">
        <f t="shared" si="14"/>
        <v>0</v>
      </c>
      <c r="Q14" s="282">
        <f t="shared" si="14"/>
        <v>0</v>
      </c>
      <c r="R14" s="282">
        <f t="shared" si="14"/>
        <v>0</v>
      </c>
      <c r="S14" s="539" t="s">
        <v>4186</v>
      </c>
      <c r="T14" s="379"/>
      <c r="U14" s="292"/>
      <c r="V14" s="292"/>
      <c r="W14" s="292"/>
      <c r="X14" s="292">
        <f t="shared" si="2"/>
        <v>0</v>
      </c>
      <c r="Y14" s="292"/>
      <c r="Z14" s="292"/>
      <c r="AA14" s="292"/>
      <c r="AB14" s="292"/>
      <c r="AC14" s="292">
        <f t="shared" si="3"/>
        <v>0</v>
      </c>
      <c r="AD14" s="292"/>
      <c r="AE14" s="292"/>
      <c r="AF14" s="292"/>
      <c r="AG14" s="292"/>
      <c r="AH14" s="292">
        <f t="shared" si="4"/>
        <v>0</v>
      </c>
      <c r="AI14" s="292"/>
      <c r="AJ14" s="292"/>
      <c r="AK14" s="292"/>
      <c r="AL14" s="292"/>
      <c r="AM14" s="292">
        <f t="shared" si="5"/>
        <v>0</v>
      </c>
      <c r="AN14" s="292"/>
      <c r="AO14" s="292"/>
      <c r="AP14" s="292"/>
      <c r="AQ14" s="292"/>
      <c r="AR14" s="292">
        <f t="shared" si="6"/>
        <v>0</v>
      </c>
      <c r="AS14" s="292"/>
      <c r="AT14" s="292"/>
      <c r="AU14" s="292"/>
      <c r="AV14" s="292"/>
      <c r="AW14" s="292">
        <f t="shared" si="7"/>
        <v>0</v>
      </c>
      <c r="AX14" s="292"/>
      <c r="AY14" s="292"/>
      <c r="AZ14" s="292"/>
      <c r="BA14" s="292"/>
      <c r="BB14" s="292">
        <f t="shared" si="8"/>
        <v>0</v>
      </c>
      <c r="BC14" s="292"/>
      <c r="BD14" s="292"/>
      <c r="BE14" s="292"/>
      <c r="BF14" s="292"/>
      <c r="BG14" s="292">
        <f t="shared" si="9"/>
        <v>0</v>
      </c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9"/>
      <c r="DP14" s="490">
        <v>1</v>
      </c>
      <c r="DQ14" s="292">
        <v>28500</v>
      </c>
      <c r="DR14" s="292"/>
      <c r="DS14" s="292"/>
      <c r="DT14" s="292"/>
      <c r="DU14" s="292"/>
      <c r="DV14" s="292">
        <v>1</v>
      </c>
      <c r="DW14" s="292">
        <v>28500</v>
      </c>
      <c r="DX14" s="292"/>
      <c r="DY14" s="292"/>
      <c r="DZ14" s="292"/>
      <c r="EA14" s="292"/>
      <c r="EB14" s="292"/>
      <c r="EC14" s="292"/>
      <c r="ED14" s="292"/>
      <c r="EE14" s="292"/>
      <c r="EF14" s="338">
        <f t="shared" si="15"/>
        <v>1</v>
      </c>
      <c r="EG14" s="338">
        <f t="shared" si="15"/>
        <v>28500</v>
      </c>
      <c r="EH14" s="491">
        <v>1</v>
      </c>
      <c r="EI14" s="491">
        <v>28500</v>
      </c>
      <c r="EJ14" s="491"/>
      <c r="EK14" s="491"/>
      <c r="EL14" s="343"/>
      <c r="EM14" s="344"/>
      <c r="EN14" s="343"/>
      <c r="EO14" s="343"/>
      <c r="EP14" s="343"/>
      <c r="EQ14" s="343"/>
      <c r="ER14" s="343"/>
      <c r="ES14" s="343"/>
      <c r="ET14" s="343"/>
    </row>
    <row r="15" spans="1:150" ht="63">
      <c r="A15" s="522">
        <v>8</v>
      </c>
      <c r="B15" s="522" t="s">
        <v>4199</v>
      </c>
      <c r="C15" s="522" t="s">
        <v>4183</v>
      </c>
      <c r="D15" s="522" t="s">
        <v>4200</v>
      </c>
      <c r="E15" s="537">
        <v>42500</v>
      </c>
      <c r="F15" s="537">
        <v>5000</v>
      </c>
      <c r="G15" s="404">
        <f t="shared" si="10"/>
        <v>47500</v>
      </c>
      <c r="H15" s="292">
        <v>20</v>
      </c>
      <c r="I15" s="521">
        <f t="shared" si="0"/>
        <v>374.0625</v>
      </c>
      <c r="J15" s="281">
        <f t="shared" si="11"/>
        <v>2749.0625</v>
      </c>
      <c r="K15" s="537" t="s">
        <v>4201</v>
      </c>
      <c r="L15" s="400">
        <v>6</v>
      </c>
      <c r="M15" s="521">
        <f t="shared" si="1"/>
        <v>2244.375</v>
      </c>
      <c r="N15" s="281">
        <f t="shared" si="12"/>
        <v>16494.375</v>
      </c>
      <c r="O15" s="282">
        <f t="shared" si="13"/>
        <v>2750</v>
      </c>
      <c r="P15" s="282">
        <f t="shared" si="14"/>
        <v>2375</v>
      </c>
      <c r="Q15" s="282">
        <f t="shared" si="14"/>
        <v>375</v>
      </c>
      <c r="R15" s="282">
        <f t="shared" si="14"/>
        <v>0</v>
      </c>
      <c r="S15" s="538" t="s">
        <v>4179</v>
      </c>
      <c r="T15" s="379" t="s">
        <v>3550</v>
      </c>
      <c r="U15" s="292">
        <v>2375</v>
      </c>
      <c r="V15" s="292">
        <v>375</v>
      </c>
      <c r="W15" s="292"/>
      <c r="X15" s="292">
        <f t="shared" si="2"/>
        <v>2750</v>
      </c>
      <c r="Y15" s="292"/>
      <c r="Z15" s="292"/>
      <c r="AA15" s="292"/>
      <c r="AB15" s="292"/>
      <c r="AC15" s="292">
        <f t="shared" si="3"/>
        <v>0</v>
      </c>
      <c r="AD15" s="292"/>
      <c r="AE15" s="292"/>
      <c r="AF15" s="292"/>
      <c r="AG15" s="292"/>
      <c r="AH15" s="292">
        <f t="shared" si="4"/>
        <v>0</v>
      </c>
      <c r="AI15" s="292"/>
      <c r="AJ15" s="292"/>
      <c r="AK15" s="292"/>
      <c r="AL15" s="292"/>
      <c r="AM15" s="292">
        <f t="shared" si="5"/>
        <v>0</v>
      </c>
      <c r="AN15" s="292"/>
      <c r="AO15" s="292"/>
      <c r="AP15" s="292"/>
      <c r="AQ15" s="292"/>
      <c r="AR15" s="292">
        <f t="shared" si="6"/>
        <v>0</v>
      </c>
      <c r="AS15" s="292"/>
      <c r="AT15" s="292"/>
      <c r="AU15" s="292"/>
      <c r="AV15" s="292"/>
      <c r="AW15" s="292">
        <f t="shared" si="7"/>
        <v>0</v>
      </c>
      <c r="AX15" s="292"/>
      <c r="AY15" s="292"/>
      <c r="AZ15" s="292"/>
      <c r="BA15" s="292"/>
      <c r="BB15" s="292">
        <f t="shared" si="8"/>
        <v>0</v>
      </c>
      <c r="BC15" s="292"/>
      <c r="BD15" s="292"/>
      <c r="BE15" s="292"/>
      <c r="BF15" s="292"/>
      <c r="BG15" s="292">
        <f t="shared" si="9"/>
        <v>0</v>
      </c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9"/>
      <c r="DP15" s="490">
        <v>1</v>
      </c>
      <c r="DQ15" s="292">
        <v>47500</v>
      </c>
      <c r="DR15" s="292"/>
      <c r="DS15" s="292"/>
      <c r="DT15" s="292">
        <v>1</v>
      </c>
      <c r="DU15" s="292">
        <v>47500</v>
      </c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338">
        <f t="shared" si="15"/>
        <v>1</v>
      </c>
      <c r="EG15" s="338">
        <f t="shared" si="15"/>
        <v>47500</v>
      </c>
      <c r="EH15" s="491"/>
      <c r="EI15" s="491"/>
      <c r="EJ15" s="491">
        <v>1</v>
      </c>
      <c r="EK15" s="491">
        <v>47500</v>
      </c>
      <c r="EL15" s="343"/>
      <c r="EM15" s="344"/>
      <c r="EN15" s="343"/>
      <c r="EO15" s="343"/>
      <c r="EP15" s="343"/>
      <c r="EQ15" s="343"/>
      <c r="ER15" s="343"/>
      <c r="ES15" s="343"/>
      <c r="ET15" s="343"/>
    </row>
    <row r="16" spans="1:150" ht="66">
      <c r="A16" s="522">
        <v>9</v>
      </c>
      <c r="B16" s="522" t="s">
        <v>4202</v>
      </c>
      <c r="C16" s="522" t="s">
        <v>4203</v>
      </c>
      <c r="D16" s="522" t="s">
        <v>3948</v>
      </c>
      <c r="E16" s="537">
        <v>42500</v>
      </c>
      <c r="F16" s="537">
        <v>5000</v>
      </c>
      <c r="G16" s="404">
        <f t="shared" si="10"/>
        <v>47500</v>
      </c>
      <c r="H16" s="292">
        <v>20</v>
      </c>
      <c r="I16" s="521">
        <f t="shared" si="0"/>
        <v>374.0625</v>
      </c>
      <c r="J16" s="281">
        <f t="shared" si="11"/>
        <v>2749.0625</v>
      </c>
      <c r="K16" s="537" t="s">
        <v>4204</v>
      </c>
      <c r="L16" s="400">
        <v>6</v>
      </c>
      <c r="M16" s="521">
        <f t="shared" si="1"/>
        <v>2244.375</v>
      </c>
      <c r="N16" s="281">
        <f t="shared" si="12"/>
        <v>16494.375</v>
      </c>
      <c r="O16" s="282">
        <f t="shared" si="13"/>
        <v>5200</v>
      </c>
      <c r="P16" s="282">
        <f t="shared" si="14"/>
        <v>4425</v>
      </c>
      <c r="Q16" s="282">
        <f t="shared" si="14"/>
        <v>775</v>
      </c>
      <c r="R16" s="282">
        <f t="shared" si="14"/>
        <v>0</v>
      </c>
      <c r="S16" s="538" t="s">
        <v>4205</v>
      </c>
      <c r="T16" s="379" t="s">
        <v>3550</v>
      </c>
      <c r="U16" s="292">
        <v>2000</v>
      </c>
      <c r="V16" s="292">
        <v>400</v>
      </c>
      <c r="W16" s="292"/>
      <c r="X16" s="292">
        <f t="shared" si="2"/>
        <v>2400</v>
      </c>
      <c r="Y16" s="292" t="s">
        <v>3665</v>
      </c>
      <c r="Z16" s="292">
        <v>2425</v>
      </c>
      <c r="AA16" s="292">
        <v>375</v>
      </c>
      <c r="AB16" s="292"/>
      <c r="AC16" s="292">
        <f t="shared" si="3"/>
        <v>2800</v>
      </c>
      <c r="AD16" s="292"/>
      <c r="AE16" s="292"/>
      <c r="AF16" s="292"/>
      <c r="AG16" s="292"/>
      <c r="AH16" s="292">
        <f t="shared" si="4"/>
        <v>0</v>
      </c>
      <c r="AI16" s="292"/>
      <c r="AJ16" s="292"/>
      <c r="AK16" s="292"/>
      <c r="AL16" s="292"/>
      <c r="AM16" s="292">
        <f t="shared" si="5"/>
        <v>0</v>
      </c>
      <c r="AN16" s="292"/>
      <c r="AO16" s="292"/>
      <c r="AP16" s="292"/>
      <c r="AQ16" s="292"/>
      <c r="AR16" s="292">
        <f t="shared" si="6"/>
        <v>0</v>
      </c>
      <c r="AS16" s="292"/>
      <c r="AT16" s="292"/>
      <c r="AU16" s="292"/>
      <c r="AV16" s="292"/>
      <c r="AW16" s="292">
        <f t="shared" si="7"/>
        <v>0</v>
      </c>
      <c r="AX16" s="292"/>
      <c r="AY16" s="292"/>
      <c r="AZ16" s="292"/>
      <c r="BA16" s="292"/>
      <c r="BB16" s="292">
        <f t="shared" si="8"/>
        <v>0</v>
      </c>
      <c r="BC16" s="292"/>
      <c r="BD16" s="292"/>
      <c r="BE16" s="292"/>
      <c r="BF16" s="292"/>
      <c r="BG16" s="292">
        <f t="shared" si="9"/>
        <v>0</v>
      </c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9"/>
      <c r="DP16" s="490">
        <v>1</v>
      </c>
      <c r="DQ16" s="292">
        <v>47500</v>
      </c>
      <c r="DR16" s="292"/>
      <c r="DS16" s="292"/>
      <c r="DT16" s="292">
        <v>1</v>
      </c>
      <c r="DU16" s="292">
        <v>47500</v>
      </c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338">
        <f t="shared" si="15"/>
        <v>1</v>
      </c>
      <c r="EG16" s="338">
        <f t="shared" si="15"/>
        <v>47500</v>
      </c>
      <c r="EH16" s="491"/>
      <c r="EI16" s="491"/>
      <c r="EJ16" s="491">
        <v>1</v>
      </c>
      <c r="EK16" s="491">
        <v>47500</v>
      </c>
      <c r="EL16" s="343"/>
      <c r="EM16" s="344"/>
      <c r="EN16" s="343"/>
      <c r="EO16" s="343"/>
      <c r="EP16" s="343"/>
      <c r="EQ16" s="343"/>
      <c r="ER16" s="343"/>
      <c r="ES16" s="343"/>
      <c r="ET16" s="343"/>
    </row>
    <row r="17" spans="1:150" ht="66">
      <c r="A17" s="522">
        <v>10</v>
      </c>
      <c r="B17" s="522" t="s">
        <v>4206</v>
      </c>
      <c r="C17" s="522" t="s">
        <v>155</v>
      </c>
      <c r="D17" s="522" t="s">
        <v>3788</v>
      </c>
      <c r="E17" s="537">
        <v>42500</v>
      </c>
      <c r="F17" s="537">
        <v>5000</v>
      </c>
      <c r="G17" s="404">
        <f t="shared" si="10"/>
        <v>47500</v>
      </c>
      <c r="H17" s="292">
        <v>20</v>
      </c>
      <c r="I17" s="521">
        <f t="shared" si="0"/>
        <v>374.0625</v>
      </c>
      <c r="J17" s="281">
        <f t="shared" si="11"/>
        <v>2749.0625</v>
      </c>
      <c r="K17" s="537" t="s">
        <v>4207</v>
      </c>
      <c r="L17" s="400">
        <v>6</v>
      </c>
      <c r="M17" s="521">
        <f t="shared" si="1"/>
        <v>2244.375</v>
      </c>
      <c r="N17" s="281">
        <f t="shared" si="12"/>
        <v>16494.375</v>
      </c>
      <c r="O17" s="282">
        <f t="shared" si="13"/>
        <v>0</v>
      </c>
      <c r="P17" s="282">
        <f t="shared" si="14"/>
        <v>0</v>
      </c>
      <c r="Q17" s="282">
        <f t="shared" si="14"/>
        <v>0</v>
      </c>
      <c r="R17" s="282">
        <f t="shared" si="14"/>
        <v>0</v>
      </c>
      <c r="S17" s="538" t="s">
        <v>4179</v>
      </c>
      <c r="T17" s="379"/>
      <c r="U17" s="292"/>
      <c r="V17" s="292"/>
      <c r="W17" s="292"/>
      <c r="X17" s="292">
        <f t="shared" si="2"/>
        <v>0</v>
      </c>
      <c r="Y17" s="292"/>
      <c r="Z17" s="292"/>
      <c r="AA17" s="292"/>
      <c r="AB17" s="292"/>
      <c r="AC17" s="292">
        <f t="shared" si="3"/>
        <v>0</v>
      </c>
      <c r="AD17" s="292"/>
      <c r="AE17" s="292"/>
      <c r="AF17" s="292"/>
      <c r="AG17" s="292"/>
      <c r="AH17" s="292">
        <f t="shared" si="4"/>
        <v>0</v>
      </c>
      <c r="AI17" s="292"/>
      <c r="AJ17" s="292"/>
      <c r="AK17" s="292"/>
      <c r="AL17" s="292"/>
      <c r="AM17" s="292">
        <f t="shared" si="5"/>
        <v>0</v>
      </c>
      <c r="AN17" s="292"/>
      <c r="AO17" s="292"/>
      <c r="AP17" s="292"/>
      <c r="AQ17" s="292"/>
      <c r="AR17" s="292">
        <f t="shared" si="6"/>
        <v>0</v>
      </c>
      <c r="AS17" s="292"/>
      <c r="AT17" s="292"/>
      <c r="AU17" s="292"/>
      <c r="AV17" s="292"/>
      <c r="AW17" s="292">
        <f t="shared" si="7"/>
        <v>0</v>
      </c>
      <c r="AX17" s="292"/>
      <c r="AY17" s="292"/>
      <c r="AZ17" s="292"/>
      <c r="BA17" s="292"/>
      <c r="BB17" s="292">
        <f t="shared" si="8"/>
        <v>0</v>
      </c>
      <c r="BC17" s="292"/>
      <c r="BD17" s="292"/>
      <c r="BE17" s="292"/>
      <c r="BF17" s="292"/>
      <c r="BG17" s="292">
        <f t="shared" si="9"/>
        <v>0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9"/>
      <c r="DP17" s="490">
        <v>1</v>
      </c>
      <c r="DQ17" s="292">
        <v>47500</v>
      </c>
      <c r="DR17" s="292"/>
      <c r="DS17" s="292"/>
      <c r="DT17" s="292">
        <v>1</v>
      </c>
      <c r="DU17" s="292">
        <v>47500</v>
      </c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338">
        <f t="shared" si="15"/>
        <v>1</v>
      </c>
      <c r="EG17" s="338">
        <f t="shared" si="15"/>
        <v>47500</v>
      </c>
      <c r="EH17" s="491">
        <v>1</v>
      </c>
      <c r="EI17" s="491">
        <v>47500</v>
      </c>
      <c r="EJ17" s="491"/>
      <c r="EK17" s="491"/>
      <c r="EL17" s="343"/>
      <c r="EM17" s="344"/>
      <c r="EN17" s="343"/>
      <c r="EO17" s="343"/>
      <c r="EP17" s="343"/>
      <c r="EQ17" s="343"/>
      <c r="ER17" s="343"/>
      <c r="ES17" s="343"/>
      <c r="ET17" s="343"/>
    </row>
    <row r="18" spans="1:150" ht="66">
      <c r="A18" s="522">
        <v>11</v>
      </c>
      <c r="B18" s="522" t="s">
        <v>4208</v>
      </c>
      <c r="C18" s="522" t="s">
        <v>4209</v>
      </c>
      <c r="D18" s="522" t="s">
        <v>3788</v>
      </c>
      <c r="E18" s="537">
        <v>42500</v>
      </c>
      <c r="F18" s="537">
        <v>5000</v>
      </c>
      <c r="G18" s="404">
        <f t="shared" si="10"/>
        <v>47500</v>
      </c>
      <c r="H18" s="292">
        <v>20</v>
      </c>
      <c r="I18" s="521">
        <f t="shared" si="0"/>
        <v>374.0625</v>
      </c>
      <c r="J18" s="281">
        <f t="shared" si="11"/>
        <v>2749.0625</v>
      </c>
      <c r="K18" s="537" t="s">
        <v>4210</v>
      </c>
      <c r="L18" s="400">
        <v>6</v>
      </c>
      <c r="M18" s="521">
        <f t="shared" si="1"/>
        <v>2244.375</v>
      </c>
      <c r="N18" s="281">
        <f t="shared" si="12"/>
        <v>16494.375</v>
      </c>
      <c r="O18" s="282">
        <f t="shared" si="13"/>
        <v>0</v>
      </c>
      <c r="P18" s="282">
        <f t="shared" si="14"/>
        <v>0</v>
      </c>
      <c r="Q18" s="282">
        <f t="shared" si="14"/>
        <v>0</v>
      </c>
      <c r="R18" s="282">
        <f t="shared" si="14"/>
        <v>0</v>
      </c>
      <c r="S18" s="538" t="s">
        <v>4205</v>
      </c>
      <c r="T18" s="379"/>
      <c r="U18" s="292"/>
      <c r="V18" s="292"/>
      <c r="W18" s="292"/>
      <c r="X18" s="292">
        <f t="shared" si="2"/>
        <v>0</v>
      </c>
      <c r="Y18" s="292"/>
      <c r="Z18" s="292"/>
      <c r="AA18" s="292"/>
      <c r="AB18" s="292"/>
      <c r="AC18" s="292">
        <f t="shared" si="3"/>
        <v>0</v>
      </c>
      <c r="AD18" s="292"/>
      <c r="AE18" s="292"/>
      <c r="AF18" s="292"/>
      <c r="AG18" s="292"/>
      <c r="AH18" s="292">
        <f t="shared" si="4"/>
        <v>0</v>
      </c>
      <c r="AI18" s="292"/>
      <c r="AJ18" s="292"/>
      <c r="AK18" s="292"/>
      <c r="AL18" s="292"/>
      <c r="AM18" s="292">
        <f t="shared" si="5"/>
        <v>0</v>
      </c>
      <c r="AN18" s="292"/>
      <c r="AO18" s="292"/>
      <c r="AP18" s="292"/>
      <c r="AQ18" s="292"/>
      <c r="AR18" s="292">
        <f t="shared" si="6"/>
        <v>0</v>
      </c>
      <c r="AS18" s="292"/>
      <c r="AT18" s="292"/>
      <c r="AU18" s="292"/>
      <c r="AV18" s="292"/>
      <c r="AW18" s="292">
        <f t="shared" si="7"/>
        <v>0</v>
      </c>
      <c r="AX18" s="292"/>
      <c r="AY18" s="292"/>
      <c r="AZ18" s="292"/>
      <c r="BA18" s="292"/>
      <c r="BB18" s="292">
        <f t="shared" si="8"/>
        <v>0</v>
      </c>
      <c r="BC18" s="292"/>
      <c r="BD18" s="292"/>
      <c r="BE18" s="292"/>
      <c r="BF18" s="292"/>
      <c r="BG18" s="292">
        <f t="shared" si="9"/>
        <v>0</v>
      </c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9"/>
      <c r="DP18" s="490">
        <v>1</v>
      </c>
      <c r="DQ18" s="292">
        <v>47500</v>
      </c>
      <c r="DR18" s="292"/>
      <c r="DS18" s="292"/>
      <c r="DT18" s="292">
        <v>1</v>
      </c>
      <c r="DU18" s="292">
        <v>47500</v>
      </c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338">
        <f t="shared" si="15"/>
        <v>1</v>
      </c>
      <c r="EG18" s="338">
        <f t="shared" si="15"/>
        <v>47500</v>
      </c>
      <c r="EH18" s="491"/>
      <c r="EI18" s="491"/>
      <c r="EJ18" s="491">
        <v>1</v>
      </c>
      <c r="EK18" s="491">
        <v>47500</v>
      </c>
      <c r="EL18" s="343"/>
      <c r="EM18" s="344"/>
      <c r="EN18" s="343"/>
      <c r="EO18" s="343"/>
      <c r="EP18" s="343"/>
      <c r="EQ18" s="343"/>
      <c r="ER18" s="343"/>
      <c r="ES18" s="343"/>
      <c r="ET18" s="343"/>
    </row>
    <row r="19" spans="1:150" ht="82.5">
      <c r="A19" s="522">
        <v>12</v>
      </c>
      <c r="B19" s="522" t="s">
        <v>4211</v>
      </c>
      <c r="C19" s="522" t="s">
        <v>155</v>
      </c>
      <c r="D19" s="522" t="s">
        <v>3788</v>
      </c>
      <c r="E19" s="537">
        <v>42500</v>
      </c>
      <c r="F19" s="537">
        <v>5000</v>
      </c>
      <c r="G19" s="404">
        <f t="shared" si="10"/>
        <v>47500</v>
      </c>
      <c r="H19" s="292">
        <v>20</v>
      </c>
      <c r="I19" s="521">
        <f t="shared" si="0"/>
        <v>374.0625</v>
      </c>
      <c r="J19" s="281">
        <f t="shared" si="11"/>
        <v>2749.0625</v>
      </c>
      <c r="K19" s="537" t="s">
        <v>4212</v>
      </c>
      <c r="L19" s="400">
        <v>6</v>
      </c>
      <c r="M19" s="521">
        <f t="shared" si="1"/>
        <v>2244.375</v>
      </c>
      <c r="N19" s="281">
        <f t="shared" si="12"/>
        <v>16494.375</v>
      </c>
      <c r="O19" s="282">
        <f t="shared" si="13"/>
        <v>11000</v>
      </c>
      <c r="P19" s="282">
        <f t="shared" si="14"/>
        <v>9500</v>
      </c>
      <c r="Q19" s="282">
        <f t="shared" si="14"/>
        <v>1500</v>
      </c>
      <c r="R19" s="282">
        <f t="shared" si="14"/>
        <v>0</v>
      </c>
      <c r="S19" s="538" t="s">
        <v>4205</v>
      </c>
      <c r="T19" s="379" t="s">
        <v>3665</v>
      </c>
      <c r="U19" s="292">
        <v>4750</v>
      </c>
      <c r="V19" s="292">
        <v>750</v>
      </c>
      <c r="W19" s="292"/>
      <c r="X19" s="292">
        <f t="shared" si="2"/>
        <v>5500</v>
      </c>
      <c r="Y19" s="292" t="s">
        <v>3666</v>
      </c>
      <c r="Z19" s="292">
        <v>4750</v>
      </c>
      <c r="AA19" s="292">
        <v>750</v>
      </c>
      <c r="AB19" s="292"/>
      <c r="AC19" s="292">
        <f t="shared" si="3"/>
        <v>5500</v>
      </c>
      <c r="AD19" s="292"/>
      <c r="AE19" s="292"/>
      <c r="AF19" s="292"/>
      <c r="AG19" s="292"/>
      <c r="AH19" s="292">
        <f t="shared" si="4"/>
        <v>0</v>
      </c>
      <c r="AI19" s="292"/>
      <c r="AJ19" s="292"/>
      <c r="AK19" s="292"/>
      <c r="AL19" s="292"/>
      <c r="AM19" s="292">
        <f t="shared" si="5"/>
        <v>0</v>
      </c>
      <c r="AN19" s="292"/>
      <c r="AO19" s="292"/>
      <c r="AP19" s="292"/>
      <c r="AQ19" s="292"/>
      <c r="AR19" s="292">
        <f t="shared" si="6"/>
        <v>0</v>
      </c>
      <c r="AS19" s="292"/>
      <c r="AT19" s="292"/>
      <c r="AU19" s="292"/>
      <c r="AV19" s="292"/>
      <c r="AW19" s="292">
        <f t="shared" si="7"/>
        <v>0</v>
      </c>
      <c r="AX19" s="292"/>
      <c r="AY19" s="292"/>
      <c r="AZ19" s="292"/>
      <c r="BA19" s="292"/>
      <c r="BB19" s="292">
        <f t="shared" si="8"/>
        <v>0</v>
      </c>
      <c r="BC19" s="292"/>
      <c r="BD19" s="292"/>
      <c r="BE19" s="292"/>
      <c r="BF19" s="292"/>
      <c r="BG19" s="292">
        <f t="shared" si="9"/>
        <v>0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9"/>
      <c r="DP19" s="490" t="s">
        <v>3454</v>
      </c>
      <c r="DQ19" s="292"/>
      <c r="DR19" s="292">
        <v>1</v>
      </c>
      <c r="DS19" s="292">
        <v>47500</v>
      </c>
      <c r="DT19" s="292">
        <v>1</v>
      </c>
      <c r="DU19" s="292">
        <v>47500</v>
      </c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338">
        <f t="shared" si="15"/>
        <v>1</v>
      </c>
      <c r="EG19" s="338">
        <f t="shared" si="15"/>
        <v>47500</v>
      </c>
      <c r="EH19" s="491">
        <v>1</v>
      </c>
      <c r="EI19" s="491">
        <v>47500</v>
      </c>
      <c r="EJ19" s="491"/>
      <c r="EK19" s="491"/>
      <c r="EL19" s="343"/>
      <c r="EM19" s="344"/>
      <c r="EN19" s="343"/>
      <c r="EO19" s="343"/>
      <c r="EP19" s="343"/>
      <c r="EQ19" s="343"/>
      <c r="ER19" s="343"/>
      <c r="ES19" s="343"/>
      <c r="ET19" s="343"/>
    </row>
    <row r="20" spans="1:150" ht="66">
      <c r="A20" s="522">
        <v>13</v>
      </c>
      <c r="B20" s="522" t="s">
        <v>4213</v>
      </c>
      <c r="C20" s="522" t="s">
        <v>4183</v>
      </c>
      <c r="D20" s="522" t="s">
        <v>3788</v>
      </c>
      <c r="E20" s="537">
        <v>42500</v>
      </c>
      <c r="F20" s="537">
        <v>5000</v>
      </c>
      <c r="G20" s="404">
        <f t="shared" si="10"/>
        <v>47500</v>
      </c>
      <c r="H20" s="292">
        <v>20</v>
      </c>
      <c r="I20" s="521">
        <f t="shared" si="0"/>
        <v>374.0625</v>
      </c>
      <c r="J20" s="281">
        <f t="shared" si="11"/>
        <v>2749.0625</v>
      </c>
      <c r="K20" s="537" t="s">
        <v>4214</v>
      </c>
      <c r="L20" s="400">
        <v>6</v>
      </c>
      <c r="M20" s="521">
        <f t="shared" si="1"/>
        <v>2244.375</v>
      </c>
      <c r="N20" s="281">
        <f t="shared" si="12"/>
        <v>16494.375</v>
      </c>
      <c r="O20" s="282">
        <f t="shared" si="13"/>
        <v>1000</v>
      </c>
      <c r="P20" s="282">
        <f t="shared" si="14"/>
        <v>900</v>
      </c>
      <c r="Q20" s="282">
        <f t="shared" si="14"/>
        <v>100</v>
      </c>
      <c r="R20" s="282">
        <f t="shared" si="14"/>
        <v>0</v>
      </c>
      <c r="S20" s="538">
        <v>40155</v>
      </c>
      <c r="T20" s="355" t="s">
        <v>3660</v>
      </c>
      <c r="U20" s="282">
        <v>900</v>
      </c>
      <c r="V20" s="282">
        <v>100</v>
      </c>
      <c r="W20" s="292"/>
      <c r="X20" s="292">
        <f t="shared" si="2"/>
        <v>1000</v>
      </c>
      <c r="Y20" s="292"/>
      <c r="Z20" s="292"/>
      <c r="AA20" s="292"/>
      <c r="AB20" s="292"/>
      <c r="AC20" s="292">
        <f t="shared" si="3"/>
        <v>0</v>
      </c>
      <c r="AD20" s="292"/>
      <c r="AE20" s="292"/>
      <c r="AF20" s="292"/>
      <c r="AG20" s="292"/>
      <c r="AH20" s="292">
        <f t="shared" si="4"/>
        <v>0</v>
      </c>
      <c r="AI20" s="292"/>
      <c r="AJ20" s="292"/>
      <c r="AK20" s="292"/>
      <c r="AL20" s="292"/>
      <c r="AM20" s="292">
        <f t="shared" si="5"/>
        <v>0</v>
      </c>
      <c r="AN20" s="292"/>
      <c r="AO20" s="292"/>
      <c r="AP20" s="292"/>
      <c r="AQ20" s="292"/>
      <c r="AR20" s="292">
        <f t="shared" si="6"/>
        <v>0</v>
      </c>
      <c r="AS20" s="292"/>
      <c r="AT20" s="292"/>
      <c r="AU20" s="292"/>
      <c r="AV20" s="292"/>
      <c r="AW20" s="292">
        <f t="shared" si="7"/>
        <v>0</v>
      </c>
      <c r="AX20" s="292"/>
      <c r="AY20" s="292"/>
      <c r="AZ20" s="292"/>
      <c r="BA20" s="292"/>
      <c r="BB20" s="292">
        <f t="shared" si="8"/>
        <v>0</v>
      </c>
      <c r="BC20" s="292"/>
      <c r="BD20" s="292"/>
      <c r="BE20" s="292"/>
      <c r="BF20" s="292"/>
      <c r="BG20" s="292">
        <f t="shared" si="9"/>
        <v>0</v>
      </c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9"/>
      <c r="DP20" s="490"/>
      <c r="DQ20" s="292"/>
      <c r="DR20" s="292">
        <v>1</v>
      </c>
      <c r="DS20" s="292">
        <v>47500</v>
      </c>
      <c r="DT20" s="292">
        <v>1</v>
      </c>
      <c r="DU20" s="292">
        <v>47500</v>
      </c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338">
        <f t="shared" si="15"/>
        <v>1</v>
      </c>
      <c r="EG20" s="338">
        <f t="shared" si="15"/>
        <v>47500</v>
      </c>
      <c r="EH20" s="491"/>
      <c r="EI20" s="491"/>
      <c r="EJ20" s="491">
        <v>1</v>
      </c>
      <c r="EK20" s="491">
        <v>47500</v>
      </c>
      <c r="EL20" s="343"/>
      <c r="EM20" s="344"/>
      <c r="EN20" s="343"/>
      <c r="EO20" s="343"/>
      <c r="EP20" s="343"/>
      <c r="EQ20" s="343"/>
      <c r="ER20" s="343"/>
      <c r="ES20" s="343"/>
      <c r="ET20" s="343"/>
    </row>
    <row r="21" spans="1:150" ht="63">
      <c r="A21" s="522">
        <v>14</v>
      </c>
      <c r="B21" s="522" t="s">
        <v>4215</v>
      </c>
      <c r="C21" s="522" t="s">
        <v>4209</v>
      </c>
      <c r="D21" s="522" t="s">
        <v>3788</v>
      </c>
      <c r="E21" s="537">
        <v>42500</v>
      </c>
      <c r="F21" s="537">
        <v>5000</v>
      </c>
      <c r="G21" s="404">
        <f t="shared" si="10"/>
        <v>47500</v>
      </c>
      <c r="H21" s="292">
        <v>20</v>
      </c>
      <c r="I21" s="521">
        <f t="shared" si="0"/>
        <v>374.0625</v>
      </c>
      <c r="J21" s="281">
        <f t="shared" si="11"/>
        <v>2749.0625</v>
      </c>
      <c r="K21" s="537" t="s">
        <v>4216</v>
      </c>
      <c r="L21" s="400">
        <v>6</v>
      </c>
      <c r="M21" s="521">
        <f t="shared" si="1"/>
        <v>2244.375</v>
      </c>
      <c r="N21" s="281">
        <f t="shared" si="12"/>
        <v>16494.375</v>
      </c>
      <c r="O21" s="282">
        <f t="shared" si="13"/>
        <v>0</v>
      </c>
      <c r="P21" s="282">
        <f t="shared" si="14"/>
        <v>0</v>
      </c>
      <c r="Q21" s="282">
        <f t="shared" si="14"/>
        <v>0</v>
      </c>
      <c r="R21" s="282">
        <f t="shared" si="14"/>
        <v>0</v>
      </c>
      <c r="S21" s="538">
        <v>40155</v>
      </c>
      <c r="T21" s="379"/>
      <c r="U21" s="292"/>
      <c r="V21" s="292"/>
      <c r="W21" s="292"/>
      <c r="X21" s="292">
        <f t="shared" si="2"/>
        <v>0</v>
      </c>
      <c r="Y21" s="292"/>
      <c r="Z21" s="292"/>
      <c r="AA21" s="292"/>
      <c r="AB21" s="292"/>
      <c r="AC21" s="292">
        <f t="shared" si="3"/>
        <v>0</v>
      </c>
      <c r="AD21" s="292"/>
      <c r="AE21" s="292"/>
      <c r="AF21" s="292"/>
      <c r="AG21" s="292"/>
      <c r="AH21" s="292">
        <f t="shared" si="4"/>
        <v>0</v>
      </c>
      <c r="AI21" s="292"/>
      <c r="AJ21" s="292"/>
      <c r="AK21" s="292"/>
      <c r="AL21" s="292"/>
      <c r="AM21" s="292">
        <f t="shared" si="5"/>
        <v>0</v>
      </c>
      <c r="AN21" s="292"/>
      <c r="AO21" s="292"/>
      <c r="AP21" s="292"/>
      <c r="AQ21" s="292"/>
      <c r="AR21" s="292">
        <f t="shared" si="6"/>
        <v>0</v>
      </c>
      <c r="AS21" s="292"/>
      <c r="AT21" s="292"/>
      <c r="AU21" s="292"/>
      <c r="AV21" s="292"/>
      <c r="AW21" s="292">
        <f t="shared" si="7"/>
        <v>0</v>
      </c>
      <c r="AX21" s="292"/>
      <c r="AY21" s="292"/>
      <c r="AZ21" s="292"/>
      <c r="BA21" s="292"/>
      <c r="BB21" s="292">
        <f t="shared" si="8"/>
        <v>0</v>
      </c>
      <c r="BC21" s="292"/>
      <c r="BD21" s="292"/>
      <c r="BE21" s="292"/>
      <c r="BF21" s="292"/>
      <c r="BG21" s="292">
        <f t="shared" si="9"/>
        <v>0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9"/>
      <c r="DP21" s="490">
        <v>1</v>
      </c>
      <c r="DQ21" s="292">
        <v>47500</v>
      </c>
      <c r="DR21" s="292"/>
      <c r="DS21" s="292"/>
      <c r="DT21" s="292">
        <v>1</v>
      </c>
      <c r="DU21" s="292">
        <v>47500</v>
      </c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338">
        <f t="shared" si="15"/>
        <v>1</v>
      </c>
      <c r="EG21" s="338">
        <f t="shared" si="15"/>
        <v>47500</v>
      </c>
      <c r="EH21" s="491"/>
      <c r="EI21" s="491"/>
      <c r="EJ21" s="491">
        <v>1</v>
      </c>
      <c r="EK21" s="491">
        <v>47500</v>
      </c>
      <c r="EL21" s="343"/>
      <c r="EM21" s="344"/>
      <c r="EN21" s="343"/>
      <c r="EO21" s="343"/>
      <c r="EP21" s="343"/>
      <c r="EQ21" s="343"/>
      <c r="ER21" s="343"/>
      <c r="ES21" s="343"/>
      <c r="ET21" s="343"/>
    </row>
    <row r="22" spans="1:150" ht="63">
      <c r="A22" s="522">
        <v>15</v>
      </c>
      <c r="B22" s="522" t="s">
        <v>4217</v>
      </c>
      <c r="C22" s="522" t="s">
        <v>3858</v>
      </c>
      <c r="D22" s="522" t="s">
        <v>3779</v>
      </c>
      <c r="E22" s="537">
        <v>42500</v>
      </c>
      <c r="F22" s="537">
        <v>5000</v>
      </c>
      <c r="G22" s="404">
        <f t="shared" si="10"/>
        <v>47500</v>
      </c>
      <c r="H22" s="292">
        <v>20</v>
      </c>
      <c r="I22" s="521">
        <f t="shared" si="0"/>
        <v>374.0625</v>
      </c>
      <c r="J22" s="281">
        <f t="shared" si="11"/>
        <v>2749.0625</v>
      </c>
      <c r="K22" s="537" t="s">
        <v>4218</v>
      </c>
      <c r="L22" s="400">
        <v>6</v>
      </c>
      <c r="M22" s="521">
        <f t="shared" si="1"/>
        <v>2244.375</v>
      </c>
      <c r="N22" s="281">
        <f t="shared" si="12"/>
        <v>16494.375</v>
      </c>
      <c r="O22" s="282">
        <f t="shared" si="13"/>
        <v>0</v>
      </c>
      <c r="P22" s="282">
        <f t="shared" si="14"/>
        <v>0</v>
      </c>
      <c r="Q22" s="282">
        <f t="shared" si="14"/>
        <v>0</v>
      </c>
      <c r="R22" s="282">
        <f t="shared" si="14"/>
        <v>0</v>
      </c>
      <c r="S22" s="538" t="s">
        <v>4205</v>
      </c>
      <c r="T22" s="379"/>
      <c r="U22" s="292"/>
      <c r="V22" s="292"/>
      <c r="W22" s="292"/>
      <c r="X22" s="292">
        <f t="shared" si="2"/>
        <v>0</v>
      </c>
      <c r="Y22" s="292"/>
      <c r="Z22" s="292"/>
      <c r="AA22" s="292"/>
      <c r="AB22" s="292"/>
      <c r="AC22" s="292">
        <f t="shared" si="3"/>
        <v>0</v>
      </c>
      <c r="AD22" s="292"/>
      <c r="AE22" s="292"/>
      <c r="AF22" s="292"/>
      <c r="AG22" s="292"/>
      <c r="AH22" s="292">
        <f t="shared" si="4"/>
        <v>0</v>
      </c>
      <c r="AI22" s="292"/>
      <c r="AJ22" s="292"/>
      <c r="AK22" s="292"/>
      <c r="AL22" s="292"/>
      <c r="AM22" s="292">
        <f t="shared" si="5"/>
        <v>0</v>
      </c>
      <c r="AN22" s="292"/>
      <c r="AO22" s="292"/>
      <c r="AP22" s="292"/>
      <c r="AQ22" s="292"/>
      <c r="AR22" s="292">
        <f t="shared" si="6"/>
        <v>0</v>
      </c>
      <c r="AS22" s="292"/>
      <c r="AT22" s="292"/>
      <c r="AU22" s="292"/>
      <c r="AV22" s="292"/>
      <c r="AW22" s="292">
        <f t="shared" si="7"/>
        <v>0</v>
      </c>
      <c r="AX22" s="292"/>
      <c r="AY22" s="292"/>
      <c r="AZ22" s="292"/>
      <c r="BA22" s="292"/>
      <c r="BB22" s="292">
        <f t="shared" si="8"/>
        <v>0</v>
      </c>
      <c r="BC22" s="292"/>
      <c r="BD22" s="292"/>
      <c r="BE22" s="292"/>
      <c r="BF22" s="292"/>
      <c r="BG22" s="292">
        <f t="shared" si="9"/>
        <v>0</v>
      </c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9"/>
      <c r="DP22" s="490">
        <v>1</v>
      </c>
      <c r="DQ22" s="292">
        <v>47500</v>
      </c>
      <c r="DR22" s="292"/>
      <c r="DS22" s="292"/>
      <c r="DT22" s="292"/>
      <c r="DU22" s="292"/>
      <c r="DV22" s="292">
        <v>1</v>
      </c>
      <c r="DW22" s="292">
        <v>47500</v>
      </c>
      <c r="DX22" s="292"/>
      <c r="DY22" s="292"/>
      <c r="DZ22" s="292"/>
      <c r="EA22" s="292"/>
      <c r="EB22" s="292"/>
      <c r="EC22" s="292"/>
      <c r="ED22" s="292"/>
      <c r="EE22" s="292"/>
      <c r="EF22" s="338">
        <f t="shared" si="15"/>
        <v>1</v>
      </c>
      <c r="EG22" s="338">
        <f t="shared" si="15"/>
        <v>47500</v>
      </c>
      <c r="EH22" s="491">
        <v>1</v>
      </c>
      <c r="EI22" s="491">
        <v>47500</v>
      </c>
      <c r="EJ22" s="491"/>
      <c r="EK22" s="491"/>
      <c r="EL22" s="343"/>
      <c r="EM22" s="344"/>
      <c r="EN22" s="343"/>
      <c r="EO22" s="343"/>
      <c r="EP22" s="343"/>
      <c r="EQ22" s="343"/>
      <c r="ER22" s="343"/>
      <c r="ES22" s="343"/>
      <c r="ET22" s="343"/>
    </row>
    <row r="23" spans="1:150" ht="63">
      <c r="A23" s="522">
        <v>16</v>
      </c>
      <c r="B23" s="522" t="s">
        <v>4219</v>
      </c>
      <c r="C23" s="522" t="s">
        <v>4183</v>
      </c>
      <c r="D23" s="522" t="s">
        <v>4102</v>
      </c>
      <c r="E23" s="537">
        <v>34000</v>
      </c>
      <c r="F23" s="537">
        <v>4000</v>
      </c>
      <c r="G23" s="404">
        <f t="shared" si="10"/>
        <v>38000</v>
      </c>
      <c r="H23" s="292">
        <v>20</v>
      </c>
      <c r="I23" s="521">
        <f t="shared" si="0"/>
        <v>299.25</v>
      </c>
      <c r="J23" s="281">
        <f t="shared" si="11"/>
        <v>2199.25</v>
      </c>
      <c r="K23" s="537" t="s">
        <v>4220</v>
      </c>
      <c r="L23" s="400">
        <v>6</v>
      </c>
      <c r="M23" s="521">
        <f t="shared" si="1"/>
        <v>1795.5</v>
      </c>
      <c r="N23" s="281">
        <f t="shared" si="12"/>
        <v>13195.5</v>
      </c>
      <c r="O23" s="282">
        <f t="shared" si="13"/>
        <v>0</v>
      </c>
      <c r="P23" s="282">
        <f t="shared" si="14"/>
        <v>0</v>
      </c>
      <c r="Q23" s="282">
        <f t="shared" si="14"/>
        <v>0</v>
      </c>
      <c r="R23" s="282">
        <f t="shared" si="14"/>
        <v>0</v>
      </c>
      <c r="S23" s="538" t="s">
        <v>4179</v>
      </c>
      <c r="T23" s="379"/>
      <c r="U23" s="292"/>
      <c r="V23" s="292"/>
      <c r="W23" s="292"/>
      <c r="X23" s="292">
        <f t="shared" si="2"/>
        <v>0</v>
      </c>
      <c r="Y23" s="292"/>
      <c r="Z23" s="292"/>
      <c r="AA23" s="292"/>
      <c r="AB23" s="292"/>
      <c r="AC23" s="292">
        <f t="shared" si="3"/>
        <v>0</v>
      </c>
      <c r="AD23" s="292"/>
      <c r="AE23" s="292"/>
      <c r="AF23" s="292"/>
      <c r="AG23" s="292"/>
      <c r="AH23" s="292">
        <f t="shared" si="4"/>
        <v>0</v>
      </c>
      <c r="AI23" s="292"/>
      <c r="AJ23" s="292"/>
      <c r="AK23" s="292"/>
      <c r="AL23" s="292"/>
      <c r="AM23" s="292">
        <f t="shared" si="5"/>
        <v>0</v>
      </c>
      <c r="AN23" s="292"/>
      <c r="AO23" s="292"/>
      <c r="AP23" s="292"/>
      <c r="AQ23" s="292"/>
      <c r="AR23" s="292">
        <f t="shared" si="6"/>
        <v>0</v>
      </c>
      <c r="AS23" s="292"/>
      <c r="AT23" s="292"/>
      <c r="AU23" s="292"/>
      <c r="AV23" s="292"/>
      <c r="AW23" s="292">
        <f t="shared" si="7"/>
        <v>0</v>
      </c>
      <c r="AX23" s="292"/>
      <c r="AY23" s="292"/>
      <c r="AZ23" s="292"/>
      <c r="BA23" s="292"/>
      <c r="BB23" s="292">
        <f t="shared" si="8"/>
        <v>0</v>
      </c>
      <c r="BC23" s="292"/>
      <c r="BD23" s="292"/>
      <c r="BE23" s="292"/>
      <c r="BF23" s="292"/>
      <c r="BG23" s="292">
        <f t="shared" si="9"/>
        <v>0</v>
      </c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9"/>
      <c r="DP23" s="490"/>
      <c r="DQ23" s="292"/>
      <c r="DR23" s="292">
        <v>1</v>
      </c>
      <c r="DS23" s="292">
        <v>38000</v>
      </c>
      <c r="DT23" s="292"/>
      <c r="DU23" s="292"/>
      <c r="DV23" s="292">
        <v>1</v>
      </c>
      <c r="DW23" s="292">
        <v>38000</v>
      </c>
      <c r="DX23" s="292"/>
      <c r="DY23" s="292"/>
      <c r="DZ23" s="292"/>
      <c r="EA23" s="292"/>
      <c r="EB23" s="292"/>
      <c r="EC23" s="292"/>
      <c r="ED23" s="292"/>
      <c r="EE23" s="292"/>
      <c r="EF23" s="338">
        <f t="shared" si="15"/>
        <v>1</v>
      </c>
      <c r="EG23" s="338">
        <f t="shared" si="15"/>
        <v>38000</v>
      </c>
      <c r="EH23" s="491"/>
      <c r="EI23" s="491"/>
      <c r="EJ23" s="491">
        <v>1</v>
      </c>
      <c r="EK23" s="491">
        <v>38000</v>
      </c>
      <c r="EL23" s="343"/>
      <c r="EM23" s="344"/>
      <c r="EN23" s="343"/>
      <c r="EO23" s="343"/>
      <c r="EP23" s="343"/>
      <c r="EQ23" s="343"/>
      <c r="ER23" s="343"/>
      <c r="ES23" s="343"/>
      <c r="ET23" s="343"/>
    </row>
    <row r="24" spans="1:150" ht="66">
      <c r="A24" s="522">
        <v>17</v>
      </c>
      <c r="B24" s="522" t="s">
        <v>4221</v>
      </c>
      <c r="C24" s="522" t="s">
        <v>4183</v>
      </c>
      <c r="D24" s="522" t="s">
        <v>4222</v>
      </c>
      <c r="E24" s="537">
        <v>34000</v>
      </c>
      <c r="F24" s="537">
        <v>4000</v>
      </c>
      <c r="G24" s="404">
        <f t="shared" si="10"/>
        <v>38000</v>
      </c>
      <c r="H24" s="292">
        <v>20</v>
      </c>
      <c r="I24" s="521">
        <f t="shared" si="0"/>
        <v>299.25</v>
      </c>
      <c r="J24" s="281">
        <f t="shared" si="11"/>
        <v>2199.25</v>
      </c>
      <c r="K24" s="537" t="s">
        <v>4223</v>
      </c>
      <c r="L24" s="400">
        <v>6</v>
      </c>
      <c r="M24" s="521">
        <f t="shared" si="1"/>
        <v>1795.5</v>
      </c>
      <c r="N24" s="281">
        <f t="shared" si="12"/>
        <v>13195.5</v>
      </c>
      <c r="O24" s="282">
        <f t="shared" si="13"/>
        <v>1750</v>
      </c>
      <c r="P24" s="282">
        <f t="shared" si="14"/>
        <v>1450</v>
      </c>
      <c r="Q24" s="282">
        <f t="shared" si="14"/>
        <v>300</v>
      </c>
      <c r="R24" s="282">
        <f t="shared" si="14"/>
        <v>0</v>
      </c>
      <c r="S24" s="538" t="s">
        <v>4179</v>
      </c>
      <c r="T24" s="379" t="s">
        <v>3550</v>
      </c>
      <c r="U24" s="292">
        <v>1450</v>
      </c>
      <c r="V24" s="292">
        <v>300</v>
      </c>
      <c r="W24" s="292"/>
      <c r="X24" s="292">
        <f t="shared" si="2"/>
        <v>1750</v>
      </c>
      <c r="Y24" s="292"/>
      <c r="Z24" s="292"/>
      <c r="AA24" s="292"/>
      <c r="AB24" s="292"/>
      <c r="AC24" s="292">
        <f t="shared" si="3"/>
        <v>0</v>
      </c>
      <c r="AD24" s="292"/>
      <c r="AE24" s="292"/>
      <c r="AF24" s="292"/>
      <c r="AG24" s="292"/>
      <c r="AH24" s="292">
        <f t="shared" si="4"/>
        <v>0</v>
      </c>
      <c r="AI24" s="292"/>
      <c r="AJ24" s="292"/>
      <c r="AK24" s="292"/>
      <c r="AL24" s="292"/>
      <c r="AM24" s="292">
        <f t="shared" si="5"/>
        <v>0</v>
      </c>
      <c r="AN24" s="292"/>
      <c r="AO24" s="292"/>
      <c r="AP24" s="292"/>
      <c r="AQ24" s="292"/>
      <c r="AR24" s="292">
        <f t="shared" si="6"/>
        <v>0</v>
      </c>
      <c r="AS24" s="292"/>
      <c r="AT24" s="292"/>
      <c r="AU24" s="292"/>
      <c r="AV24" s="292"/>
      <c r="AW24" s="292">
        <f t="shared" si="7"/>
        <v>0</v>
      </c>
      <c r="AX24" s="292"/>
      <c r="AY24" s="292"/>
      <c r="AZ24" s="292"/>
      <c r="BA24" s="292"/>
      <c r="BB24" s="292">
        <f t="shared" si="8"/>
        <v>0</v>
      </c>
      <c r="BC24" s="292"/>
      <c r="BD24" s="292"/>
      <c r="BE24" s="292"/>
      <c r="BF24" s="292"/>
      <c r="BG24" s="292">
        <f t="shared" si="9"/>
        <v>0</v>
      </c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9"/>
      <c r="DP24" s="490"/>
      <c r="DQ24" s="292"/>
      <c r="DR24" s="292">
        <v>1</v>
      </c>
      <c r="DS24" s="292">
        <v>38000</v>
      </c>
      <c r="DT24" s="292"/>
      <c r="DU24" s="292"/>
      <c r="DV24" s="292"/>
      <c r="DW24" s="292"/>
      <c r="DX24" s="292">
        <v>1</v>
      </c>
      <c r="DY24" s="292">
        <v>38000</v>
      </c>
      <c r="DZ24" s="292"/>
      <c r="EA24" s="292"/>
      <c r="EB24" s="292"/>
      <c r="EC24" s="292"/>
      <c r="ED24" s="292"/>
      <c r="EE24" s="292"/>
      <c r="EF24" s="338">
        <f t="shared" si="15"/>
        <v>1</v>
      </c>
      <c r="EG24" s="338">
        <f t="shared" si="15"/>
        <v>38000</v>
      </c>
      <c r="EH24" s="491"/>
      <c r="EI24" s="491"/>
      <c r="EJ24" s="491">
        <v>1</v>
      </c>
      <c r="EK24" s="491">
        <v>38000</v>
      </c>
      <c r="EL24" s="343"/>
      <c r="EM24" s="344"/>
      <c r="EN24" s="343"/>
      <c r="EO24" s="343"/>
      <c r="EP24" s="343"/>
      <c r="EQ24" s="343"/>
      <c r="ER24" s="343"/>
      <c r="ES24" s="343"/>
      <c r="ET24" s="343"/>
    </row>
    <row r="25" spans="1:150" ht="66">
      <c r="A25" s="522">
        <v>18</v>
      </c>
      <c r="B25" s="522" t="s">
        <v>4224</v>
      </c>
      <c r="C25" s="522" t="s">
        <v>155</v>
      </c>
      <c r="D25" s="522" t="s">
        <v>3892</v>
      </c>
      <c r="E25" s="537">
        <v>42500</v>
      </c>
      <c r="F25" s="537">
        <v>5000</v>
      </c>
      <c r="G25" s="404">
        <f t="shared" si="10"/>
        <v>47500</v>
      </c>
      <c r="H25" s="292">
        <v>20</v>
      </c>
      <c r="I25" s="521">
        <f t="shared" si="0"/>
        <v>374.0625</v>
      </c>
      <c r="J25" s="281">
        <f t="shared" si="11"/>
        <v>2749.0625</v>
      </c>
      <c r="K25" s="537" t="s">
        <v>4225</v>
      </c>
      <c r="L25" s="400">
        <v>6</v>
      </c>
      <c r="M25" s="521">
        <f t="shared" si="1"/>
        <v>2244.375</v>
      </c>
      <c r="N25" s="281">
        <f t="shared" si="12"/>
        <v>16494.375</v>
      </c>
      <c r="O25" s="282">
        <f t="shared" si="13"/>
        <v>11000</v>
      </c>
      <c r="P25" s="282">
        <f t="shared" si="14"/>
        <v>9500</v>
      </c>
      <c r="Q25" s="282">
        <f t="shared" si="14"/>
        <v>1500</v>
      </c>
      <c r="R25" s="282">
        <f t="shared" si="14"/>
        <v>0</v>
      </c>
      <c r="S25" s="538" t="s">
        <v>4179</v>
      </c>
      <c r="T25" s="379" t="s">
        <v>3550</v>
      </c>
      <c r="U25" s="292">
        <v>4750</v>
      </c>
      <c r="V25" s="292">
        <v>750</v>
      </c>
      <c r="W25" s="292"/>
      <c r="X25" s="292">
        <f t="shared" si="2"/>
        <v>5500</v>
      </c>
      <c r="Y25" s="292" t="s">
        <v>3666</v>
      </c>
      <c r="Z25" s="292">
        <v>4750</v>
      </c>
      <c r="AA25" s="292">
        <v>750</v>
      </c>
      <c r="AB25" s="292"/>
      <c r="AC25" s="292">
        <f t="shared" si="3"/>
        <v>5500</v>
      </c>
      <c r="AD25" s="292"/>
      <c r="AE25" s="292"/>
      <c r="AF25" s="292"/>
      <c r="AG25" s="292"/>
      <c r="AH25" s="292">
        <f t="shared" si="4"/>
        <v>0</v>
      </c>
      <c r="AI25" s="292"/>
      <c r="AJ25" s="292"/>
      <c r="AK25" s="292"/>
      <c r="AL25" s="292"/>
      <c r="AM25" s="292">
        <f t="shared" si="5"/>
        <v>0</v>
      </c>
      <c r="AN25" s="292"/>
      <c r="AO25" s="292"/>
      <c r="AP25" s="292"/>
      <c r="AQ25" s="292"/>
      <c r="AR25" s="292">
        <f t="shared" si="6"/>
        <v>0</v>
      </c>
      <c r="AS25" s="292"/>
      <c r="AT25" s="292"/>
      <c r="AU25" s="292"/>
      <c r="AV25" s="292"/>
      <c r="AW25" s="292">
        <f t="shared" si="7"/>
        <v>0</v>
      </c>
      <c r="AX25" s="292"/>
      <c r="AY25" s="292"/>
      <c r="AZ25" s="292"/>
      <c r="BA25" s="292"/>
      <c r="BB25" s="292">
        <f t="shared" si="8"/>
        <v>0</v>
      </c>
      <c r="BC25" s="292"/>
      <c r="BD25" s="292"/>
      <c r="BE25" s="292"/>
      <c r="BF25" s="292"/>
      <c r="BG25" s="292">
        <f t="shared" si="9"/>
        <v>0</v>
      </c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9"/>
      <c r="DP25" s="490">
        <v>1</v>
      </c>
      <c r="DQ25" s="292">
        <v>47500</v>
      </c>
      <c r="DR25" s="292"/>
      <c r="DS25" s="292"/>
      <c r="DT25" s="292"/>
      <c r="DU25" s="292"/>
      <c r="DV25" s="292">
        <v>1</v>
      </c>
      <c r="DW25" s="292">
        <v>47500</v>
      </c>
      <c r="DX25" s="292"/>
      <c r="DY25" s="292"/>
      <c r="DZ25" s="292"/>
      <c r="EA25" s="292"/>
      <c r="EB25" s="292"/>
      <c r="EC25" s="292"/>
      <c r="ED25" s="292"/>
      <c r="EE25" s="292"/>
      <c r="EF25" s="338">
        <f t="shared" si="15"/>
        <v>1</v>
      </c>
      <c r="EG25" s="338">
        <f t="shared" si="15"/>
        <v>47500</v>
      </c>
      <c r="EH25" s="491">
        <v>1</v>
      </c>
      <c r="EI25" s="491">
        <v>47500</v>
      </c>
      <c r="EJ25" s="491"/>
      <c r="EK25" s="491"/>
      <c r="EL25" s="343"/>
      <c r="EM25" s="344"/>
      <c r="EN25" s="343"/>
      <c r="EO25" s="343"/>
      <c r="EP25" s="343"/>
      <c r="EQ25" s="343"/>
      <c r="ER25" s="343"/>
      <c r="ES25" s="343"/>
      <c r="ET25" s="343"/>
    </row>
    <row r="26" spans="1:150" ht="82.5">
      <c r="A26" s="522">
        <v>19</v>
      </c>
      <c r="B26" s="522" t="s">
        <v>4226</v>
      </c>
      <c r="C26" s="522" t="s">
        <v>4126</v>
      </c>
      <c r="D26" s="522" t="s">
        <v>4099</v>
      </c>
      <c r="E26" s="537">
        <v>34000</v>
      </c>
      <c r="F26" s="537">
        <v>4000</v>
      </c>
      <c r="G26" s="404">
        <f t="shared" si="10"/>
        <v>38000</v>
      </c>
      <c r="H26" s="292">
        <v>20</v>
      </c>
      <c r="I26" s="521">
        <f t="shared" si="0"/>
        <v>299.25</v>
      </c>
      <c r="J26" s="281">
        <f t="shared" si="11"/>
        <v>2199.25</v>
      </c>
      <c r="K26" s="537" t="s">
        <v>4227</v>
      </c>
      <c r="L26" s="400">
        <v>6</v>
      </c>
      <c r="M26" s="521">
        <f t="shared" si="1"/>
        <v>1795.5</v>
      </c>
      <c r="N26" s="281">
        <f t="shared" si="12"/>
        <v>13195.5</v>
      </c>
      <c r="O26" s="282">
        <f t="shared" si="13"/>
        <v>0</v>
      </c>
      <c r="P26" s="282">
        <f t="shared" si="14"/>
        <v>0</v>
      </c>
      <c r="Q26" s="282">
        <f t="shared" si="14"/>
        <v>0</v>
      </c>
      <c r="R26" s="282">
        <f t="shared" si="14"/>
        <v>0</v>
      </c>
      <c r="S26" s="538" t="s">
        <v>4179</v>
      </c>
      <c r="T26" s="379"/>
      <c r="U26" s="292"/>
      <c r="V26" s="292"/>
      <c r="W26" s="292"/>
      <c r="X26" s="292">
        <f t="shared" si="2"/>
        <v>0</v>
      </c>
      <c r="Y26" s="292"/>
      <c r="Z26" s="292"/>
      <c r="AA26" s="292"/>
      <c r="AB26" s="292"/>
      <c r="AC26" s="292">
        <f t="shared" si="3"/>
        <v>0</v>
      </c>
      <c r="AD26" s="292"/>
      <c r="AE26" s="292"/>
      <c r="AF26" s="292"/>
      <c r="AG26" s="292"/>
      <c r="AH26" s="292">
        <f t="shared" si="4"/>
        <v>0</v>
      </c>
      <c r="AI26" s="292"/>
      <c r="AJ26" s="292"/>
      <c r="AK26" s="292"/>
      <c r="AL26" s="292"/>
      <c r="AM26" s="292">
        <f t="shared" si="5"/>
        <v>0</v>
      </c>
      <c r="AN26" s="292"/>
      <c r="AO26" s="292"/>
      <c r="AP26" s="292"/>
      <c r="AQ26" s="292"/>
      <c r="AR26" s="292">
        <f t="shared" si="6"/>
        <v>0</v>
      </c>
      <c r="AS26" s="292"/>
      <c r="AT26" s="292"/>
      <c r="AU26" s="292"/>
      <c r="AV26" s="292"/>
      <c r="AW26" s="292">
        <f t="shared" si="7"/>
        <v>0</v>
      </c>
      <c r="AX26" s="292"/>
      <c r="AY26" s="292"/>
      <c r="AZ26" s="292"/>
      <c r="BA26" s="292"/>
      <c r="BB26" s="292">
        <f t="shared" si="8"/>
        <v>0</v>
      </c>
      <c r="BC26" s="292"/>
      <c r="BD26" s="292"/>
      <c r="BE26" s="292"/>
      <c r="BF26" s="292"/>
      <c r="BG26" s="292">
        <f t="shared" si="9"/>
        <v>0</v>
      </c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9"/>
      <c r="DP26" s="490">
        <v>1</v>
      </c>
      <c r="DQ26" s="292">
        <v>38000</v>
      </c>
      <c r="DR26" s="292"/>
      <c r="DS26" s="292"/>
      <c r="DT26" s="292"/>
      <c r="DU26" s="292"/>
      <c r="DV26" s="292">
        <v>1</v>
      </c>
      <c r="DW26" s="292">
        <v>38000</v>
      </c>
      <c r="DX26" s="292"/>
      <c r="DY26" s="292"/>
      <c r="DZ26" s="292"/>
      <c r="EA26" s="292"/>
      <c r="EB26" s="292"/>
      <c r="EC26" s="292"/>
      <c r="ED26" s="292"/>
      <c r="EE26" s="292"/>
      <c r="EF26" s="338">
        <f t="shared" si="15"/>
        <v>1</v>
      </c>
      <c r="EG26" s="338">
        <f t="shared" si="15"/>
        <v>38000</v>
      </c>
      <c r="EH26" s="491"/>
      <c r="EI26" s="491"/>
      <c r="EJ26" s="491">
        <v>1</v>
      </c>
      <c r="EK26" s="491">
        <v>38000</v>
      </c>
      <c r="EL26" s="343"/>
      <c r="EM26" s="344"/>
      <c r="EN26" s="343"/>
      <c r="EO26" s="343"/>
      <c r="EP26" s="343"/>
      <c r="EQ26" s="343"/>
      <c r="ER26" s="343"/>
      <c r="ES26" s="343"/>
      <c r="ET26" s="343"/>
    </row>
    <row r="27" spans="1:150" ht="82.5">
      <c r="A27" s="522">
        <v>20</v>
      </c>
      <c r="B27" s="522" t="s">
        <v>4228</v>
      </c>
      <c r="C27" s="522" t="s">
        <v>4229</v>
      </c>
      <c r="D27" s="522" t="s">
        <v>3779</v>
      </c>
      <c r="E27" s="537">
        <v>42500</v>
      </c>
      <c r="F27" s="537">
        <v>5000</v>
      </c>
      <c r="G27" s="404">
        <f t="shared" si="10"/>
        <v>47500</v>
      </c>
      <c r="H27" s="292">
        <v>20</v>
      </c>
      <c r="I27" s="521">
        <f t="shared" si="0"/>
        <v>374.0625</v>
      </c>
      <c r="J27" s="281">
        <f t="shared" si="11"/>
        <v>2749.0625</v>
      </c>
      <c r="K27" s="537" t="s">
        <v>4230</v>
      </c>
      <c r="L27" s="400">
        <v>6</v>
      </c>
      <c r="M27" s="521">
        <f t="shared" si="1"/>
        <v>2244.375</v>
      </c>
      <c r="N27" s="281">
        <f t="shared" si="12"/>
        <v>16494.375</v>
      </c>
      <c r="O27" s="282">
        <f t="shared" si="13"/>
        <v>0</v>
      </c>
      <c r="P27" s="282">
        <f t="shared" si="14"/>
        <v>0</v>
      </c>
      <c r="Q27" s="282">
        <f t="shared" si="14"/>
        <v>0</v>
      </c>
      <c r="R27" s="282">
        <f t="shared" si="14"/>
        <v>0</v>
      </c>
      <c r="S27" s="538" t="s">
        <v>4231</v>
      </c>
      <c r="T27" s="379"/>
      <c r="U27" s="292"/>
      <c r="V27" s="292"/>
      <c r="W27" s="292"/>
      <c r="X27" s="292">
        <f t="shared" si="2"/>
        <v>0</v>
      </c>
      <c r="Y27" s="292"/>
      <c r="Z27" s="292"/>
      <c r="AA27" s="292"/>
      <c r="AB27" s="292"/>
      <c r="AC27" s="292">
        <f t="shared" si="3"/>
        <v>0</v>
      </c>
      <c r="AD27" s="292"/>
      <c r="AE27" s="292"/>
      <c r="AF27" s="292"/>
      <c r="AG27" s="292"/>
      <c r="AH27" s="292">
        <f t="shared" si="4"/>
        <v>0</v>
      </c>
      <c r="AI27" s="292"/>
      <c r="AJ27" s="292"/>
      <c r="AK27" s="292"/>
      <c r="AL27" s="292"/>
      <c r="AM27" s="292">
        <f t="shared" si="5"/>
        <v>0</v>
      </c>
      <c r="AN27" s="292"/>
      <c r="AO27" s="292"/>
      <c r="AP27" s="292"/>
      <c r="AQ27" s="292"/>
      <c r="AR27" s="292">
        <f t="shared" si="6"/>
        <v>0</v>
      </c>
      <c r="AS27" s="292"/>
      <c r="AT27" s="292"/>
      <c r="AU27" s="292"/>
      <c r="AV27" s="292"/>
      <c r="AW27" s="292">
        <f t="shared" si="7"/>
        <v>0</v>
      </c>
      <c r="AX27" s="292"/>
      <c r="AY27" s="292"/>
      <c r="AZ27" s="292"/>
      <c r="BA27" s="292"/>
      <c r="BB27" s="292">
        <f t="shared" si="8"/>
        <v>0</v>
      </c>
      <c r="BC27" s="292"/>
      <c r="BD27" s="292"/>
      <c r="BE27" s="292"/>
      <c r="BF27" s="292"/>
      <c r="BG27" s="292">
        <f t="shared" si="9"/>
        <v>0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9"/>
      <c r="DP27" s="490">
        <v>1</v>
      </c>
      <c r="DQ27" s="292">
        <v>47500</v>
      </c>
      <c r="DR27" s="292"/>
      <c r="DS27" s="292"/>
      <c r="DT27" s="292"/>
      <c r="DU27" s="292"/>
      <c r="DV27" s="292">
        <v>1</v>
      </c>
      <c r="DW27" s="292">
        <v>47500</v>
      </c>
      <c r="DX27" s="292"/>
      <c r="DY27" s="292"/>
      <c r="DZ27" s="292"/>
      <c r="EA27" s="292"/>
      <c r="EB27" s="292"/>
      <c r="EC27" s="292"/>
      <c r="ED27" s="292"/>
      <c r="EE27" s="292"/>
      <c r="EF27" s="338">
        <f t="shared" si="15"/>
        <v>1</v>
      </c>
      <c r="EG27" s="338">
        <f t="shared" si="15"/>
        <v>47500</v>
      </c>
      <c r="EH27" s="491"/>
      <c r="EI27" s="491"/>
      <c r="EJ27" s="491">
        <v>1</v>
      </c>
      <c r="EK27" s="491">
        <v>47500</v>
      </c>
      <c r="EL27" s="343"/>
      <c r="EM27" s="344"/>
      <c r="EN27" s="343"/>
      <c r="EO27" s="343"/>
      <c r="EP27" s="343"/>
      <c r="EQ27" s="343"/>
      <c r="ER27" s="343"/>
      <c r="ES27" s="343"/>
      <c r="ET27" s="343"/>
    </row>
    <row r="28" spans="1:150" ht="63">
      <c r="A28" s="522">
        <v>21</v>
      </c>
      <c r="B28" s="522" t="s">
        <v>4232</v>
      </c>
      <c r="C28" s="522" t="s">
        <v>155</v>
      </c>
      <c r="D28" s="522" t="s">
        <v>4233</v>
      </c>
      <c r="E28" s="537">
        <v>25500</v>
      </c>
      <c r="F28" s="537">
        <v>3000</v>
      </c>
      <c r="G28" s="404">
        <f t="shared" si="10"/>
        <v>28500</v>
      </c>
      <c r="H28" s="292">
        <v>20</v>
      </c>
      <c r="I28" s="521">
        <f t="shared" si="0"/>
        <v>224.4375</v>
      </c>
      <c r="J28" s="281">
        <f t="shared" si="11"/>
        <v>1649.4375</v>
      </c>
      <c r="K28" s="537" t="s">
        <v>4234</v>
      </c>
      <c r="L28" s="400">
        <v>6</v>
      </c>
      <c r="M28" s="521">
        <f t="shared" si="1"/>
        <v>1346.625</v>
      </c>
      <c r="N28" s="281">
        <f t="shared" si="12"/>
        <v>9896.625</v>
      </c>
      <c r="O28" s="282">
        <f t="shared" si="13"/>
        <v>0</v>
      </c>
      <c r="P28" s="282">
        <f t="shared" si="14"/>
        <v>0</v>
      </c>
      <c r="Q28" s="282">
        <f t="shared" si="14"/>
        <v>0</v>
      </c>
      <c r="R28" s="282">
        <f t="shared" si="14"/>
        <v>0</v>
      </c>
      <c r="S28" s="538" t="s">
        <v>4231</v>
      </c>
      <c r="T28" s="379"/>
      <c r="U28" s="292"/>
      <c r="V28" s="292"/>
      <c r="W28" s="292"/>
      <c r="X28" s="292">
        <f t="shared" si="2"/>
        <v>0</v>
      </c>
      <c r="Y28" s="292"/>
      <c r="Z28" s="292"/>
      <c r="AA28" s="292"/>
      <c r="AB28" s="292"/>
      <c r="AC28" s="292">
        <f t="shared" si="3"/>
        <v>0</v>
      </c>
      <c r="AD28" s="292"/>
      <c r="AE28" s="292"/>
      <c r="AF28" s="292"/>
      <c r="AG28" s="292"/>
      <c r="AH28" s="292">
        <f t="shared" si="4"/>
        <v>0</v>
      </c>
      <c r="AI28" s="292"/>
      <c r="AJ28" s="292"/>
      <c r="AK28" s="292"/>
      <c r="AL28" s="292"/>
      <c r="AM28" s="292">
        <f t="shared" si="5"/>
        <v>0</v>
      </c>
      <c r="AN28" s="292"/>
      <c r="AO28" s="292"/>
      <c r="AP28" s="292"/>
      <c r="AQ28" s="292"/>
      <c r="AR28" s="292">
        <f t="shared" si="6"/>
        <v>0</v>
      </c>
      <c r="AS28" s="292"/>
      <c r="AT28" s="292"/>
      <c r="AU28" s="292"/>
      <c r="AV28" s="292"/>
      <c r="AW28" s="292">
        <f t="shared" si="7"/>
        <v>0</v>
      </c>
      <c r="AX28" s="292"/>
      <c r="AY28" s="292"/>
      <c r="AZ28" s="292"/>
      <c r="BA28" s="292"/>
      <c r="BB28" s="292">
        <f t="shared" si="8"/>
        <v>0</v>
      </c>
      <c r="BC28" s="292"/>
      <c r="BD28" s="292"/>
      <c r="BE28" s="292"/>
      <c r="BF28" s="292"/>
      <c r="BG28" s="292">
        <f t="shared" si="9"/>
        <v>0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9"/>
      <c r="DP28" s="490">
        <v>1</v>
      </c>
      <c r="DQ28" s="292">
        <v>28500</v>
      </c>
      <c r="DR28" s="292"/>
      <c r="DS28" s="292"/>
      <c r="DT28" s="292"/>
      <c r="DU28" s="292"/>
      <c r="DV28" s="292">
        <v>1</v>
      </c>
      <c r="DW28" s="292">
        <v>28500</v>
      </c>
      <c r="DX28" s="292"/>
      <c r="DY28" s="292"/>
      <c r="DZ28" s="292"/>
      <c r="EA28" s="292"/>
      <c r="EB28" s="292"/>
      <c r="EC28" s="292"/>
      <c r="ED28" s="292"/>
      <c r="EE28" s="292"/>
      <c r="EF28" s="338">
        <f t="shared" si="15"/>
        <v>1</v>
      </c>
      <c r="EG28" s="338">
        <f t="shared" si="15"/>
        <v>28500</v>
      </c>
      <c r="EH28" s="491">
        <v>1</v>
      </c>
      <c r="EI28" s="491">
        <v>28500</v>
      </c>
      <c r="EJ28" s="491"/>
      <c r="EK28" s="491"/>
      <c r="EL28" s="343"/>
      <c r="EM28" s="344"/>
      <c r="EN28" s="343"/>
      <c r="EO28" s="343"/>
      <c r="EP28" s="343"/>
      <c r="EQ28" s="343"/>
      <c r="ER28" s="343"/>
      <c r="ES28" s="343"/>
      <c r="ET28" s="343"/>
    </row>
    <row r="29" spans="1:150" ht="82.5">
      <c r="A29" s="522">
        <v>22</v>
      </c>
      <c r="B29" s="522" t="s">
        <v>4235</v>
      </c>
      <c r="C29" s="522" t="s">
        <v>155</v>
      </c>
      <c r="D29" s="522" t="s">
        <v>4236</v>
      </c>
      <c r="E29" s="537">
        <v>42500</v>
      </c>
      <c r="F29" s="537">
        <v>5000</v>
      </c>
      <c r="G29" s="404">
        <f t="shared" si="10"/>
        <v>47500</v>
      </c>
      <c r="H29" s="292">
        <v>20</v>
      </c>
      <c r="I29" s="521">
        <f t="shared" si="0"/>
        <v>374.0625</v>
      </c>
      <c r="J29" s="281">
        <f t="shared" si="11"/>
        <v>2749.0625</v>
      </c>
      <c r="K29" s="537" t="s">
        <v>4237</v>
      </c>
      <c r="L29" s="400">
        <v>6</v>
      </c>
      <c r="M29" s="521">
        <f t="shared" si="1"/>
        <v>2244.375</v>
      </c>
      <c r="N29" s="281">
        <f t="shared" si="12"/>
        <v>16494.375</v>
      </c>
      <c r="O29" s="282">
        <f t="shared" si="13"/>
        <v>0</v>
      </c>
      <c r="P29" s="282">
        <f t="shared" si="14"/>
        <v>0</v>
      </c>
      <c r="Q29" s="282">
        <f t="shared" si="14"/>
        <v>0</v>
      </c>
      <c r="R29" s="282">
        <f t="shared" si="14"/>
        <v>0</v>
      </c>
      <c r="S29" s="538" t="s">
        <v>4205</v>
      </c>
      <c r="T29" s="379"/>
      <c r="U29" s="292"/>
      <c r="V29" s="292"/>
      <c r="W29" s="292"/>
      <c r="X29" s="292">
        <f t="shared" si="2"/>
        <v>0</v>
      </c>
      <c r="Y29" s="292"/>
      <c r="Z29" s="292"/>
      <c r="AA29" s="292"/>
      <c r="AB29" s="292"/>
      <c r="AC29" s="292">
        <f t="shared" si="3"/>
        <v>0</v>
      </c>
      <c r="AD29" s="292"/>
      <c r="AE29" s="292"/>
      <c r="AF29" s="292"/>
      <c r="AG29" s="292"/>
      <c r="AH29" s="292">
        <f t="shared" si="4"/>
        <v>0</v>
      </c>
      <c r="AI29" s="292"/>
      <c r="AJ29" s="292"/>
      <c r="AK29" s="292"/>
      <c r="AL29" s="292"/>
      <c r="AM29" s="292">
        <f t="shared" si="5"/>
        <v>0</v>
      </c>
      <c r="AN29" s="292"/>
      <c r="AO29" s="292"/>
      <c r="AP29" s="292"/>
      <c r="AQ29" s="292"/>
      <c r="AR29" s="292">
        <f t="shared" si="6"/>
        <v>0</v>
      </c>
      <c r="AS29" s="292"/>
      <c r="AT29" s="292"/>
      <c r="AU29" s="292"/>
      <c r="AV29" s="292"/>
      <c r="AW29" s="292">
        <f t="shared" si="7"/>
        <v>0</v>
      </c>
      <c r="AX29" s="292"/>
      <c r="AY29" s="292"/>
      <c r="AZ29" s="292"/>
      <c r="BA29" s="292"/>
      <c r="BB29" s="292">
        <f t="shared" si="8"/>
        <v>0</v>
      </c>
      <c r="BC29" s="292"/>
      <c r="BD29" s="292"/>
      <c r="BE29" s="292"/>
      <c r="BF29" s="292"/>
      <c r="BG29" s="292">
        <f t="shared" si="9"/>
        <v>0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9"/>
      <c r="DP29" s="490">
        <v>1</v>
      </c>
      <c r="DQ29" s="292">
        <v>47500</v>
      </c>
      <c r="DR29" s="292"/>
      <c r="DS29" s="292"/>
      <c r="DT29" s="292"/>
      <c r="DU29" s="292"/>
      <c r="DV29" s="292"/>
      <c r="DW29" s="292"/>
      <c r="DX29" s="292"/>
      <c r="DY29" s="292"/>
      <c r="DZ29" s="292">
        <v>1</v>
      </c>
      <c r="EA29" s="292">
        <v>47500</v>
      </c>
      <c r="EB29" s="292"/>
      <c r="EC29" s="292"/>
      <c r="ED29" s="292"/>
      <c r="EE29" s="292"/>
      <c r="EF29" s="338">
        <f t="shared" si="15"/>
        <v>1</v>
      </c>
      <c r="EG29" s="338">
        <f t="shared" si="15"/>
        <v>47500</v>
      </c>
      <c r="EH29" s="491">
        <v>1</v>
      </c>
      <c r="EI29" s="491">
        <v>47500</v>
      </c>
      <c r="EJ29" s="491"/>
      <c r="EK29" s="491"/>
      <c r="EL29" s="343"/>
      <c r="EM29" s="344"/>
      <c r="EN29" s="343"/>
      <c r="EO29" s="343"/>
      <c r="EP29" s="343"/>
      <c r="EQ29" s="343"/>
      <c r="ER29" s="343"/>
      <c r="ES29" s="343"/>
      <c r="ET29" s="343"/>
    </row>
    <row r="30" spans="1:150" ht="82.5">
      <c r="A30" s="522">
        <v>23</v>
      </c>
      <c r="B30" s="522" t="s">
        <v>4238</v>
      </c>
      <c r="C30" s="522" t="s">
        <v>4239</v>
      </c>
      <c r="D30" s="522" t="s">
        <v>4123</v>
      </c>
      <c r="E30" s="537">
        <v>42500</v>
      </c>
      <c r="F30" s="537">
        <v>5000</v>
      </c>
      <c r="G30" s="404">
        <f t="shared" si="10"/>
        <v>47500</v>
      </c>
      <c r="H30" s="292">
        <v>20</v>
      </c>
      <c r="I30" s="521">
        <f t="shared" si="0"/>
        <v>374.0625</v>
      </c>
      <c r="J30" s="281">
        <f t="shared" si="11"/>
        <v>2749.0625</v>
      </c>
      <c r="K30" s="537" t="s">
        <v>4240</v>
      </c>
      <c r="L30" s="400">
        <v>6</v>
      </c>
      <c r="M30" s="521">
        <f t="shared" si="1"/>
        <v>2244.375</v>
      </c>
      <c r="N30" s="281">
        <f t="shared" si="12"/>
        <v>16494.375</v>
      </c>
      <c r="O30" s="282">
        <f t="shared" si="13"/>
        <v>6500</v>
      </c>
      <c r="P30" s="282">
        <f t="shared" si="14"/>
        <v>5650</v>
      </c>
      <c r="Q30" s="282">
        <f t="shared" si="14"/>
        <v>850</v>
      </c>
      <c r="R30" s="282">
        <f t="shared" si="14"/>
        <v>0</v>
      </c>
      <c r="S30" s="538" t="s">
        <v>4179</v>
      </c>
      <c r="T30" s="379" t="s">
        <v>3550</v>
      </c>
      <c r="U30" s="292">
        <v>4750</v>
      </c>
      <c r="V30" s="292">
        <v>750</v>
      </c>
      <c r="W30" s="292"/>
      <c r="X30" s="292">
        <f>SUM(U30:W30)</f>
        <v>5500</v>
      </c>
      <c r="Y30" s="292" t="s">
        <v>3665</v>
      </c>
      <c r="Z30" s="292">
        <v>900</v>
      </c>
      <c r="AA30" s="292">
        <v>100</v>
      </c>
      <c r="AB30" s="292"/>
      <c r="AC30" s="292">
        <f t="shared" si="3"/>
        <v>1000</v>
      </c>
      <c r="AD30" s="292"/>
      <c r="AE30" s="292"/>
      <c r="AF30" s="292"/>
      <c r="AG30" s="292"/>
      <c r="AH30" s="292">
        <f t="shared" si="4"/>
        <v>0</v>
      </c>
      <c r="AI30" s="292"/>
      <c r="AJ30" s="292"/>
      <c r="AK30" s="292"/>
      <c r="AL30" s="292"/>
      <c r="AM30" s="292">
        <f t="shared" si="5"/>
        <v>0</v>
      </c>
      <c r="AN30" s="292"/>
      <c r="AO30" s="292"/>
      <c r="AP30" s="292"/>
      <c r="AQ30" s="292"/>
      <c r="AR30" s="292">
        <f t="shared" si="6"/>
        <v>0</v>
      </c>
      <c r="AS30" s="292"/>
      <c r="AT30" s="292"/>
      <c r="AU30" s="292"/>
      <c r="AV30" s="292"/>
      <c r="AW30" s="292">
        <f t="shared" si="7"/>
        <v>0</v>
      </c>
      <c r="AX30" s="292"/>
      <c r="AY30" s="292"/>
      <c r="AZ30" s="292"/>
      <c r="BA30" s="292"/>
      <c r="BB30" s="292">
        <f t="shared" si="8"/>
        <v>0</v>
      </c>
      <c r="BC30" s="292"/>
      <c r="BD30" s="292"/>
      <c r="BE30" s="292"/>
      <c r="BF30" s="292"/>
      <c r="BG30" s="292">
        <f t="shared" si="9"/>
        <v>0</v>
      </c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9"/>
      <c r="DP30" s="490">
        <v>1</v>
      </c>
      <c r="DQ30" s="292">
        <v>47500</v>
      </c>
      <c r="DR30" s="292"/>
      <c r="DS30" s="292"/>
      <c r="DT30" s="292"/>
      <c r="DU30" s="292"/>
      <c r="DV30" s="292">
        <v>1</v>
      </c>
      <c r="DW30" s="292">
        <v>47500</v>
      </c>
      <c r="DX30" s="292"/>
      <c r="DY30" s="292"/>
      <c r="DZ30" s="292"/>
      <c r="EA30" s="292"/>
      <c r="EB30" s="292"/>
      <c r="EC30" s="292"/>
      <c r="ED30" s="292"/>
      <c r="EE30" s="292"/>
      <c r="EF30" s="338">
        <f t="shared" si="15"/>
        <v>1</v>
      </c>
      <c r="EG30" s="338">
        <f t="shared" si="15"/>
        <v>47500</v>
      </c>
      <c r="EH30" s="491">
        <v>1</v>
      </c>
      <c r="EI30" s="491">
        <v>47500</v>
      </c>
      <c r="EJ30" s="491"/>
      <c r="EK30" s="491"/>
      <c r="EL30" s="343"/>
      <c r="EM30" s="344"/>
      <c r="EN30" s="343"/>
      <c r="EO30" s="343"/>
      <c r="EP30" s="343"/>
      <c r="EQ30" s="343"/>
      <c r="ER30" s="343"/>
      <c r="ES30" s="343"/>
      <c r="ET30" s="343"/>
    </row>
    <row r="31" spans="1:150" ht="66">
      <c r="A31" s="522">
        <v>24</v>
      </c>
      <c r="B31" s="522" t="s">
        <v>4241</v>
      </c>
      <c r="C31" s="522" t="s">
        <v>4126</v>
      </c>
      <c r="D31" s="522" t="s">
        <v>4123</v>
      </c>
      <c r="E31" s="537">
        <v>42500</v>
      </c>
      <c r="F31" s="537">
        <v>5000</v>
      </c>
      <c r="G31" s="404">
        <f t="shared" si="10"/>
        <v>47500</v>
      </c>
      <c r="H31" s="292">
        <v>20</v>
      </c>
      <c r="I31" s="521">
        <f t="shared" si="0"/>
        <v>374.0625</v>
      </c>
      <c r="J31" s="281">
        <f t="shared" si="11"/>
        <v>2749.0625</v>
      </c>
      <c r="K31" s="537" t="s">
        <v>4242</v>
      </c>
      <c r="L31" s="400">
        <v>6</v>
      </c>
      <c r="M31" s="521">
        <f t="shared" si="1"/>
        <v>2244.375</v>
      </c>
      <c r="N31" s="281">
        <f t="shared" si="12"/>
        <v>16494.375</v>
      </c>
      <c r="O31" s="282">
        <f t="shared" si="13"/>
        <v>20000</v>
      </c>
      <c r="P31" s="282">
        <f t="shared" si="14"/>
        <v>18000</v>
      </c>
      <c r="Q31" s="282">
        <f t="shared" si="14"/>
        <v>2000</v>
      </c>
      <c r="R31" s="282">
        <f t="shared" si="14"/>
        <v>0</v>
      </c>
      <c r="S31" s="538" t="s">
        <v>4179</v>
      </c>
      <c r="T31" s="379" t="s">
        <v>3666</v>
      </c>
      <c r="U31" s="292">
        <v>18000</v>
      </c>
      <c r="V31" s="292">
        <v>2000</v>
      </c>
      <c r="W31" s="292"/>
      <c r="X31" s="292">
        <f t="shared" si="2"/>
        <v>20000</v>
      </c>
      <c r="Y31" s="292"/>
      <c r="Z31" s="292"/>
      <c r="AA31" s="292"/>
      <c r="AB31" s="292"/>
      <c r="AC31" s="292">
        <f t="shared" si="3"/>
        <v>0</v>
      </c>
      <c r="AD31" s="292"/>
      <c r="AE31" s="292"/>
      <c r="AF31" s="292"/>
      <c r="AG31" s="292"/>
      <c r="AH31" s="292">
        <f t="shared" si="4"/>
        <v>0</v>
      </c>
      <c r="AI31" s="292"/>
      <c r="AJ31" s="292"/>
      <c r="AK31" s="292"/>
      <c r="AL31" s="292"/>
      <c r="AM31" s="292">
        <f t="shared" si="5"/>
        <v>0</v>
      </c>
      <c r="AN31" s="292"/>
      <c r="AO31" s="292"/>
      <c r="AP31" s="292"/>
      <c r="AQ31" s="292"/>
      <c r="AR31" s="292">
        <f t="shared" si="6"/>
        <v>0</v>
      </c>
      <c r="AS31" s="292"/>
      <c r="AT31" s="292"/>
      <c r="AU31" s="292"/>
      <c r="AV31" s="292"/>
      <c r="AW31" s="292">
        <f t="shared" si="7"/>
        <v>0</v>
      </c>
      <c r="AX31" s="292"/>
      <c r="AY31" s="292"/>
      <c r="AZ31" s="292"/>
      <c r="BA31" s="292"/>
      <c r="BB31" s="292">
        <f t="shared" si="8"/>
        <v>0</v>
      </c>
      <c r="BC31" s="292"/>
      <c r="BD31" s="292"/>
      <c r="BE31" s="292"/>
      <c r="BF31" s="292"/>
      <c r="BG31" s="292">
        <f t="shared" si="9"/>
        <v>0</v>
      </c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9"/>
      <c r="DP31" s="490">
        <v>1</v>
      </c>
      <c r="DQ31" s="292">
        <v>47500</v>
      </c>
      <c r="DR31" s="292"/>
      <c r="DS31" s="292"/>
      <c r="DT31" s="292"/>
      <c r="DU31" s="292"/>
      <c r="DV31" s="292">
        <v>1</v>
      </c>
      <c r="DW31" s="292">
        <v>47500</v>
      </c>
      <c r="DX31" s="292"/>
      <c r="DY31" s="292"/>
      <c r="DZ31" s="292"/>
      <c r="EA31" s="292"/>
      <c r="EB31" s="292"/>
      <c r="EC31" s="292"/>
      <c r="ED31" s="292"/>
      <c r="EE31" s="292"/>
      <c r="EF31" s="338">
        <f t="shared" si="15"/>
        <v>1</v>
      </c>
      <c r="EG31" s="338">
        <f t="shared" si="15"/>
        <v>47500</v>
      </c>
      <c r="EH31" s="491"/>
      <c r="EI31" s="491"/>
      <c r="EJ31" s="491">
        <v>1</v>
      </c>
      <c r="EK31" s="491">
        <v>47500</v>
      </c>
      <c r="EL31" s="343"/>
      <c r="EM31" s="344"/>
      <c r="EN31" s="343"/>
      <c r="EO31" s="343"/>
      <c r="EP31" s="343"/>
      <c r="EQ31" s="343"/>
      <c r="ER31" s="343"/>
      <c r="ES31" s="343"/>
      <c r="ET31" s="343"/>
    </row>
    <row r="32" spans="1:150" ht="94.5">
      <c r="A32" s="522">
        <v>25</v>
      </c>
      <c r="B32" s="522" t="s">
        <v>4243</v>
      </c>
      <c r="C32" s="522" t="s">
        <v>4244</v>
      </c>
      <c r="D32" s="522" t="s">
        <v>4245</v>
      </c>
      <c r="E32" s="537">
        <v>108800</v>
      </c>
      <c r="F32" s="537">
        <v>12800</v>
      </c>
      <c r="G32" s="404">
        <f t="shared" si="10"/>
        <v>121600</v>
      </c>
      <c r="H32" s="292">
        <v>20</v>
      </c>
      <c r="I32" s="521">
        <f t="shared" si="0"/>
        <v>957.60000000000036</v>
      </c>
      <c r="J32" s="281">
        <f t="shared" si="11"/>
        <v>7037.6</v>
      </c>
      <c r="K32" s="537" t="s">
        <v>4246</v>
      </c>
      <c r="L32" s="400">
        <v>4</v>
      </c>
      <c r="M32" s="521">
        <f t="shared" si="1"/>
        <v>3830.4000000000015</v>
      </c>
      <c r="N32" s="281">
        <f t="shared" si="12"/>
        <v>28150.400000000001</v>
      </c>
      <c r="O32" s="282">
        <f t="shared" si="13"/>
        <v>0</v>
      </c>
      <c r="P32" s="282">
        <f t="shared" ref="P32:R60" si="16">SUM(U32,Z32,AE32,AJ32,AO32,AT32,AY32,BD32,BI32,BN32,BS32,BX32,CC32,CH32,CM32,CR32,CW32,DB32,DG32,DL32)</f>
        <v>0</v>
      </c>
      <c r="Q32" s="282">
        <f t="shared" si="16"/>
        <v>0</v>
      </c>
      <c r="R32" s="282">
        <f t="shared" si="16"/>
        <v>0</v>
      </c>
      <c r="S32" s="538">
        <v>40239</v>
      </c>
      <c r="T32" s="379"/>
      <c r="U32" s="292"/>
      <c r="V32" s="292"/>
      <c r="W32" s="292"/>
      <c r="X32" s="292">
        <f t="shared" si="2"/>
        <v>0</v>
      </c>
      <c r="Y32" s="292"/>
      <c r="Z32" s="292"/>
      <c r="AA32" s="292"/>
      <c r="AB32" s="292"/>
      <c r="AC32" s="292">
        <f t="shared" si="3"/>
        <v>0</v>
      </c>
      <c r="AD32" s="292"/>
      <c r="AE32" s="292"/>
      <c r="AF32" s="292"/>
      <c r="AG32" s="292"/>
      <c r="AH32" s="292">
        <f t="shared" si="4"/>
        <v>0</v>
      </c>
      <c r="AI32" s="292"/>
      <c r="AJ32" s="292"/>
      <c r="AK32" s="292"/>
      <c r="AL32" s="292"/>
      <c r="AM32" s="292">
        <f t="shared" si="5"/>
        <v>0</v>
      </c>
      <c r="AN32" s="292"/>
      <c r="AO32" s="292"/>
      <c r="AP32" s="292"/>
      <c r="AQ32" s="292"/>
      <c r="AR32" s="292">
        <f t="shared" si="6"/>
        <v>0</v>
      </c>
      <c r="AS32" s="292"/>
      <c r="AT32" s="292"/>
      <c r="AU32" s="292"/>
      <c r="AV32" s="292"/>
      <c r="AW32" s="292">
        <f t="shared" si="7"/>
        <v>0</v>
      </c>
      <c r="AX32" s="292"/>
      <c r="AY32" s="292"/>
      <c r="AZ32" s="292"/>
      <c r="BA32" s="292"/>
      <c r="BB32" s="292">
        <f t="shared" si="8"/>
        <v>0</v>
      </c>
      <c r="BC32" s="292"/>
      <c r="BD32" s="292"/>
      <c r="BE32" s="292"/>
      <c r="BF32" s="292"/>
      <c r="BG32" s="292">
        <f t="shared" si="9"/>
        <v>0</v>
      </c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9"/>
      <c r="DP32" s="490">
        <v>1</v>
      </c>
      <c r="DQ32" s="292">
        <v>121600</v>
      </c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>
        <v>1</v>
      </c>
      <c r="EC32" s="292">
        <v>121600</v>
      </c>
      <c r="ED32" s="292"/>
      <c r="EE32" s="292"/>
      <c r="EF32" s="338">
        <f t="shared" ref="EF32:EG60" si="17">SUM(ED32,EB32,DZ32,DX32,DV32,DT32)</f>
        <v>1</v>
      </c>
      <c r="EG32" s="338">
        <f t="shared" si="17"/>
        <v>121600</v>
      </c>
      <c r="EH32" s="491">
        <v>1</v>
      </c>
      <c r="EI32" s="491">
        <v>121600</v>
      </c>
      <c r="EJ32" s="491"/>
      <c r="EK32" s="491"/>
      <c r="EL32" s="343"/>
      <c r="EM32" s="344"/>
      <c r="EN32" s="343"/>
      <c r="EO32" s="343"/>
      <c r="EP32" s="343"/>
      <c r="EQ32" s="343"/>
      <c r="ER32" s="343"/>
      <c r="ES32" s="343"/>
      <c r="ET32" s="343"/>
    </row>
    <row r="33" spans="1:150" ht="99">
      <c r="A33" s="522">
        <v>26</v>
      </c>
      <c r="B33" s="522" t="s">
        <v>4247</v>
      </c>
      <c r="C33" s="522" t="s">
        <v>4248</v>
      </c>
      <c r="D33" s="522" t="s">
        <v>4249</v>
      </c>
      <c r="E33" s="537">
        <v>97750</v>
      </c>
      <c r="F33" s="537">
        <v>11500</v>
      </c>
      <c r="G33" s="404">
        <f t="shared" si="10"/>
        <v>109250</v>
      </c>
      <c r="H33" s="292">
        <v>20</v>
      </c>
      <c r="I33" s="521">
        <f t="shared" si="0"/>
        <v>860.34375</v>
      </c>
      <c r="J33" s="281">
        <f t="shared" si="11"/>
        <v>6322.84375</v>
      </c>
      <c r="K33" s="537" t="s">
        <v>4250</v>
      </c>
      <c r="L33" s="400">
        <v>4</v>
      </c>
      <c r="M33" s="521">
        <f t="shared" si="1"/>
        <v>3441.375</v>
      </c>
      <c r="N33" s="281">
        <f t="shared" si="12"/>
        <v>25291.375</v>
      </c>
      <c r="O33" s="282">
        <f t="shared" si="13"/>
        <v>25298</v>
      </c>
      <c r="P33" s="282">
        <f t="shared" si="16"/>
        <v>21858</v>
      </c>
      <c r="Q33" s="282">
        <f t="shared" si="16"/>
        <v>3440</v>
      </c>
      <c r="R33" s="282">
        <f t="shared" si="16"/>
        <v>0</v>
      </c>
      <c r="S33" s="538">
        <v>40239</v>
      </c>
      <c r="T33" s="379" t="s">
        <v>3550</v>
      </c>
      <c r="U33" s="292">
        <v>5463</v>
      </c>
      <c r="V33" s="292">
        <v>860</v>
      </c>
      <c r="W33" s="292"/>
      <c r="X33" s="292">
        <f t="shared" si="2"/>
        <v>6323</v>
      </c>
      <c r="Y33" s="292" t="s">
        <v>3550</v>
      </c>
      <c r="Z33" s="292">
        <v>5465</v>
      </c>
      <c r="AA33" s="292">
        <v>860</v>
      </c>
      <c r="AB33" s="292"/>
      <c r="AC33" s="292">
        <f t="shared" si="3"/>
        <v>6325</v>
      </c>
      <c r="AD33" s="292" t="s">
        <v>3665</v>
      </c>
      <c r="AE33" s="292">
        <v>5465</v>
      </c>
      <c r="AF33" s="292">
        <v>860</v>
      </c>
      <c r="AG33" s="292"/>
      <c r="AH33" s="292">
        <f t="shared" si="4"/>
        <v>6325</v>
      </c>
      <c r="AI33" s="292" t="s">
        <v>3666</v>
      </c>
      <c r="AJ33" s="292">
        <v>5465</v>
      </c>
      <c r="AK33" s="292">
        <v>860</v>
      </c>
      <c r="AL33" s="292"/>
      <c r="AM33" s="292">
        <f t="shared" si="5"/>
        <v>6325</v>
      </c>
      <c r="AN33" s="292"/>
      <c r="AO33" s="292"/>
      <c r="AP33" s="292"/>
      <c r="AQ33" s="292"/>
      <c r="AR33" s="292">
        <f t="shared" si="6"/>
        <v>0</v>
      </c>
      <c r="AS33" s="292"/>
      <c r="AT33" s="292"/>
      <c r="AU33" s="292"/>
      <c r="AV33" s="292"/>
      <c r="AW33" s="292">
        <f t="shared" si="7"/>
        <v>0</v>
      </c>
      <c r="AX33" s="292"/>
      <c r="AY33" s="292"/>
      <c r="AZ33" s="292"/>
      <c r="BA33" s="292"/>
      <c r="BB33" s="292">
        <f t="shared" si="8"/>
        <v>0</v>
      </c>
      <c r="BC33" s="292"/>
      <c r="BD33" s="292"/>
      <c r="BE33" s="292"/>
      <c r="BF33" s="292"/>
      <c r="BG33" s="292">
        <f t="shared" si="9"/>
        <v>0</v>
      </c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9"/>
      <c r="DP33" s="490">
        <v>1</v>
      </c>
      <c r="DQ33" s="292">
        <v>109250</v>
      </c>
      <c r="DR33" s="292"/>
      <c r="DS33" s="292"/>
      <c r="DT33" s="292"/>
      <c r="DU33" s="292"/>
      <c r="DV33" s="292"/>
      <c r="DW33" s="292"/>
      <c r="DX33" s="292">
        <v>1</v>
      </c>
      <c r="DY33" s="292">
        <v>109250</v>
      </c>
      <c r="DZ33" s="292"/>
      <c r="EA33" s="292"/>
      <c r="EB33" s="292"/>
      <c r="EC33" s="292"/>
      <c r="ED33" s="292"/>
      <c r="EE33" s="292"/>
      <c r="EF33" s="338">
        <f t="shared" si="17"/>
        <v>1</v>
      </c>
      <c r="EG33" s="338">
        <f t="shared" si="17"/>
        <v>109250</v>
      </c>
      <c r="EH33" s="491">
        <v>1</v>
      </c>
      <c r="EI33" s="491">
        <v>109250</v>
      </c>
      <c r="EJ33" s="491"/>
      <c r="EK33" s="491"/>
      <c r="EL33" s="343"/>
      <c r="EM33" s="344"/>
      <c r="EN33" s="343"/>
      <c r="EO33" s="343"/>
      <c r="EP33" s="343"/>
      <c r="EQ33" s="343"/>
      <c r="ER33" s="343"/>
      <c r="ES33" s="343"/>
      <c r="ET33" s="343"/>
    </row>
    <row r="34" spans="1:150" ht="99">
      <c r="A34" s="522">
        <v>27</v>
      </c>
      <c r="B34" s="522" t="s">
        <v>4251</v>
      </c>
      <c r="C34" s="522" t="s">
        <v>4252</v>
      </c>
      <c r="D34" s="522" t="s">
        <v>3975</v>
      </c>
      <c r="E34" s="537">
        <v>119000</v>
      </c>
      <c r="F34" s="537">
        <v>14000</v>
      </c>
      <c r="G34" s="404">
        <f t="shared" si="10"/>
        <v>133000</v>
      </c>
      <c r="H34" s="292">
        <v>20</v>
      </c>
      <c r="I34" s="521">
        <f t="shared" si="0"/>
        <v>1047.375</v>
      </c>
      <c r="J34" s="281">
        <f t="shared" si="11"/>
        <v>7697.375</v>
      </c>
      <c r="K34" s="537" t="s">
        <v>4253</v>
      </c>
      <c r="L34" s="400">
        <v>4</v>
      </c>
      <c r="M34" s="521">
        <f t="shared" si="1"/>
        <v>4189.5</v>
      </c>
      <c r="N34" s="281">
        <f t="shared" si="12"/>
        <v>30789.5</v>
      </c>
      <c r="O34" s="282">
        <f t="shared" si="13"/>
        <v>7700</v>
      </c>
      <c r="P34" s="282">
        <f t="shared" si="16"/>
        <v>6652</v>
      </c>
      <c r="Q34" s="282">
        <f t="shared" si="16"/>
        <v>1048</v>
      </c>
      <c r="R34" s="282">
        <f t="shared" si="16"/>
        <v>0</v>
      </c>
      <c r="S34" s="538">
        <v>40239</v>
      </c>
      <c r="T34" s="379" t="s">
        <v>3550</v>
      </c>
      <c r="U34" s="292">
        <v>6652</v>
      </c>
      <c r="V34" s="292">
        <v>1048</v>
      </c>
      <c r="W34" s="292"/>
      <c r="X34" s="292">
        <f t="shared" si="2"/>
        <v>7700</v>
      </c>
      <c r="Y34" s="292"/>
      <c r="Z34" s="292"/>
      <c r="AA34" s="292"/>
      <c r="AB34" s="292"/>
      <c r="AC34" s="292">
        <f t="shared" si="3"/>
        <v>0</v>
      </c>
      <c r="AD34" s="292"/>
      <c r="AE34" s="292"/>
      <c r="AF34" s="292"/>
      <c r="AG34" s="292"/>
      <c r="AH34" s="292">
        <f t="shared" si="4"/>
        <v>0</v>
      </c>
      <c r="AI34" s="292"/>
      <c r="AJ34" s="292"/>
      <c r="AK34" s="292"/>
      <c r="AL34" s="292"/>
      <c r="AM34" s="292">
        <f t="shared" si="5"/>
        <v>0</v>
      </c>
      <c r="AN34" s="292"/>
      <c r="AO34" s="292"/>
      <c r="AP34" s="292"/>
      <c r="AQ34" s="292"/>
      <c r="AR34" s="292">
        <f t="shared" si="6"/>
        <v>0</v>
      </c>
      <c r="AS34" s="292"/>
      <c r="AT34" s="292"/>
      <c r="AU34" s="292"/>
      <c r="AV34" s="292"/>
      <c r="AW34" s="292">
        <f t="shared" si="7"/>
        <v>0</v>
      </c>
      <c r="AX34" s="292"/>
      <c r="AY34" s="292"/>
      <c r="AZ34" s="292"/>
      <c r="BA34" s="292"/>
      <c r="BB34" s="292">
        <f t="shared" si="8"/>
        <v>0</v>
      </c>
      <c r="BC34" s="292"/>
      <c r="BD34" s="292"/>
      <c r="BE34" s="292"/>
      <c r="BF34" s="292"/>
      <c r="BG34" s="292">
        <f t="shared" si="9"/>
        <v>0</v>
      </c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9"/>
      <c r="DP34" s="490">
        <v>1</v>
      </c>
      <c r="DQ34" s="292">
        <v>133000</v>
      </c>
      <c r="DR34" s="292"/>
      <c r="DS34" s="292"/>
      <c r="DT34" s="292"/>
      <c r="DU34" s="292"/>
      <c r="DV34" s="292"/>
      <c r="DW34" s="292"/>
      <c r="DX34" s="292"/>
      <c r="DY34" s="292"/>
      <c r="DZ34" s="292">
        <v>1</v>
      </c>
      <c r="EA34" s="292">
        <v>133000</v>
      </c>
      <c r="EB34" s="292"/>
      <c r="EC34" s="292"/>
      <c r="ED34" s="292"/>
      <c r="EE34" s="292"/>
      <c r="EF34" s="338">
        <f t="shared" si="17"/>
        <v>1</v>
      </c>
      <c r="EG34" s="338">
        <f t="shared" si="17"/>
        <v>133000</v>
      </c>
      <c r="EH34" s="491">
        <v>1</v>
      </c>
      <c r="EI34" s="491">
        <v>133000</v>
      </c>
      <c r="EJ34" s="491"/>
      <c r="EK34" s="491"/>
      <c r="EL34" s="343"/>
      <c r="EM34" s="344"/>
      <c r="EN34" s="343"/>
      <c r="EO34" s="343"/>
      <c r="EP34" s="343"/>
      <c r="EQ34" s="343"/>
      <c r="ER34" s="343"/>
      <c r="ES34" s="343"/>
      <c r="ET34" s="343"/>
    </row>
    <row r="35" spans="1:150" ht="99">
      <c r="A35" s="522">
        <v>28</v>
      </c>
      <c r="B35" s="522" t="s">
        <v>4254</v>
      </c>
      <c r="C35" s="522" t="s">
        <v>4255</v>
      </c>
      <c r="D35" s="522" t="s">
        <v>4256</v>
      </c>
      <c r="E35" s="537">
        <v>119000</v>
      </c>
      <c r="F35" s="537">
        <v>14000</v>
      </c>
      <c r="G35" s="404">
        <f t="shared" si="10"/>
        <v>133000</v>
      </c>
      <c r="H35" s="292">
        <v>20</v>
      </c>
      <c r="I35" s="521">
        <f t="shared" si="0"/>
        <v>1047.375</v>
      </c>
      <c r="J35" s="281">
        <f t="shared" si="11"/>
        <v>7697.375</v>
      </c>
      <c r="K35" s="537" t="s">
        <v>4257</v>
      </c>
      <c r="L35" s="400">
        <v>4</v>
      </c>
      <c r="M35" s="521">
        <f t="shared" si="1"/>
        <v>4189.5</v>
      </c>
      <c r="N35" s="281">
        <f t="shared" si="12"/>
        <v>30789.5</v>
      </c>
      <c r="O35" s="282">
        <f t="shared" si="13"/>
        <v>11000</v>
      </c>
      <c r="P35" s="282">
        <f t="shared" si="16"/>
        <v>9500</v>
      </c>
      <c r="Q35" s="282">
        <f t="shared" si="16"/>
        <v>1500</v>
      </c>
      <c r="R35" s="282">
        <f t="shared" si="16"/>
        <v>0</v>
      </c>
      <c r="S35" s="538">
        <v>40239</v>
      </c>
      <c r="T35" s="379" t="s">
        <v>3550</v>
      </c>
      <c r="U35" s="292">
        <v>4750</v>
      </c>
      <c r="V35" s="292">
        <v>750</v>
      </c>
      <c r="W35" s="292"/>
      <c r="X35" s="292">
        <f t="shared" si="2"/>
        <v>5500</v>
      </c>
      <c r="Y35" s="292" t="s">
        <v>3666</v>
      </c>
      <c r="Z35" s="292">
        <v>4750</v>
      </c>
      <c r="AA35" s="292">
        <v>750</v>
      </c>
      <c r="AB35" s="292"/>
      <c r="AC35" s="292">
        <f t="shared" si="3"/>
        <v>5500</v>
      </c>
      <c r="AD35" s="292"/>
      <c r="AE35" s="292"/>
      <c r="AF35" s="292"/>
      <c r="AG35" s="292"/>
      <c r="AH35" s="292">
        <f t="shared" si="4"/>
        <v>0</v>
      </c>
      <c r="AI35" s="292"/>
      <c r="AJ35" s="292"/>
      <c r="AK35" s="292"/>
      <c r="AL35" s="292"/>
      <c r="AM35" s="292">
        <f t="shared" si="5"/>
        <v>0</v>
      </c>
      <c r="AN35" s="292"/>
      <c r="AO35" s="292"/>
      <c r="AP35" s="292"/>
      <c r="AQ35" s="292"/>
      <c r="AR35" s="292">
        <f t="shared" si="6"/>
        <v>0</v>
      </c>
      <c r="AS35" s="292"/>
      <c r="AT35" s="292"/>
      <c r="AU35" s="292"/>
      <c r="AV35" s="292"/>
      <c r="AW35" s="292">
        <f t="shared" si="7"/>
        <v>0</v>
      </c>
      <c r="AX35" s="292"/>
      <c r="AY35" s="292"/>
      <c r="AZ35" s="292"/>
      <c r="BA35" s="292"/>
      <c r="BB35" s="292">
        <f t="shared" si="8"/>
        <v>0</v>
      </c>
      <c r="BC35" s="292"/>
      <c r="BD35" s="292"/>
      <c r="BE35" s="292"/>
      <c r="BF35" s="292"/>
      <c r="BG35" s="292">
        <f t="shared" si="9"/>
        <v>0</v>
      </c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9"/>
      <c r="DP35" s="490">
        <v>1</v>
      </c>
      <c r="DQ35" s="292">
        <v>133000</v>
      </c>
      <c r="DR35" s="292"/>
      <c r="DS35" s="292"/>
      <c r="DT35" s="292"/>
      <c r="DU35" s="292"/>
      <c r="DV35" s="292"/>
      <c r="DW35" s="292"/>
      <c r="DX35" s="292"/>
      <c r="DY35" s="292"/>
      <c r="DZ35" s="292">
        <v>1</v>
      </c>
      <c r="EA35" s="292">
        <v>133000</v>
      </c>
      <c r="EB35" s="292"/>
      <c r="EC35" s="292"/>
      <c r="ED35" s="292"/>
      <c r="EE35" s="292"/>
      <c r="EF35" s="338">
        <f t="shared" si="17"/>
        <v>1</v>
      </c>
      <c r="EG35" s="338">
        <f t="shared" si="17"/>
        <v>133000</v>
      </c>
      <c r="EH35" s="491">
        <v>1</v>
      </c>
      <c r="EI35" s="491">
        <v>133000</v>
      </c>
      <c r="EJ35" s="491"/>
      <c r="EK35" s="491"/>
      <c r="EL35" s="343"/>
      <c r="EM35" s="344"/>
      <c r="EN35" s="343"/>
      <c r="EO35" s="343"/>
      <c r="EP35" s="343"/>
      <c r="EQ35" s="343"/>
      <c r="ER35" s="343"/>
      <c r="ES35" s="343"/>
      <c r="ET35" s="343"/>
    </row>
    <row r="36" spans="1:150" ht="94.5">
      <c r="A36" s="522">
        <v>29</v>
      </c>
      <c r="B36" s="522" t="s">
        <v>4258</v>
      </c>
      <c r="C36" s="522" t="s">
        <v>4259</v>
      </c>
      <c r="D36" s="522" t="s">
        <v>3975</v>
      </c>
      <c r="E36" s="537">
        <v>119000</v>
      </c>
      <c r="F36" s="537">
        <v>14000</v>
      </c>
      <c r="G36" s="404">
        <f t="shared" si="10"/>
        <v>133000</v>
      </c>
      <c r="H36" s="292">
        <v>20</v>
      </c>
      <c r="I36" s="521">
        <f t="shared" si="0"/>
        <v>1047.375</v>
      </c>
      <c r="J36" s="281">
        <f t="shared" si="11"/>
        <v>7697.375</v>
      </c>
      <c r="K36" s="537" t="s">
        <v>4260</v>
      </c>
      <c r="L36" s="400">
        <v>4</v>
      </c>
      <c r="M36" s="521">
        <f t="shared" si="1"/>
        <v>4189.5</v>
      </c>
      <c r="N36" s="281">
        <f t="shared" si="12"/>
        <v>30789.5</v>
      </c>
      <c r="O36" s="282">
        <f t="shared" si="13"/>
        <v>2750</v>
      </c>
      <c r="P36" s="282">
        <f t="shared" si="16"/>
        <v>2375</v>
      </c>
      <c r="Q36" s="282">
        <f t="shared" si="16"/>
        <v>375</v>
      </c>
      <c r="R36" s="282">
        <f t="shared" si="16"/>
        <v>0</v>
      </c>
      <c r="S36" s="538">
        <v>40239</v>
      </c>
      <c r="T36" s="379" t="s">
        <v>3550</v>
      </c>
      <c r="U36" s="292">
        <v>2375</v>
      </c>
      <c r="V36" s="292">
        <v>375</v>
      </c>
      <c r="W36" s="292"/>
      <c r="X36" s="292">
        <f t="shared" si="2"/>
        <v>2750</v>
      </c>
      <c r="Y36" s="292"/>
      <c r="Z36" s="292"/>
      <c r="AA36" s="292"/>
      <c r="AB36" s="292"/>
      <c r="AC36" s="292">
        <f t="shared" si="3"/>
        <v>0</v>
      </c>
      <c r="AD36" s="292"/>
      <c r="AE36" s="292"/>
      <c r="AF36" s="292"/>
      <c r="AG36" s="292"/>
      <c r="AH36" s="292">
        <f t="shared" si="4"/>
        <v>0</v>
      </c>
      <c r="AI36" s="292"/>
      <c r="AJ36" s="292"/>
      <c r="AK36" s="292"/>
      <c r="AL36" s="292"/>
      <c r="AM36" s="292">
        <f t="shared" si="5"/>
        <v>0</v>
      </c>
      <c r="AN36" s="292"/>
      <c r="AO36" s="292"/>
      <c r="AP36" s="292"/>
      <c r="AQ36" s="292"/>
      <c r="AR36" s="292">
        <f t="shared" si="6"/>
        <v>0</v>
      </c>
      <c r="AS36" s="292"/>
      <c r="AT36" s="292"/>
      <c r="AU36" s="292"/>
      <c r="AV36" s="292"/>
      <c r="AW36" s="292">
        <f t="shared" si="7"/>
        <v>0</v>
      </c>
      <c r="AX36" s="292"/>
      <c r="AY36" s="292"/>
      <c r="AZ36" s="292"/>
      <c r="BA36" s="292"/>
      <c r="BB36" s="292">
        <f t="shared" si="8"/>
        <v>0</v>
      </c>
      <c r="BC36" s="292"/>
      <c r="BD36" s="292"/>
      <c r="BE36" s="292"/>
      <c r="BF36" s="292"/>
      <c r="BG36" s="292">
        <f t="shared" si="9"/>
        <v>0</v>
      </c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9"/>
      <c r="DP36" s="490">
        <v>1</v>
      </c>
      <c r="DQ36" s="292">
        <v>133000</v>
      </c>
      <c r="DR36" s="292"/>
      <c r="DS36" s="292"/>
      <c r="DT36" s="292"/>
      <c r="DU36" s="292"/>
      <c r="DV36" s="292"/>
      <c r="DW36" s="292"/>
      <c r="DX36" s="292"/>
      <c r="DY36" s="292"/>
      <c r="DZ36" s="292">
        <v>1</v>
      </c>
      <c r="EA36" s="292">
        <v>133000</v>
      </c>
      <c r="EB36" s="292"/>
      <c r="EC36" s="292"/>
      <c r="ED36" s="292"/>
      <c r="EE36" s="292"/>
      <c r="EF36" s="338">
        <f t="shared" si="17"/>
        <v>1</v>
      </c>
      <c r="EG36" s="338">
        <f t="shared" si="17"/>
        <v>133000</v>
      </c>
      <c r="EH36" s="491">
        <v>1</v>
      </c>
      <c r="EI36" s="491">
        <v>133000</v>
      </c>
      <c r="EJ36" s="491"/>
      <c r="EK36" s="491"/>
      <c r="EL36" s="343"/>
      <c r="EM36" s="344"/>
      <c r="EN36" s="343"/>
      <c r="EO36" s="343"/>
      <c r="EP36" s="343"/>
      <c r="EQ36" s="343"/>
      <c r="ER36" s="343"/>
      <c r="ES36" s="343"/>
      <c r="ET36" s="343"/>
    </row>
    <row r="37" spans="1:150" ht="94.5">
      <c r="A37" s="522">
        <v>30</v>
      </c>
      <c r="B37" s="522" t="s">
        <v>4261</v>
      </c>
      <c r="C37" s="522" t="s">
        <v>4262</v>
      </c>
      <c r="D37" s="522" t="s">
        <v>3788</v>
      </c>
      <c r="E37" s="537">
        <v>42500</v>
      </c>
      <c r="F37" s="537">
        <v>5000</v>
      </c>
      <c r="G37" s="404">
        <f t="shared" si="10"/>
        <v>47500</v>
      </c>
      <c r="H37" s="292">
        <v>20</v>
      </c>
      <c r="I37" s="521">
        <f t="shared" si="0"/>
        <v>374.0625</v>
      </c>
      <c r="J37" s="281">
        <f t="shared" si="11"/>
        <v>2749.0625</v>
      </c>
      <c r="K37" s="537" t="s">
        <v>4263</v>
      </c>
      <c r="L37" s="400">
        <v>4</v>
      </c>
      <c r="M37" s="521">
        <f t="shared" si="1"/>
        <v>1496.25</v>
      </c>
      <c r="N37" s="281">
        <f t="shared" si="12"/>
        <v>10996.25</v>
      </c>
      <c r="O37" s="282">
        <f t="shared" si="13"/>
        <v>0</v>
      </c>
      <c r="P37" s="282">
        <f t="shared" si="16"/>
        <v>0</v>
      </c>
      <c r="Q37" s="282">
        <f t="shared" si="16"/>
        <v>0</v>
      </c>
      <c r="R37" s="282">
        <f t="shared" si="16"/>
        <v>0</v>
      </c>
      <c r="S37" s="538">
        <v>40239</v>
      </c>
      <c r="T37" s="379"/>
      <c r="U37" s="292"/>
      <c r="V37" s="292"/>
      <c r="W37" s="292"/>
      <c r="X37" s="292">
        <f t="shared" si="2"/>
        <v>0</v>
      </c>
      <c r="Y37" s="292"/>
      <c r="Z37" s="292"/>
      <c r="AA37" s="292"/>
      <c r="AB37" s="292"/>
      <c r="AC37" s="292">
        <f t="shared" si="3"/>
        <v>0</v>
      </c>
      <c r="AD37" s="292"/>
      <c r="AE37" s="292"/>
      <c r="AF37" s="292"/>
      <c r="AG37" s="292"/>
      <c r="AH37" s="292">
        <f t="shared" si="4"/>
        <v>0</v>
      </c>
      <c r="AI37" s="292"/>
      <c r="AJ37" s="292"/>
      <c r="AK37" s="292"/>
      <c r="AL37" s="292"/>
      <c r="AM37" s="292">
        <f t="shared" si="5"/>
        <v>0</v>
      </c>
      <c r="AN37" s="292"/>
      <c r="AO37" s="292"/>
      <c r="AP37" s="292"/>
      <c r="AQ37" s="292"/>
      <c r="AR37" s="292">
        <f t="shared" si="6"/>
        <v>0</v>
      </c>
      <c r="AS37" s="292"/>
      <c r="AT37" s="292"/>
      <c r="AU37" s="292"/>
      <c r="AV37" s="292"/>
      <c r="AW37" s="292">
        <f t="shared" si="7"/>
        <v>0</v>
      </c>
      <c r="AX37" s="292"/>
      <c r="AY37" s="292"/>
      <c r="AZ37" s="292"/>
      <c r="BA37" s="292"/>
      <c r="BB37" s="292">
        <f t="shared" si="8"/>
        <v>0</v>
      </c>
      <c r="BC37" s="292"/>
      <c r="BD37" s="292"/>
      <c r="BE37" s="292"/>
      <c r="BF37" s="292"/>
      <c r="BG37" s="292">
        <f t="shared" si="9"/>
        <v>0</v>
      </c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9"/>
      <c r="DP37" s="490">
        <v>1</v>
      </c>
      <c r="DQ37" s="292">
        <v>47500</v>
      </c>
      <c r="DR37" s="292"/>
      <c r="DS37" s="292"/>
      <c r="DT37" s="292">
        <v>1</v>
      </c>
      <c r="DU37" s="292">
        <v>47500</v>
      </c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338">
        <f t="shared" si="17"/>
        <v>1</v>
      </c>
      <c r="EG37" s="338">
        <f t="shared" si="17"/>
        <v>47500</v>
      </c>
      <c r="EH37" s="491"/>
      <c r="EI37" s="491"/>
      <c r="EJ37" s="491">
        <v>1</v>
      </c>
      <c r="EK37" s="491">
        <v>47500</v>
      </c>
      <c r="EL37" s="343"/>
      <c r="EM37" s="344"/>
      <c r="EN37" s="343"/>
      <c r="EO37" s="343"/>
      <c r="EP37" s="343"/>
      <c r="EQ37" s="343"/>
      <c r="ER37" s="343"/>
      <c r="ES37" s="343"/>
      <c r="ET37" s="343"/>
    </row>
    <row r="38" spans="1:150" ht="94.5">
      <c r="A38" s="522">
        <v>31</v>
      </c>
      <c r="B38" s="522" t="s">
        <v>4264</v>
      </c>
      <c r="C38" s="522" t="s">
        <v>4183</v>
      </c>
      <c r="D38" s="522" t="s">
        <v>3788</v>
      </c>
      <c r="E38" s="537">
        <v>42500</v>
      </c>
      <c r="F38" s="537">
        <v>5000</v>
      </c>
      <c r="G38" s="404">
        <f t="shared" si="10"/>
        <v>47500</v>
      </c>
      <c r="H38" s="292">
        <v>20</v>
      </c>
      <c r="I38" s="521">
        <f t="shared" si="0"/>
        <v>374.0625</v>
      </c>
      <c r="J38" s="281">
        <f t="shared" si="11"/>
        <v>2749.0625</v>
      </c>
      <c r="K38" s="537" t="s">
        <v>4265</v>
      </c>
      <c r="L38" s="400">
        <v>4</v>
      </c>
      <c r="M38" s="521">
        <f t="shared" si="1"/>
        <v>1496.25</v>
      </c>
      <c r="N38" s="281">
        <f t="shared" si="12"/>
        <v>10996.25</v>
      </c>
      <c r="O38" s="282">
        <f t="shared" si="13"/>
        <v>0</v>
      </c>
      <c r="P38" s="282">
        <f t="shared" si="16"/>
        <v>0</v>
      </c>
      <c r="Q38" s="282">
        <f t="shared" si="16"/>
        <v>0</v>
      </c>
      <c r="R38" s="282">
        <f t="shared" si="16"/>
        <v>0</v>
      </c>
      <c r="S38" s="538" t="s">
        <v>4266</v>
      </c>
      <c r="T38" s="379"/>
      <c r="U38" s="292"/>
      <c r="V38" s="292"/>
      <c r="W38" s="292"/>
      <c r="X38" s="292">
        <f t="shared" si="2"/>
        <v>0</v>
      </c>
      <c r="Y38" s="292"/>
      <c r="Z38" s="292"/>
      <c r="AA38" s="292"/>
      <c r="AB38" s="292"/>
      <c r="AC38" s="292">
        <f t="shared" si="3"/>
        <v>0</v>
      </c>
      <c r="AD38" s="292"/>
      <c r="AE38" s="292"/>
      <c r="AF38" s="292"/>
      <c r="AG38" s="292"/>
      <c r="AH38" s="292">
        <f t="shared" si="4"/>
        <v>0</v>
      </c>
      <c r="AI38" s="292"/>
      <c r="AJ38" s="292"/>
      <c r="AK38" s="292"/>
      <c r="AL38" s="292"/>
      <c r="AM38" s="292">
        <f t="shared" si="5"/>
        <v>0</v>
      </c>
      <c r="AN38" s="292"/>
      <c r="AO38" s="292"/>
      <c r="AP38" s="292"/>
      <c r="AQ38" s="292"/>
      <c r="AR38" s="292">
        <f t="shared" si="6"/>
        <v>0</v>
      </c>
      <c r="AS38" s="292"/>
      <c r="AT38" s="292"/>
      <c r="AU38" s="292"/>
      <c r="AV38" s="292"/>
      <c r="AW38" s="292">
        <f t="shared" si="7"/>
        <v>0</v>
      </c>
      <c r="AX38" s="292"/>
      <c r="AY38" s="292"/>
      <c r="AZ38" s="292"/>
      <c r="BA38" s="292"/>
      <c r="BB38" s="292">
        <f t="shared" si="8"/>
        <v>0</v>
      </c>
      <c r="BC38" s="292"/>
      <c r="BD38" s="292"/>
      <c r="BE38" s="292"/>
      <c r="BF38" s="292"/>
      <c r="BG38" s="292">
        <f t="shared" si="9"/>
        <v>0</v>
      </c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9"/>
      <c r="DP38" s="490">
        <v>1</v>
      </c>
      <c r="DQ38" s="292">
        <v>47500</v>
      </c>
      <c r="DR38" s="292"/>
      <c r="DS38" s="292"/>
      <c r="DT38" s="292">
        <v>1</v>
      </c>
      <c r="DU38" s="292">
        <v>47500</v>
      </c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338">
        <f t="shared" si="17"/>
        <v>1</v>
      </c>
      <c r="EG38" s="338">
        <f t="shared" si="17"/>
        <v>47500</v>
      </c>
      <c r="EH38" s="491"/>
      <c r="EI38" s="491"/>
      <c r="EJ38" s="491">
        <v>1</v>
      </c>
      <c r="EK38" s="491">
        <v>47500</v>
      </c>
      <c r="EL38" s="343"/>
      <c r="EM38" s="344"/>
      <c r="EN38" s="343"/>
      <c r="EO38" s="343"/>
      <c r="EP38" s="343"/>
      <c r="EQ38" s="343"/>
      <c r="ER38" s="343"/>
      <c r="ES38" s="343"/>
      <c r="ET38" s="343"/>
    </row>
    <row r="39" spans="1:150" ht="94.5">
      <c r="A39" s="522">
        <v>32</v>
      </c>
      <c r="B39" s="522" t="s">
        <v>4267</v>
      </c>
      <c r="C39" s="522" t="s">
        <v>155</v>
      </c>
      <c r="D39" s="522" t="s">
        <v>3788</v>
      </c>
      <c r="E39" s="537">
        <v>42500</v>
      </c>
      <c r="F39" s="537">
        <v>5000</v>
      </c>
      <c r="G39" s="404">
        <f t="shared" si="10"/>
        <v>47500</v>
      </c>
      <c r="H39" s="292">
        <v>20</v>
      </c>
      <c r="I39" s="521">
        <f t="shared" si="0"/>
        <v>374.0625</v>
      </c>
      <c r="J39" s="281">
        <f t="shared" si="11"/>
        <v>2749.0625</v>
      </c>
      <c r="K39" s="537" t="s">
        <v>4268</v>
      </c>
      <c r="L39" s="400">
        <v>4</v>
      </c>
      <c r="M39" s="521">
        <f t="shared" si="1"/>
        <v>1496.25</v>
      </c>
      <c r="N39" s="281">
        <f t="shared" si="12"/>
        <v>10996.25</v>
      </c>
      <c r="O39" s="282">
        <f t="shared" si="13"/>
        <v>2000</v>
      </c>
      <c r="P39" s="282">
        <f t="shared" si="16"/>
        <v>1800</v>
      </c>
      <c r="Q39" s="282">
        <f t="shared" si="16"/>
        <v>200</v>
      </c>
      <c r="R39" s="282">
        <f t="shared" si="16"/>
        <v>0</v>
      </c>
      <c r="S39" s="538" t="s">
        <v>4269</v>
      </c>
      <c r="T39" s="379" t="s">
        <v>3665</v>
      </c>
      <c r="U39" s="292">
        <v>1800</v>
      </c>
      <c r="V39" s="292">
        <v>200</v>
      </c>
      <c r="W39" s="292"/>
      <c r="X39" s="292">
        <f t="shared" si="2"/>
        <v>2000</v>
      </c>
      <c r="Y39" s="292"/>
      <c r="Z39" s="292"/>
      <c r="AA39" s="292"/>
      <c r="AB39" s="292"/>
      <c r="AC39" s="292">
        <f t="shared" si="3"/>
        <v>0</v>
      </c>
      <c r="AD39" s="292"/>
      <c r="AE39" s="292"/>
      <c r="AF39" s="292"/>
      <c r="AG39" s="292"/>
      <c r="AH39" s="292">
        <f t="shared" si="4"/>
        <v>0</v>
      </c>
      <c r="AI39" s="292"/>
      <c r="AJ39" s="292"/>
      <c r="AK39" s="292"/>
      <c r="AL39" s="292"/>
      <c r="AM39" s="292">
        <f t="shared" si="5"/>
        <v>0</v>
      </c>
      <c r="AN39" s="292"/>
      <c r="AO39" s="292"/>
      <c r="AP39" s="292"/>
      <c r="AQ39" s="292"/>
      <c r="AR39" s="292">
        <f t="shared" si="6"/>
        <v>0</v>
      </c>
      <c r="AS39" s="292"/>
      <c r="AT39" s="292"/>
      <c r="AU39" s="292"/>
      <c r="AV39" s="292"/>
      <c r="AW39" s="292">
        <f t="shared" si="7"/>
        <v>0</v>
      </c>
      <c r="AX39" s="292"/>
      <c r="AY39" s="292"/>
      <c r="AZ39" s="292"/>
      <c r="BA39" s="292"/>
      <c r="BB39" s="292">
        <f t="shared" si="8"/>
        <v>0</v>
      </c>
      <c r="BC39" s="292"/>
      <c r="BD39" s="292"/>
      <c r="BE39" s="292"/>
      <c r="BF39" s="292"/>
      <c r="BG39" s="292">
        <f t="shared" si="9"/>
        <v>0</v>
      </c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9"/>
      <c r="DP39" s="490">
        <v>1</v>
      </c>
      <c r="DQ39" s="292">
        <v>47500</v>
      </c>
      <c r="DR39" s="292"/>
      <c r="DS39" s="292"/>
      <c r="DT39" s="292">
        <v>1</v>
      </c>
      <c r="DU39" s="292">
        <v>47500</v>
      </c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338">
        <f t="shared" si="17"/>
        <v>1</v>
      </c>
      <c r="EG39" s="338">
        <f t="shared" si="17"/>
        <v>47500</v>
      </c>
      <c r="EH39" s="491">
        <v>1</v>
      </c>
      <c r="EI39" s="491">
        <v>47500</v>
      </c>
      <c r="EJ39" s="491"/>
      <c r="EK39" s="491"/>
      <c r="EL39" s="343"/>
      <c r="EM39" s="344"/>
      <c r="EN39" s="343"/>
      <c r="EO39" s="343"/>
      <c r="EP39" s="343"/>
      <c r="EQ39" s="343"/>
      <c r="ER39" s="343"/>
      <c r="ES39" s="343"/>
      <c r="ET39" s="343"/>
    </row>
    <row r="40" spans="1:150" ht="78.75">
      <c r="A40" s="522">
        <v>33</v>
      </c>
      <c r="B40" s="522" t="s">
        <v>4270</v>
      </c>
      <c r="C40" s="522" t="s">
        <v>4183</v>
      </c>
      <c r="D40" s="522" t="s">
        <v>3788</v>
      </c>
      <c r="E40" s="537">
        <v>42500</v>
      </c>
      <c r="F40" s="537">
        <v>5000</v>
      </c>
      <c r="G40" s="404">
        <f t="shared" si="10"/>
        <v>47500</v>
      </c>
      <c r="H40" s="292">
        <v>20</v>
      </c>
      <c r="I40" s="521">
        <f t="shared" si="0"/>
        <v>374.0625</v>
      </c>
      <c r="J40" s="281">
        <f t="shared" si="11"/>
        <v>2749.0625</v>
      </c>
      <c r="K40" s="537" t="s">
        <v>4271</v>
      </c>
      <c r="L40" s="400">
        <v>4</v>
      </c>
      <c r="M40" s="521">
        <f t="shared" si="1"/>
        <v>1496.25</v>
      </c>
      <c r="N40" s="281">
        <f t="shared" si="12"/>
        <v>10996.25</v>
      </c>
      <c r="O40" s="282">
        <f t="shared" si="13"/>
        <v>0</v>
      </c>
      <c r="P40" s="282">
        <f t="shared" si="16"/>
        <v>0</v>
      </c>
      <c r="Q40" s="282">
        <f t="shared" si="16"/>
        <v>0</v>
      </c>
      <c r="R40" s="282">
        <f t="shared" si="16"/>
        <v>0</v>
      </c>
      <c r="S40" s="538" t="s">
        <v>4272</v>
      </c>
      <c r="T40" s="379"/>
      <c r="U40" s="292"/>
      <c r="V40" s="292"/>
      <c r="W40" s="292"/>
      <c r="X40" s="292">
        <f t="shared" si="2"/>
        <v>0</v>
      </c>
      <c r="Y40" s="292"/>
      <c r="Z40" s="292"/>
      <c r="AA40" s="292"/>
      <c r="AB40" s="292"/>
      <c r="AC40" s="292">
        <f t="shared" si="3"/>
        <v>0</v>
      </c>
      <c r="AD40" s="292"/>
      <c r="AE40" s="292"/>
      <c r="AF40" s="292"/>
      <c r="AG40" s="292"/>
      <c r="AH40" s="292">
        <f t="shared" si="4"/>
        <v>0</v>
      </c>
      <c r="AI40" s="292"/>
      <c r="AJ40" s="292"/>
      <c r="AK40" s="292"/>
      <c r="AL40" s="292"/>
      <c r="AM40" s="292">
        <f t="shared" si="5"/>
        <v>0</v>
      </c>
      <c r="AN40" s="292"/>
      <c r="AO40" s="292"/>
      <c r="AP40" s="292"/>
      <c r="AQ40" s="292"/>
      <c r="AR40" s="292">
        <f t="shared" si="6"/>
        <v>0</v>
      </c>
      <c r="AS40" s="292"/>
      <c r="AT40" s="292"/>
      <c r="AU40" s="292"/>
      <c r="AV40" s="292"/>
      <c r="AW40" s="292">
        <f t="shared" si="7"/>
        <v>0</v>
      </c>
      <c r="AX40" s="292"/>
      <c r="AY40" s="292"/>
      <c r="AZ40" s="292"/>
      <c r="BA40" s="292"/>
      <c r="BB40" s="292">
        <f t="shared" si="8"/>
        <v>0</v>
      </c>
      <c r="BC40" s="292"/>
      <c r="BD40" s="292"/>
      <c r="BE40" s="292"/>
      <c r="BF40" s="292"/>
      <c r="BG40" s="292">
        <f t="shared" si="9"/>
        <v>0</v>
      </c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9"/>
      <c r="DP40" s="490"/>
      <c r="DQ40" s="292"/>
      <c r="DR40" s="292">
        <v>1</v>
      </c>
      <c r="DS40" s="292">
        <v>47500</v>
      </c>
      <c r="DT40" s="292">
        <v>1</v>
      </c>
      <c r="DU40" s="292">
        <v>47500</v>
      </c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338">
        <f t="shared" si="17"/>
        <v>1</v>
      </c>
      <c r="EG40" s="338">
        <f t="shared" si="17"/>
        <v>47500</v>
      </c>
      <c r="EH40" s="491"/>
      <c r="EI40" s="491"/>
      <c r="EJ40" s="491">
        <v>1</v>
      </c>
      <c r="EK40" s="491">
        <v>47500</v>
      </c>
      <c r="EL40" s="343"/>
      <c r="EM40" s="344"/>
      <c r="EN40" s="343"/>
      <c r="EO40" s="343"/>
      <c r="EP40" s="343"/>
      <c r="EQ40" s="343"/>
      <c r="ER40" s="343"/>
      <c r="ES40" s="343"/>
      <c r="ET40" s="343"/>
    </row>
    <row r="41" spans="1:150" ht="94.5">
      <c r="A41" s="522">
        <v>34</v>
      </c>
      <c r="B41" s="522" t="s">
        <v>4273</v>
      </c>
      <c r="C41" s="522" t="s">
        <v>4274</v>
      </c>
      <c r="D41" s="522" t="s">
        <v>3948</v>
      </c>
      <c r="E41" s="537">
        <v>42500</v>
      </c>
      <c r="F41" s="537">
        <v>5000</v>
      </c>
      <c r="G41" s="404">
        <f t="shared" si="10"/>
        <v>47500</v>
      </c>
      <c r="H41" s="292">
        <v>20</v>
      </c>
      <c r="I41" s="521">
        <f t="shared" si="0"/>
        <v>374.0625</v>
      </c>
      <c r="J41" s="281">
        <f t="shared" si="11"/>
        <v>2749.0625</v>
      </c>
      <c r="K41" s="537" t="s">
        <v>4275</v>
      </c>
      <c r="L41" s="400">
        <v>4</v>
      </c>
      <c r="M41" s="521">
        <f t="shared" si="1"/>
        <v>1496.25</v>
      </c>
      <c r="N41" s="281">
        <f t="shared" si="12"/>
        <v>10996.25</v>
      </c>
      <c r="O41" s="282">
        <f t="shared" si="13"/>
        <v>0</v>
      </c>
      <c r="P41" s="282">
        <f t="shared" si="16"/>
        <v>0</v>
      </c>
      <c r="Q41" s="282">
        <f t="shared" si="16"/>
        <v>0</v>
      </c>
      <c r="R41" s="282">
        <f t="shared" si="16"/>
        <v>0</v>
      </c>
      <c r="S41" s="538">
        <v>40239</v>
      </c>
      <c r="T41" s="379"/>
      <c r="U41" s="292"/>
      <c r="V41" s="292"/>
      <c r="W41" s="292"/>
      <c r="X41" s="292">
        <f t="shared" si="2"/>
        <v>0</v>
      </c>
      <c r="Y41" s="292"/>
      <c r="Z41" s="292"/>
      <c r="AA41" s="292"/>
      <c r="AB41" s="292"/>
      <c r="AC41" s="292">
        <f t="shared" si="3"/>
        <v>0</v>
      </c>
      <c r="AD41" s="292"/>
      <c r="AE41" s="292"/>
      <c r="AF41" s="292"/>
      <c r="AG41" s="292"/>
      <c r="AH41" s="292">
        <f t="shared" si="4"/>
        <v>0</v>
      </c>
      <c r="AI41" s="292"/>
      <c r="AJ41" s="292"/>
      <c r="AK41" s="292"/>
      <c r="AL41" s="292"/>
      <c r="AM41" s="292">
        <f t="shared" si="5"/>
        <v>0</v>
      </c>
      <c r="AN41" s="292"/>
      <c r="AO41" s="292"/>
      <c r="AP41" s="292"/>
      <c r="AQ41" s="292"/>
      <c r="AR41" s="292">
        <f t="shared" si="6"/>
        <v>0</v>
      </c>
      <c r="AS41" s="292"/>
      <c r="AT41" s="292"/>
      <c r="AU41" s="292"/>
      <c r="AV41" s="292"/>
      <c r="AW41" s="292">
        <f t="shared" si="7"/>
        <v>0</v>
      </c>
      <c r="AX41" s="292"/>
      <c r="AY41" s="292"/>
      <c r="AZ41" s="292"/>
      <c r="BA41" s="292"/>
      <c r="BB41" s="292">
        <f t="shared" si="8"/>
        <v>0</v>
      </c>
      <c r="BC41" s="292"/>
      <c r="BD41" s="292"/>
      <c r="BE41" s="292"/>
      <c r="BF41" s="292"/>
      <c r="BG41" s="292">
        <f t="shared" si="9"/>
        <v>0</v>
      </c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9"/>
      <c r="DP41" s="490">
        <v>1</v>
      </c>
      <c r="DQ41" s="292">
        <v>47500</v>
      </c>
      <c r="DR41" s="292"/>
      <c r="DS41" s="292"/>
      <c r="DT41" s="292">
        <v>1</v>
      </c>
      <c r="DU41" s="292">
        <v>47500</v>
      </c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338">
        <f t="shared" si="17"/>
        <v>1</v>
      </c>
      <c r="EG41" s="338">
        <f t="shared" si="17"/>
        <v>47500</v>
      </c>
      <c r="EH41" s="491">
        <v>1</v>
      </c>
      <c r="EI41" s="491">
        <v>47500</v>
      </c>
      <c r="EJ41" s="491"/>
      <c r="EK41" s="491"/>
      <c r="EL41" s="343"/>
      <c r="EM41" s="344"/>
      <c r="EN41" s="343"/>
      <c r="EO41" s="343"/>
      <c r="EP41" s="343"/>
      <c r="EQ41" s="343"/>
      <c r="ER41" s="343"/>
      <c r="ES41" s="343"/>
      <c r="ET41" s="343"/>
    </row>
    <row r="42" spans="1:150" ht="94.5">
      <c r="A42" s="522">
        <v>35</v>
      </c>
      <c r="B42" s="522" t="s">
        <v>4276</v>
      </c>
      <c r="C42" s="522" t="s">
        <v>3679</v>
      </c>
      <c r="D42" s="522" t="s">
        <v>3788</v>
      </c>
      <c r="E42" s="537">
        <v>42500</v>
      </c>
      <c r="F42" s="537">
        <v>5000</v>
      </c>
      <c r="G42" s="404">
        <f t="shared" si="10"/>
        <v>47500</v>
      </c>
      <c r="H42" s="292">
        <v>20</v>
      </c>
      <c r="I42" s="521">
        <f t="shared" si="0"/>
        <v>374.0625</v>
      </c>
      <c r="J42" s="281">
        <f t="shared" si="11"/>
        <v>2749.0625</v>
      </c>
      <c r="K42" s="537" t="s">
        <v>4277</v>
      </c>
      <c r="L42" s="400">
        <v>4</v>
      </c>
      <c r="M42" s="521">
        <f t="shared" si="1"/>
        <v>1496.25</v>
      </c>
      <c r="N42" s="281">
        <f t="shared" si="12"/>
        <v>10996.25</v>
      </c>
      <c r="O42" s="282">
        <f t="shared" si="13"/>
        <v>0</v>
      </c>
      <c r="P42" s="282">
        <f t="shared" si="16"/>
        <v>0</v>
      </c>
      <c r="Q42" s="282">
        <f t="shared" si="16"/>
        <v>0</v>
      </c>
      <c r="R42" s="282">
        <f t="shared" si="16"/>
        <v>0</v>
      </c>
      <c r="S42" s="538">
        <v>40239</v>
      </c>
      <c r="T42" s="379"/>
      <c r="U42" s="292"/>
      <c r="V42" s="292"/>
      <c r="W42" s="292"/>
      <c r="X42" s="292">
        <f t="shared" si="2"/>
        <v>0</v>
      </c>
      <c r="Y42" s="292"/>
      <c r="Z42" s="292"/>
      <c r="AA42" s="292"/>
      <c r="AB42" s="292"/>
      <c r="AC42" s="292">
        <f t="shared" si="3"/>
        <v>0</v>
      </c>
      <c r="AD42" s="292"/>
      <c r="AE42" s="292"/>
      <c r="AF42" s="292"/>
      <c r="AG42" s="292"/>
      <c r="AH42" s="292">
        <f t="shared" si="4"/>
        <v>0</v>
      </c>
      <c r="AI42" s="292"/>
      <c r="AJ42" s="292"/>
      <c r="AK42" s="292"/>
      <c r="AL42" s="292"/>
      <c r="AM42" s="292">
        <f t="shared" si="5"/>
        <v>0</v>
      </c>
      <c r="AN42" s="292"/>
      <c r="AO42" s="292"/>
      <c r="AP42" s="292"/>
      <c r="AQ42" s="292"/>
      <c r="AR42" s="292">
        <f t="shared" si="6"/>
        <v>0</v>
      </c>
      <c r="AS42" s="292"/>
      <c r="AT42" s="292"/>
      <c r="AU42" s="292"/>
      <c r="AV42" s="292"/>
      <c r="AW42" s="292">
        <f t="shared" si="7"/>
        <v>0</v>
      </c>
      <c r="AX42" s="292"/>
      <c r="AY42" s="292"/>
      <c r="AZ42" s="292"/>
      <c r="BA42" s="292"/>
      <c r="BB42" s="292">
        <f t="shared" si="8"/>
        <v>0</v>
      </c>
      <c r="BC42" s="292"/>
      <c r="BD42" s="292"/>
      <c r="BE42" s="292"/>
      <c r="BF42" s="292"/>
      <c r="BG42" s="292">
        <f t="shared" si="9"/>
        <v>0</v>
      </c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9"/>
      <c r="DP42" s="490">
        <v>1</v>
      </c>
      <c r="DQ42" s="292">
        <v>47500</v>
      </c>
      <c r="DR42" s="292"/>
      <c r="DS42" s="292"/>
      <c r="DT42" s="292">
        <v>1</v>
      </c>
      <c r="DU42" s="292">
        <v>47500</v>
      </c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338">
        <f t="shared" si="17"/>
        <v>1</v>
      </c>
      <c r="EG42" s="338">
        <f t="shared" si="17"/>
        <v>47500</v>
      </c>
      <c r="EH42" s="491">
        <v>1</v>
      </c>
      <c r="EI42" s="491">
        <v>47500</v>
      </c>
      <c r="EJ42" s="491"/>
      <c r="EK42" s="491"/>
      <c r="EL42" s="343"/>
      <c r="EM42" s="344"/>
      <c r="EN42" s="343"/>
      <c r="EO42" s="343"/>
      <c r="EP42" s="343"/>
      <c r="EQ42" s="343"/>
      <c r="ER42" s="343"/>
      <c r="ES42" s="343"/>
      <c r="ET42" s="343"/>
    </row>
    <row r="43" spans="1:150" ht="94.5">
      <c r="A43" s="522">
        <v>36</v>
      </c>
      <c r="B43" s="522" t="s">
        <v>4278</v>
      </c>
      <c r="C43" s="522" t="s">
        <v>3679</v>
      </c>
      <c r="D43" s="522" t="s">
        <v>3788</v>
      </c>
      <c r="E43" s="537">
        <v>42500</v>
      </c>
      <c r="F43" s="537">
        <v>5000</v>
      </c>
      <c r="G43" s="404">
        <f t="shared" si="10"/>
        <v>47500</v>
      </c>
      <c r="H43" s="292">
        <v>20</v>
      </c>
      <c r="I43" s="521">
        <f t="shared" si="0"/>
        <v>374.0625</v>
      </c>
      <c r="J43" s="281">
        <f t="shared" si="11"/>
        <v>2749.0625</v>
      </c>
      <c r="K43" s="537" t="s">
        <v>4279</v>
      </c>
      <c r="L43" s="400">
        <v>4</v>
      </c>
      <c r="M43" s="521">
        <f t="shared" si="1"/>
        <v>1496.25</v>
      </c>
      <c r="N43" s="281">
        <f t="shared" si="12"/>
        <v>10996.25</v>
      </c>
      <c r="O43" s="282">
        <f t="shared" si="13"/>
        <v>0</v>
      </c>
      <c r="P43" s="282">
        <f t="shared" si="16"/>
        <v>0</v>
      </c>
      <c r="Q43" s="282">
        <f t="shared" si="16"/>
        <v>0</v>
      </c>
      <c r="R43" s="282">
        <f t="shared" si="16"/>
        <v>0</v>
      </c>
      <c r="S43" s="538">
        <v>40239</v>
      </c>
      <c r="T43" s="379"/>
      <c r="U43" s="292"/>
      <c r="V43" s="292"/>
      <c r="W43" s="292"/>
      <c r="X43" s="292">
        <f t="shared" si="2"/>
        <v>0</v>
      </c>
      <c r="Y43" s="292"/>
      <c r="Z43" s="292"/>
      <c r="AA43" s="292"/>
      <c r="AB43" s="292"/>
      <c r="AC43" s="292">
        <f t="shared" si="3"/>
        <v>0</v>
      </c>
      <c r="AD43" s="292"/>
      <c r="AE43" s="292"/>
      <c r="AF43" s="292"/>
      <c r="AG43" s="292"/>
      <c r="AH43" s="292">
        <f t="shared" si="4"/>
        <v>0</v>
      </c>
      <c r="AI43" s="292"/>
      <c r="AJ43" s="292"/>
      <c r="AK43" s="292"/>
      <c r="AL43" s="292"/>
      <c r="AM43" s="292">
        <f t="shared" si="5"/>
        <v>0</v>
      </c>
      <c r="AN43" s="292"/>
      <c r="AO43" s="292"/>
      <c r="AP43" s="292"/>
      <c r="AQ43" s="292"/>
      <c r="AR43" s="292">
        <f t="shared" si="6"/>
        <v>0</v>
      </c>
      <c r="AS43" s="292"/>
      <c r="AT43" s="292"/>
      <c r="AU43" s="292"/>
      <c r="AV43" s="292"/>
      <c r="AW43" s="292">
        <f t="shared" si="7"/>
        <v>0</v>
      </c>
      <c r="AX43" s="292"/>
      <c r="AY43" s="292"/>
      <c r="AZ43" s="292"/>
      <c r="BA43" s="292"/>
      <c r="BB43" s="292">
        <f t="shared" si="8"/>
        <v>0</v>
      </c>
      <c r="BC43" s="292"/>
      <c r="BD43" s="292"/>
      <c r="BE43" s="292"/>
      <c r="BF43" s="292"/>
      <c r="BG43" s="292">
        <f t="shared" si="9"/>
        <v>0</v>
      </c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9"/>
      <c r="DP43" s="490">
        <v>1</v>
      </c>
      <c r="DQ43" s="292">
        <v>47500</v>
      </c>
      <c r="DR43" s="292"/>
      <c r="DS43" s="292"/>
      <c r="DT43" s="292">
        <v>1</v>
      </c>
      <c r="DU43" s="292">
        <v>47500</v>
      </c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338">
        <f t="shared" si="17"/>
        <v>1</v>
      </c>
      <c r="EG43" s="338">
        <f t="shared" si="17"/>
        <v>47500</v>
      </c>
      <c r="EH43" s="491">
        <v>1</v>
      </c>
      <c r="EI43" s="491">
        <v>47500</v>
      </c>
      <c r="EJ43" s="491"/>
      <c r="EK43" s="491"/>
      <c r="EL43" s="343"/>
      <c r="EM43" s="344"/>
      <c r="EN43" s="343"/>
      <c r="EO43" s="343"/>
      <c r="EP43" s="343"/>
      <c r="EQ43" s="343"/>
      <c r="ER43" s="343"/>
      <c r="ES43" s="343"/>
      <c r="ET43" s="343"/>
    </row>
    <row r="44" spans="1:150" ht="94.5">
      <c r="A44" s="522">
        <v>37</v>
      </c>
      <c r="B44" s="522" t="s">
        <v>4280</v>
      </c>
      <c r="C44" s="522" t="s">
        <v>4126</v>
      </c>
      <c r="D44" s="522" t="s">
        <v>4281</v>
      </c>
      <c r="E44" s="537">
        <v>42500</v>
      </c>
      <c r="F44" s="537">
        <v>5000</v>
      </c>
      <c r="G44" s="404">
        <f t="shared" si="10"/>
        <v>47500</v>
      </c>
      <c r="H44" s="292">
        <v>20</v>
      </c>
      <c r="I44" s="521">
        <f t="shared" si="0"/>
        <v>374.0625</v>
      </c>
      <c r="J44" s="281">
        <f t="shared" si="11"/>
        <v>2749.0625</v>
      </c>
      <c r="K44" s="537" t="s">
        <v>4282</v>
      </c>
      <c r="L44" s="400">
        <v>4</v>
      </c>
      <c r="M44" s="521">
        <f t="shared" si="1"/>
        <v>1496.25</v>
      </c>
      <c r="N44" s="281">
        <f t="shared" si="12"/>
        <v>10996.25</v>
      </c>
      <c r="O44" s="282">
        <f t="shared" si="13"/>
        <v>0</v>
      </c>
      <c r="P44" s="282">
        <f t="shared" si="16"/>
        <v>0</v>
      </c>
      <c r="Q44" s="282">
        <f t="shared" si="16"/>
        <v>0</v>
      </c>
      <c r="R44" s="282">
        <f t="shared" si="16"/>
        <v>0</v>
      </c>
      <c r="S44" s="538">
        <v>40423</v>
      </c>
      <c r="T44" s="379"/>
      <c r="U44" s="292"/>
      <c r="V44" s="292"/>
      <c r="W44" s="292"/>
      <c r="X44" s="292">
        <f t="shared" si="2"/>
        <v>0</v>
      </c>
      <c r="Y44" s="292"/>
      <c r="Z44" s="292"/>
      <c r="AA44" s="292"/>
      <c r="AB44" s="292"/>
      <c r="AC44" s="292">
        <f t="shared" si="3"/>
        <v>0</v>
      </c>
      <c r="AD44" s="292"/>
      <c r="AE44" s="292"/>
      <c r="AF44" s="292"/>
      <c r="AG44" s="292"/>
      <c r="AH44" s="292">
        <f t="shared" si="4"/>
        <v>0</v>
      </c>
      <c r="AI44" s="292"/>
      <c r="AJ44" s="292"/>
      <c r="AK44" s="292"/>
      <c r="AL44" s="292"/>
      <c r="AM44" s="292">
        <f t="shared" si="5"/>
        <v>0</v>
      </c>
      <c r="AN44" s="292"/>
      <c r="AO44" s="292"/>
      <c r="AP44" s="292"/>
      <c r="AQ44" s="292"/>
      <c r="AR44" s="292">
        <f t="shared" si="6"/>
        <v>0</v>
      </c>
      <c r="AS44" s="292"/>
      <c r="AT44" s="292"/>
      <c r="AU44" s="292"/>
      <c r="AV44" s="292"/>
      <c r="AW44" s="292">
        <f t="shared" si="7"/>
        <v>0</v>
      </c>
      <c r="AX44" s="292"/>
      <c r="AY44" s="292"/>
      <c r="AZ44" s="292"/>
      <c r="BA44" s="292"/>
      <c r="BB44" s="292">
        <f t="shared" si="8"/>
        <v>0</v>
      </c>
      <c r="BC44" s="292"/>
      <c r="BD44" s="292"/>
      <c r="BE44" s="292"/>
      <c r="BF44" s="292"/>
      <c r="BG44" s="292">
        <f t="shared" si="9"/>
        <v>0</v>
      </c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9"/>
      <c r="DP44" s="490">
        <v>1</v>
      </c>
      <c r="DQ44" s="292">
        <v>47500</v>
      </c>
      <c r="DR44" s="292"/>
      <c r="DS44" s="292"/>
      <c r="DT44" s="292"/>
      <c r="DU44" s="292"/>
      <c r="DV44" s="292">
        <v>1</v>
      </c>
      <c r="DW44" s="292">
        <v>47500</v>
      </c>
      <c r="DX44" s="292"/>
      <c r="DY44" s="292"/>
      <c r="DZ44" s="292"/>
      <c r="EA44" s="292"/>
      <c r="EB44" s="292"/>
      <c r="EC44" s="292"/>
      <c r="ED44" s="292"/>
      <c r="EE44" s="292"/>
      <c r="EF44" s="338">
        <f t="shared" si="17"/>
        <v>1</v>
      </c>
      <c r="EG44" s="338">
        <f t="shared" si="17"/>
        <v>47500</v>
      </c>
      <c r="EH44" s="491"/>
      <c r="EI44" s="491"/>
      <c r="EJ44" s="491">
        <v>1</v>
      </c>
      <c r="EK44" s="491">
        <v>47500</v>
      </c>
      <c r="EL44" s="343"/>
      <c r="EM44" s="344"/>
      <c r="EN44" s="343"/>
      <c r="EO44" s="343"/>
      <c r="EP44" s="343"/>
      <c r="EQ44" s="343"/>
      <c r="ER44" s="343"/>
      <c r="ES44" s="343"/>
      <c r="ET44" s="343"/>
    </row>
    <row r="45" spans="1:150" ht="94.5">
      <c r="A45" s="522">
        <v>38</v>
      </c>
      <c r="B45" s="522" t="s">
        <v>4283</v>
      </c>
      <c r="C45" s="522" t="s">
        <v>4183</v>
      </c>
      <c r="D45" s="522" t="s">
        <v>271</v>
      </c>
      <c r="E45" s="537">
        <v>42500</v>
      </c>
      <c r="F45" s="537">
        <v>5000</v>
      </c>
      <c r="G45" s="404">
        <f t="shared" si="10"/>
        <v>47500</v>
      </c>
      <c r="H45" s="292">
        <v>20</v>
      </c>
      <c r="I45" s="521">
        <f t="shared" si="0"/>
        <v>374.0625</v>
      </c>
      <c r="J45" s="281">
        <f t="shared" si="11"/>
        <v>2749.0625</v>
      </c>
      <c r="K45" s="537" t="s">
        <v>4284</v>
      </c>
      <c r="L45" s="400">
        <v>4</v>
      </c>
      <c r="M45" s="521">
        <f t="shared" si="1"/>
        <v>1496.25</v>
      </c>
      <c r="N45" s="281">
        <f t="shared" si="12"/>
        <v>10996.25</v>
      </c>
      <c r="O45" s="282">
        <f t="shared" si="13"/>
        <v>0</v>
      </c>
      <c r="P45" s="282">
        <f t="shared" si="16"/>
        <v>0</v>
      </c>
      <c r="Q45" s="282">
        <f t="shared" si="16"/>
        <v>0</v>
      </c>
      <c r="R45" s="282">
        <f t="shared" si="16"/>
        <v>0</v>
      </c>
      <c r="S45" s="538">
        <v>40239</v>
      </c>
      <c r="T45" s="379"/>
      <c r="U45" s="292"/>
      <c r="V45" s="292"/>
      <c r="W45" s="292"/>
      <c r="X45" s="292">
        <f t="shared" si="2"/>
        <v>0</v>
      </c>
      <c r="Y45" s="292"/>
      <c r="Z45" s="292"/>
      <c r="AA45" s="292"/>
      <c r="AB45" s="292"/>
      <c r="AC45" s="292">
        <f t="shared" si="3"/>
        <v>0</v>
      </c>
      <c r="AD45" s="292"/>
      <c r="AE45" s="292"/>
      <c r="AF45" s="292"/>
      <c r="AG45" s="292"/>
      <c r="AH45" s="292">
        <f t="shared" si="4"/>
        <v>0</v>
      </c>
      <c r="AI45" s="292"/>
      <c r="AJ45" s="292"/>
      <c r="AK45" s="292"/>
      <c r="AL45" s="292"/>
      <c r="AM45" s="292">
        <f t="shared" si="5"/>
        <v>0</v>
      </c>
      <c r="AN45" s="292"/>
      <c r="AO45" s="292"/>
      <c r="AP45" s="292"/>
      <c r="AQ45" s="292"/>
      <c r="AR45" s="292">
        <f t="shared" si="6"/>
        <v>0</v>
      </c>
      <c r="AS45" s="292"/>
      <c r="AT45" s="292"/>
      <c r="AU45" s="292"/>
      <c r="AV45" s="292"/>
      <c r="AW45" s="292">
        <f t="shared" si="7"/>
        <v>0</v>
      </c>
      <c r="AX45" s="292"/>
      <c r="AY45" s="292"/>
      <c r="AZ45" s="292"/>
      <c r="BA45" s="292"/>
      <c r="BB45" s="292">
        <f t="shared" si="8"/>
        <v>0</v>
      </c>
      <c r="BC45" s="292"/>
      <c r="BD45" s="292"/>
      <c r="BE45" s="292"/>
      <c r="BF45" s="292"/>
      <c r="BG45" s="292">
        <f t="shared" si="9"/>
        <v>0</v>
      </c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9"/>
      <c r="DP45" s="490">
        <v>1</v>
      </c>
      <c r="DQ45" s="292">
        <v>47500</v>
      </c>
      <c r="DR45" s="292"/>
      <c r="DS45" s="292"/>
      <c r="DT45" s="292"/>
      <c r="DU45" s="292"/>
      <c r="DV45" s="292">
        <v>1</v>
      </c>
      <c r="DW45" s="292">
        <v>47500</v>
      </c>
      <c r="DX45" s="292"/>
      <c r="DY45" s="292"/>
      <c r="DZ45" s="292"/>
      <c r="EA45" s="292"/>
      <c r="EB45" s="292"/>
      <c r="EC45" s="292"/>
      <c r="ED45" s="292"/>
      <c r="EE45" s="292"/>
      <c r="EF45" s="338">
        <f t="shared" si="17"/>
        <v>1</v>
      </c>
      <c r="EG45" s="338">
        <f t="shared" si="17"/>
        <v>47500</v>
      </c>
      <c r="EH45" s="491"/>
      <c r="EI45" s="491"/>
      <c r="EJ45" s="491">
        <v>1</v>
      </c>
      <c r="EK45" s="491">
        <v>47500</v>
      </c>
      <c r="EL45" s="343"/>
      <c r="EM45" s="344"/>
      <c r="EN45" s="343"/>
      <c r="EO45" s="343"/>
      <c r="EP45" s="343"/>
      <c r="EQ45" s="343"/>
      <c r="ER45" s="343"/>
      <c r="ES45" s="343"/>
      <c r="ET45" s="343"/>
    </row>
    <row r="46" spans="1:150" ht="94.5">
      <c r="A46" s="522">
        <v>39</v>
      </c>
      <c r="B46" s="522" t="s">
        <v>4285</v>
      </c>
      <c r="C46" s="522" t="s">
        <v>4286</v>
      </c>
      <c r="D46" s="522" t="s">
        <v>4281</v>
      </c>
      <c r="E46" s="537">
        <v>42500</v>
      </c>
      <c r="F46" s="537">
        <v>5000</v>
      </c>
      <c r="G46" s="404">
        <f t="shared" si="10"/>
        <v>47500</v>
      </c>
      <c r="H46" s="292">
        <v>20</v>
      </c>
      <c r="I46" s="521">
        <f t="shared" si="0"/>
        <v>374.0625</v>
      </c>
      <c r="J46" s="281">
        <f t="shared" si="11"/>
        <v>2749.0625</v>
      </c>
      <c r="K46" s="537" t="s">
        <v>4287</v>
      </c>
      <c r="L46" s="400">
        <v>5</v>
      </c>
      <c r="M46" s="521">
        <f t="shared" si="1"/>
        <v>1870.3125</v>
      </c>
      <c r="N46" s="281">
        <f t="shared" si="12"/>
        <v>13745.3125</v>
      </c>
      <c r="O46" s="282">
        <f t="shared" si="13"/>
        <v>0</v>
      </c>
      <c r="P46" s="282">
        <f t="shared" si="16"/>
        <v>0</v>
      </c>
      <c r="Q46" s="282">
        <f t="shared" si="16"/>
        <v>0</v>
      </c>
      <c r="R46" s="282">
        <f t="shared" si="16"/>
        <v>0</v>
      </c>
      <c r="S46" s="538" t="s">
        <v>4272</v>
      </c>
      <c r="T46" s="379"/>
      <c r="U46" s="292"/>
      <c r="V46" s="292"/>
      <c r="W46" s="292"/>
      <c r="X46" s="292">
        <f t="shared" si="2"/>
        <v>0</v>
      </c>
      <c r="Y46" s="292"/>
      <c r="Z46" s="292"/>
      <c r="AA46" s="292"/>
      <c r="AB46" s="292"/>
      <c r="AC46" s="292">
        <f t="shared" si="3"/>
        <v>0</v>
      </c>
      <c r="AD46" s="292"/>
      <c r="AE46" s="292"/>
      <c r="AF46" s="292"/>
      <c r="AG46" s="292"/>
      <c r="AH46" s="292">
        <f t="shared" si="4"/>
        <v>0</v>
      </c>
      <c r="AI46" s="292"/>
      <c r="AJ46" s="292"/>
      <c r="AK46" s="292"/>
      <c r="AL46" s="292"/>
      <c r="AM46" s="292">
        <f t="shared" si="5"/>
        <v>0</v>
      </c>
      <c r="AN46" s="292"/>
      <c r="AO46" s="292"/>
      <c r="AP46" s="292"/>
      <c r="AQ46" s="292"/>
      <c r="AR46" s="292">
        <f t="shared" si="6"/>
        <v>0</v>
      </c>
      <c r="AS46" s="292"/>
      <c r="AT46" s="292"/>
      <c r="AU46" s="292"/>
      <c r="AV46" s="292"/>
      <c r="AW46" s="292">
        <f t="shared" si="7"/>
        <v>0</v>
      </c>
      <c r="AX46" s="292"/>
      <c r="AY46" s="292"/>
      <c r="AZ46" s="292"/>
      <c r="BA46" s="292"/>
      <c r="BB46" s="292">
        <f t="shared" si="8"/>
        <v>0</v>
      </c>
      <c r="BC46" s="292"/>
      <c r="BD46" s="292"/>
      <c r="BE46" s="292"/>
      <c r="BF46" s="292"/>
      <c r="BG46" s="292">
        <f t="shared" si="9"/>
        <v>0</v>
      </c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9"/>
      <c r="DP46" s="490">
        <v>1</v>
      </c>
      <c r="DQ46" s="292">
        <v>47500</v>
      </c>
      <c r="DR46" s="292"/>
      <c r="DS46" s="292"/>
      <c r="DT46" s="292"/>
      <c r="DU46" s="292"/>
      <c r="DV46" s="292">
        <v>1</v>
      </c>
      <c r="DW46" s="292">
        <v>47500</v>
      </c>
      <c r="DX46" s="292"/>
      <c r="DY46" s="292"/>
      <c r="DZ46" s="292"/>
      <c r="EA46" s="292"/>
      <c r="EB46" s="292"/>
      <c r="EC46" s="292"/>
      <c r="ED46" s="292"/>
      <c r="EE46" s="292"/>
      <c r="EF46" s="338">
        <f t="shared" si="17"/>
        <v>1</v>
      </c>
      <c r="EG46" s="338">
        <f t="shared" si="17"/>
        <v>47500</v>
      </c>
      <c r="EH46" s="491"/>
      <c r="EI46" s="491"/>
      <c r="EJ46" s="491">
        <v>1</v>
      </c>
      <c r="EK46" s="491">
        <v>47500</v>
      </c>
      <c r="EL46" s="343"/>
      <c r="EM46" s="344"/>
      <c r="EN46" s="343"/>
      <c r="EO46" s="343"/>
      <c r="EP46" s="343"/>
      <c r="EQ46" s="343"/>
      <c r="ER46" s="343"/>
      <c r="ES46" s="343"/>
      <c r="ET46" s="343"/>
    </row>
    <row r="47" spans="1:150" ht="82.5">
      <c r="A47" s="522">
        <v>40</v>
      </c>
      <c r="B47" s="522" t="s">
        <v>4288</v>
      </c>
      <c r="C47" s="522" t="s">
        <v>155</v>
      </c>
      <c r="D47" s="522" t="s">
        <v>4281</v>
      </c>
      <c r="E47" s="537">
        <v>42500</v>
      </c>
      <c r="F47" s="537">
        <v>5000</v>
      </c>
      <c r="G47" s="404">
        <f t="shared" si="10"/>
        <v>47500</v>
      </c>
      <c r="H47" s="292">
        <v>20</v>
      </c>
      <c r="I47" s="521">
        <f t="shared" si="0"/>
        <v>374.0625</v>
      </c>
      <c r="J47" s="281">
        <f t="shared" si="11"/>
        <v>2749.0625</v>
      </c>
      <c r="K47" s="537" t="s">
        <v>4289</v>
      </c>
      <c r="L47" s="400">
        <v>5</v>
      </c>
      <c r="M47" s="521">
        <f t="shared" si="1"/>
        <v>1870.3125</v>
      </c>
      <c r="N47" s="281">
        <f t="shared" si="12"/>
        <v>13745.3125</v>
      </c>
      <c r="O47" s="282">
        <f t="shared" si="13"/>
        <v>3000</v>
      </c>
      <c r="P47" s="282">
        <f t="shared" si="16"/>
        <v>2600</v>
      </c>
      <c r="Q47" s="282">
        <f t="shared" si="16"/>
        <v>400</v>
      </c>
      <c r="R47" s="282">
        <f t="shared" si="16"/>
        <v>0</v>
      </c>
      <c r="S47" s="538" t="s">
        <v>4272</v>
      </c>
      <c r="T47" s="379" t="s">
        <v>3550</v>
      </c>
      <c r="U47" s="292">
        <v>2600</v>
      </c>
      <c r="V47" s="292">
        <v>400</v>
      </c>
      <c r="W47" s="292"/>
      <c r="X47" s="292">
        <f t="shared" si="2"/>
        <v>3000</v>
      </c>
      <c r="Y47" s="292"/>
      <c r="Z47" s="292"/>
      <c r="AA47" s="292"/>
      <c r="AB47" s="292"/>
      <c r="AC47" s="292">
        <f t="shared" si="3"/>
        <v>0</v>
      </c>
      <c r="AD47" s="292"/>
      <c r="AE47" s="292"/>
      <c r="AF47" s="292"/>
      <c r="AG47" s="292"/>
      <c r="AH47" s="292">
        <f t="shared" si="4"/>
        <v>0</v>
      </c>
      <c r="AI47" s="292"/>
      <c r="AJ47" s="292"/>
      <c r="AK47" s="292"/>
      <c r="AL47" s="292"/>
      <c r="AM47" s="292">
        <f t="shared" si="5"/>
        <v>0</v>
      </c>
      <c r="AN47" s="292"/>
      <c r="AO47" s="292"/>
      <c r="AP47" s="292"/>
      <c r="AQ47" s="292"/>
      <c r="AR47" s="292">
        <f t="shared" si="6"/>
        <v>0</v>
      </c>
      <c r="AS47" s="292"/>
      <c r="AT47" s="292"/>
      <c r="AU47" s="292"/>
      <c r="AV47" s="292"/>
      <c r="AW47" s="292">
        <f t="shared" si="7"/>
        <v>0</v>
      </c>
      <c r="AX47" s="292"/>
      <c r="AY47" s="292"/>
      <c r="AZ47" s="292"/>
      <c r="BA47" s="292"/>
      <c r="BB47" s="292">
        <f t="shared" si="8"/>
        <v>0</v>
      </c>
      <c r="BC47" s="292"/>
      <c r="BD47" s="292"/>
      <c r="BE47" s="292"/>
      <c r="BF47" s="292"/>
      <c r="BG47" s="292">
        <f t="shared" si="9"/>
        <v>0</v>
      </c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9"/>
      <c r="DP47" s="490">
        <v>1</v>
      </c>
      <c r="DQ47" s="292">
        <v>47500</v>
      </c>
      <c r="DR47" s="292"/>
      <c r="DS47" s="292"/>
      <c r="DT47" s="292"/>
      <c r="DU47" s="292"/>
      <c r="DV47" s="292">
        <v>1</v>
      </c>
      <c r="DW47" s="292">
        <v>47500</v>
      </c>
      <c r="DX47" s="292"/>
      <c r="DY47" s="292"/>
      <c r="DZ47" s="292"/>
      <c r="EA47" s="292"/>
      <c r="EB47" s="292"/>
      <c r="EC47" s="292"/>
      <c r="ED47" s="292"/>
      <c r="EE47" s="292"/>
      <c r="EF47" s="338">
        <f t="shared" si="17"/>
        <v>1</v>
      </c>
      <c r="EG47" s="338">
        <f t="shared" si="17"/>
        <v>47500</v>
      </c>
      <c r="EH47" s="491">
        <v>1</v>
      </c>
      <c r="EI47" s="491">
        <v>47500</v>
      </c>
      <c r="EJ47" s="491"/>
      <c r="EK47" s="491"/>
      <c r="EL47" s="343"/>
      <c r="EM47" s="344"/>
      <c r="EN47" s="343"/>
      <c r="EO47" s="343"/>
      <c r="EP47" s="343"/>
      <c r="EQ47" s="343"/>
      <c r="ER47" s="343"/>
      <c r="ES47" s="343"/>
      <c r="ET47" s="343"/>
    </row>
    <row r="48" spans="1:150" ht="99">
      <c r="A48" s="522">
        <v>41</v>
      </c>
      <c r="B48" s="522" t="s">
        <v>4290</v>
      </c>
      <c r="C48" s="522" t="s">
        <v>155</v>
      </c>
      <c r="D48" s="522" t="s">
        <v>271</v>
      </c>
      <c r="E48" s="537">
        <v>42500</v>
      </c>
      <c r="F48" s="537">
        <v>5000</v>
      </c>
      <c r="G48" s="404">
        <f t="shared" si="10"/>
        <v>47500</v>
      </c>
      <c r="H48" s="292">
        <v>20</v>
      </c>
      <c r="I48" s="521">
        <f t="shared" si="0"/>
        <v>374.0625</v>
      </c>
      <c r="J48" s="281">
        <f t="shared" si="11"/>
        <v>2749.0625</v>
      </c>
      <c r="K48" s="537" t="s">
        <v>4291</v>
      </c>
      <c r="L48" s="400">
        <v>5</v>
      </c>
      <c r="M48" s="521">
        <f t="shared" si="1"/>
        <v>1870.3125</v>
      </c>
      <c r="N48" s="281">
        <f t="shared" si="12"/>
        <v>13745.3125</v>
      </c>
      <c r="O48" s="282">
        <f t="shared" si="13"/>
        <v>7000</v>
      </c>
      <c r="P48" s="282">
        <f t="shared" si="16"/>
        <v>6225</v>
      </c>
      <c r="Q48" s="282">
        <f t="shared" si="16"/>
        <v>775</v>
      </c>
      <c r="R48" s="282">
        <f t="shared" si="16"/>
        <v>0</v>
      </c>
      <c r="S48" s="538" t="s">
        <v>4272</v>
      </c>
      <c r="T48" s="379" t="s">
        <v>3550</v>
      </c>
      <c r="U48" s="292">
        <v>2625</v>
      </c>
      <c r="V48" s="292">
        <v>375</v>
      </c>
      <c r="W48" s="292"/>
      <c r="X48" s="292">
        <f t="shared" si="2"/>
        <v>3000</v>
      </c>
      <c r="Y48" s="292" t="s">
        <v>3550</v>
      </c>
      <c r="Z48" s="292">
        <v>3600</v>
      </c>
      <c r="AA48" s="292">
        <v>400</v>
      </c>
      <c r="AB48" s="292"/>
      <c r="AC48" s="292">
        <f t="shared" si="3"/>
        <v>4000</v>
      </c>
      <c r="AD48" s="292"/>
      <c r="AE48" s="292"/>
      <c r="AF48" s="292"/>
      <c r="AG48" s="292"/>
      <c r="AH48" s="292">
        <f t="shared" si="4"/>
        <v>0</v>
      </c>
      <c r="AI48" s="292"/>
      <c r="AJ48" s="292"/>
      <c r="AK48" s="292"/>
      <c r="AL48" s="292"/>
      <c r="AM48" s="292">
        <f t="shared" si="5"/>
        <v>0</v>
      </c>
      <c r="AN48" s="292"/>
      <c r="AO48" s="292"/>
      <c r="AP48" s="292"/>
      <c r="AQ48" s="292"/>
      <c r="AR48" s="292">
        <f t="shared" si="6"/>
        <v>0</v>
      </c>
      <c r="AS48" s="292"/>
      <c r="AT48" s="292"/>
      <c r="AU48" s="292"/>
      <c r="AV48" s="292"/>
      <c r="AW48" s="292">
        <f t="shared" si="7"/>
        <v>0</v>
      </c>
      <c r="AX48" s="292"/>
      <c r="AY48" s="292"/>
      <c r="AZ48" s="292"/>
      <c r="BA48" s="292"/>
      <c r="BB48" s="292">
        <f t="shared" si="8"/>
        <v>0</v>
      </c>
      <c r="BC48" s="292"/>
      <c r="BD48" s="292"/>
      <c r="BE48" s="292"/>
      <c r="BF48" s="292"/>
      <c r="BG48" s="292">
        <f t="shared" si="9"/>
        <v>0</v>
      </c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9"/>
      <c r="DP48" s="490">
        <v>1</v>
      </c>
      <c r="DQ48" s="292">
        <v>47500</v>
      </c>
      <c r="DR48" s="292"/>
      <c r="DS48" s="292"/>
      <c r="DT48" s="292"/>
      <c r="DU48" s="292"/>
      <c r="DV48" s="292">
        <v>1</v>
      </c>
      <c r="DW48" s="292">
        <v>47500</v>
      </c>
      <c r="DX48" s="292"/>
      <c r="DY48" s="292"/>
      <c r="DZ48" s="292"/>
      <c r="EA48" s="292"/>
      <c r="EB48" s="292"/>
      <c r="EC48" s="292"/>
      <c r="ED48" s="292"/>
      <c r="EE48" s="292"/>
      <c r="EF48" s="338">
        <f t="shared" si="17"/>
        <v>1</v>
      </c>
      <c r="EG48" s="338">
        <f t="shared" si="17"/>
        <v>47500</v>
      </c>
      <c r="EH48" s="491">
        <v>1</v>
      </c>
      <c r="EI48" s="491">
        <v>47500</v>
      </c>
      <c r="EJ48" s="491"/>
      <c r="EK48" s="491"/>
      <c r="EL48" s="343"/>
      <c r="EM48" s="344"/>
      <c r="EN48" s="343"/>
      <c r="EO48" s="343"/>
      <c r="EP48" s="343"/>
      <c r="EQ48" s="343"/>
      <c r="ER48" s="343"/>
      <c r="ES48" s="343"/>
      <c r="ET48" s="343"/>
    </row>
    <row r="49" spans="1:150" ht="82.5">
      <c r="A49" s="522">
        <v>42</v>
      </c>
      <c r="B49" s="522" t="s">
        <v>4292</v>
      </c>
      <c r="C49" s="522" t="s">
        <v>3679</v>
      </c>
      <c r="D49" s="522" t="s">
        <v>3779</v>
      </c>
      <c r="E49" s="537">
        <v>42500</v>
      </c>
      <c r="F49" s="537">
        <v>5000</v>
      </c>
      <c r="G49" s="404">
        <f t="shared" si="10"/>
        <v>47500</v>
      </c>
      <c r="H49" s="292">
        <v>20</v>
      </c>
      <c r="I49" s="521">
        <f t="shared" si="0"/>
        <v>374.0625</v>
      </c>
      <c r="J49" s="281">
        <f t="shared" si="11"/>
        <v>2749.0625</v>
      </c>
      <c r="K49" s="537" t="s">
        <v>4293</v>
      </c>
      <c r="L49" s="400">
        <v>5</v>
      </c>
      <c r="M49" s="521">
        <f t="shared" si="1"/>
        <v>1870.3125</v>
      </c>
      <c r="N49" s="281">
        <f t="shared" si="12"/>
        <v>13745.3125</v>
      </c>
      <c r="O49" s="282">
        <f t="shared" si="13"/>
        <v>3630</v>
      </c>
      <c r="P49" s="282">
        <f t="shared" si="16"/>
        <v>3000</v>
      </c>
      <c r="Q49" s="282">
        <f t="shared" si="16"/>
        <v>630</v>
      </c>
      <c r="R49" s="282">
        <f t="shared" si="16"/>
        <v>0</v>
      </c>
      <c r="S49" s="538" t="s">
        <v>4272</v>
      </c>
      <c r="T49" s="379" t="s">
        <v>3550</v>
      </c>
      <c r="U49" s="292">
        <v>1500</v>
      </c>
      <c r="V49" s="292">
        <v>330</v>
      </c>
      <c r="W49" s="292"/>
      <c r="X49" s="292">
        <f t="shared" si="2"/>
        <v>1830</v>
      </c>
      <c r="Y49" s="292" t="s">
        <v>3665</v>
      </c>
      <c r="Z49" s="292">
        <v>1500</v>
      </c>
      <c r="AA49" s="292">
        <v>300</v>
      </c>
      <c r="AB49" s="292"/>
      <c r="AC49" s="292">
        <f t="shared" si="3"/>
        <v>1800</v>
      </c>
      <c r="AD49" s="292"/>
      <c r="AE49" s="292"/>
      <c r="AF49" s="292"/>
      <c r="AG49" s="292"/>
      <c r="AH49" s="292">
        <f t="shared" si="4"/>
        <v>0</v>
      </c>
      <c r="AI49" s="292"/>
      <c r="AJ49" s="292"/>
      <c r="AK49" s="292"/>
      <c r="AL49" s="292"/>
      <c r="AM49" s="292">
        <f t="shared" si="5"/>
        <v>0</v>
      </c>
      <c r="AN49" s="292"/>
      <c r="AO49" s="292"/>
      <c r="AP49" s="292"/>
      <c r="AQ49" s="292"/>
      <c r="AR49" s="292">
        <f t="shared" si="6"/>
        <v>0</v>
      </c>
      <c r="AS49" s="292"/>
      <c r="AT49" s="292"/>
      <c r="AU49" s="292"/>
      <c r="AV49" s="292"/>
      <c r="AW49" s="292">
        <f t="shared" si="7"/>
        <v>0</v>
      </c>
      <c r="AX49" s="292"/>
      <c r="AY49" s="292"/>
      <c r="AZ49" s="292"/>
      <c r="BA49" s="292"/>
      <c r="BB49" s="292">
        <f t="shared" si="8"/>
        <v>0</v>
      </c>
      <c r="BC49" s="292"/>
      <c r="BD49" s="292"/>
      <c r="BE49" s="292"/>
      <c r="BF49" s="292"/>
      <c r="BG49" s="292">
        <f t="shared" si="9"/>
        <v>0</v>
      </c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9"/>
      <c r="DP49" s="490">
        <v>1</v>
      </c>
      <c r="DQ49" s="292">
        <v>47500</v>
      </c>
      <c r="DR49" s="292"/>
      <c r="DS49" s="292"/>
      <c r="DT49" s="292"/>
      <c r="DU49" s="292"/>
      <c r="DV49" s="292">
        <v>1</v>
      </c>
      <c r="DW49" s="292">
        <v>47500</v>
      </c>
      <c r="DX49" s="292"/>
      <c r="DY49" s="292"/>
      <c r="DZ49" s="292"/>
      <c r="EA49" s="292"/>
      <c r="EB49" s="292"/>
      <c r="EC49" s="292"/>
      <c r="ED49" s="292"/>
      <c r="EE49" s="292"/>
      <c r="EF49" s="338">
        <f t="shared" si="17"/>
        <v>1</v>
      </c>
      <c r="EG49" s="338">
        <f t="shared" si="17"/>
        <v>47500</v>
      </c>
      <c r="EH49" s="491">
        <v>1</v>
      </c>
      <c r="EI49" s="491">
        <v>47500</v>
      </c>
      <c r="EJ49" s="491"/>
      <c r="EK49" s="491"/>
      <c r="EL49" s="343"/>
      <c r="EM49" s="344"/>
      <c r="EN49" s="343"/>
      <c r="EO49" s="343"/>
      <c r="EP49" s="343"/>
      <c r="EQ49" s="343"/>
      <c r="ER49" s="343"/>
      <c r="ES49" s="343"/>
      <c r="ET49" s="343"/>
    </row>
    <row r="50" spans="1:150" ht="82.5">
      <c r="A50" s="522">
        <v>43</v>
      </c>
      <c r="B50" s="522" t="s">
        <v>4294</v>
      </c>
      <c r="C50" s="522" t="s">
        <v>4295</v>
      </c>
      <c r="D50" s="522" t="s">
        <v>4102</v>
      </c>
      <c r="E50" s="537">
        <v>34000</v>
      </c>
      <c r="F50" s="537">
        <v>4000</v>
      </c>
      <c r="G50" s="404">
        <f t="shared" si="10"/>
        <v>38000</v>
      </c>
      <c r="H50" s="292">
        <v>20</v>
      </c>
      <c r="I50" s="521">
        <f t="shared" si="0"/>
        <v>299.25</v>
      </c>
      <c r="J50" s="281">
        <f t="shared" si="11"/>
        <v>2199.25</v>
      </c>
      <c r="K50" s="537" t="s">
        <v>4296</v>
      </c>
      <c r="L50" s="400">
        <v>5</v>
      </c>
      <c r="M50" s="521">
        <f t="shared" si="1"/>
        <v>1496.25</v>
      </c>
      <c r="N50" s="281">
        <f t="shared" si="12"/>
        <v>10996.25</v>
      </c>
      <c r="O50" s="282">
        <f t="shared" si="13"/>
        <v>0</v>
      </c>
      <c r="P50" s="282">
        <f t="shared" si="16"/>
        <v>0</v>
      </c>
      <c r="Q50" s="282">
        <f t="shared" si="16"/>
        <v>0</v>
      </c>
      <c r="R50" s="282">
        <f t="shared" si="16"/>
        <v>0</v>
      </c>
      <c r="S50" s="538" t="s">
        <v>4272</v>
      </c>
      <c r="T50" s="379"/>
      <c r="U50" s="292"/>
      <c r="V50" s="292"/>
      <c r="W50" s="292"/>
      <c r="X50" s="292">
        <f t="shared" si="2"/>
        <v>0</v>
      </c>
      <c r="Y50" s="292"/>
      <c r="Z50" s="292"/>
      <c r="AA50" s="292"/>
      <c r="AB50" s="292"/>
      <c r="AC50" s="292">
        <f t="shared" si="3"/>
        <v>0</v>
      </c>
      <c r="AD50" s="292"/>
      <c r="AE50" s="292"/>
      <c r="AF50" s="292"/>
      <c r="AG50" s="292"/>
      <c r="AH50" s="292">
        <f t="shared" si="4"/>
        <v>0</v>
      </c>
      <c r="AI50" s="292"/>
      <c r="AJ50" s="292"/>
      <c r="AK50" s="292"/>
      <c r="AL50" s="292"/>
      <c r="AM50" s="292">
        <f t="shared" si="5"/>
        <v>0</v>
      </c>
      <c r="AN50" s="292"/>
      <c r="AO50" s="292"/>
      <c r="AP50" s="292"/>
      <c r="AQ50" s="292"/>
      <c r="AR50" s="292">
        <f t="shared" si="6"/>
        <v>0</v>
      </c>
      <c r="AS50" s="292"/>
      <c r="AT50" s="292"/>
      <c r="AU50" s="292"/>
      <c r="AV50" s="292"/>
      <c r="AW50" s="292">
        <f t="shared" si="7"/>
        <v>0</v>
      </c>
      <c r="AX50" s="292"/>
      <c r="AY50" s="292"/>
      <c r="AZ50" s="292"/>
      <c r="BA50" s="292"/>
      <c r="BB50" s="292">
        <f t="shared" si="8"/>
        <v>0</v>
      </c>
      <c r="BC50" s="292"/>
      <c r="BD50" s="292"/>
      <c r="BE50" s="292"/>
      <c r="BF50" s="292"/>
      <c r="BG50" s="292">
        <f t="shared" si="9"/>
        <v>0</v>
      </c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9"/>
      <c r="DP50" s="490">
        <v>1</v>
      </c>
      <c r="DQ50" s="292">
        <v>38000</v>
      </c>
      <c r="DR50" s="292"/>
      <c r="DS50" s="292"/>
      <c r="DT50" s="292"/>
      <c r="DU50" s="292"/>
      <c r="DV50" s="292">
        <v>1</v>
      </c>
      <c r="DW50" s="292">
        <v>38000</v>
      </c>
      <c r="DX50" s="292"/>
      <c r="DY50" s="292"/>
      <c r="DZ50" s="292"/>
      <c r="EA50" s="292"/>
      <c r="EB50" s="292"/>
      <c r="EC50" s="292"/>
      <c r="ED50" s="292"/>
      <c r="EE50" s="292"/>
      <c r="EF50" s="338">
        <f t="shared" si="17"/>
        <v>1</v>
      </c>
      <c r="EG50" s="338">
        <f t="shared" si="17"/>
        <v>38000</v>
      </c>
      <c r="EH50" s="491"/>
      <c r="EI50" s="491"/>
      <c r="EJ50" s="491">
        <v>1</v>
      </c>
      <c r="EK50" s="491">
        <v>38000</v>
      </c>
      <c r="EL50" s="343"/>
      <c r="EM50" s="344"/>
      <c r="EN50" s="343"/>
      <c r="EO50" s="343"/>
      <c r="EP50" s="343"/>
      <c r="EQ50" s="343"/>
      <c r="ER50" s="343"/>
      <c r="ES50" s="343"/>
      <c r="ET50" s="343"/>
    </row>
    <row r="51" spans="1:150" ht="115.5">
      <c r="A51" s="522">
        <v>44</v>
      </c>
      <c r="B51" s="522" t="s">
        <v>4297</v>
      </c>
      <c r="C51" s="522" t="s">
        <v>155</v>
      </c>
      <c r="D51" s="522" t="s">
        <v>3779</v>
      </c>
      <c r="E51" s="537">
        <v>34000</v>
      </c>
      <c r="F51" s="537">
        <v>4000</v>
      </c>
      <c r="G51" s="404">
        <f t="shared" si="10"/>
        <v>38000</v>
      </c>
      <c r="H51" s="292">
        <v>20</v>
      </c>
      <c r="I51" s="521">
        <f t="shared" si="0"/>
        <v>299.25</v>
      </c>
      <c r="J51" s="281">
        <f t="shared" si="11"/>
        <v>2199.25</v>
      </c>
      <c r="K51" s="537" t="s">
        <v>4298</v>
      </c>
      <c r="L51" s="400">
        <v>5</v>
      </c>
      <c r="M51" s="521">
        <f t="shared" si="1"/>
        <v>1496.25</v>
      </c>
      <c r="N51" s="281">
        <f t="shared" si="12"/>
        <v>10996.25</v>
      </c>
      <c r="O51" s="282">
        <f t="shared" si="13"/>
        <v>0</v>
      </c>
      <c r="P51" s="282">
        <f t="shared" si="16"/>
        <v>0</v>
      </c>
      <c r="Q51" s="282">
        <f t="shared" si="16"/>
        <v>0</v>
      </c>
      <c r="R51" s="282">
        <f t="shared" si="16"/>
        <v>0</v>
      </c>
      <c r="S51" s="538" t="s">
        <v>4272</v>
      </c>
      <c r="T51" s="379"/>
      <c r="U51" s="292"/>
      <c r="V51" s="292"/>
      <c r="W51" s="292"/>
      <c r="X51" s="292">
        <f t="shared" si="2"/>
        <v>0</v>
      </c>
      <c r="Y51" s="292"/>
      <c r="Z51" s="292"/>
      <c r="AA51" s="292"/>
      <c r="AB51" s="292"/>
      <c r="AC51" s="292">
        <f t="shared" si="3"/>
        <v>0</v>
      </c>
      <c r="AD51" s="292"/>
      <c r="AE51" s="292"/>
      <c r="AF51" s="292"/>
      <c r="AG51" s="292"/>
      <c r="AH51" s="292">
        <f t="shared" si="4"/>
        <v>0</v>
      </c>
      <c r="AI51" s="292"/>
      <c r="AJ51" s="292"/>
      <c r="AK51" s="292"/>
      <c r="AL51" s="292"/>
      <c r="AM51" s="292">
        <f t="shared" si="5"/>
        <v>0</v>
      </c>
      <c r="AN51" s="292"/>
      <c r="AO51" s="292"/>
      <c r="AP51" s="292"/>
      <c r="AQ51" s="292"/>
      <c r="AR51" s="292">
        <f t="shared" si="6"/>
        <v>0</v>
      </c>
      <c r="AS51" s="292"/>
      <c r="AT51" s="292"/>
      <c r="AU51" s="292"/>
      <c r="AV51" s="292"/>
      <c r="AW51" s="292">
        <f t="shared" si="7"/>
        <v>0</v>
      </c>
      <c r="AX51" s="292"/>
      <c r="AY51" s="292"/>
      <c r="AZ51" s="292"/>
      <c r="BA51" s="292"/>
      <c r="BB51" s="292">
        <f t="shared" si="8"/>
        <v>0</v>
      </c>
      <c r="BC51" s="292"/>
      <c r="BD51" s="292"/>
      <c r="BE51" s="292"/>
      <c r="BF51" s="292"/>
      <c r="BG51" s="292">
        <f t="shared" si="9"/>
        <v>0</v>
      </c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9"/>
      <c r="DP51" s="490">
        <v>1</v>
      </c>
      <c r="DQ51" s="292">
        <v>38000</v>
      </c>
      <c r="DR51" s="292"/>
      <c r="DS51" s="292"/>
      <c r="DT51" s="292"/>
      <c r="DU51" s="292"/>
      <c r="DV51" s="292">
        <v>1</v>
      </c>
      <c r="DW51" s="292">
        <v>38000</v>
      </c>
      <c r="DX51" s="292"/>
      <c r="DY51" s="292"/>
      <c r="DZ51" s="292"/>
      <c r="EA51" s="292"/>
      <c r="EB51" s="292"/>
      <c r="EC51" s="292"/>
      <c r="ED51" s="292"/>
      <c r="EE51" s="292"/>
      <c r="EF51" s="338">
        <f t="shared" si="17"/>
        <v>1</v>
      </c>
      <c r="EG51" s="338">
        <f t="shared" si="17"/>
        <v>38000</v>
      </c>
      <c r="EH51" s="491">
        <v>1</v>
      </c>
      <c r="EI51" s="491">
        <v>38000</v>
      </c>
      <c r="EJ51" s="491"/>
      <c r="EK51" s="491"/>
      <c r="EL51" s="343"/>
      <c r="EM51" s="344"/>
      <c r="EN51" s="343"/>
      <c r="EO51" s="343"/>
      <c r="EP51" s="343"/>
      <c r="EQ51" s="343"/>
      <c r="ER51" s="343"/>
      <c r="ES51" s="343"/>
      <c r="ET51" s="343"/>
    </row>
    <row r="52" spans="1:150" ht="82.5">
      <c r="A52" s="522">
        <v>45</v>
      </c>
      <c r="B52" s="522" t="s">
        <v>4299</v>
      </c>
      <c r="C52" s="522" t="s">
        <v>4300</v>
      </c>
      <c r="D52" s="522" t="s">
        <v>3892</v>
      </c>
      <c r="E52" s="537">
        <v>42500</v>
      </c>
      <c r="F52" s="537">
        <v>5000</v>
      </c>
      <c r="G52" s="404">
        <f t="shared" si="10"/>
        <v>47500</v>
      </c>
      <c r="H52" s="292">
        <v>20</v>
      </c>
      <c r="I52" s="521">
        <f t="shared" si="0"/>
        <v>374.0625</v>
      </c>
      <c r="J52" s="281">
        <f t="shared" si="11"/>
        <v>2749.0625</v>
      </c>
      <c r="K52" s="537" t="s">
        <v>4301</v>
      </c>
      <c r="L52" s="400">
        <v>5</v>
      </c>
      <c r="M52" s="521">
        <f t="shared" si="1"/>
        <v>1870.3125</v>
      </c>
      <c r="N52" s="281">
        <f t="shared" si="12"/>
        <v>13745.3125</v>
      </c>
      <c r="O52" s="282">
        <f t="shared" si="13"/>
        <v>0</v>
      </c>
      <c r="P52" s="282">
        <f t="shared" si="16"/>
        <v>0</v>
      </c>
      <c r="Q52" s="282">
        <f t="shared" si="16"/>
        <v>0</v>
      </c>
      <c r="R52" s="282">
        <f t="shared" si="16"/>
        <v>0</v>
      </c>
      <c r="S52" s="538" t="s">
        <v>4272</v>
      </c>
      <c r="T52" s="379"/>
      <c r="U52" s="292"/>
      <c r="V52" s="292"/>
      <c r="W52" s="292"/>
      <c r="X52" s="292">
        <f t="shared" si="2"/>
        <v>0</v>
      </c>
      <c r="Y52" s="292"/>
      <c r="Z52" s="292"/>
      <c r="AA52" s="292"/>
      <c r="AB52" s="292"/>
      <c r="AC52" s="292">
        <f t="shared" si="3"/>
        <v>0</v>
      </c>
      <c r="AD52" s="292"/>
      <c r="AE52" s="292"/>
      <c r="AF52" s="292"/>
      <c r="AG52" s="292"/>
      <c r="AH52" s="292">
        <f t="shared" si="4"/>
        <v>0</v>
      </c>
      <c r="AI52" s="292"/>
      <c r="AJ52" s="292"/>
      <c r="AK52" s="292"/>
      <c r="AL52" s="292"/>
      <c r="AM52" s="292">
        <f t="shared" si="5"/>
        <v>0</v>
      </c>
      <c r="AN52" s="292"/>
      <c r="AO52" s="292"/>
      <c r="AP52" s="292"/>
      <c r="AQ52" s="292"/>
      <c r="AR52" s="292">
        <f t="shared" si="6"/>
        <v>0</v>
      </c>
      <c r="AS52" s="292"/>
      <c r="AT52" s="292"/>
      <c r="AU52" s="292"/>
      <c r="AV52" s="292"/>
      <c r="AW52" s="292">
        <f t="shared" si="7"/>
        <v>0</v>
      </c>
      <c r="AX52" s="292"/>
      <c r="AY52" s="292"/>
      <c r="AZ52" s="292"/>
      <c r="BA52" s="292"/>
      <c r="BB52" s="292">
        <f t="shared" si="8"/>
        <v>0</v>
      </c>
      <c r="BC52" s="292"/>
      <c r="BD52" s="292"/>
      <c r="BE52" s="292"/>
      <c r="BF52" s="292"/>
      <c r="BG52" s="292">
        <f t="shared" si="9"/>
        <v>0</v>
      </c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9"/>
      <c r="DP52" s="490">
        <v>1</v>
      </c>
      <c r="DQ52" s="292">
        <v>47500</v>
      </c>
      <c r="DR52" s="292"/>
      <c r="DS52" s="292"/>
      <c r="DT52" s="292"/>
      <c r="DU52" s="292"/>
      <c r="DV52" s="292">
        <v>1</v>
      </c>
      <c r="DW52" s="292">
        <v>47500</v>
      </c>
      <c r="DX52" s="292"/>
      <c r="DY52" s="292"/>
      <c r="DZ52" s="292"/>
      <c r="EA52" s="292"/>
      <c r="EB52" s="292"/>
      <c r="EC52" s="292"/>
      <c r="ED52" s="292"/>
      <c r="EE52" s="292"/>
      <c r="EF52" s="338">
        <f t="shared" si="17"/>
        <v>1</v>
      </c>
      <c r="EG52" s="338">
        <f t="shared" si="17"/>
        <v>47500</v>
      </c>
      <c r="EH52" s="491"/>
      <c r="EI52" s="491"/>
      <c r="EJ52" s="491">
        <v>1</v>
      </c>
      <c r="EK52" s="491">
        <v>47500</v>
      </c>
      <c r="EL52" s="343"/>
      <c r="EM52" s="344"/>
      <c r="EN52" s="343"/>
      <c r="EO52" s="343"/>
      <c r="EP52" s="343"/>
      <c r="EQ52" s="343"/>
      <c r="ER52" s="343"/>
      <c r="ES52" s="343"/>
      <c r="ET52" s="343"/>
    </row>
    <row r="53" spans="1:150" ht="82.5">
      <c r="A53" s="522">
        <v>46</v>
      </c>
      <c r="B53" s="522" t="s">
        <v>4302</v>
      </c>
      <c r="C53" s="522" t="s">
        <v>3746</v>
      </c>
      <c r="D53" s="522" t="s">
        <v>4102</v>
      </c>
      <c r="E53" s="537">
        <v>34000</v>
      </c>
      <c r="F53" s="537">
        <v>4000</v>
      </c>
      <c r="G53" s="404">
        <f t="shared" si="10"/>
        <v>38000</v>
      </c>
      <c r="H53" s="292">
        <v>20</v>
      </c>
      <c r="I53" s="521">
        <f t="shared" si="0"/>
        <v>299.25</v>
      </c>
      <c r="J53" s="281">
        <f t="shared" si="11"/>
        <v>2199.25</v>
      </c>
      <c r="K53" s="537" t="s">
        <v>4303</v>
      </c>
      <c r="L53" s="400">
        <v>5</v>
      </c>
      <c r="M53" s="521">
        <f t="shared" si="1"/>
        <v>1496.25</v>
      </c>
      <c r="N53" s="281">
        <f t="shared" si="12"/>
        <v>10996.25</v>
      </c>
      <c r="O53" s="282">
        <f t="shared" si="13"/>
        <v>1835</v>
      </c>
      <c r="P53" s="282">
        <f t="shared" si="16"/>
        <v>1585</v>
      </c>
      <c r="Q53" s="282">
        <f t="shared" si="16"/>
        <v>250</v>
      </c>
      <c r="R53" s="282">
        <f t="shared" si="16"/>
        <v>0</v>
      </c>
      <c r="S53" s="538" t="s">
        <v>4272</v>
      </c>
      <c r="T53" s="379" t="s">
        <v>3665</v>
      </c>
      <c r="U53" s="292">
        <v>1585</v>
      </c>
      <c r="V53" s="292">
        <v>250</v>
      </c>
      <c r="W53" s="292"/>
      <c r="X53" s="292">
        <f t="shared" si="2"/>
        <v>1835</v>
      </c>
      <c r="Y53" s="292"/>
      <c r="Z53" s="292"/>
      <c r="AA53" s="292"/>
      <c r="AB53" s="292"/>
      <c r="AC53" s="292">
        <f t="shared" si="3"/>
        <v>0</v>
      </c>
      <c r="AD53" s="292"/>
      <c r="AE53" s="292"/>
      <c r="AF53" s="292"/>
      <c r="AG53" s="292"/>
      <c r="AH53" s="292">
        <f t="shared" si="4"/>
        <v>0</v>
      </c>
      <c r="AI53" s="292"/>
      <c r="AJ53" s="292"/>
      <c r="AK53" s="292"/>
      <c r="AL53" s="292"/>
      <c r="AM53" s="292">
        <f t="shared" si="5"/>
        <v>0</v>
      </c>
      <c r="AN53" s="292"/>
      <c r="AO53" s="292"/>
      <c r="AP53" s="292"/>
      <c r="AQ53" s="292"/>
      <c r="AR53" s="292">
        <f t="shared" si="6"/>
        <v>0</v>
      </c>
      <c r="AS53" s="292"/>
      <c r="AT53" s="292"/>
      <c r="AU53" s="292"/>
      <c r="AV53" s="292"/>
      <c r="AW53" s="292">
        <f t="shared" si="7"/>
        <v>0</v>
      </c>
      <c r="AX53" s="292"/>
      <c r="AY53" s="292"/>
      <c r="AZ53" s="292"/>
      <c r="BA53" s="292"/>
      <c r="BB53" s="292">
        <f t="shared" si="8"/>
        <v>0</v>
      </c>
      <c r="BC53" s="292"/>
      <c r="BD53" s="292"/>
      <c r="BE53" s="292"/>
      <c r="BF53" s="292"/>
      <c r="BG53" s="292">
        <f t="shared" si="9"/>
        <v>0</v>
      </c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9"/>
      <c r="DP53" s="490"/>
      <c r="DQ53" s="292"/>
      <c r="DR53" s="292">
        <v>1</v>
      </c>
      <c r="DS53" s="292">
        <v>38000</v>
      </c>
      <c r="DT53" s="292"/>
      <c r="DU53" s="292"/>
      <c r="DV53" s="292">
        <v>1</v>
      </c>
      <c r="DW53" s="292">
        <v>38000</v>
      </c>
      <c r="DX53" s="292"/>
      <c r="DY53" s="292"/>
      <c r="DZ53" s="292"/>
      <c r="EA53" s="292"/>
      <c r="EB53" s="292"/>
      <c r="EC53" s="292"/>
      <c r="ED53" s="292"/>
      <c r="EE53" s="292"/>
      <c r="EF53" s="338">
        <f t="shared" si="17"/>
        <v>1</v>
      </c>
      <c r="EG53" s="338">
        <f t="shared" si="17"/>
        <v>38000</v>
      </c>
      <c r="EH53" s="491">
        <v>1</v>
      </c>
      <c r="EI53" s="491">
        <v>38000</v>
      </c>
      <c r="EJ53" s="491"/>
      <c r="EK53" s="491"/>
      <c r="EL53" s="343"/>
      <c r="EM53" s="344"/>
      <c r="EN53" s="343"/>
      <c r="EO53" s="343"/>
      <c r="EP53" s="343"/>
      <c r="EQ53" s="343"/>
      <c r="ER53" s="343"/>
      <c r="ES53" s="343"/>
      <c r="ET53" s="343"/>
    </row>
    <row r="54" spans="1:150" ht="99">
      <c r="A54" s="522">
        <v>47</v>
      </c>
      <c r="B54" s="522" t="s">
        <v>4304</v>
      </c>
      <c r="C54" s="522" t="s">
        <v>3616</v>
      </c>
      <c r="D54" s="522" t="s">
        <v>4305</v>
      </c>
      <c r="E54" s="537">
        <v>34000</v>
      </c>
      <c r="F54" s="537">
        <v>4000</v>
      </c>
      <c r="G54" s="404">
        <f t="shared" si="10"/>
        <v>38000</v>
      </c>
      <c r="H54" s="292">
        <v>20</v>
      </c>
      <c r="I54" s="521">
        <f t="shared" si="0"/>
        <v>299.25</v>
      </c>
      <c r="J54" s="281">
        <f t="shared" si="11"/>
        <v>2199.25</v>
      </c>
      <c r="K54" s="537" t="s">
        <v>4306</v>
      </c>
      <c r="L54" s="400">
        <v>5</v>
      </c>
      <c r="M54" s="521">
        <f t="shared" si="1"/>
        <v>1496.25</v>
      </c>
      <c r="N54" s="281">
        <f t="shared" si="12"/>
        <v>10996.25</v>
      </c>
      <c r="O54" s="282">
        <f t="shared" si="13"/>
        <v>14800</v>
      </c>
      <c r="P54" s="282">
        <f t="shared" si="16"/>
        <v>13000</v>
      </c>
      <c r="Q54" s="282">
        <f t="shared" si="16"/>
        <v>1800</v>
      </c>
      <c r="R54" s="282">
        <f t="shared" si="16"/>
        <v>0</v>
      </c>
      <c r="S54" s="538" t="s">
        <v>4272</v>
      </c>
      <c r="T54" s="379" t="s">
        <v>3550</v>
      </c>
      <c r="U54" s="292">
        <v>1900</v>
      </c>
      <c r="V54" s="292">
        <v>300</v>
      </c>
      <c r="W54" s="292"/>
      <c r="X54" s="292">
        <f t="shared" si="2"/>
        <v>2200</v>
      </c>
      <c r="Y54" s="292" t="s">
        <v>3550</v>
      </c>
      <c r="Z54" s="292">
        <v>1900</v>
      </c>
      <c r="AA54" s="292">
        <v>300</v>
      </c>
      <c r="AB54" s="292"/>
      <c r="AC54" s="292">
        <f t="shared" si="3"/>
        <v>2200</v>
      </c>
      <c r="AD54" s="292" t="s">
        <v>3550</v>
      </c>
      <c r="AE54" s="292">
        <v>3800</v>
      </c>
      <c r="AF54" s="292">
        <v>600</v>
      </c>
      <c r="AG54" s="292"/>
      <c r="AH54" s="292">
        <f t="shared" si="4"/>
        <v>4400</v>
      </c>
      <c r="AI54" s="292" t="s">
        <v>3666</v>
      </c>
      <c r="AJ54" s="292">
        <v>2700</v>
      </c>
      <c r="AK54" s="292">
        <v>300</v>
      </c>
      <c r="AL54" s="292"/>
      <c r="AM54" s="292">
        <f t="shared" si="5"/>
        <v>3000</v>
      </c>
      <c r="AN54" s="292" t="s">
        <v>3666</v>
      </c>
      <c r="AO54" s="292">
        <v>2700</v>
      </c>
      <c r="AP54" s="292">
        <v>300</v>
      </c>
      <c r="AQ54" s="292"/>
      <c r="AR54" s="292">
        <f t="shared" si="6"/>
        <v>3000</v>
      </c>
      <c r="AS54" s="292"/>
      <c r="AT54" s="292"/>
      <c r="AU54" s="292"/>
      <c r="AV54" s="292"/>
      <c r="AW54" s="292">
        <f t="shared" si="7"/>
        <v>0</v>
      </c>
      <c r="AX54" s="292"/>
      <c r="AY54" s="292"/>
      <c r="AZ54" s="292"/>
      <c r="BA54" s="292"/>
      <c r="BB54" s="292">
        <f t="shared" si="8"/>
        <v>0</v>
      </c>
      <c r="BC54" s="292"/>
      <c r="BD54" s="292"/>
      <c r="BE54" s="292"/>
      <c r="BF54" s="292"/>
      <c r="BG54" s="292">
        <f t="shared" si="9"/>
        <v>0</v>
      </c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9"/>
      <c r="DP54" s="490">
        <v>1</v>
      </c>
      <c r="DQ54" s="292">
        <v>38000</v>
      </c>
      <c r="DR54" s="292"/>
      <c r="DS54" s="292"/>
      <c r="DT54" s="292"/>
      <c r="DU54" s="292"/>
      <c r="DV54" s="292" t="s">
        <v>3454</v>
      </c>
      <c r="DW54" s="292" t="s">
        <v>3454</v>
      </c>
      <c r="DX54" s="292">
        <v>1</v>
      </c>
      <c r="DY54" s="292">
        <v>38000</v>
      </c>
      <c r="DZ54" s="292"/>
      <c r="EA54" s="292"/>
      <c r="EB54" s="292"/>
      <c r="EC54" s="292"/>
      <c r="ED54" s="292"/>
      <c r="EE54" s="292"/>
      <c r="EF54" s="338">
        <f t="shared" si="17"/>
        <v>1</v>
      </c>
      <c r="EG54" s="338">
        <f t="shared" si="17"/>
        <v>38000</v>
      </c>
      <c r="EH54" s="491">
        <v>1</v>
      </c>
      <c r="EI54" s="491">
        <v>38000</v>
      </c>
      <c r="EJ54" s="491"/>
      <c r="EK54" s="491"/>
      <c r="EL54" s="343"/>
      <c r="EM54" s="344"/>
      <c r="EN54" s="343"/>
      <c r="EO54" s="343"/>
      <c r="EP54" s="343"/>
      <c r="EQ54" s="343"/>
      <c r="ER54" s="343"/>
      <c r="ES54" s="343"/>
      <c r="ET54" s="343"/>
    </row>
    <row r="55" spans="1:150" ht="82.5">
      <c r="A55" s="522">
        <v>48</v>
      </c>
      <c r="B55" s="522" t="s">
        <v>4307</v>
      </c>
      <c r="C55" s="522" t="s">
        <v>3746</v>
      </c>
      <c r="D55" s="522" t="s">
        <v>4308</v>
      </c>
      <c r="E55" s="537">
        <v>42500</v>
      </c>
      <c r="F55" s="537">
        <v>5000</v>
      </c>
      <c r="G55" s="404">
        <f t="shared" si="10"/>
        <v>47500</v>
      </c>
      <c r="H55" s="292">
        <v>20</v>
      </c>
      <c r="I55" s="521">
        <f t="shared" si="0"/>
        <v>374.0625</v>
      </c>
      <c r="J55" s="281">
        <f t="shared" si="11"/>
        <v>2749.0625</v>
      </c>
      <c r="K55" s="537" t="s">
        <v>4309</v>
      </c>
      <c r="L55" s="400">
        <v>5</v>
      </c>
      <c r="M55" s="521">
        <f t="shared" si="1"/>
        <v>1870.3125</v>
      </c>
      <c r="N55" s="281">
        <f t="shared" si="12"/>
        <v>13745.3125</v>
      </c>
      <c r="O55" s="282">
        <f t="shared" si="13"/>
        <v>0</v>
      </c>
      <c r="P55" s="282">
        <f t="shared" si="16"/>
        <v>0</v>
      </c>
      <c r="Q55" s="282">
        <f t="shared" si="16"/>
        <v>0</v>
      </c>
      <c r="R55" s="282">
        <f t="shared" si="16"/>
        <v>0</v>
      </c>
      <c r="S55" s="538" t="s">
        <v>4272</v>
      </c>
      <c r="T55" s="379"/>
      <c r="U55" s="292"/>
      <c r="V55" s="292"/>
      <c r="W55" s="292"/>
      <c r="X55" s="292">
        <f t="shared" si="2"/>
        <v>0</v>
      </c>
      <c r="Y55" s="292"/>
      <c r="Z55" s="292"/>
      <c r="AA55" s="292"/>
      <c r="AB55" s="292"/>
      <c r="AC55" s="292">
        <f t="shared" si="3"/>
        <v>0</v>
      </c>
      <c r="AD55" s="292"/>
      <c r="AE55" s="292"/>
      <c r="AF55" s="292"/>
      <c r="AG55" s="292"/>
      <c r="AH55" s="292">
        <f t="shared" si="4"/>
        <v>0</v>
      </c>
      <c r="AI55" s="292"/>
      <c r="AJ55" s="292"/>
      <c r="AK55" s="292"/>
      <c r="AL55" s="292"/>
      <c r="AM55" s="292">
        <f t="shared" si="5"/>
        <v>0</v>
      </c>
      <c r="AN55" s="292"/>
      <c r="AO55" s="292"/>
      <c r="AP55" s="292"/>
      <c r="AQ55" s="292"/>
      <c r="AR55" s="292">
        <f t="shared" si="6"/>
        <v>0</v>
      </c>
      <c r="AS55" s="292"/>
      <c r="AT55" s="292"/>
      <c r="AU55" s="292"/>
      <c r="AV55" s="292"/>
      <c r="AW55" s="292">
        <f t="shared" si="7"/>
        <v>0</v>
      </c>
      <c r="AX55" s="292"/>
      <c r="AY55" s="292"/>
      <c r="AZ55" s="292"/>
      <c r="BA55" s="292"/>
      <c r="BB55" s="292">
        <f t="shared" si="8"/>
        <v>0</v>
      </c>
      <c r="BC55" s="292"/>
      <c r="BD55" s="292"/>
      <c r="BE55" s="292"/>
      <c r="BF55" s="292"/>
      <c r="BG55" s="292">
        <f t="shared" si="9"/>
        <v>0</v>
      </c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9"/>
      <c r="DP55" s="490">
        <v>1</v>
      </c>
      <c r="DQ55" s="292">
        <v>47500</v>
      </c>
      <c r="DR55" s="292"/>
      <c r="DS55" s="292"/>
      <c r="DT55" s="292"/>
      <c r="DU55" s="292"/>
      <c r="DV55" s="292">
        <v>1</v>
      </c>
      <c r="DW55" s="292">
        <v>47500</v>
      </c>
      <c r="DX55" s="292"/>
      <c r="DY55" s="292"/>
      <c r="DZ55" s="292"/>
      <c r="EA55" s="292"/>
      <c r="EB55" s="292"/>
      <c r="EC55" s="292"/>
      <c r="ED55" s="292"/>
      <c r="EE55" s="292"/>
      <c r="EF55" s="338">
        <f t="shared" si="17"/>
        <v>1</v>
      </c>
      <c r="EG55" s="338">
        <f t="shared" si="17"/>
        <v>47500</v>
      </c>
      <c r="EH55" s="491">
        <v>1</v>
      </c>
      <c r="EI55" s="491">
        <v>47500</v>
      </c>
      <c r="EJ55" s="491"/>
      <c r="EK55" s="491"/>
      <c r="EL55" s="343"/>
      <c r="EM55" s="344"/>
      <c r="EN55" s="343"/>
      <c r="EO55" s="343"/>
      <c r="EP55" s="343"/>
      <c r="EQ55" s="343"/>
      <c r="ER55" s="343"/>
      <c r="ES55" s="343"/>
      <c r="ET55" s="343"/>
    </row>
    <row r="56" spans="1:150" ht="94.5">
      <c r="A56" s="522">
        <v>49</v>
      </c>
      <c r="B56" s="522" t="s">
        <v>4310</v>
      </c>
      <c r="C56" s="522" t="s">
        <v>4311</v>
      </c>
      <c r="D56" s="522" t="s">
        <v>3971</v>
      </c>
      <c r="E56" s="537">
        <v>42500</v>
      </c>
      <c r="F56" s="537">
        <v>5000</v>
      </c>
      <c r="G56" s="404">
        <f t="shared" si="10"/>
        <v>47500</v>
      </c>
      <c r="H56" s="292">
        <v>20</v>
      </c>
      <c r="I56" s="521">
        <f t="shared" si="0"/>
        <v>374.0625</v>
      </c>
      <c r="J56" s="281">
        <f t="shared" si="11"/>
        <v>2749.0625</v>
      </c>
      <c r="K56" s="537" t="s">
        <v>4312</v>
      </c>
      <c r="L56" s="400">
        <v>4</v>
      </c>
      <c r="M56" s="521">
        <f t="shared" si="1"/>
        <v>1496.25</v>
      </c>
      <c r="N56" s="281">
        <f t="shared" si="12"/>
        <v>10996.25</v>
      </c>
      <c r="O56" s="282">
        <f t="shared" si="13"/>
        <v>2750</v>
      </c>
      <c r="P56" s="282">
        <f t="shared" si="16"/>
        <v>2375</v>
      </c>
      <c r="Q56" s="282">
        <f t="shared" si="16"/>
        <v>375</v>
      </c>
      <c r="R56" s="282">
        <f t="shared" si="16"/>
        <v>0</v>
      </c>
      <c r="S56" s="538" t="s">
        <v>4313</v>
      </c>
      <c r="T56" s="379" t="s">
        <v>3666</v>
      </c>
      <c r="U56" s="292">
        <v>2375</v>
      </c>
      <c r="V56" s="292">
        <v>375</v>
      </c>
      <c r="W56" s="292"/>
      <c r="X56" s="292">
        <f t="shared" si="2"/>
        <v>2750</v>
      </c>
      <c r="Y56" s="292"/>
      <c r="Z56" s="292"/>
      <c r="AA56" s="292"/>
      <c r="AB56" s="292"/>
      <c r="AC56" s="292">
        <f t="shared" si="3"/>
        <v>0</v>
      </c>
      <c r="AD56" s="292"/>
      <c r="AE56" s="292"/>
      <c r="AF56" s="292"/>
      <c r="AG56" s="292"/>
      <c r="AH56" s="292">
        <f t="shared" si="4"/>
        <v>0</v>
      </c>
      <c r="AI56" s="292"/>
      <c r="AJ56" s="292"/>
      <c r="AK56" s="292"/>
      <c r="AL56" s="292"/>
      <c r="AM56" s="292">
        <f t="shared" si="5"/>
        <v>0</v>
      </c>
      <c r="AN56" s="292"/>
      <c r="AO56" s="292"/>
      <c r="AP56" s="292"/>
      <c r="AQ56" s="292"/>
      <c r="AR56" s="292">
        <f t="shared" si="6"/>
        <v>0</v>
      </c>
      <c r="AS56" s="292"/>
      <c r="AT56" s="292"/>
      <c r="AU56" s="292"/>
      <c r="AV56" s="292"/>
      <c r="AW56" s="292">
        <f t="shared" si="7"/>
        <v>0</v>
      </c>
      <c r="AX56" s="292"/>
      <c r="AY56" s="292"/>
      <c r="AZ56" s="292"/>
      <c r="BA56" s="292"/>
      <c r="BB56" s="292">
        <f t="shared" si="8"/>
        <v>0</v>
      </c>
      <c r="BC56" s="292"/>
      <c r="BD56" s="292"/>
      <c r="BE56" s="292"/>
      <c r="BF56" s="292"/>
      <c r="BG56" s="292">
        <f t="shared" si="9"/>
        <v>0</v>
      </c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9"/>
      <c r="DP56" s="490">
        <v>1</v>
      </c>
      <c r="DQ56" s="292">
        <v>47500</v>
      </c>
      <c r="DR56" s="292"/>
      <c r="DS56" s="292"/>
      <c r="DT56" s="292"/>
      <c r="DU56" s="292"/>
      <c r="DV56" s="292"/>
      <c r="DW56" s="292"/>
      <c r="DX56" s="292"/>
      <c r="DY56" s="292"/>
      <c r="DZ56" s="292">
        <v>1</v>
      </c>
      <c r="EA56" s="292">
        <v>47500</v>
      </c>
      <c r="EB56" s="292"/>
      <c r="EC56" s="292"/>
      <c r="ED56" s="292"/>
      <c r="EE56" s="292"/>
      <c r="EF56" s="338">
        <f t="shared" si="17"/>
        <v>1</v>
      </c>
      <c r="EG56" s="338">
        <f t="shared" si="17"/>
        <v>47500</v>
      </c>
      <c r="EH56" s="491"/>
      <c r="EI56" s="491"/>
      <c r="EJ56" s="491">
        <v>1</v>
      </c>
      <c r="EK56" s="491">
        <v>47500</v>
      </c>
      <c r="EL56" s="343"/>
      <c r="EM56" s="344"/>
      <c r="EN56" s="343"/>
      <c r="EO56" s="343"/>
      <c r="EP56" s="343"/>
      <c r="EQ56" s="343"/>
      <c r="ER56" s="343"/>
      <c r="ES56" s="343"/>
      <c r="ET56" s="343"/>
    </row>
    <row r="57" spans="1:150" ht="94.5">
      <c r="A57" s="522">
        <v>50</v>
      </c>
      <c r="B57" s="522" t="s">
        <v>4314</v>
      </c>
      <c r="C57" s="522" t="s">
        <v>4315</v>
      </c>
      <c r="D57" s="522" t="s">
        <v>4123</v>
      </c>
      <c r="E57" s="537">
        <v>42500</v>
      </c>
      <c r="F57" s="537">
        <v>5000</v>
      </c>
      <c r="G57" s="404">
        <f t="shared" si="10"/>
        <v>47500</v>
      </c>
      <c r="H57" s="292">
        <v>20</v>
      </c>
      <c r="I57" s="521">
        <f t="shared" si="0"/>
        <v>374.0625</v>
      </c>
      <c r="J57" s="281">
        <f t="shared" si="11"/>
        <v>2749.0625</v>
      </c>
      <c r="K57" s="537" t="s">
        <v>4316</v>
      </c>
      <c r="L57" s="400">
        <v>4</v>
      </c>
      <c r="M57" s="521">
        <f t="shared" si="1"/>
        <v>1496.25</v>
      </c>
      <c r="N57" s="281">
        <f t="shared" si="12"/>
        <v>10996.25</v>
      </c>
      <c r="O57" s="282">
        <f t="shared" si="13"/>
        <v>2750</v>
      </c>
      <c r="P57" s="282">
        <f t="shared" si="16"/>
        <v>2375</v>
      </c>
      <c r="Q57" s="282">
        <f t="shared" si="16"/>
        <v>375</v>
      </c>
      <c r="R57" s="282">
        <f t="shared" si="16"/>
        <v>0</v>
      </c>
      <c r="S57" s="538">
        <v>40423</v>
      </c>
      <c r="T57" s="379" t="s">
        <v>3665</v>
      </c>
      <c r="U57" s="292">
        <v>2375</v>
      </c>
      <c r="V57" s="292">
        <v>375</v>
      </c>
      <c r="W57" s="292"/>
      <c r="X57" s="292">
        <f t="shared" si="2"/>
        <v>2750</v>
      </c>
      <c r="Y57" s="292"/>
      <c r="Z57" s="292"/>
      <c r="AA57" s="292"/>
      <c r="AB57" s="292"/>
      <c r="AC57" s="292">
        <f t="shared" si="3"/>
        <v>0</v>
      </c>
      <c r="AD57" s="292"/>
      <c r="AE57" s="292"/>
      <c r="AF57" s="292"/>
      <c r="AG57" s="292"/>
      <c r="AH57" s="292">
        <f t="shared" si="4"/>
        <v>0</v>
      </c>
      <c r="AI57" s="292"/>
      <c r="AJ57" s="292"/>
      <c r="AK57" s="292"/>
      <c r="AL57" s="292"/>
      <c r="AM57" s="292">
        <f t="shared" si="5"/>
        <v>0</v>
      </c>
      <c r="AN57" s="292"/>
      <c r="AO57" s="292"/>
      <c r="AP57" s="292"/>
      <c r="AQ57" s="292"/>
      <c r="AR57" s="292">
        <f t="shared" si="6"/>
        <v>0</v>
      </c>
      <c r="AS57" s="292"/>
      <c r="AT57" s="292"/>
      <c r="AU57" s="292"/>
      <c r="AV57" s="292"/>
      <c r="AW57" s="292">
        <f t="shared" si="7"/>
        <v>0</v>
      </c>
      <c r="AX57" s="292"/>
      <c r="AY57" s="292"/>
      <c r="AZ57" s="292"/>
      <c r="BA57" s="292"/>
      <c r="BB57" s="292">
        <f t="shared" si="8"/>
        <v>0</v>
      </c>
      <c r="BC57" s="292"/>
      <c r="BD57" s="292"/>
      <c r="BE57" s="292"/>
      <c r="BF57" s="292"/>
      <c r="BG57" s="292">
        <f t="shared" si="9"/>
        <v>0</v>
      </c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9"/>
      <c r="DP57" s="490">
        <v>1</v>
      </c>
      <c r="DQ57" s="292">
        <v>47500</v>
      </c>
      <c r="DR57" s="292"/>
      <c r="DS57" s="292"/>
      <c r="DT57" s="292"/>
      <c r="DU57" s="292"/>
      <c r="DV57" s="292">
        <v>1</v>
      </c>
      <c r="DW57" s="292">
        <v>47500</v>
      </c>
      <c r="DX57" s="292"/>
      <c r="DY57" s="292"/>
      <c r="DZ57" s="292"/>
      <c r="EA57" s="292"/>
      <c r="EB57" s="292"/>
      <c r="EC57" s="292"/>
      <c r="ED57" s="292"/>
      <c r="EE57" s="292"/>
      <c r="EF57" s="338">
        <f t="shared" si="17"/>
        <v>1</v>
      </c>
      <c r="EG57" s="338">
        <f t="shared" si="17"/>
        <v>47500</v>
      </c>
      <c r="EH57" s="491">
        <v>1</v>
      </c>
      <c r="EI57" s="491">
        <v>47500</v>
      </c>
      <c r="EJ57" s="491"/>
      <c r="EK57" s="491"/>
      <c r="EL57" s="343"/>
      <c r="EM57" s="344"/>
      <c r="EN57" s="343"/>
      <c r="EO57" s="343"/>
      <c r="EP57" s="343"/>
      <c r="EQ57" s="343"/>
      <c r="ER57" s="343"/>
      <c r="ES57" s="343"/>
      <c r="ET57" s="343"/>
    </row>
    <row r="58" spans="1:150" ht="94.5">
      <c r="A58" s="522">
        <v>51</v>
      </c>
      <c r="B58" s="522" t="s">
        <v>4317</v>
      </c>
      <c r="C58" s="522" t="s">
        <v>4318</v>
      </c>
      <c r="D58" s="522" t="s">
        <v>3971</v>
      </c>
      <c r="E58" s="537">
        <v>42500</v>
      </c>
      <c r="F58" s="537">
        <v>5000</v>
      </c>
      <c r="G58" s="404">
        <f t="shared" si="10"/>
        <v>47500</v>
      </c>
      <c r="H58" s="292">
        <v>20</v>
      </c>
      <c r="I58" s="521">
        <f t="shared" si="0"/>
        <v>374.0625</v>
      </c>
      <c r="J58" s="281">
        <f t="shared" si="11"/>
        <v>2749.0625</v>
      </c>
      <c r="K58" s="537" t="s">
        <v>4319</v>
      </c>
      <c r="L58" s="400">
        <v>4</v>
      </c>
      <c r="M58" s="521">
        <f t="shared" si="1"/>
        <v>1496.25</v>
      </c>
      <c r="N58" s="281">
        <f t="shared" si="12"/>
        <v>10996.25</v>
      </c>
      <c r="O58" s="282">
        <f t="shared" si="13"/>
        <v>0</v>
      </c>
      <c r="P58" s="282">
        <f t="shared" si="16"/>
        <v>0</v>
      </c>
      <c r="Q58" s="282">
        <f t="shared" si="16"/>
        <v>0</v>
      </c>
      <c r="R58" s="282">
        <f t="shared" si="16"/>
        <v>0</v>
      </c>
      <c r="S58" s="538">
        <v>40423</v>
      </c>
      <c r="T58" s="379"/>
      <c r="U58" s="292"/>
      <c r="V58" s="292"/>
      <c r="W58" s="292"/>
      <c r="X58" s="292">
        <f t="shared" si="2"/>
        <v>0</v>
      </c>
      <c r="Y58" s="292"/>
      <c r="Z58" s="292"/>
      <c r="AA58" s="292"/>
      <c r="AB58" s="292"/>
      <c r="AC58" s="292">
        <f t="shared" si="3"/>
        <v>0</v>
      </c>
      <c r="AD58" s="292"/>
      <c r="AE58" s="292"/>
      <c r="AF58" s="292"/>
      <c r="AG58" s="292"/>
      <c r="AH58" s="292">
        <f t="shared" si="4"/>
        <v>0</v>
      </c>
      <c r="AI58" s="292"/>
      <c r="AJ58" s="292"/>
      <c r="AK58" s="292"/>
      <c r="AL58" s="292"/>
      <c r="AM58" s="292">
        <f t="shared" si="5"/>
        <v>0</v>
      </c>
      <c r="AN58" s="292"/>
      <c r="AO58" s="292"/>
      <c r="AP58" s="292"/>
      <c r="AQ58" s="292"/>
      <c r="AR58" s="292">
        <f t="shared" si="6"/>
        <v>0</v>
      </c>
      <c r="AS58" s="292"/>
      <c r="AT58" s="292"/>
      <c r="AU58" s="292"/>
      <c r="AV58" s="292"/>
      <c r="AW58" s="292">
        <f t="shared" si="7"/>
        <v>0</v>
      </c>
      <c r="AX58" s="292"/>
      <c r="AY58" s="292"/>
      <c r="AZ58" s="292"/>
      <c r="BA58" s="292"/>
      <c r="BB58" s="292">
        <f t="shared" si="8"/>
        <v>0</v>
      </c>
      <c r="BC58" s="292"/>
      <c r="BD58" s="292"/>
      <c r="BE58" s="292"/>
      <c r="BF58" s="292"/>
      <c r="BG58" s="292">
        <f t="shared" si="9"/>
        <v>0</v>
      </c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9"/>
      <c r="DP58" s="490">
        <v>1</v>
      </c>
      <c r="DQ58" s="292">
        <v>47500</v>
      </c>
      <c r="DR58" s="292"/>
      <c r="DS58" s="292"/>
      <c r="DT58" s="292"/>
      <c r="DU58" s="292"/>
      <c r="DV58" s="292"/>
      <c r="DW58" s="292"/>
      <c r="DX58" s="292"/>
      <c r="DY58" s="292"/>
      <c r="DZ58" s="292">
        <v>1</v>
      </c>
      <c r="EA58" s="292">
        <v>47500</v>
      </c>
      <c r="EB58" s="292"/>
      <c r="EC58" s="292"/>
      <c r="ED58" s="292"/>
      <c r="EE58" s="292"/>
      <c r="EF58" s="338">
        <f t="shared" si="17"/>
        <v>1</v>
      </c>
      <c r="EG58" s="338">
        <f t="shared" si="17"/>
        <v>47500</v>
      </c>
      <c r="EH58" s="491">
        <v>1</v>
      </c>
      <c r="EI58" s="491">
        <v>47500</v>
      </c>
      <c r="EJ58" s="491"/>
      <c r="EK58" s="491"/>
      <c r="EL58" s="343"/>
      <c r="EM58" s="344"/>
      <c r="EN58" s="343"/>
      <c r="EO58" s="343"/>
      <c r="EP58" s="343"/>
      <c r="EQ58" s="343"/>
      <c r="ER58" s="343"/>
      <c r="ES58" s="343"/>
      <c r="ET58" s="343"/>
    </row>
    <row r="59" spans="1:150" ht="94.5">
      <c r="A59" s="522">
        <v>52</v>
      </c>
      <c r="B59" s="522" t="s">
        <v>4320</v>
      </c>
      <c r="C59" s="522" t="s">
        <v>4321</v>
      </c>
      <c r="D59" s="522" t="s">
        <v>4233</v>
      </c>
      <c r="E59" s="537">
        <v>25500</v>
      </c>
      <c r="F59" s="537">
        <v>3000</v>
      </c>
      <c r="G59" s="404">
        <f t="shared" si="10"/>
        <v>28500</v>
      </c>
      <c r="H59" s="292">
        <v>20</v>
      </c>
      <c r="I59" s="521">
        <f t="shared" si="0"/>
        <v>224.4375</v>
      </c>
      <c r="J59" s="281">
        <f t="shared" si="11"/>
        <v>1649.4375</v>
      </c>
      <c r="K59" s="537" t="s">
        <v>4322</v>
      </c>
      <c r="L59" s="400">
        <v>4</v>
      </c>
      <c r="M59" s="521">
        <f t="shared" si="1"/>
        <v>897.75</v>
      </c>
      <c r="N59" s="281">
        <f t="shared" si="12"/>
        <v>6597.75</v>
      </c>
      <c r="O59" s="282">
        <f t="shared" si="13"/>
        <v>3800</v>
      </c>
      <c r="P59" s="282">
        <f t="shared" si="16"/>
        <v>2850</v>
      </c>
      <c r="Q59" s="282">
        <f t="shared" si="16"/>
        <v>950</v>
      </c>
      <c r="R59" s="282">
        <f t="shared" si="16"/>
        <v>0</v>
      </c>
      <c r="S59" s="538">
        <v>40423</v>
      </c>
      <c r="T59" s="379" t="s">
        <v>3550</v>
      </c>
      <c r="U59" s="292"/>
      <c r="V59" s="292">
        <v>500</v>
      </c>
      <c r="W59" s="292"/>
      <c r="X59" s="292">
        <f t="shared" si="2"/>
        <v>500</v>
      </c>
      <c r="Y59" s="292" t="s">
        <v>3665</v>
      </c>
      <c r="Z59" s="292">
        <v>1425</v>
      </c>
      <c r="AA59" s="292">
        <v>225</v>
      </c>
      <c r="AB59" s="292"/>
      <c r="AC59" s="292">
        <f t="shared" si="3"/>
        <v>1650</v>
      </c>
      <c r="AD59" s="292" t="s">
        <v>3666</v>
      </c>
      <c r="AE59" s="292">
        <v>1425</v>
      </c>
      <c r="AF59" s="292">
        <v>225</v>
      </c>
      <c r="AG59" s="292"/>
      <c r="AH59" s="292">
        <f t="shared" si="4"/>
        <v>1650</v>
      </c>
      <c r="AI59" s="292"/>
      <c r="AJ59" s="292"/>
      <c r="AK59" s="292"/>
      <c r="AL59" s="292"/>
      <c r="AM59" s="292">
        <f t="shared" si="5"/>
        <v>0</v>
      </c>
      <c r="AN59" s="292"/>
      <c r="AO59" s="292"/>
      <c r="AP59" s="292"/>
      <c r="AQ59" s="292"/>
      <c r="AR59" s="292">
        <f t="shared" si="6"/>
        <v>0</v>
      </c>
      <c r="AS59" s="292"/>
      <c r="AT59" s="292"/>
      <c r="AU59" s="292"/>
      <c r="AV59" s="292"/>
      <c r="AW59" s="292">
        <f t="shared" si="7"/>
        <v>0</v>
      </c>
      <c r="AX59" s="292"/>
      <c r="AY59" s="292"/>
      <c r="AZ59" s="292"/>
      <c r="BA59" s="292"/>
      <c r="BB59" s="292">
        <f t="shared" si="8"/>
        <v>0</v>
      </c>
      <c r="BC59" s="292"/>
      <c r="BD59" s="292"/>
      <c r="BE59" s="292"/>
      <c r="BF59" s="292"/>
      <c r="BG59" s="292">
        <f t="shared" si="9"/>
        <v>0</v>
      </c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9"/>
      <c r="DP59" s="490">
        <v>1</v>
      </c>
      <c r="DQ59" s="292">
        <v>28500</v>
      </c>
      <c r="DR59" s="292"/>
      <c r="DS59" s="292"/>
      <c r="DT59" s="292"/>
      <c r="DU59" s="292"/>
      <c r="DV59" s="292"/>
      <c r="DW59" s="292"/>
      <c r="DX59" s="292">
        <v>1</v>
      </c>
      <c r="DY59" s="292">
        <v>28500</v>
      </c>
      <c r="DZ59" s="292"/>
      <c r="EA59" s="292"/>
      <c r="EB59" s="292"/>
      <c r="EC59" s="292"/>
      <c r="ED59" s="292"/>
      <c r="EE59" s="292"/>
      <c r="EF59" s="338">
        <f t="shared" si="17"/>
        <v>1</v>
      </c>
      <c r="EG59" s="338">
        <f t="shared" si="17"/>
        <v>28500</v>
      </c>
      <c r="EH59" s="491"/>
      <c r="EI59" s="491"/>
      <c r="EJ59" s="491">
        <v>1</v>
      </c>
      <c r="EK59" s="491">
        <v>28500</v>
      </c>
      <c r="EL59" s="343"/>
      <c r="EM59" s="344"/>
      <c r="EN59" s="343"/>
      <c r="EO59" s="343"/>
      <c r="EP59" s="343"/>
      <c r="EQ59" s="343"/>
      <c r="ER59" s="343"/>
      <c r="ES59" s="343"/>
      <c r="ET59" s="343"/>
    </row>
    <row r="60" spans="1:150" ht="94.5">
      <c r="A60" s="522">
        <v>53</v>
      </c>
      <c r="B60" s="522" t="s">
        <v>4323</v>
      </c>
      <c r="C60" s="522" t="s">
        <v>3746</v>
      </c>
      <c r="D60" s="522" t="s">
        <v>3975</v>
      </c>
      <c r="E60" s="537">
        <v>42500</v>
      </c>
      <c r="F60" s="537">
        <v>5000</v>
      </c>
      <c r="G60" s="404">
        <f t="shared" si="10"/>
        <v>47500</v>
      </c>
      <c r="H60" s="292">
        <v>20</v>
      </c>
      <c r="I60" s="521">
        <f t="shared" si="0"/>
        <v>374.0625</v>
      </c>
      <c r="J60" s="281">
        <f t="shared" si="11"/>
        <v>2749.0625</v>
      </c>
      <c r="K60" s="537" t="s">
        <v>4324</v>
      </c>
      <c r="L60" s="400">
        <v>5</v>
      </c>
      <c r="M60" s="521">
        <f t="shared" si="1"/>
        <v>1870.3125</v>
      </c>
      <c r="N60" s="281">
        <f t="shared" si="12"/>
        <v>13745.3125</v>
      </c>
      <c r="O60" s="282">
        <f t="shared" si="13"/>
        <v>0</v>
      </c>
      <c r="P60" s="282">
        <f t="shared" si="16"/>
        <v>0</v>
      </c>
      <c r="Q60" s="282">
        <f t="shared" si="16"/>
        <v>0</v>
      </c>
      <c r="R60" s="282">
        <f t="shared" si="16"/>
        <v>0</v>
      </c>
      <c r="S60" s="538" t="s">
        <v>4272</v>
      </c>
      <c r="T60" s="379"/>
      <c r="U60" s="292"/>
      <c r="V60" s="292"/>
      <c r="W60" s="292"/>
      <c r="X60" s="292">
        <f t="shared" si="2"/>
        <v>0</v>
      </c>
      <c r="Y60" s="292"/>
      <c r="Z60" s="292"/>
      <c r="AA60" s="292"/>
      <c r="AB60" s="292"/>
      <c r="AC60" s="292">
        <f t="shared" si="3"/>
        <v>0</v>
      </c>
      <c r="AD60" s="292"/>
      <c r="AE60" s="292"/>
      <c r="AF60" s="292"/>
      <c r="AG60" s="292"/>
      <c r="AH60" s="292">
        <f t="shared" si="4"/>
        <v>0</v>
      </c>
      <c r="AI60" s="292"/>
      <c r="AJ60" s="292"/>
      <c r="AK60" s="292"/>
      <c r="AL60" s="292"/>
      <c r="AM60" s="292">
        <f t="shared" si="5"/>
        <v>0</v>
      </c>
      <c r="AN60" s="292"/>
      <c r="AO60" s="292"/>
      <c r="AP60" s="292"/>
      <c r="AQ60" s="292"/>
      <c r="AR60" s="292">
        <f t="shared" si="6"/>
        <v>0</v>
      </c>
      <c r="AS60" s="292"/>
      <c r="AT60" s="292"/>
      <c r="AU60" s="292"/>
      <c r="AV60" s="292"/>
      <c r="AW60" s="292">
        <f t="shared" si="7"/>
        <v>0</v>
      </c>
      <c r="AX60" s="292"/>
      <c r="AY60" s="292"/>
      <c r="AZ60" s="292"/>
      <c r="BA60" s="292"/>
      <c r="BB60" s="292">
        <f t="shared" si="8"/>
        <v>0</v>
      </c>
      <c r="BC60" s="292"/>
      <c r="BD60" s="292"/>
      <c r="BE60" s="292"/>
      <c r="BF60" s="292"/>
      <c r="BG60" s="292">
        <f t="shared" si="9"/>
        <v>0</v>
      </c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9"/>
      <c r="DP60" s="490">
        <v>1</v>
      </c>
      <c r="DQ60" s="292">
        <v>47500</v>
      </c>
      <c r="DR60" s="292"/>
      <c r="DS60" s="292"/>
      <c r="DT60" s="292"/>
      <c r="DU60" s="292"/>
      <c r="DV60" s="292"/>
      <c r="DW60" s="292"/>
      <c r="DX60" s="292"/>
      <c r="DY60" s="292"/>
      <c r="DZ60" s="292">
        <v>1</v>
      </c>
      <c r="EA60" s="292">
        <v>47500</v>
      </c>
      <c r="EB60" s="292"/>
      <c r="EC60" s="292"/>
      <c r="ED60" s="292"/>
      <c r="EE60" s="292"/>
      <c r="EF60" s="338">
        <f t="shared" si="17"/>
        <v>1</v>
      </c>
      <c r="EG60" s="338">
        <f t="shared" si="17"/>
        <v>47500</v>
      </c>
      <c r="EH60" s="491">
        <v>1</v>
      </c>
      <c r="EI60" s="491">
        <v>47500</v>
      </c>
      <c r="EJ60" s="491"/>
      <c r="EK60" s="491"/>
      <c r="EL60" s="343"/>
      <c r="EM60" s="344"/>
      <c r="EN60" s="343"/>
      <c r="EO60" s="343"/>
      <c r="EP60" s="343"/>
      <c r="EQ60" s="343"/>
      <c r="ER60" s="343"/>
      <c r="ES60" s="343"/>
      <c r="ET60" s="343"/>
    </row>
    <row r="61" spans="1:150" ht="16.5">
      <c r="A61" s="528"/>
      <c r="B61" s="541" t="s">
        <v>4168</v>
      </c>
      <c r="C61" s="541"/>
      <c r="D61" s="528"/>
      <c r="E61" s="506">
        <f t="shared" ref="E61:AJ61" si="18">SUM(E8:E60)</f>
        <v>2480300</v>
      </c>
      <c r="F61" s="506">
        <f t="shared" si="18"/>
        <v>291800</v>
      </c>
      <c r="G61" s="506">
        <f t="shared" si="18"/>
        <v>2772100</v>
      </c>
      <c r="H61" s="506">
        <f t="shared" si="18"/>
        <v>1060</v>
      </c>
      <c r="I61" s="543">
        <f t="shared" si="18"/>
        <v>21830.287499999999</v>
      </c>
      <c r="J61" s="543">
        <f t="shared" si="18"/>
        <v>160435.28750000001</v>
      </c>
      <c r="K61" s="506">
        <f t="shared" si="18"/>
        <v>0</v>
      </c>
      <c r="L61" s="542">
        <f t="shared" si="18"/>
        <v>271</v>
      </c>
      <c r="M61" s="506">
        <f t="shared" si="18"/>
        <v>107819.77499999999</v>
      </c>
      <c r="N61" s="543">
        <f t="shared" si="18"/>
        <v>792389.77500000002</v>
      </c>
      <c r="O61" s="506">
        <f t="shared" si="18"/>
        <v>178263</v>
      </c>
      <c r="P61" s="506">
        <f t="shared" si="18"/>
        <v>155620</v>
      </c>
      <c r="Q61" s="506">
        <f t="shared" si="18"/>
        <v>22643</v>
      </c>
      <c r="R61" s="506">
        <f t="shared" si="18"/>
        <v>0</v>
      </c>
      <c r="S61" s="506">
        <f t="shared" si="18"/>
        <v>644392</v>
      </c>
      <c r="T61" s="506">
        <f t="shared" si="18"/>
        <v>0</v>
      </c>
      <c r="U61" s="506">
        <f t="shared" si="18"/>
        <v>88150</v>
      </c>
      <c r="V61" s="506">
        <f t="shared" si="18"/>
        <v>12638</v>
      </c>
      <c r="W61" s="506">
        <f t="shared" si="18"/>
        <v>0</v>
      </c>
      <c r="X61" s="506">
        <f t="shared" si="18"/>
        <v>100788</v>
      </c>
      <c r="Y61" s="506">
        <f t="shared" si="18"/>
        <v>0</v>
      </c>
      <c r="Z61" s="506">
        <f t="shared" si="18"/>
        <v>34740</v>
      </c>
      <c r="AA61" s="506">
        <f t="shared" si="18"/>
        <v>5285</v>
      </c>
      <c r="AB61" s="506">
        <f t="shared" si="18"/>
        <v>0</v>
      </c>
      <c r="AC61" s="506">
        <f t="shared" si="18"/>
        <v>40025</v>
      </c>
      <c r="AD61" s="506">
        <f t="shared" si="18"/>
        <v>0</v>
      </c>
      <c r="AE61" s="506">
        <f t="shared" si="18"/>
        <v>13965</v>
      </c>
      <c r="AF61" s="506">
        <f t="shared" si="18"/>
        <v>2160</v>
      </c>
      <c r="AG61" s="506">
        <f t="shared" si="18"/>
        <v>0</v>
      </c>
      <c r="AH61" s="506">
        <f t="shared" si="18"/>
        <v>16125</v>
      </c>
      <c r="AI61" s="506">
        <f t="shared" si="18"/>
        <v>0</v>
      </c>
      <c r="AJ61" s="506">
        <f t="shared" si="18"/>
        <v>9065</v>
      </c>
      <c r="AK61" s="506">
        <f t="shared" ref="AK61:BP61" si="19">SUM(AK8:AK60)</f>
        <v>1260</v>
      </c>
      <c r="AL61" s="506">
        <f t="shared" si="19"/>
        <v>0</v>
      </c>
      <c r="AM61" s="506">
        <f t="shared" si="19"/>
        <v>10325</v>
      </c>
      <c r="AN61" s="506">
        <f t="shared" si="19"/>
        <v>0</v>
      </c>
      <c r="AO61" s="506">
        <f t="shared" si="19"/>
        <v>3600</v>
      </c>
      <c r="AP61" s="506">
        <f t="shared" si="19"/>
        <v>400</v>
      </c>
      <c r="AQ61" s="506">
        <f t="shared" si="19"/>
        <v>0</v>
      </c>
      <c r="AR61" s="506">
        <f t="shared" si="19"/>
        <v>4000</v>
      </c>
      <c r="AS61" s="506">
        <f t="shared" si="19"/>
        <v>0</v>
      </c>
      <c r="AT61" s="506">
        <f t="shared" si="19"/>
        <v>1800</v>
      </c>
      <c r="AU61" s="506">
        <f t="shared" si="19"/>
        <v>200</v>
      </c>
      <c r="AV61" s="506">
        <f t="shared" si="19"/>
        <v>0</v>
      </c>
      <c r="AW61" s="506">
        <f t="shared" si="19"/>
        <v>2000</v>
      </c>
      <c r="AX61" s="506">
        <f t="shared" si="19"/>
        <v>0</v>
      </c>
      <c r="AY61" s="506">
        <f t="shared" si="19"/>
        <v>800</v>
      </c>
      <c r="AZ61" s="506">
        <f t="shared" si="19"/>
        <v>200</v>
      </c>
      <c r="BA61" s="506">
        <f t="shared" si="19"/>
        <v>0</v>
      </c>
      <c r="BB61" s="506">
        <f t="shared" si="19"/>
        <v>1000</v>
      </c>
      <c r="BC61" s="506">
        <f t="shared" si="19"/>
        <v>0</v>
      </c>
      <c r="BD61" s="506">
        <f t="shared" si="19"/>
        <v>3500</v>
      </c>
      <c r="BE61" s="506">
        <f t="shared" si="19"/>
        <v>500</v>
      </c>
      <c r="BF61" s="506">
        <f t="shared" si="19"/>
        <v>0</v>
      </c>
      <c r="BG61" s="506">
        <f t="shared" si="19"/>
        <v>4000</v>
      </c>
      <c r="BH61" s="506">
        <f t="shared" si="19"/>
        <v>0</v>
      </c>
      <c r="BI61" s="506">
        <f t="shared" si="19"/>
        <v>0</v>
      </c>
      <c r="BJ61" s="506">
        <f t="shared" si="19"/>
        <v>0</v>
      </c>
      <c r="BK61" s="506">
        <f t="shared" si="19"/>
        <v>0</v>
      </c>
      <c r="BL61" s="506">
        <f t="shared" si="19"/>
        <v>0</v>
      </c>
      <c r="BM61" s="506">
        <f t="shared" si="19"/>
        <v>0</v>
      </c>
      <c r="BN61" s="506">
        <f t="shared" si="19"/>
        <v>0</v>
      </c>
      <c r="BO61" s="506">
        <f t="shared" si="19"/>
        <v>0</v>
      </c>
      <c r="BP61" s="506">
        <f t="shared" si="19"/>
        <v>0</v>
      </c>
      <c r="BQ61" s="506">
        <f t="shared" ref="BQ61:CV61" si="20">SUM(BQ8:BQ60)</f>
        <v>0</v>
      </c>
      <c r="BR61" s="506">
        <f t="shared" si="20"/>
        <v>0</v>
      </c>
      <c r="BS61" s="506">
        <f t="shared" si="20"/>
        <v>0</v>
      </c>
      <c r="BT61" s="506">
        <f t="shared" si="20"/>
        <v>0</v>
      </c>
      <c r="BU61" s="506">
        <f t="shared" si="20"/>
        <v>0</v>
      </c>
      <c r="BV61" s="506">
        <f t="shared" si="20"/>
        <v>0</v>
      </c>
      <c r="BW61" s="506">
        <f t="shared" si="20"/>
        <v>0</v>
      </c>
      <c r="BX61" s="506">
        <f t="shared" si="20"/>
        <v>0</v>
      </c>
      <c r="BY61" s="506">
        <f t="shared" si="20"/>
        <v>0</v>
      </c>
      <c r="BZ61" s="506">
        <f t="shared" si="20"/>
        <v>0</v>
      </c>
      <c r="CA61" s="506">
        <f t="shared" si="20"/>
        <v>0</v>
      </c>
      <c r="CB61" s="506">
        <f t="shared" si="20"/>
        <v>0</v>
      </c>
      <c r="CC61" s="506">
        <f t="shared" si="20"/>
        <v>0</v>
      </c>
      <c r="CD61" s="506">
        <f t="shared" si="20"/>
        <v>0</v>
      </c>
      <c r="CE61" s="506">
        <f t="shared" si="20"/>
        <v>0</v>
      </c>
      <c r="CF61" s="506">
        <f t="shared" si="20"/>
        <v>0</v>
      </c>
      <c r="CG61" s="506">
        <f t="shared" si="20"/>
        <v>0</v>
      </c>
      <c r="CH61" s="506">
        <f t="shared" si="20"/>
        <v>0</v>
      </c>
      <c r="CI61" s="506">
        <f t="shared" si="20"/>
        <v>0</v>
      </c>
      <c r="CJ61" s="506">
        <f t="shared" si="20"/>
        <v>0</v>
      </c>
      <c r="CK61" s="506">
        <f t="shared" si="20"/>
        <v>0</v>
      </c>
      <c r="CL61" s="506">
        <f t="shared" si="20"/>
        <v>0</v>
      </c>
      <c r="CM61" s="506">
        <f t="shared" si="20"/>
        <v>0</v>
      </c>
      <c r="CN61" s="506">
        <f t="shared" si="20"/>
        <v>0</v>
      </c>
      <c r="CO61" s="506">
        <f t="shared" si="20"/>
        <v>0</v>
      </c>
      <c r="CP61" s="506">
        <f t="shared" si="20"/>
        <v>0</v>
      </c>
      <c r="CQ61" s="506">
        <f t="shared" si="20"/>
        <v>0</v>
      </c>
      <c r="CR61" s="506">
        <f t="shared" si="20"/>
        <v>0</v>
      </c>
      <c r="CS61" s="506">
        <f t="shared" si="20"/>
        <v>0</v>
      </c>
      <c r="CT61" s="506">
        <f t="shared" si="20"/>
        <v>0</v>
      </c>
      <c r="CU61" s="506">
        <f t="shared" si="20"/>
        <v>0</v>
      </c>
      <c r="CV61" s="506">
        <f t="shared" si="20"/>
        <v>0</v>
      </c>
      <c r="CW61" s="506">
        <f t="shared" ref="CW61:EB61" si="21">SUM(CW8:CW60)</f>
        <v>0</v>
      </c>
      <c r="CX61" s="506">
        <f t="shared" si="21"/>
        <v>0</v>
      </c>
      <c r="CY61" s="506">
        <f t="shared" si="21"/>
        <v>0</v>
      </c>
      <c r="CZ61" s="506">
        <f t="shared" si="21"/>
        <v>0</v>
      </c>
      <c r="DA61" s="506">
        <f t="shared" si="21"/>
        <v>0</v>
      </c>
      <c r="DB61" s="506">
        <f t="shared" si="21"/>
        <v>0</v>
      </c>
      <c r="DC61" s="506">
        <f t="shared" si="21"/>
        <v>0</v>
      </c>
      <c r="DD61" s="506">
        <f t="shared" si="21"/>
        <v>0</v>
      </c>
      <c r="DE61" s="506">
        <f t="shared" si="21"/>
        <v>0</v>
      </c>
      <c r="DF61" s="506">
        <f t="shared" si="21"/>
        <v>0</v>
      </c>
      <c r="DG61" s="506">
        <f t="shared" si="21"/>
        <v>0</v>
      </c>
      <c r="DH61" s="506">
        <f t="shared" si="21"/>
        <v>0</v>
      </c>
      <c r="DI61" s="506">
        <f t="shared" si="21"/>
        <v>0</v>
      </c>
      <c r="DJ61" s="506">
        <f t="shared" si="21"/>
        <v>0</v>
      </c>
      <c r="DK61" s="506">
        <f t="shared" si="21"/>
        <v>0</v>
      </c>
      <c r="DL61" s="506">
        <f t="shared" si="21"/>
        <v>0</v>
      </c>
      <c r="DM61" s="506">
        <f t="shared" si="21"/>
        <v>0</v>
      </c>
      <c r="DN61" s="506">
        <f t="shared" si="21"/>
        <v>0</v>
      </c>
      <c r="DO61" s="506">
        <f t="shared" si="21"/>
        <v>0</v>
      </c>
      <c r="DP61" s="506">
        <f t="shared" si="21"/>
        <v>47</v>
      </c>
      <c r="DQ61" s="506">
        <f t="shared" si="21"/>
        <v>2515600</v>
      </c>
      <c r="DR61" s="506">
        <f t="shared" si="21"/>
        <v>6</v>
      </c>
      <c r="DS61" s="506">
        <f t="shared" si="21"/>
        <v>256500</v>
      </c>
      <c r="DT61" s="506">
        <f t="shared" si="21"/>
        <v>14</v>
      </c>
      <c r="DU61" s="506">
        <f t="shared" si="21"/>
        <v>665000</v>
      </c>
      <c r="DV61" s="506">
        <f t="shared" si="21"/>
        <v>27</v>
      </c>
      <c r="DW61" s="506">
        <f t="shared" si="21"/>
        <v>1182750</v>
      </c>
      <c r="DX61" s="506">
        <f t="shared" si="21"/>
        <v>4</v>
      </c>
      <c r="DY61" s="506">
        <f t="shared" si="21"/>
        <v>213750</v>
      </c>
      <c r="DZ61" s="506">
        <f t="shared" si="21"/>
        <v>7</v>
      </c>
      <c r="EA61" s="506">
        <f t="shared" si="21"/>
        <v>589000</v>
      </c>
      <c r="EB61" s="506">
        <f t="shared" si="21"/>
        <v>1</v>
      </c>
      <c r="EC61" s="506">
        <f t="shared" ref="EC61:EK61" si="22">SUM(EC8:EC60)</f>
        <v>121600</v>
      </c>
      <c r="ED61" s="506">
        <f t="shared" si="22"/>
        <v>0</v>
      </c>
      <c r="EE61" s="506">
        <f t="shared" si="22"/>
        <v>0</v>
      </c>
      <c r="EF61" s="506">
        <f t="shared" si="22"/>
        <v>53</v>
      </c>
      <c r="EG61" s="506">
        <f t="shared" si="22"/>
        <v>2772100</v>
      </c>
      <c r="EH61" s="506">
        <f t="shared" si="22"/>
        <v>32</v>
      </c>
      <c r="EI61" s="506">
        <f t="shared" si="22"/>
        <v>1831600</v>
      </c>
      <c r="EJ61" s="506">
        <f t="shared" si="22"/>
        <v>21</v>
      </c>
      <c r="EK61" s="506">
        <f t="shared" si="22"/>
        <v>940500</v>
      </c>
      <c r="EL61" s="534"/>
      <c r="EM61" s="535"/>
      <c r="EN61" s="534"/>
      <c r="EO61" s="534"/>
      <c r="EP61" s="534"/>
      <c r="EQ61" s="534"/>
      <c r="ER61" s="534"/>
      <c r="ES61" s="534"/>
      <c r="ET61" s="534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81"/>
  <sheetViews>
    <sheetView topLeftCell="A77" workbookViewId="0">
      <selection activeCell="G81" sqref="G81"/>
    </sheetView>
  </sheetViews>
  <sheetFormatPr defaultRowHeight="15"/>
  <sheetData>
    <row r="1" spans="1:150" ht="18">
      <c r="A1" s="713" t="s">
        <v>3412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544"/>
      <c r="M1" s="545"/>
      <c r="N1" s="546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713" t="s">
        <v>3413</v>
      </c>
      <c r="DQ1" s="713"/>
      <c r="DR1" s="713"/>
      <c r="DS1" s="713"/>
      <c r="DT1" s="713"/>
      <c r="DU1" s="713"/>
      <c r="DV1" s="713"/>
      <c r="DW1" s="713"/>
      <c r="DX1" s="713"/>
      <c r="DY1" s="713"/>
      <c r="DZ1" s="713"/>
      <c r="EA1" s="713"/>
      <c r="EB1" s="713"/>
      <c r="EC1" s="713"/>
      <c r="ED1" s="713"/>
      <c r="EE1" s="466"/>
      <c r="EF1" s="466"/>
      <c r="EG1" s="466"/>
      <c r="EH1" s="466"/>
      <c r="EI1" s="466"/>
      <c r="EJ1" s="466"/>
      <c r="EK1" s="466"/>
      <c r="EL1" s="466"/>
      <c r="EM1" s="467"/>
      <c r="EN1" s="466"/>
      <c r="EO1" s="466"/>
      <c r="EP1" s="466"/>
      <c r="EQ1" s="466"/>
      <c r="ER1" s="466"/>
      <c r="ES1" s="466"/>
      <c r="ET1" s="466"/>
    </row>
    <row r="2" spans="1:150" ht="18">
      <c r="A2" s="721" t="s">
        <v>3849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544"/>
      <c r="M2" s="544"/>
      <c r="N2" s="547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8"/>
      <c r="AE2" s="544"/>
      <c r="AF2" s="544"/>
      <c r="AG2" s="544"/>
      <c r="AH2" s="544"/>
      <c r="AI2" s="544"/>
      <c r="AJ2" s="544"/>
      <c r="AK2" s="544"/>
      <c r="AL2" s="544"/>
      <c r="AM2" s="544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3"/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  <c r="DO2" s="473"/>
      <c r="DP2" s="474"/>
      <c r="DQ2" s="473"/>
      <c r="DR2" s="473"/>
      <c r="DS2" s="473"/>
      <c r="DT2" s="517" t="s">
        <v>3489</v>
      </c>
      <c r="DU2" s="517"/>
      <c r="DV2" s="473"/>
      <c r="DW2" s="473"/>
      <c r="DX2" s="473"/>
      <c r="DY2" s="473"/>
      <c r="DZ2" s="473"/>
      <c r="EA2" s="473"/>
      <c r="EB2" s="473"/>
      <c r="EC2" s="473"/>
      <c r="ED2" s="473"/>
      <c r="EE2" s="473"/>
      <c r="EF2" s="473"/>
      <c r="EG2" s="473"/>
      <c r="EH2" s="473"/>
      <c r="EI2" s="473"/>
      <c r="EJ2" s="473"/>
      <c r="EK2" s="473"/>
      <c r="EL2" s="473"/>
      <c r="EM2" s="474"/>
      <c r="EN2" s="473"/>
      <c r="EO2" s="473"/>
      <c r="EP2" s="473"/>
      <c r="EQ2" s="473"/>
      <c r="ER2" s="473"/>
      <c r="ES2" s="473"/>
      <c r="ET2" s="473"/>
    </row>
    <row r="3" spans="1:150" ht="15.75">
      <c r="A3" s="722" t="s">
        <v>3415</v>
      </c>
      <c r="B3" s="724" t="s">
        <v>3490</v>
      </c>
      <c r="C3" s="724" t="s">
        <v>3416</v>
      </c>
      <c r="D3" s="724" t="s">
        <v>3417</v>
      </c>
      <c r="E3" s="724" t="s">
        <v>4169</v>
      </c>
      <c r="F3" s="724" t="s">
        <v>3721</v>
      </c>
      <c r="G3" s="724" t="s">
        <v>3722</v>
      </c>
      <c r="H3" s="724" t="s">
        <v>3419</v>
      </c>
      <c r="I3" s="724" t="s">
        <v>4325</v>
      </c>
      <c r="J3" s="724" t="s">
        <v>3420</v>
      </c>
      <c r="K3" s="714" t="s">
        <v>4171</v>
      </c>
      <c r="L3" s="724" t="s">
        <v>4172</v>
      </c>
      <c r="M3" s="724" t="s">
        <v>4173</v>
      </c>
      <c r="N3" s="715" t="s">
        <v>4326</v>
      </c>
      <c r="O3" s="716" t="s">
        <v>3425</v>
      </c>
      <c r="P3" s="716"/>
      <c r="Q3" s="716"/>
      <c r="R3" s="11"/>
      <c r="S3" s="717" t="s">
        <v>3427</v>
      </c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549"/>
      <c r="DP3" s="476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723"/>
      <c r="B4" s="725"/>
      <c r="C4" s="724"/>
      <c r="D4" s="725"/>
      <c r="E4" s="726"/>
      <c r="F4" s="724"/>
      <c r="G4" s="724"/>
      <c r="H4" s="726"/>
      <c r="I4" s="724"/>
      <c r="J4" s="724"/>
      <c r="K4" s="726"/>
      <c r="L4" s="724"/>
      <c r="M4" s="724"/>
      <c r="N4" s="715"/>
      <c r="O4" s="716"/>
      <c r="P4" s="716"/>
      <c r="Q4" s="716"/>
      <c r="R4" s="550"/>
      <c r="S4" s="714" t="s">
        <v>915</v>
      </c>
      <c r="T4" s="714"/>
      <c r="U4" s="714"/>
      <c r="V4" s="714"/>
      <c r="W4" s="714"/>
      <c r="X4" s="714"/>
      <c r="Y4" s="714" t="s">
        <v>728</v>
      </c>
      <c r="Z4" s="714"/>
      <c r="AA4" s="714"/>
      <c r="AB4" s="714"/>
      <c r="AC4" s="714"/>
      <c r="AD4" s="714" t="s">
        <v>773</v>
      </c>
      <c r="AE4" s="714"/>
      <c r="AF4" s="714"/>
      <c r="AG4" s="714"/>
      <c r="AH4" s="714"/>
      <c r="AI4" s="714" t="s">
        <v>3428</v>
      </c>
      <c r="AJ4" s="714"/>
      <c r="AK4" s="714"/>
      <c r="AL4" s="714"/>
      <c r="AM4" s="714"/>
      <c r="AN4" s="714" t="s">
        <v>3429</v>
      </c>
      <c r="AO4" s="714"/>
      <c r="AP4" s="714"/>
      <c r="AQ4" s="714"/>
      <c r="AR4" s="714"/>
      <c r="AS4" s="714" t="s">
        <v>3430</v>
      </c>
      <c r="AT4" s="714"/>
      <c r="AU4" s="714"/>
      <c r="AV4" s="714"/>
      <c r="AW4" s="714"/>
      <c r="AX4" s="714" t="s">
        <v>3431</v>
      </c>
      <c r="AY4" s="714"/>
      <c r="AZ4" s="714"/>
      <c r="BA4" s="714"/>
      <c r="BB4" s="714"/>
      <c r="BC4" s="714" t="s">
        <v>3432</v>
      </c>
      <c r="BD4" s="714"/>
      <c r="BE4" s="714"/>
      <c r="BF4" s="714"/>
      <c r="BG4" s="714"/>
      <c r="BH4" s="714" t="s">
        <v>3433</v>
      </c>
      <c r="BI4" s="714"/>
      <c r="BJ4" s="714"/>
      <c r="BK4" s="714"/>
      <c r="BL4" s="714"/>
      <c r="BM4" s="714" t="s">
        <v>3434</v>
      </c>
      <c r="BN4" s="714"/>
      <c r="BO4" s="714"/>
      <c r="BP4" s="714"/>
      <c r="BQ4" s="714"/>
      <c r="BR4" s="714" t="s">
        <v>3435</v>
      </c>
      <c r="BS4" s="714"/>
      <c r="BT4" s="714"/>
      <c r="BU4" s="714"/>
      <c r="BV4" s="714"/>
      <c r="BW4" s="714" t="s">
        <v>3436</v>
      </c>
      <c r="BX4" s="714"/>
      <c r="BY4" s="714"/>
      <c r="BZ4" s="714"/>
      <c r="CA4" s="714"/>
      <c r="CB4" s="714" t="s">
        <v>3437</v>
      </c>
      <c r="CC4" s="714"/>
      <c r="CD4" s="714"/>
      <c r="CE4" s="714"/>
      <c r="CF4" s="714"/>
      <c r="CG4" s="714" t="s">
        <v>3438</v>
      </c>
      <c r="CH4" s="714"/>
      <c r="CI4" s="714"/>
      <c r="CJ4" s="714"/>
      <c r="CK4" s="714"/>
      <c r="CL4" s="714" t="s">
        <v>3439</v>
      </c>
      <c r="CM4" s="714"/>
      <c r="CN4" s="714"/>
      <c r="CO4" s="714"/>
      <c r="CP4" s="714"/>
      <c r="CQ4" s="714" t="s">
        <v>3440</v>
      </c>
      <c r="CR4" s="714"/>
      <c r="CS4" s="714"/>
      <c r="CT4" s="714"/>
      <c r="CU4" s="714"/>
      <c r="CV4" s="714" t="s">
        <v>3441</v>
      </c>
      <c r="CW4" s="714"/>
      <c r="CX4" s="714"/>
      <c r="CY4" s="714"/>
      <c r="CZ4" s="714"/>
      <c r="DA4" s="714" t="s">
        <v>3442</v>
      </c>
      <c r="DB4" s="714"/>
      <c r="DC4" s="714"/>
      <c r="DD4" s="714"/>
      <c r="DE4" s="714"/>
      <c r="DF4" s="714" t="s">
        <v>3443</v>
      </c>
      <c r="DG4" s="714"/>
      <c r="DH4" s="714"/>
      <c r="DI4" s="714"/>
      <c r="DJ4" s="714"/>
      <c r="DK4" s="714" t="s">
        <v>3444</v>
      </c>
      <c r="DL4" s="714"/>
      <c r="DM4" s="714"/>
      <c r="DN4" s="714"/>
      <c r="DO4" s="714"/>
      <c r="DP4" s="706" t="s">
        <v>3445</v>
      </c>
      <c r="DQ4" s="706"/>
      <c r="DR4" s="706"/>
      <c r="DS4" s="706"/>
      <c r="DT4" s="706" t="s">
        <v>3498</v>
      </c>
      <c r="DU4" s="706"/>
      <c r="DV4" s="706"/>
      <c r="DW4" s="706"/>
      <c r="DX4" s="706"/>
      <c r="DY4" s="706"/>
      <c r="DZ4" s="706"/>
      <c r="EA4" s="706"/>
      <c r="EB4" s="706"/>
      <c r="EC4" s="706"/>
      <c r="ED4" s="706"/>
      <c r="EE4" s="706"/>
      <c r="EF4" s="477"/>
      <c r="EG4" s="477"/>
      <c r="EH4" s="477"/>
      <c r="EI4" s="518" t="s">
        <v>3852</v>
      </c>
      <c r="EJ4" s="477"/>
      <c r="EK4" s="477" t="s">
        <v>3853</v>
      </c>
      <c r="EL4" s="477"/>
      <c r="EM4" s="477" t="s">
        <v>3500</v>
      </c>
      <c r="EN4" s="477"/>
      <c r="EO4" s="477"/>
      <c r="EP4" s="477"/>
      <c r="EQ4" s="477"/>
      <c r="ER4" s="477"/>
      <c r="ES4" s="477"/>
      <c r="ET4" s="477"/>
    </row>
    <row r="5" spans="1:150" ht="25.5">
      <c r="A5" s="723"/>
      <c r="B5" s="725"/>
      <c r="C5" s="724"/>
      <c r="D5" s="725"/>
      <c r="E5" s="726"/>
      <c r="F5" s="724"/>
      <c r="G5" s="724"/>
      <c r="H5" s="726"/>
      <c r="I5" s="724"/>
      <c r="J5" s="724"/>
      <c r="K5" s="726"/>
      <c r="L5" s="724"/>
      <c r="M5" s="724"/>
      <c r="N5" s="715"/>
      <c r="O5" s="551" t="s">
        <v>3446</v>
      </c>
      <c r="P5" s="550" t="s">
        <v>3447</v>
      </c>
      <c r="Q5" s="550" t="s">
        <v>3448</v>
      </c>
      <c r="R5" s="550" t="s">
        <v>3721</v>
      </c>
      <c r="S5" s="552" t="s">
        <v>3854</v>
      </c>
      <c r="T5" s="552" t="s">
        <v>3450</v>
      </c>
      <c r="U5" s="553" t="s">
        <v>3631</v>
      </c>
      <c r="V5" s="553" t="s">
        <v>3448</v>
      </c>
      <c r="W5" s="553" t="s">
        <v>3721</v>
      </c>
      <c r="X5" s="550" t="s">
        <v>3446</v>
      </c>
      <c r="Y5" s="552" t="s">
        <v>3450</v>
      </c>
      <c r="Z5" s="553" t="s">
        <v>3631</v>
      </c>
      <c r="AA5" s="553" t="s">
        <v>3448</v>
      </c>
      <c r="AB5" s="553" t="s">
        <v>3721</v>
      </c>
      <c r="AC5" s="550" t="s">
        <v>3446</v>
      </c>
      <c r="AD5" s="552" t="s">
        <v>3450</v>
      </c>
      <c r="AE5" s="553" t="s">
        <v>3855</v>
      </c>
      <c r="AF5" s="553" t="s">
        <v>3448</v>
      </c>
      <c r="AG5" s="553" t="s">
        <v>3721</v>
      </c>
      <c r="AH5" s="550" t="s">
        <v>3446</v>
      </c>
      <c r="AI5" s="552" t="s">
        <v>3450</v>
      </c>
      <c r="AJ5" s="553" t="s">
        <v>3855</v>
      </c>
      <c r="AK5" s="553" t="s">
        <v>3448</v>
      </c>
      <c r="AL5" s="553" t="s">
        <v>3721</v>
      </c>
      <c r="AM5" s="550" t="s">
        <v>3446</v>
      </c>
      <c r="AN5" s="552" t="s">
        <v>3450</v>
      </c>
      <c r="AO5" s="553" t="s">
        <v>3855</v>
      </c>
      <c r="AP5" s="553" t="s">
        <v>3448</v>
      </c>
      <c r="AQ5" s="553" t="s">
        <v>3721</v>
      </c>
      <c r="AR5" s="550" t="s">
        <v>3446</v>
      </c>
      <c r="AS5" s="552" t="s">
        <v>3450</v>
      </c>
      <c r="AT5" s="553" t="s">
        <v>3855</v>
      </c>
      <c r="AU5" s="553" t="s">
        <v>3448</v>
      </c>
      <c r="AV5" s="553" t="s">
        <v>3721</v>
      </c>
      <c r="AW5" s="550" t="s">
        <v>3446</v>
      </c>
      <c r="AX5" s="552" t="s">
        <v>3450</v>
      </c>
      <c r="AY5" s="553" t="s">
        <v>3855</v>
      </c>
      <c r="AZ5" s="553" t="s">
        <v>3448</v>
      </c>
      <c r="BA5" s="553" t="s">
        <v>3721</v>
      </c>
      <c r="BB5" s="550" t="s">
        <v>3446</v>
      </c>
      <c r="BC5" s="552" t="s">
        <v>3450</v>
      </c>
      <c r="BD5" s="553" t="s">
        <v>3855</v>
      </c>
      <c r="BE5" s="553" t="s">
        <v>3448</v>
      </c>
      <c r="BF5" s="553" t="s">
        <v>3721</v>
      </c>
      <c r="BG5" s="550" t="s">
        <v>3446</v>
      </c>
      <c r="BH5" s="552" t="s">
        <v>3450</v>
      </c>
      <c r="BI5" s="553" t="s">
        <v>3855</v>
      </c>
      <c r="BJ5" s="553" t="s">
        <v>3448</v>
      </c>
      <c r="BK5" s="553" t="s">
        <v>3721</v>
      </c>
      <c r="BL5" s="550" t="s">
        <v>3446</v>
      </c>
      <c r="BM5" s="552" t="s">
        <v>3450</v>
      </c>
      <c r="BN5" s="553" t="s">
        <v>3855</v>
      </c>
      <c r="BO5" s="553" t="s">
        <v>3448</v>
      </c>
      <c r="BP5" s="553" t="s">
        <v>3721</v>
      </c>
      <c r="BQ5" s="550" t="s">
        <v>3446</v>
      </c>
      <c r="BR5" s="552" t="s">
        <v>3450</v>
      </c>
      <c r="BS5" s="553" t="s">
        <v>3855</v>
      </c>
      <c r="BT5" s="553" t="s">
        <v>3448</v>
      </c>
      <c r="BU5" s="553" t="s">
        <v>3721</v>
      </c>
      <c r="BV5" s="550" t="s">
        <v>3446</v>
      </c>
      <c r="BW5" s="552" t="s">
        <v>3450</v>
      </c>
      <c r="BX5" s="553" t="s">
        <v>3855</v>
      </c>
      <c r="BY5" s="553" t="s">
        <v>3448</v>
      </c>
      <c r="BZ5" s="553" t="s">
        <v>3721</v>
      </c>
      <c r="CA5" s="550" t="s">
        <v>3446</v>
      </c>
      <c r="CB5" s="552" t="s">
        <v>3450</v>
      </c>
      <c r="CC5" s="553" t="s">
        <v>3855</v>
      </c>
      <c r="CD5" s="553" t="s">
        <v>3448</v>
      </c>
      <c r="CE5" s="553" t="s">
        <v>3721</v>
      </c>
      <c r="CF5" s="550" t="s">
        <v>3446</v>
      </c>
      <c r="CG5" s="552" t="s">
        <v>3450</v>
      </c>
      <c r="CH5" s="553" t="s">
        <v>3855</v>
      </c>
      <c r="CI5" s="553" t="s">
        <v>3448</v>
      </c>
      <c r="CJ5" s="553" t="s">
        <v>3721</v>
      </c>
      <c r="CK5" s="550" t="s">
        <v>3446</v>
      </c>
      <c r="CL5" s="552" t="s">
        <v>3450</v>
      </c>
      <c r="CM5" s="553" t="s">
        <v>3855</v>
      </c>
      <c r="CN5" s="553" t="s">
        <v>3448</v>
      </c>
      <c r="CO5" s="553" t="s">
        <v>3721</v>
      </c>
      <c r="CP5" s="550" t="s">
        <v>3446</v>
      </c>
      <c r="CQ5" s="552" t="s">
        <v>3450</v>
      </c>
      <c r="CR5" s="553" t="s">
        <v>3855</v>
      </c>
      <c r="CS5" s="553" t="s">
        <v>3448</v>
      </c>
      <c r="CT5" s="553" t="s">
        <v>3721</v>
      </c>
      <c r="CU5" s="550" t="s">
        <v>3446</v>
      </c>
      <c r="CV5" s="552" t="s">
        <v>3450</v>
      </c>
      <c r="CW5" s="553" t="s">
        <v>3855</v>
      </c>
      <c r="CX5" s="553" t="s">
        <v>3448</v>
      </c>
      <c r="CY5" s="553" t="s">
        <v>3721</v>
      </c>
      <c r="CZ5" s="550" t="s">
        <v>3446</v>
      </c>
      <c r="DA5" s="552" t="s">
        <v>3450</v>
      </c>
      <c r="DB5" s="553" t="s">
        <v>3855</v>
      </c>
      <c r="DC5" s="553" t="s">
        <v>3448</v>
      </c>
      <c r="DD5" s="553" t="s">
        <v>3721</v>
      </c>
      <c r="DE5" s="550" t="s">
        <v>3446</v>
      </c>
      <c r="DF5" s="552" t="s">
        <v>3450</v>
      </c>
      <c r="DG5" s="553" t="s">
        <v>3855</v>
      </c>
      <c r="DH5" s="553" t="s">
        <v>3448</v>
      </c>
      <c r="DI5" s="553" t="s">
        <v>3721</v>
      </c>
      <c r="DJ5" s="550" t="s">
        <v>3446</v>
      </c>
      <c r="DK5" s="552" t="s">
        <v>3450</v>
      </c>
      <c r="DL5" s="553" t="s">
        <v>3855</v>
      </c>
      <c r="DM5" s="553" t="s">
        <v>3448</v>
      </c>
      <c r="DN5" s="553" t="s">
        <v>3721</v>
      </c>
      <c r="DO5" s="554" t="s">
        <v>3446</v>
      </c>
      <c r="DP5" s="476" t="s">
        <v>34</v>
      </c>
      <c r="DQ5" s="480" t="s">
        <v>3452</v>
      </c>
      <c r="DR5" s="480" t="s">
        <v>159</v>
      </c>
      <c r="DS5" s="480" t="s">
        <v>3452</v>
      </c>
      <c r="DT5" s="481" t="s">
        <v>3501</v>
      </c>
      <c r="DU5" s="480" t="s">
        <v>3452</v>
      </c>
      <c r="DV5" s="481" t="s">
        <v>3502</v>
      </c>
      <c r="DW5" s="480" t="s">
        <v>3452</v>
      </c>
      <c r="DX5" s="481" t="s">
        <v>3503</v>
      </c>
      <c r="DY5" s="480" t="s">
        <v>3452</v>
      </c>
      <c r="DZ5" s="481" t="s">
        <v>3504</v>
      </c>
      <c r="EA5" s="480" t="s">
        <v>3452</v>
      </c>
      <c r="EB5" s="481" t="s">
        <v>3505</v>
      </c>
      <c r="EC5" s="480" t="s">
        <v>3452</v>
      </c>
      <c r="ED5" s="481" t="s">
        <v>3506</v>
      </c>
      <c r="EE5" s="480" t="s">
        <v>3452</v>
      </c>
      <c r="EF5" s="482" t="s">
        <v>3507</v>
      </c>
      <c r="EG5" s="482" t="s">
        <v>3507</v>
      </c>
      <c r="EH5" s="124" t="s">
        <v>3759</v>
      </c>
      <c r="EI5" s="124" t="s">
        <v>3452</v>
      </c>
      <c r="EJ5" s="124" t="s">
        <v>3760</v>
      </c>
      <c r="EK5" s="124" t="s">
        <v>3452</v>
      </c>
      <c r="EL5" s="124"/>
      <c r="EM5" s="409" t="s">
        <v>33</v>
      </c>
      <c r="EN5" s="409" t="s">
        <v>3510</v>
      </c>
      <c r="EO5" s="409" t="s">
        <v>3511</v>
      </c>
      <c r="EP5" s="409" t="s">
        <v>3510</v>
      </c>
      <c r="EQ5" s="409" t="s">
        <v>3512</v>
      </c>
      <c r="ER5" s="409" t="s">
        <v>3510</v>
      </c>
      <c r="ES5" s="409" t="s">
        <v>3513</v>
      </c>
      <c r="ET5" s="409" t="s">
        <v>3514</v>
      </c>
    </row>
    <row r="6" spans="1:150">
      <c r="A6" s="483">
        <v>1</v>
      </c>
      <c r="B6" s="484">
        <v>2</v>
      </c>
      <c r="C6" s="484"/>
      <c r="D6" s="484">
        <v>3</v>
      </c>
      <c r="E6" s="485">
        <v>4</v>
      </c>
      <c r="F6" s="485">
        <v>5</v>
      </c>
      <c r="G6" s="485">
        <v>6</v>
      </c>
      <c r="H6" s="485">
        <v>5</v>
      </c>
      <c r="I6" s="485"/>
      <c r="J6" s="485">
        <v>6</v>
      </c>
      <c r="K6" s="485">
        <v>7</v>
      </c>
      <c r="L6" s="485">
        <v>8</v>
      </c>
      <c r="M6" s="485"/>
      <c r="N6" s="555">
        <v>9</v>
      </c>
      <c r="O6" s="485">
        <v>10</v>
      </c>
      <c r="P6" s="485"/>
      <c r="Q6" s="485"/>
      <c r="R6" s="485">
        <v>11</v>
      </c>
      <c r="S6" s="485">
        <v>6</v>
      </c>
      <c r="T6" s="485">
        <v>7</v>
      </c>
      <c r="U6" s="485">
        <v>8</v>
      </c>
      <c r="V6" s="485">
        <v>9</v>
      </c>
      <c r="W6" s="485"/>
      <c r="X6" s="485">
        <v>10</v>
      </c>
      <c r="Y6" s="485">
        <v>11</v>
      </c>
      <c r="Z6" s="485">
        <v>12</v>
      </c>
      <c r="AA6" s="485">
        <v>13</v>
      </c>
      <c r="AB6" s="485"/>
      <c r="AC6" s="485">
        <v>14</v>
      </c>
      <c r="AD6" s="485">
        <v>15</v>
      </c>
      <c r="AE6" s="485">
        <v>16</v>
      </c>
      <c r="AF6" s="485">
        <v>17</v>
      </c>
      <c r="AG6" s="485"/>
      <c r="AH6" s="485">
        <v>18</v>
      </c>
      <c r="AI6" s="485">
        <v>19</v>
      </c>
      <c r="AJ6" s="485">
        <v>20</v>
      </c>
      <c r="AK6" s="485">
        <v>21</v>
      </c>
      <c r="AL6" s="485"/>
      <c r="AM6" s="485">
        <v>22</v>
      </c>
      <c r="AN6" s="485">
        <v>19</v>
      </c>
      <c r="AO6" s="485">
        <v>20</v>
      </c>
      <c r="AP6" s="485">
        <v>21</v>
      </c>
      <c r="AQ6" s="485"/>
      <c r="AR6" s="485">
        <v>22</v>
      </c>
      <c r="AS6" s="485">
        <v>19</v>
      </c>
      <c r="AT6" s="485">
        <v>20</v>
      </c>
      <c r="AU6" s="485">
        <v>21</v>
      </c>
      <c r="AV6" s="485"/>
      <c r="AW6" s="485">
        <v>22</v>
      </c>
      <c r="AX6" s="485">
        <v>19</v>
      </c>
      <c r="AY6" s="485">
        <v>20</v>
      </c>
      <c r="AZ6" s="485">
        <v>21</v>
      </c>
      <c r="BA6" s="485"/>
      <c r="BB6" s="485">
        <v>22</v>
      </c>
      <c r="BC6" s="485">
        <v>19</v>
      </c>
      <c r="BD6" s="485">
        <v>20</v>
      </c>
      <c r="BE6" s="485">
        <v>21</v>
      </c>
      <c r="BF6" s="485"/>
      <c r="BG6" s="485">
        <v>22</v>
      </c>
      <c r="BH6" s="485">
        <v>19</v>
      </c>
      <c r="BI6" s="485">
        <v>20</v>
      </c>
      <c r="BJ6" s="485">
        <v>21</v>
      </c>
      <c r="BK6" s="485"/>
      <c r="BL6" s="485">
        <v>22</v>
      </c>
      <c r="BM6" s="485">
        <v>19</v>
      </c>
      <c r="BN6" s="485">
        <v>20</v>
      </c>
      <c r="BO6" s="485">
        <v>21</v>
      </c>
      <c r="BP6" s="485"/>
      <c r="BQ6" s="485">
        <v>22</v>
      </c>
      <c r="BR6" s="485">
        <v>19</v>
      </c>
      <c r="BS6" s="485">
        <v>20</v>
      </c>
      <c r="BT6" s="485">
        <v>21</v>
      </c>
      <c r="BU6" s="485"/>
      <c r="BV6" s="485">
        <v>22</v>
      </c>
      <c r="BW6" s="485">
        <v>19</v>
      </c>
      <c r="BX6" s="485">
        <v>20</v>
      </c>
      <c r="BY6" s="485">
        <v>21</v>
      </c>
      <c r="BZ6" s="485"/>
      <c r="CA6" s="485">
        <v>22</v>
      </c>
      <c r="CB6" s="485">
        <v>19</v>
      </c>
      <c r="CC6" s="485">
        <v>20</v>
      </c>
      <c r="CD6" s="485">
        <v>21</v>
      </c>
      <c r="CE6" s="485"/>
      <c r="CF6" s="485">
        <v>22</v>
      </c>
      <c r="CG6" s="485">
        <v>19</v>
      </c>
      <c r="CH6" s="485">
        <v>20</v>
      </c>
      <c r="CI6" s="485">
        <v>21</v>
      </c>
      <c r="CJ6" s="485"/>
      <c r="CK6" s="485">
        <v>22</v>
      </c>
      <c r="CL6" s="485">
        <v>19</v>
      </c>
      <c r="CM6" s="485">
        <v>20</v>
      </c>
      <c r="CN6" s="485">
        <v>21</v>
      </c>
      <c r="CO6" s="485"/>
      <c r="CP6" s="485">
        <v>22</v>
      </c>
      <c r="CQ6" s="485">
        <v>19</v>
      </c>
      <c r="CR6" s="485">
        <v>20</v>
      </c>
      <c r="CS6" s="485">
        <v>21</v>
      </c>
      <c r="CT6" s="485"/>
      <c r="CU6" s="485">
        <v>22</v>
      </c>
      <c r="CV6" s="485">
        <v>19</v>
      </c>
      <c r="CW6" s="485">
        <v>20</v>
      </c>
      <c r="CX6" s="485">
        <v>21</v>
      </c>
      <c r="CY6" s="485"/>
      <c r="CZ6" s="485">
        <v>22</v>
      </c>
      <c r="DA6" s="485">
        <v>19</v>
      </c>
      <c r="DB6" s="485">
        <v>20</v>
      </c>
      <c r="DC6" s="485">
        <v>21</v>
      </c>
      <c r="DD6" s="485"/>
      <c r="DE6" s="485">
        <v>22</v>
      </c>
      <c r="DF6" s="485">
        <v>19</v>
      </c>
      <c r="DG6" s="485">
        <v>20</v>
      </c>
      <c r="DH6" s="485">
        <v>21</v>
      </c>
      <c r="DI6" s="485"/>
      <c r="DJ6" s="485">
        <v>22</v>
      </c>
      <c r="DK6" s="485">
        <v>19</v>
      </c>
      <c r="DL6" s="485">
        <v>20</v>
      </c>
      <c r="DM6" s="485">
        <v>21</v>
      </c>
      <c r="DN6" s="485"/>
      <c r="DO6" s="487">
        <v>22</v>
      </c>
      <c r="DP6" s="476">
        <v>8</v>
      </c>
      <c r="DQ6" s="488">
        <v>9</v>
      </c>
      <c r="DR6" s="488">
        <v>10</v>
      </c>
      <c r="DS6" s="488">
        <v>11</v>
      </c>
      <c r="DT6" s="488">
        <v>12</v>
      </c>
      <c r="DU6" s="488">
        <v>13</v>
      </c>
      <c r="DV6" s="488">
        <v>14</v>
      </c>
      <c r="DW6" s="488">
        <v>15</v>
      </c>
      <c r="DX6" s="488">
        <v>16</v>
      </c>
      <c r="DY6" s="488">
        <v>17</v>
      </c>
      <c r="DZ6" s="488">
        <v>18</v>
      </c>
      <c r="EA6" s="488">
        <v>19</v>
      </c>
      <c r="EB6" s="488">
        <v>20</v>
      </c>
      <c r="EC6" s="488">
        <v>21</v>
      </c>
      <c r="ED6" s="488">
        <v>22</v>
      </c>
      <c r="EE6" s="488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38.25">
      <c r="A7" s="396"/>
      <c r="B7" s="519" t="s">
        <v>4327</v>
      </c>
      <c r="C7" s="519"/>
      <c r="D7" s="520"/>
      <c r="E7" s="292"/>
      <c r="F7" s="292"/>
      <c r="G7" s="292"/>
      <c r="H7" s="292"/>
      <c r="I7" s="521">
        <f t="shared" ref="I7:I26" si="0">SUM(J7-G7/20)</f>
        <v>0</v>
      </c>
      <c r="J7" s="281">
        <f>SUM((G7*6*21)/(8*20*100))+(G7/20)</f>
        <v>0</v>
      </c>
      <c r="K7" s="292"/>
      <c r="L7" s="400"/>
      <c r="M7" s="521">
        <f t="shared" ref="M7:M78" si="1">SUM(L7*I7)</f>
        <v>0</v>
      </c>
      <c r="N7" s="298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9"/>
      <c r="DP7" s="490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338"/>
      <c r="EG7" s="338"/>
      <c r="EH7" s="491"/>
      <c r="EI7" s="491"/>
      <c r="EJ7" s="491"/>
      <c r="EK7" s="491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63.75" thickBot="1">
      <c r="A8" s="522">
        <v>1</v>
      </c>
      <c r="B8" s="556" t="s">
        <v>4328</v>
      </c>
      <c r="C8" s="556" t="s">
        <v>4329</v>
      </c>
      <c r="D8" s="522" t="s">
        <v>3788</v>
      </c>
      <c r="E8" s="537">
        <v>42500</v>
      </c>
      <c r="F8" s="537">
        <v>5000</v>
      </c>
      <c r="G8" s="404">
        <f>SUM(E8:F8)</f>
        <v>47500</v>
      </c>
      <c r="H8" s="292"/>
      <c r="I8" s="521">
        <f t="shared" si="0"/>
        <v>374.0625</v>
      </c>
      <c r="J8" s="281">
        <f>SUM((G8*6*21)/(8*20*100))+(G8/20)</f>
        <v>2749.0625</v>
      </c>
      <c r="K8" s="413" t="s">
        <v>4330</v>
      </c>
      <c r="L8" s="400">
        <v>2</v>
      </c>
      <c r="M8" s="521">
        <f t="shared" si="1"/>
        <v>748.125</v>
      </c>
      <c r="N8" s="281">
        <f>SUM(L8*J8)</f>
        <v>5498.125</v>
      </c>
      <c r="O8" s="282">
        <f>SUM(P8:Q8)</f>
        <v>0</v>
      </c>
      <c r="P8" s="282">
        <f t="shared" ref="P8:R23" si="2">SUM(U8,Z8,AE8,AJ8,AO8,AT8,AY8,BD8,BI8,BN8,BS8,BX8,CC8,CH8,CM8,CR8,CW8,DB8,DG8,DL8)</f>
        <v>0</v>
      </c>
      <c r="Q8" s="282">
        <f t="shared" si="2"/>
        <v>0</v>
      </c>
      <c r="R8" s="282">
        <f t="shared" si="2"/>
        <v>0</v>
      </c>
      <c r="S8" s="557">
        <v>40459</v>
      </c>
      <c r="T8" s="379"/>
      <c r="U8" s="292"/>
      <c r="V8" s="292"/>
      <c r="W8" s="292"/>
      <c r="X8" s="292">
        <f t="shared" ref="X8:X68" si="3">SUM(U8:W8)</f>
        <v>0</v>
      </c>
      <c r="Y8" s="292"/>
      <c r="Z8" s="292"/>
      <c r="AA8" s="292"/>
      <c r="AB8" s="292"/>
      <c r="AC8" s="292">
        <f t="shared" ref="AC8:AC41" si="4">SUM(Z8:AB8)</f>
        <v>0</v>
      </c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9"/>
      <c r="DP8" s="490"/>
      <c r="DQ8" s="292"/>
      <c r="DR8" s="292">
        <v>1</v>
      </c>
      <c r="DS8" s="292">
        <v>47500</v>
      </c>
      <c r="DT8" s="292">
        <v>1</v>
      </c>
      <c r="DU8" s="292">
        <v>47500</v>
      </c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338">
        <f t="shared" ref="EF8:EG23" si="5">SUM(ED8,EB8,DZ8,DX8,DV8,DT8)</f>
        <v>1</v>
      </c>
      <c r="EG8" s="338">
        <f t="shared" si="5"/>
        <v>47500</v>
      </c>
      <c r="EH8" s="491"/>
      <c r="EI8" s="491"/>
      <c r="EJ8" s="491">
        <v>1</v>
      </c>
      <c r="EK8" s="491">
        <v>47500</v>
      </c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77.25" thickBot="1">
      <c r="A9" s="528">
        <v>2</v>
      </c>
      <c r="B9" s="556" t="s">
        <v>4331</v>
      </c>
      <c r="C9" s="556" t="s">
        <v>4332</v>
      </c>
      <c r="D9" s="522" t="s">
        <v>3788</v>
      </c>
      <c r="E9" s="537">
        <v>42500</v>
      </c>
      <c r="F9" s="537">
        <v>5000</v>
      </c>
      <c r="G9" s="404">
        <f t="shared" ref="G9:G78" si="6">SUM(E9:F9)</f>
        <v>47500</v>
      </c>
      <c r="H9" s="292"/>
      <c r="I9" s="521">
        <f t="shared" si="0"/>
        <v>374.0625</v>
      </c>
      <c r="J9" s="281">
        <f t="shared" ref="J9:J78" si="7">SUM((G9*6*21)/(8*20*100))+(G9/20)</f>
        <v>2749.0625</v>
      </c>
      <c r="K9" s="412" t="s">
        <v>4333</v>
      </c>
      <c r="L9" s="400">
        <v>2</v>
      </c>
      <c r="M9" s="521">
        <f t="shared" si="1"/>
        <v>748.125</v>
      </c>
      <c r="N9" s="281">
        <f t="shared" ref="N9:N78" si="8">SUM(L9*J9)</f>
        <v>5498.125</v>
      </c>
      <c r="O9" s="282">
        <f t="shared" ref="O9:O78" si="9">SUM(P9:Q9)</f>
        <v>2750</v>
      </c>
      <c r="P9" s="282">
        <f t="shared" si="2"/>
        <v>2375</v>
      </c>
      <c r="Q9" s="282">
        <f t="shared" si="2"/>
        <v>375</v>
      </c>
      <c r="R9" s="282">
        <f t="shared" si="2"/>
        <v>0</v>
      </c>
      <c r="S9" s="558">
        <v>40520</v>
      </c>
      <c r="T9" s="379" t="s">
        <v>3666</v>
      </c>
      <c r="U9" s="292">
        <v>2375</v>
      </c>
      <c r="V9" s="292">
        <v>375</v>
      </c>
      <c r="W9" s="292"/>
      <c r="X9" s="292">
        <f t="shared" si="3"/>
        <v>2750</v>
      </c>
      <c r="Y9" s="292"/>
      <c r="Z9" s="292"/>
      <c r="AA9" s="292"/>
      <c r="AB9" s="292"/>
      <c r="AC9" s="292">
        <f t="shared" si="4"/>
        <v>0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9"/>
      <c r="DP9" s="490">
        <v>1</v>
      </c>
      <c r="DQ9" s="292">
        <v>47500</v>
      </c>
      <c r="DR9" s="292"/>
      <c r="DS9" s="292"/>
      <c r="DT9" s="292">
        <v>1</v>
      </c>
      <c r="DU9" s="292">
        <v>47500</v>
      </c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338">
        <f t="shared" si="5"/>
        <v>1</v>
      </c>
      <c r="EG9" s="338">
        <f t="shared" si="5"/>
        <v>47500</v>
      </c>
      <c r="EH9" s="491"/>
      <c r="EI9" s="491"/>
      <c r="EJ9" s="491">
        <v>1</v>
      </c>
      <c r="EK9" s="491">
        <v>47500</v>
      </c>
      <c r="EL9" s="11"/>
      <c r="EM9" s="11"/>
      <c r="EN9" s="11"/>
      <c r="EO9" s="11"/>
      <c r="EP9" s="11"/>
      <c r="EQ9" s="11"/>
      <c r="ER9" s="11"/>
      <c r="ES9" s="11"/>
      <c r="ET9" s="11"/>
    </row>
    <row r="10" spans="1:150" ht="77.25" thickBot="1">
      <c r="A10" s="522">
        <v>3</v>
      </c>
      <c r="B10" s="556" t="s">
        <v>4334</v>
      </c>
      <c r="C10" s="556" t="s">
        <v>155</v>
      </c>
      <c r="D10" s="522" t="s">
        <v>3788</v>
      </c>
      <c r="E10" s="537">
        <v>42500</v>
      </c>
      <c r="F10" s="537">
        <v>5000</v>
      </c>
      <c r="G10" s="404">
        <f t="shared" si="6"/>
        <v>47500</v>
      </c>
      <c r="H10" s="292"/>
      <c r="I10" s="521">
        <f t="shared" si="0"/>
        <v>374.0625</v>
      </c>
      <c r="J10" s="281">
        <f t="shared" si="7"/>
        <v>2749.0625</v>
      </c>
      <c r="K10" s="412" t="s">
        <v>4335</v>
      </c>
      <c r="L10" s="400">
        <v>2</v>
      </c>
      <c r="M10" s="521">
        <f t="shared" si="1"/>
        <v>748.125</v>
      </c>
      <c r="N10" s="281">
        <f t="shared" si="8"/>
        <v>5498.125</v>
      </c>
      <c r="O10" s="282">
        <f t="shared" si="9"/>
        <v>2750</v>
      </c>
      <c r="P10" s="282">
        <f t="shared" si="2"/>
        <v>2375</v>
      </c>
      <c r="Q10" s="282">
        <f t="shared" si="2"/>
        <v>375</v>
      </c>
      <c r="R10" s="282">
        <f t="shared" si="2"/>
        <v>0</v>
      </c>
      <c r="S10" s="559" t="s">
        <v>4336</v>
      </c>
      <c r="T10" s="379" t="s">
        <v>3665</v>
      </c>
      <c r="U10" s="292">
        <v>2375</v>
      </c>
      <c r="V10" s="292">
        <v>375</v>
      </c>
      <c r="W10" s="292"/>
      <c r="X10" s="292">
        <f t="shared" si="3"/>
        <v>2750</v>
      </c>
      <c r="Y10" s="292"/>
      <c r="Z10" s="292"/>
      <c r="AA10" s="292"/>
      <c r="AB10" s="292"/>
      <c r="AC10" s="292">
        <f t="shared" si="4"/>
        <v>0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9"/>
      <c r="DP10" s="490">
        <v>1</v>
      </c>
      <c r="DQ10" s="292">
        <v>47500</v>
      </c>
      <c r="DR10" s="292"/>
      <c r="DS10" s="292"/>
      <c r="DT10" s="292">
        <v>1</v>
      </c>
      <c r="DU10" s="292">
        <v>47500</v>
      </c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338">
        <f t="shared" si="5"/>
        <v>1</v>
      </c>
      <c r="EG10" s="338">
        <f t="shared" si="5"/>
        <v>47500</v>
      </c>
      <c r="EH10" s="491">
        <v>1</v>
      </c>
      <c r="EI10" s="491">
        <v>47500</v>
      </c>
      <c r="EJ10" s="491"/>
      <c r="EK10" s="491"/>
      <c r="EL10" s="11"/>
      <c r="EM10" s="11"/>
      <c r="EN10" s="11"/>
      <c r="EO10" s="11"/>
      <c r="EP10" s="11"/>
      <c r="EQ10" s="11"/>
      <c r="ER10" s="11"/>
      <c r="ES10" s="11"/>
      <c r="ET10" s="11"/>
    </row>
    <row r="11" spans="1:150" ht="77.25" thickBot="1">
      <c r="A11" s="528">
        <v>4</v>
      </c>
      <c r="B11" s="556" t="s">
        <v>4337</v>
      </c>
      <c r="C11" s="556" t="s">
        <v>155</v>
      </c>
      <c r="D11" s="522" t="s">
        <v>3788</v>
      </c>
      <c r="E11" s="537">
        <v>42500</v>
      </c>
      <c r="F11" s="537">
        <v>5000</v>
      </c>
      <c r="G11" s="404">
        <f t="shared" si="6"/>
        <v>47500</v>
      </c>
      <c r="H11" s="292"/>
      <c r="I11" s="521">
        <f t="shared" si="0"/>
        <v>374.0625</v>
      </c>
      <c r="J11" s="281">
        <f t="shared" si="7"/>
        <v>2749.0625</v>
      </c>
      <c r="K11" s="412" t="s">
        <v>4338</v>
      </c>
      <c r="L11" s="400">
        <v>2</v>
      </c>
      <c r="M11" s="521">
        <f t="shared" si="1"/>
        <v>748.125</v>
      </c>
      <c r="N11" s="281">
        <f t="shared" si="8"/>
        <v>5498.125</v>
      </c>
      <c r="O11" s="282">
        <f t="shared" si="9"/>
        <v>2750</v>
      </c>
      <c r="P11" s="282">
        <f t="shared" si="2"/>
        <v>2375</v>
      </c>
      <c r="Q11" s="282">
        <f t="shared" si="2"/>
        <v>375</v>
      </c>
      <c r="R11" s="282">
        <f t="shared" si="2"/>
        <v>0</v>
      </c>
      <c r="S11" s="559" t="s">
        <v>4339</v>
      </c>
      <c r="T11" s="379" t="s">
        <v>3666</v>
      </c>
      <c r="U11" s="292">
        <v>2375</v>
      </c>
      <c r="V11" s="292">
        <v>375</v>
      </c>
      <c r="W11" s="292"/>
      <c r="X11" s="292">
        <f t="shared" si="3"/>
        <v>2750</v>
      </c>
      <c r="Y11" s="292"/>
      <c r="Z11" s="292"/>
      <c r="AA11" s="292"/>
      <c r="AB11" s="292"/>
      <c r="AC11" s="292">
        <f t="shared" si="4"/>
        <v>0</v>
      </c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9"/>
      <c r="DP11" s="490">
        <v>1</v>
      </c>
      <c r="DQ11" s="292">
        <v>47500</v>
      </c>
      <c r="DR11" s="292"/>
      <c r="DS11" s="292"/>
      <c r="DT11" s="292">
        <v>1</v>
      </c>
      <c r="DU11" s="292">
        <v>47500</v>
      </c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338">
        <f t="shared" si="5"/>
        <v>1</v>
      </c>
      <c r="EG11" s="338">
        <f t="shared" si="5"/>
        <v>47500</v>
      </c>
      <c r="EH11" s="491">
        <v>1</v>
      </c>
      <c r="EI11" s="491">
        <v>47500</v>
      </c>
      <c r="EJ11" s="491"/>
      <c r="EK11" s="491"/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ht="79.5" thickBot="1">
      <c r="A12" s="522">
        <v>5</v>
      </c>
      <c r="B12" s="556" t="s">
        <v>4340</v>
      </c>
      <c r="C12" s="556" t="s">
        <v>155</v>
      </c>
      <c r="D12" s="522" t="s">
        <v>3788</v>
      </c>
      <c r="E12" s="537">
        <v>42500</v>
      </c>
      <c r="F12" s="537">
        <v>5000</v>
      </c>
      <c r="G12" s="404">
        <f t="shared" si="6"/>
        <v>47500</v>
      </c>
      <c r="H12" s="292"/>
      <c r="I12" s="521">
        <f t="shared" si="0"/>
        <v>374.0625</v>
      </c>
      <c r="J12" s="281">
        <f t="shared" si="7"/>
        <v>2749.0625</v>
      </c>
      <c r="K12" s="412" t="s">
        <v>4341</v>
      </c>
      <c r="L12" s="400">
        <v>2</v>
      </c>
      <c r="M12" s="521">
        <f t="shared" si="1"/>
        <v>748.125</v>
      </c>
      <c r="N12" s="281">
        <f t="shared" si="8"/>
        <v>5498.125</v>
      </c>
      <c r="O12" s="282">
        <f t="shared" si="9"/>
        <v>0</v>
      </c>
      <c r="P12" s="282">
        <f t="shared" si="2"/>
        <v>0</v>
      </c>
      <c r="Q12" s="282">
        <f t="shared" si="2"/>
        <v>0</v>
      </c>
      <c r="R12" s="282">
        <f t="shared" si="2"/>
        <v>0</v>
      </c>
      <c r="S12" s="559" t="s">
        <v>4336</v>
      </c>
      <c r="T12" s="379"/>
      <c r="U12" s="292"/>
      <c r="V12" s="292"/>
      <c r="W12" s="292"/>
      <c r="X12" s="292">
        <f t="shared" si="3"/>
        <v>0</v>
      </c>
      <c r="Y12" s="292"/>
      <c r="Z12" s="292"/>
      <c r="AA12" s="292"/>
      <c r="AB12" s="292"/>
      <c r="AC12" s="292">
        <f t="shared" si="4"/>
        <v>0</v>
      </c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9"/>
      <c r="DP12" s="490">
        <v>1</v>
      </c>
      <c r="DQ12" s="292">
        <v>47500</v>
      </c>
      <c r="DR12" s="292"/>
      <c r="DS12" s="292"/>
      <c r="DT12" s="292">
        <v>1</v>
      </c>
      <c r="DU12" s="292">
        <v>47500</v>
      </c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338">
        <f t="shared" si="5"/>
        <v>1</v>
      </c>
      <c r="EG12" s="338">
        <f t="shared" si="5"/>
        <v>47500</v>
      </c>
      <c r="EH12" s="491">
        <v>1</v>
      </c>
      <c r="EI12" s="491">
        <v>47500</v>
      </c>
      <c r="EJ12" s="491"/>
      <c r="EK12" s="491"/>
      <c r="EL12" s="11"/>
      <c r="EM12" s="11"/>
      <c r="EN12" s="11"/>
      <c r="EO12" s="11"/>
      <c r="EP12" s="11"/>
      <c r="EQ12" s="11"/>
      <c r="ER12" s="11"/>
      <c r="ES12" s="11"/>
      <c r="ET12" s="11"/>
    </row>
    <row r="13" spans="1:150" ht="77.25" thickBot="1">
      <c r="A13" s="528">
        <v>6</v>
      </c>
      <c r="B13" s="556" t="s">
        <v>4342</v>
      </c>
      <c r="C13" s="556" t="s">
        <v>155</v>
      </c>
      <c r="D13" s="528" t="s">
        <v>271</v>
      </c>
      <c r="E13" s="560">
        <v>42500</v>
      </c>
      <c r="F13" s="560">
        <v>5000</v>
      </c>
      <c r="G13" s="404">
        <f t="shared" si="6"/>
        <v>47500</v>
      </c>
      <c r="H13" s="292"/>
      <c r="I13" s="521">
        <f t="shared" si="0"/>
        <v>374.0625</v>
      </c>
      <c r="J13" s="281">
        <f t="shared" si="7"/>
        <v>2749.0625</v>
      </c>
      <c r="K13" s="412" t="s">
        <v>4343</v>
      </c>
      <c r="L13" s="400">
        <v>2</v>
      </c>
      <c r="M13" s="521">
        <f t="shared" si="1"/>
        <v>748.125</v>
      </c>
      <c r="N13" s="281">
        <f t="shared" si="8"/>
        <v>5498.125</v>
      </c>
      <c r="O13" s="282">
        <f t="shared" si="9"/>
        <v>0</v>
      </c>
      <c r="P13" s="282">
        <f t="shared" si="2"/>
        <v>0</v>
      </c>
      <c r="Q13" s="282">
        <f t="shared" si="2"/>
        <v>0</v>
      </c>
      <c r="R13" s="282">
        <f t="shared" si="2"/>
        <v>0</v>
      </c>
      <c r="S13" s="559">
        <v>40337</v>
      </c>
      <c r="T13" s="379"/>
      <c r="U13" s="292"/>
      <c r="V13" s="292"/>
      <c r="W13" s="292"/>
      <c r="X13" s="292">
        <f t="shared" si="3"/>
        <v>0</v>
      </c>
      <c r="Y13" s="292"/>
      <c r="Z13" s="292"/>
      <c r="AA13" s="292"/>
      <c r="AB13" s="292"/>
      <c r="AC13" s="292">
        <f t="shared" si="4"/>
        <v>0</v>
      </c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9"/>
      <c r="DP13" s="490">
        <v>1</v>
      </c>
      <c r="DQ13" s="292">
        <v>47500</v>
      </c>
      <c r="DR13" s="292"/>
      <c r="DS13" s="292"/>
      <c r="DT13" s="292"/>
      <c r="DU13" s="292"/>
      <c r="DV13" s="292">
        <v>1</v>
      </c>
      <c r="DW13" s="292">
        <v>47500</v>
      </c>
      <c r="DX13" s="292"/>
      <c r="DY13" s="292"/>
      <c r="DZ13" s="292"/>
      <c r="EA13" s="292"/>
      <c r="EB13" s="292"/>
      <c r="EC13" s="292"/>
      <c r="ED13" s="292"/>
      <c r="EE13" s="292"/>
      <c r="EF13" s="338">
        <f t="shared" si="5"/>
        <v>1</v>
      </c>
      <c r="EG13" s="338">
        <f t="shared" si="5"/>
        <v>47500</v>
      </c>
      <c r="EH13" s="491">
        <v>1</v>
      </c>
      <c r="EI13" s="491">
        <v>47500</v>
      </c>
      <c r="EJ13" s="491"/>
      <c r="EK13" s="491"/>
      <c r="EL13" s="11"/>
      <c r="EM13" s="11"/>
      <c r="EN13" s="11"/>
      <c r="EO13" s="11"/>
      <c r="EP13" s="11"/>
      <c r="EQ13" s="11"/>
      <c r="ER13" s="11"/>
      <c r="ES13" s="11"/>
      <c r="ET13" s="11"/>
    </row>
    <row r="14" spans="1:150" ht="79.5" thickBot="1">
      <c r="A14" s="522">
        <v>7</v>
      </c>
      <c r="B14" s="556" t="s">
        <v>4344</v>
      </c>
      <c r="C14" s="556" t="s">
        <v>155</v>
      </c>
      <c r="D14" s="528" t="s">
        <v>3779</v>
      </c>
      <c r="E14" s="560">
        <v>42500</v>
      </c>
      <c r="F14" s="560">
        <v>5000</v>
      </c>
      <c r="G14" s="404">
        <f t="shared" si="6"/>
        <v>47500</v>
      </c>
      <c r="H14" s="292"/>
      <c r="I14" s="521">
        <f t="shared" si="0"/>
        <v>374.0625</v>
      </c>
      <c r="J14" s="281">
        <f t="shared" si="7"/>
        <v>2749.0625</v>
      </c>
      <c r="K14" s="412" t="s">
        <v>4345</v>
      </c>
      <c r="L14" s="400">
        <v>2</v>
      </c>
      <c r="M14" s="521">
        <f t="shared" si="1"/>
        <v>748.125</v>
      </c>
      <c r="N14" s="281">
        <f t="shared" si="8"/>
        <v>5498.125</v>
      </c>
      <c r="O14" s="282">
        <f t="shared" si="9"/>
        <v>2750</v>
      </c>
      <c r="P14" s="282">
        <f t="shared" si="2"/>
        <v>2375</v>
      </c>
      <c r="Q14" s="282">
        <f t="shared" si="2"/>
        <v>375</v>
      </c>
      <c r="R14" s="282">
        <f t="shared" si="2"/>
        <v>0</v>
      </c>
      <c r="S14" s="559" t="s">
        <v>4346</v>
      </c>
      <c r="T14" s="379" t="s">
        <v>3666</v>
      </c>
      <c r="U14" s="292">
        <v>2375</v>
      </c>
      <c r="V14" s="292">
        <v>375</v>
      </c>
      <c r="W14" s="292"/>
      <c r="X14" s="292">
        <f t="shared" si="3"/>
        <v>2750</v>
      </c>
      <c r="Y14" s="292"/>
      <c r="Z14" s="292"/>
      <c r="AA14" s="292"/>
      <c r="AB14" s="292"/>
      <c r="AC14" s="292">
        <f t="shared" si="4"/>
        <v>0</v>
      </c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9"/>
      <c r="DP14" s="490">
        <v>1</v>
      </c>
      <c r="DQ14" s="292">
        <v>47500</v>
      </c>
      <c r="DR14" s="292"/>
      <c r="DS14" s="292"/>
      <c r="DT14" s="292"/>
      <c r="DU14" s="292"/>
      <c r="DV14" s="292"/>
      <c r="DW14" s="292"/>
      <c r="DX14" s="292">
        <v>1</v>
      </c>
      <c r="DY14" s="292">
        <v>47500</v>
      </c>
      <c r="DZ14" s="292"/>
      <c r="EA14" s="292"/>
      <c r="EB14" s="292"/>
      <c r="EC14" s="292"/>
      <c r="ED14" s="292"/>
      <c r="EE14" s="292"/>
      <c r="EF14" s="338">
        <f t="shared" si="5"/>
        <v>1</v>
      </c>
      <c r="EG14" s="338">
        <f t="shared" si="5"/>
        <v>47500</v>
      </c>
      <c r="EH14" s="491">
        <v>1</v>
      </c>
      <c r="EI14" s="491">
        <v>47500</v>
      </c>
      <c r="EJ14" s="491"/>
      <c r="EK14" s="491"/>
      <c r="EL14" s="11"/>
      <c r="EM14" s="11"/>
      <c r="EN14" s="11"/>
      <c r="EO14" s="11"/>
      <c r="EP14" s="11"/>
      <c r="EQ14" s="11"/>
      <c r="ER14" s="11"/>
      <c r="ES14" s="11"/>
      <c r="ET14" s="11"/>
    </row>
    <row r="15" spans="1:150" ht="79.5" thickBot="1">
      <c r="A15" s="528">
        <v>8</v>
      </c>
      <c r="B15" s="556" t="s">
        <v>4347</v>
      </c>
      <c r="C15" s="556" t="s">
        <v>155</v>
      </c>
      <c r="D15" s="528" t="s">
        <v>3756</v>
      </c>
      <c r="E15" s="560">
        <v>42500</v>
      </c>
      <c r="F15" s="560">
        <v>5000</v>
      </c>
      <c r="G15" s="404">
        <f t="shared" si="6"/>
        <v>47500</v>
      </c>
      <c r="H15" s="292"/>
      <c r="I15" s="521">
        <f t="shared" si="0"/>
        <v>374.0625</v>
      </c>
      <c r="J15" s="281">
        <f t="shared" si="7"/>
        <v>2749.0625</v>
      </c>
      <c r="K15" s="412" t="s">
        <v>4348</v>
      </c>
      <c r="L15" s="400">
        <v>2</v>
      </c>
      <c r="M15" s="521">
        <f t="shared" si="1"/>
        <v>748.125</v>
      </c>
      <c r="N15" s="281">
        <f t="shared" si="8"/>
        <v>5498.125</v>
      </c>
      <c r="O15" s="282">
        <f t="shared" si="9"/>
        <v>0</v>
      </c>
      <c r="P15" s="282">
        <f t="shared" si="2"/>
        <v>0</v>
      </c>
      <c r="Q15" s="282">
        <f t="shared" si="2"/>
        <v>0</v>
      </c>
      <c r="R15" s="282">
        <f t="shared" si="2"/>
        <v>0</v>
      </c>
      <c r="S15" s="559">
        <v>40337</v>
      </c>
      <c r="T15" s="379"/>
      <c r="U15" s="292"/>
      <c r="V15" s="292"/>
      <c r="W15" s="292"/>
      <c r="X15" s="292">
        <f t="shared" si="3"/>
        <v>0</v>
      </c>
      <c r="Y15" s="292"/>
      <c r="Z15" s="292"/>
      <c r="AA15" s="292"/>
      <c r="AB15" s="292"/>
      <c r="AC15" s="292">
        <f t="shared" si="4"/>
        <v>0</v>
      </c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9"/>
      <c r="DP15" s="490">
        <v>1</v>
      </c>
      <c r="DQ15" s="292">
        <v>47500</v>
      </c>
      <c r="DR15" s="292"/>
      <c r="DS15" s="292"/>
      <c r="DT15" s="292"/>
      <c r="DU15" s="292"/>
      <c r="DV15" s="292"/>
      <c r="DW15" s="292"/>
      <c r="DX15" s="292">
        <v>1</v>
      </c>
      <c r="DY15" s="292">
        <v>47500</v>
      </c>
      <c r="DZ15" s="292"/>
      <c r="EA15" s="292"/>
      <c r="EB15" s="292"/>
      <c r="EC15" s="292"/>
      <c r="ED15" s="292"/>
      <c r="EE15" s="292"/>
      <c r="EF15" s="338">
        <f t="shared" si="5"/>
        <v>1</v>
      </c>
      <c r="EG15" s="338">
        <f t="shared" si="5"/>
        <v>47500</v>
      </c>
      <c r="EH15" s="491">
        <v>1</v>
      </c>
      <c r="EI15" s="491">
        <v>47500</v>
      </c>
      <c r="EJ15" s="491"/>
      <c r="EK15" s="491"/>
      <c r="EL15" s="11"/>
      <c r="EM15" s="11"/>
      <c r="EN15" s="11"/>
      <c r="EO15" s="11"/>
      <c r="EP15" s="11"/>
      <c r="EQ15" s="11"/>
      <c r="ER15" s="11"/>
      <c r="ES15" s="11"/>
      <c r="ET15" s="11"/>
    </row>
    <row r="16" spans="1:150" ht="77.25" thickBot="1">
      <c r="A16" s="522">
        <v>9</v>
      </c>
      <c r="B16" s="556" t="s">
        <v>4349</v>
      </c>
      <c r="C16" s="556" t="s">
        <v>155</v>
      </c>
      <c r="D16" s="528" t="s">
        <v>4350</v>
      </c>
      <c r="E16" s="560">
        <v>42500</v>
      </c>
      <c r="F16" s="560">
        <v>5000</v>
      </c>
      <c r="G16" s="404">
        <f t="shared" si="6"/>
        <v>47500</v>
      </c>
      <c r="H16" s="292"/>
      <c r="I16" s="521">
        <f t="shared" si="0"/>
        <v>374.0625</v>
      </c>
      <c r="J16" s="281">
        <f t="shared" si="7"/>
        <v>2749.0625</v>
      </c>
      <c r="K16" s="412" t="s">
        <v>4351</v>
      </c>
      <c r="L16" s="400">
        <v>2</v>
      </c>
      <c r="M16" s="521">
        <f t="shared" si="1"/>
        <v>748.125</v>
      </c>
      <c r="N16" s="281">
        <f t="shared" si="8"/>
        <v>5498.125</v>
      </c>
      <c r="O16" s="282">
        <f t="shared" si="9"/>
        <v>0</v>
      </c>
      <c r="P16" s="282">
        <f t="shared" si="2"/>
        <v>0</v>
      </c>
      <c r="Q16" s="282">
        <f t="shared" si="2"/>
        <v>0</v>
      </c>
      <c r="R16" s="282">
        <f t="shared" si="2"/>
        <v>0</v>
      </c>
      <c r="S16" s="559" t="s">
        <v>4352</v>
      </c>
      <c r="T16" s="379"/>
      <c r="U16" s="292"/>
      <c r="V16" s="292"/>
      <c r="W16" s="292"/>
      <c r="X16" s="292">
        <f t="shared" si="3"/>
        <v>0</v>
      </c>
      <c r="Y16" s="292"/>
      <c r="Z16" s="292"/>
      <c r="AA16" s="292"/>
      <c r="AB16" s="292"/>
      <c r="AC16" s="292">
        <f t="shared" si="4"/>
        <v>0</v>
      </c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9"/>
      <c r="DP16" s="490">
        <v>1</v>
      </c>
      <c r="DQ16" s="292">
        <v>47500</v>
      </c>
      <c r="DR16" s="292"/>
      <c r="DS16" s="292"/>
      <c r="DT16" s="292"/>
      <c r="DU16" s="292"/>
      <c r="DV16" s="292">
        <v>1</v>
      </c>
      <c r="DW16" s="292">
        <v>47500</v>
      </c>
      <c r="DX16" s="292"/>
      <c r="DY16" s="292"/>
      <c r="DZ16" s="292"/>
      <c r="EA16" s="292"/>
      <c r="EB16" s="292"/>
      <c r="EC16" s="292"/>
      <c r="ED16" s="292"/>
      <c r="EE16" s="292"/>
      <c r="EF16" s="338">
        <f t="shared" si="5"/>
        <v>1</v>
      </c>
      <c r="EG16" s="338">
        <f t="shared" si="5"/>
        <v>47500</v>
      </c>
      <c r="EH16" s="491">
        <v>1</v>
      </c>
      <c r="EI16" s="491">
        <v>47500</v>
      </c>
      <c r="EJ16" s="491"/>
      <c r="EK16" s="491"/>
      <c r="EL16" s="11"/>
      <c r="EM16" s="11"/>
      <c r="EN16" s="11"/>
      <c r="EO16" s="11"/>
      <c r="EP16" s="11"/>
      <c r="EQ16" s="11"/>
      <c r="ER16" s="11"/>
      <c r="ES16" s="11"/>
      <c r="ET16" s="11"/>
    </row>
    <row r="17" spans="1:150" ht="77.25" thickBot="1">
      <c r="A17" s="528">
        <v>10</v>
      </c>
      <c r="B17" s="556" t="s">
        <v>4353</v>
      </c>
      <c r="C17" s="556" t="s">
        <v>4354</v>
      </c>
      <c r="D17" s="528" t="s">
        <v>3892</v>
      </c>
      <c r="E17" s="560">
        <v>42500</v>
      </c>
      <c r="F17" s="560">
        <v>5000</v>
      </c>
      <c r="G17" s="404">
        <f t="shared" si="6"/>
        <v>47500</v>
      </c>
      <c r="H17" s="292"/>
      <c r="I17" s="521">
        <f t="shared" si="0"/>
        <v>374.0625</v>
      </c>
      <c r="J17" s="281">
        <f t="shared" si="7"/>
        <v>2749.0625</v>
      </c>
      <c r="K17" s="412" t="s">
        <v>4355</v>
      </c>
      <c r="L17" s="400">
        <v>2</v>
      </c>
      <c r="M17" s="521">
        <f t="shared" si="1"/>
        <v>748.125</v>
      </c>
      <c r="N17" s="281">
        <f t="shared" si="8"/>
        <v>5498.125</v>
      </c>
      <c r="O17" s="282">
        <f t="shared" si="9"/>
        <v>2750</v>
      </c>
      <c r="P17" s="282">
        <f t="shared" si="2"/>
        <v>2375</v>
      </c>
      <c r="Q17" s="282">
        <f t="shared" si="2"/>
        <v>375</v>
      </c>
      <c r="R17" s="282">
        <f t="shared" si="2"/>
        <v>0</v>
      </c>
      <c r="S17" s="559" t="s">
        <v>4356</v>
      </c>
      <c r="T17" s="379" t="s">
        <v>3666</v>
      </c>
      <c r="U17" s="292">
        <v>2375</v>
      </c>
      <c r="V17" s="292">
        <v>375</v>
      </c>
      <c r="W17" s="292"/>
      <c r="X17" s="292">
        <f t="shared" si="3"/>
        <v>2750</v>
      </c>
      <c r="Y17" s="292"/>
      <c r="Z17" s="292"/>
      <c r="AA17" s="292"/>
      <c r="AB17" s="292"/>
      <c r="AC17" s="292">
        <f t="shared" si="4"/>
        <v>0</v>
      </c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9"/>
      <c r="DP17" s="490">
        <v>1</v>
      </c>
      <c r="DQ17" s="292">
        <v>47500</v>
      </c>
      <c r="DR17" s="292"/>
      <c r="DS17" s="292"/>
      <c r="DT17" s="292"/>
      <c r="DU17" s="292"/>
      <c r="DV17" s="292">
        <v>1</v>
      </c>
      <c r="DW17" s="292">
        <v>47500</v>
      </c>
      <c r="DX17" s="292"/>
      <c r="DY17" s="292"/>
      <c r="DZ17" s="292"/>
      <c r="EA17" s="292"/>
      <c r="EB17" s="292"/>
      <c r="EC17" s="292"/>
      <c r="ED17" s="292"/>
      <c r="EE17" s="292"/>
      <c r="EF17" s="338">
        <f t="shared" si="5"/>
        <v>1</v>
      </c>
      <c r="EG17" s="338">
        <f t="shared" si="5"/>
        <v>47500</v>
      </c>
      <c r="EH17" s="491"/>
      <c r="EI17" s="491"/>
      <c r="EJ17" s="491">
        <v>1</v>
      </c>
      <c r="EK17" s="491">
        <v>47500</v>
      </c>
      <c r="EL17" s="11"/>
      <c r="EM17" s="11"/>
      <c r="EN17" s="11"/>
      <c r="EO17" s="11"/>
      <c r="EP17" s="11"/>
      <c r="EQ17" s="11"/>
      <c r="ER17" s="11"/>
      <c r="ES17" s="11"/>
      <c r="ET17" s="11"/>
    </row>
    <row r="18" spans="1:150" ht="77.25" thickBot="1">
      <c r="A18" s="522">
        <v>11</v>
      </c>
      <c r="B18" s="556" t="s">
        <v>4357</v>
      </c>
      <c r="C18" s="556" t="s">
        <v>155</v>
      </c>
      <c r="D18" s="528" t="s">
        <v>4236</v>
      </c>
      <c r="E18" s="560">
        <v>42500</v>
      </c>
      <c r="F18" s="560">
        <v>5000</v>
      </c>
      <c r="G18" s="404">
        <f t="shared" si="6"/>
        <v>47500</v>
      </c>
      <c r="H18" s="292"/>
      <c r="I18" s="521">
        <f t="shared" si="0"/>
        <v>374.0625</v>
      </c>
      <c r="J18" s="281">
        <f t="shared" si="7"/>
        <v>2749.0625</v>
      </c>
      <c r="K18" s="412" t="s">
        <v>4358</v>
      </c>
      <c r="L18" s="400">
        <v>2</v>
      </c>
      <c r="M18" s="521">
        <f t="shared" si="1"/>
        <v>748.125</v>
      </c>
      <c r="N18" s="281">
        <f t="shared" si="8"/>
        <v>5498.125</v>
      </c>
      <c r="O18" s="282">
        <f t="shared" si="9"/>
        <v>0</v>
      </c>
      <c r="P18" s="282">
        <f t="shared" si="2"/>
        <v>0</v>
      </c>
      <c r="Q18" s="282">
        <f t="shared" si="2"/>
        <v>0</v>
      </c>
      <c r="R18" s="282">
        <f t="shared" si="2"/>
        <v>0</v>
      </c>
      <c r="S18" s="558">
        <v>40459</v>
      </c>
      <c r="T18" s="379"/>
      <c r="U18" s="292"/>
      <c r="V18" s="292"/>
      <c r="W18" s="292"/>
      <c r="X18" s="292">
        <f t="shared" si="3"/>
        <v>0</v>
      </c>
      <c r="Y18" s="292"/>
      <c r="Z18" s="292"/>
      <c r="AA18" s="292"/>
      <c r="AB18" s="292"/>
      <c r="AC18" s="292">
        <f t="shared" si="4"/>
        <v>0</v>
      </c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9"/>
      <c r="DP18" s="490">
        <v>1</v>
      </c>
      <c r="DQ18" s="292">
        <v>47500</v>
      </c>
      <c r="DR18" s="292"/>
      <c r="DS18" s="292"/>
      <c r="DT18" s="292"/>
      <c r="DU18" s="292"/>
      <c r="DV18" s="292"/>
      <c r="DW18" s="292"/>
      <c r="DX18" s="292"/>
      <c r="DY18" s="292"/>
      <c r="DZ18" s="292">
        <v>1</v>
      </c>
      <c r="EA18" s="292">
        <v>47500</v>
      </c>
      <c r="EB18" s="292"/>
      <c r="EC18" s="292"/>
      <c r="ED18" s="292"/>
      <c r="EE18" s="292"/>
      <c r="EF18" s="338">
        <f t="shared" si="5"/>
        <v>1</v>
      </c>
      <c r="EG18" s="338">
        <f t="shared" si="5"/>
        <v>47500</v>
      </c>
      <c r="EH18" s="491">
        <v>1</v>
      </c>
      <c r="EI18" s="491">
        <v>47500</v>
      </c>
      <c r="EJ18" s="491"/>
      <c r="EK18" s="491"/>
      <c r="EL18" s="11"/>
      <c r="EM18" s="11"/>
      <c r="EN18" s="11"/>
      <c r="EO18" s="11"/>
      <c r="EP18" s="11"/>
      <c r="EQ18" s="11"/>
      <c r="ER18" s="11"/>
      <c r="ES18" s="11"/>
      <c r="ET18" s="11"/>
    </row>
    <row r="19" spans="1:150" ht="77.25" thickBot="1">
      <c r="A19" s="528">
        <v>12</v>
      </c>
      <c r="B19" s="556" t="s">
        <v>4359</v>
      </c>
      <c r="C19" s="556" t="s">
        <v>155</v>
      </c>
      <c r="D19" s="528" t="s">
        <v>4360</v>
      </c>
      <c r="E19" s="560">
        <v>42500</v>
      </c>
      <c r="F19" s="560">
        <v>5000</v>
      </c>
      <c r="G19" s="404">
        <f t="shared" si="6"/>
        <v>47500</v>
      </c>
      <c r="H19" s="292"/>
      <c r="I19" s="521">
        <f t="shared" si="0"/>
        <v>374.0625</v>
      </c>
      <c r="J19" s="281">
        <f t="shared" si="7"/>
        <v>2749.0625</v>
      </c>
      <c r="K19" s="412" t="s">
        <v>4361</v>
      </c>
      <c r="L19" s="400">
        <v>2</v>
      </c>
      <c r="M19" s="521">
        <f t="shared" si="1"/>
        <v>748.125</v>
      </c>
      <c r="N19" s="281">
        <f t="shared" si="8"/>
        <v>5498.125</v>
      </c>
      <c r="O19" s="282">
        <f t="shared" si="9"/>
        <v>2750</v>
      </c>
      <c r="P19" s="282">
        <f t="shared" si="2"/>
        <v>2375</v>
      </c>
      <c r="Q19" s="282">
        <f t="shared" si="2"/>
        <v>375</v>
      </c>
      <c r="R19" s="282">
        <f t="shared" si="2"/>
        <v>0</v>
      </c>
      <c r="S19" s="559" t="s">
        <v>4336</v>
      </c>
      <c r="T19" s="379" t="s">
        <v>3666</v>
      </c>
      <c r="U19" s="292">
        <v>2375</v>
      </c>
      <c r="V19" s="292">
        <v>375</v>
      </c>
      <c r="W19" s="292"/>
      <c r="X19" s="292">
        <f t="shared" si="3"/>
        <v>2750</v>
      </c>
      <c r="Y19" s="292"/>
      <c r="Z19" s="292"/>
      <c r="AA19" s="292"/>
      <c r="AB19" s="292"/>
      <c r="AC19" s="292">
        <f t="shared" si="4"/>
        <v>0</v>
      </c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9"/>
      <c r="DP19" s="490">
        <v>1</v>
      </c>
      <c r="DQ19" s="292">
        <v>47500</v>
      </c>
      <c r="DR19" s="292"/>
      <c r="DS19" s="292"/>
      <c r="DT19" s="292"/>
      <c r="DU19" s="292"/>
      <c r="DV19" s="292">
        <v>1</v>
      </c>
      <c r="DW19" s="292">
        <v>47500</v>
      </c>
      <c r="DX19" s="292"/>
      <c r="DY19" s="292"/>
      <c r="DZ19" s="292"/>
      <c r="EA19" s="292"/>
      <c r="EB19" s="292"/>
      <c r="EC19" s="292"/>
      <c r="ED19" s="292"/>
      <c r="EE19" s="292"/>
      <c r="EF19" s="338">
        <f t="shared" si="5"/>
        <v>1</v>
      </c>
      <c r="EG19" s="338">
        <f t="shared" si="5"/>
        <v>47500</v>
      </c>
      <c r="EH19" s="491">
        <v>1</v>
      </c>
      <c r="EI19" s="491">
        <v>47500</v>
      </c>
      <c r="EJ19" s="491"/>
      <c r="EK19" s="491"/>
      <c r="EL19" s="11"/>
      <c r="EM19" s="11"/>
      <c r="EN19" s="11"/>
      <c r="EO19" s="11"/>
      <c r="EP19" s="11"/>
      <c r="EQ19" s="11"/>
      <c r="ER19" s="11"/>
      <c r="ES19" s="11"/>
      <c r="ET19" s="11"/>
    </row>
    <row r="20" spans="1:150" ht="79.5" thickBot="1">
      <c r="A20" s="522">
        <v>13</v>
      </c>
      <c r="B20" s="556" t="s">
        <v>4362</v>
      </c>
      <c r="C20" s="556" t="s">
        <v>155</v>
      </c>
      <c r="D20" s="528" t="s">
        <v>4363</v>
      </c>
      <c r="E20" s="560">
        <v>42500</v>
      </c>
      <c r="F20" s="560">
        <v>5000</v>
      </c>
      <c r="G20" s="404">
        <f t="shared" si="6"/>
        <v>47500</v>
      </c>
      <c r="H20" s="292"/>
      <c r="I20" s="521">
        <f t="shared" si="0"/>
        <v>374.0625</v>
      </c>
      <c r="J20" s="281">
        <f t="shared" si="7"/>
        <v>2749.0625</v>
      </c>
      <c r="K20" s="412" t="s">
        <v>4364</v>
      </c>
      <c r="L20" s="400">
        <v>2</v>
      </c>
      <c r="M20" s="521">
        <f t="shared" si="1"/>
        <v>748.125</v>
      </c>
      <c r="N20" s="281">
        <f t="shared" si="8"/>
        <v>5498.125</v>
      </c>
      <c r="O20" s="282">
        <f t="shared" si="9"/>
        <v>5500</v>
      </c>
      <c r="P20" s="282">
        <f t="shared" si="2"/>
        <v>4750</v>
      </c>
      <c r="Q20" s="282">
        <f t="shared" si="2"/>
        <v>750</v>
      </c>
      <c r="R20" s="282">
        <f t="shared" si="2"/>
        <v>0</v>
      </c>
      <c r="S20" s="559" t="s">
        <v>4339</v>
      </c>
      <c r="T20" s="355" t="s">
        <v>3665</v>
      </c>
      <c r="U20" s="282">
        <v>2375</v>
      </c>
      <c r="V20" s="282">
        <v>375</v>
      </c>
      <c r="W20" s="292"/>
      <c r="X20" s="292">
        <f t="shared" si="3"/>
        <v>2750</v>
      </c>
      <c r="Y20" s="292" t="s">
        <v>3666</v>
      </c>
      <c r="Z20" s="292">
        <v>2375</v>
      </c>
      <c r="AA20" s="292">
        <v>375</v>
      </c>
      <c r="AB20" s="292"/>
      <c r="AC20" s="292">
        <f t="shared" si="4"/>
        <v>2750</v>
      </c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9"/>
      <c r="DP20" s="490">
        <v>1</v>
      </c>
      <c r="DQ20" s="292">
        <v>47500</v>
      </c>
      <c r="DR20" s="292"/>
      <c r="DS20" s="292"/>
      <c r="DT20" s="292"/>
      <c r="DU20" s="292"/>
      <c r="DV20" s="292"/>
      <c r="DW20" s="292"/>
      <c r="DX20" s="292"/>
      <c r="DY20" s="292"/>
      <c r="DZ20" s="292">
        <v>1</v>
      </c>
      <c r="EA20" s="292">
        <v>47500</v>
      </c>
      <c r="EB20" s="292"/>
      <c r="EC20" s="292"/>
      <c r="ED20" s="292"/>
      <c r="EE20" s="292"/>
      <c r="EF20" s="338">
        <f t="shared" si="5"/>
        <v>1</v>
      </c>
      <c r="EG20" s="338">
        <f t="shared" si="5"/>
        <v>47500</v>
      </c>
      <c r="EH20" s="491">
        <v>1</v>
      </c>
      <c r="EI20" s="491">
        <v>47500</v>
      </c>
      <c r="EJ20" s="491"/>
      <c r="EK20" s="491"/>
      <c r="EL20" s="11"/>
      <c r="EM20" s="11"/>
      <c r="EN20" s="11"/>
      <c r="EO20" s="11"/>
      <c r="EP20" s="11"/>
      <c r="EQ20" s="11"/>
      <c r="ER20" s="11"/>
      <c r="ES20" s="11"/>
      <c r="ET20" s="11"/>
    </row>
    <row r="21" spans="1:150" ht="82.5">
      <c r="A21" s="528">
        <v>14</v>
      </c>
      <c r="B21" s="522" t="s">
        <v>4365</v>
      </c>
      <c r="C21" s="522" t="s">
        <v>155</v>
      </c>
      <c r="D21" s="522" t="s">
        <v>3948</v>
      </c>
      <c r="E21" s="537">
        <v>42500</v>
      </c>
      <c r="F21" s="537">
        <v>5000</v>
      </c>
      <c r="G21" s="404">
        <f t="shared" si="6"/>
        <v>47500</v>
      </c>
      <c r="H21" s="292"/>
      <c r="I21" s="521">
        <f t="shared" si="0"/>
        <v>374.0625</v>
      </c>
      <c r="J21" s="281">
        <f t="shared" si="7"/>
        <v>2749.0625</v>
      </c>
      <c r="K21" s="413" t="s">
        <v>4366</v>
      </c>
      <c r="L21" s="400">
        <v>2</v>
      </c>
      <c r="M21" s="521">
        <f t="shared" si="1"/>
        <v>748.125</v>
      </c>
      <c r="N21" s="281">
        <f t="shared" si="8"/>
        <v>5498.125</v>
      </c>
      <c r="O21" s="282">
        <f t="shared" si="9"/>
        <v>0</v>
      </c>
      <c r="P21" s="282">
        <f t="shared" si="2"/>
        <v>0</v>
      </c>
      <c r="Q21" s="282">
        <f t="shared" si="2"/>
        <v>0</v>
      </c>
      <c r="R21" s="282">
        <f t="shared" si="2"/>
        <v>0</v>
      </c>
      <c r="S21" s="538" t="s">
        <v>4367</v>
      </c>
      <c r="T21" s="355"/>
      <c r="U21" s="282"/>
      <c r="V21" s="282"/>
      <c r="W21" s="292"/>
      <c r="X21" s="292">
        <f t="shared" si="3"/>
        <v>0</v>
      </c>
      <c r="Y21" s="292"/>
      <c r="Z21" s="292"/>
      <c r="AA21" s="292"/>
      <c r="AB21" s="292"/>
      <c r="AC21" s="292">
        <f t="shared" si="4"/>
        <v>0</v>
      </c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9"/>
      <c r="DP21" s="490">
        <v>1</v>
      </c>
      <c r="DQ21" s="292">
        <v>47500</v>
      </c>
      <c r="DR21" s="292"/>
      <c r="DS21" s="292"/>
      <c r="DT21" s="292">
        <v>1</v>
      </c>
      <c r="DU21" s="292">
        <v>47500</v>
      </c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338">
        <f t="shared" si="5"/>
        <v>1</v>
      </c>
      <c r="EG21" s="338">
        <f t="shared" si="5"/>
        <v>47500</v>
      </c>
      <c r="EH21" s="491">
        <v>1</v>
      </c>
      <c r="EI21" s="491">
        <v>47500</v>
      </c>
      <c r="EJ21" s="491"/>
      <c r="EK21" s="491"/>
      <c r="EL21" s="11"/>
      <c r="EM21" s="11"/>
      <c r="EN21" s="11"/>
      <c r="EO21" s="11"/>
      <c r="EP21" s="11"/>
      <c r="EQ21" s="11"/>
      <c r="ER21" s="11"/>
      <c r="ES21" s="11"/>
      <c r="ET21" s="11"/>
    </row>
    <row r="22" spans="1:150" ht="82.5">
      <c r="A22" s="522">
        <v>15</v>
      </c>
      <c r="B22" s="522" t="s">
        <v>4368</v>
      </c>
      <c r="C22" s="522" t="s">
        <v>4369</v>
      </c>
      <c r="D22" s="522" t="s">
        <v>271</v>
      </c>
      <c r="E22" s="537">
        <v>42500</v>
      </c>
      <c r="F22" s="537">
        <v>5000</v>
      </c>
      <c r="G22" s="404">
        <f t="shared" si="6"/>
        <v>47500</v>
      </c>
      <c r="H22" s="292"/>
      <c r="I22" s="521">
        <f t="shared" si="0"/>
        <v>374.0625</v>
      </c>
      <c r="J22" s="281">
        <f t="shared" si="7"/>
        <v>2749.0625</v>
      </c>
      <c r="K22" s="413" t="s">
        <v>4370</v>
      </c>
      <c r="L22" s="400">
        <v>2</v>
      </c>
      <c r="M22" s="521">
        <f t="shared" si="1"/>
        <v>748.125</v>
      </c>
      <c r="N22" s="281">
        <f t="shared" si="8"/>
        <v>5498.125</v>
      </c>
      <c r="O22" s="282">
        <f t="shared" si="9"/>
        <v>0</v>
      </c>
      <c r="P22" s="282">
        <f t="shared" si="2"/>
        <v>0</v>
      </c>
      <c r="Q22" s="282">
        <f t="shared" si="2"/>
        <v>0</v>
      </c>
      <c r="R22" s="282">
        <f t="shared" si="2"/>
        <v>0</v>
      </c>
      <c r="S22" s="538">
        <v>40218</v>
      </c>
      <c r="T22" s="355"/>
      <c r="U22" s="282"/>
      <c r="V22" s="282"/>
      <c r="W22" s="292"/>
      <c r="X22" s="292">
        <f t="shared" si="3"/>
        <v>0</v>
      </c>
      <c r="Y22" s="292"/>
      <c r="Z22" s="292"/>
      <c r="AA22" s="292"/>
      <c r="AB22" s="292"/>
      <c r="AC22" s="292">
        <f t="shared" si="4"/>
        <v>0</v>
      </c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9"/>
      <c r="DP22" s="490"/>
      <c r="DQ22" s="292"/>
      <c r="DR22" s="292">
        <v>1</v>
      </c>
      <c r="DS22" s="292">
        <v>47500</v>
      </c>
      <c r="DT22" s="292"/>
      <c r="DU22" s="292"/>
      <c r="DV22" s="292">
        <v>1</v>
      </c>
      <c r="DW22" s="292">
        <v>47500</v>
      </c>
      <c r="DX22" s="292"/>
      <c r="DY22" s="292"/>
      <c r="DZ22" s="292"/>
      <c r="EA22" s="292"/>
      <c r="EB22" s="292"/>
      <c r="EC22" s="292"/>
      <c r="ED22" s="292"/>
      <c r="EE22" s="292"/>
      <c r="EF22" s="338">
        <f t="shared" si="5"/>
        <v>1</v>
      </c>
      <c r="EG22" s="338">
        <f t="shared" si="5"/>
        <v>47500</v>
      </c>
      <c r="EH22" s="491"/>
      <c r="EI22" s="491"/>
      <c r="EJ22" s="491">
        <v>1</v>
      </c>
      <c r="EK22" s="491">
        <v>47500</v>
      </c>
      <c r="EL22" s="11"/>
      <c r="EM22" s="11"/>
      <c r="EN22" s="11"/>
      <c r="EO22" s="11"/>
      <c r="EP22" s="11"/>
      <c r="EQ22" s="11"/>
      <c r="ER22" s="11"/>
      <c r="ES22" s="11"/>
      <c r="ET22" s="11"/>
    </row>
    <row r="23" spans="1:150" ht="99">
      <c r="A23" s="528">
        <v>16</v>
      </c>
      <c r="B23" s="522" t="s">
        <v>4371</v>
      </c>
      <c r="C23" s="522" t="s">
        <v>155</v>
      </c>
      <c r="D23" s="522" t="s">
        <v>4177</v>
      </c>
      <c r="E23" s="537">
        <v>42500</v>
      </c>
      <c r="F23" s="537">
        <v>5000</v>
      </c>
      <c r="G23" s="404">
        <f t="shared" si="6"/>
        <v>47500</v>
      </c>
      <c r="H23" s="292"/>
      <c r="I23" s="521">
        <f t="shared" si="0"/>
        <v>374.0625</v>
      </c>
      <c r="J23" s="281">
        <f t="shared" si="7"/>
        <v>2749.0625</v>
      </c>
      <c r="K23" s="413" t="s">
        <v>4372</v>
      </c>
      <c r="L23" s="400">
        <v>2</v>
      </c>
      <c r="M23" s="521">
        <f t="shared" si="1"/>
        <v>748.125</v>
      </c>
      <c r="N23" s="281">
        <f t="shared" si="8"/>
        <v>5498.125</v>
      </c>
      <c r="O23" s="282">
        <f t="shared" si="9"/>
        <v>0</v>
      </c>
      <c r="P23" s="282">
        <f t="shared" si="2"/>
        <v>0</v>
      </c>
      <c r="Q23" s="282">
        <f t="shared" si="2"/>
        <v>0</v>
      </c>
      <c r="R23" s="282">
        <f t="shared" si="2"/>
        <v>0</v>
      </c>
      <c r="S23" s="538">
        <v>40368</v>
      </c>
      <c r="T23" s="355"/>
      <c r="U23" s="282"/>
      <c r="V23" s="282"/>
      <c r="W23" s="292"/>
      <c r="X23" s="292">
        <f t="shared" si="3"/>
        <v>0</v>
      </c>
      <c r="Y23" s="292"/>
      <c r="Z23" s="292"/>
      <c r="AA23" s="292"/>
      <c r="AB23" s="292"/>
      <c r="AC23" s="292">
        <f t="shared" si="4"/>
        <v>0</v>
      </c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9"/>
      <c r="DP23" s="490">
        <v>1</v>
      </c>
      <c r="DQ23" s="292">
        <v>47500</v>
      </c>
      <c r="DR23" s="292"/>
      <c r="DS23" s="292"/>
      <c r="DT23" s="292"/>
      <c r="DU23" s="292"/>
      <c r="DV23" s="292">
        <v>1</v>
      </c>
      <c r="DW23" s="292">
        <v>47500</v>
      </c>
      <c r="DX23" s="292"/>
      <c r="DY23" s="292"/>
      <c r="DZ23" s="292"/>
      <c r="EA23" s="292"/>
      <c r="EB23" s="292"/>
      <c r="EC23" s="292"/>
      <c r="ED23" s="292"/>
      <c r="EE23" s="292"/>
      <c r="EF23" s="338">
        <f t="shared" si="5"/>
        <v>1</v>
      </c>
      <c r="EG23" s="338">
        <f t="shared" si="5"/>
        <v>47500</v>
      </c>
      <c r="EH23" s="491">
        <v>1</v>
      </c>
      <c r="EI23" s="491">
        <v>47500</v>
      </c>
      <c r="EJ23" s="491"/>
      <c r="EK23" s="491"/>
      <c r="EL23" s="11"/>
      <c r="EM23" s="11"/>
      <c r="EN23" s="11"/>
      <c r="EO23" s="11"/>
      <c r="EP23" s="11"/>
      <c r="EQ23" s="11"/>
      <c r="ER23" s="11"/>
      <c r="ES23" s="11"/>
      <c r="ET23" s="11"/>
    </row>
    <row r="24" spans="1:150" ht="66">
      <c r="A24" s="522">
        <v>17</v>
      </c>
      <c r="B24" s="522" t="s">
        <v>4373</v>
      </c>
      <c r="C24" s="522" t="s">
        <v>155</v>
      </c>
      <c r="D24" s="522" t="s">
        <v>4191</v>
      </c>
      <c r="E24" s="537">
        <v>42500</v>
      </c>
      <c r="F24" s="537">
        <v>5000</v>
      </c>
      <c r="G24" s="404">
        <f t="shared" si="6"/>
        <v>47500</v>
      </c>
      <c r="H24" s="292"/>
      <c r="I24" s="521">
        <f t="shared" si="0"/>
        <v>374.0625</v>
      </c>
      <c r="J24" s="281">
        <f t="shared" si="7"/>
        <v>2749.0625</v>
      </c>
      <c r="K24" s="413" t="s">
        <v>4374</v>
      </c>
      <c r="L24" s="400">
        <v>2</v>
      </c>
      <c r="M24" s="521">
        <f t="shared" si="1"/>
        <v>748.125</v>
      </c>
      <c r="N24" s="281">
        <f t="shared" si="8"/>
        <v>5498.125</v>
      </c>
      <c r="O24" s="282">
        <f t="shared" si="9"/>
        <v>0</v>
      </c>
      <c r="P24" s="282">
        <f t="shared" ref="P24:R39" si="10">SUM(U24,Z24,AE24,AJ24,AO24,AT24,AY24,BD24,BI24,BN24,BS24,BX24,CC24,CH24,CM24,CR24,CW24,DB24,DG24,DL24)</f>
        <v>0</v>
      </c>
      <c r="Q24" s="282">
        <f t="shared" si="10"/>
        <v>0</v>
      </c>
      <c r="R24" s="282">
        <f t="shared" si="10"/>
        <v>0</v>
      </c>
      <c r="S24" s="538">
        <v>40368</v>
      </c>
      <c r="T24" s="355"/>
      <c r="U24" s="282"/>
      <c r="V24" s="282"/>
      <c r="W24" s="292"/>
      <c r="X24" s="292">
        <f t="shared" si="3"/>
        <v>0</v>
      </c>
      <c r="Y24" s="292"/>
      <c r="Z24" s="292"/>
      <c r="AA24" s="292"/>
      <c r="AB24" s="292"/>
      <c r="AC24" s="292">
        <f t="shared" si="4"/>
        <v>0</v>
      </c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9"/>
      <c r="DP24" s="490"/>
      <c r="DQ24" s="292"/>
      <c r="DR24" s="292">
        <v>1</v>
      </c>
      <c r="DS24" s="292">
        <v>47500</v>
      </c>
      <c r="DT24" s="292"/>
      <c r="DU24" s="292"/>
      <c r="DV24" s="292">
        <v>1</v>
      </c>
      <c r="DW24" s="292">
        <v>47500</v>
      </c>
      <c r="DX24" s="292"/>
      <c r="DY24" s="292"/>
      <c r="DZ24" s="292"/>
      <c r="EA24" s="292"/>
      <c r="EB24" s="292"/>
      <c r="EC24" s="292"/>
      <c r="ED24" s="292"/>
      <c r="EE24" s="292"/>
      <c r="EF24" s="338">
        <f t="shared" ref="EF24:EG39" si="11">SUM(ED24,EB24,DZ24,DX24,DV24,DT24)</f>
        <v>1</v>
      </c>
      <c r="EG24" s="338">
        <f t="shared" si="11"/>
        <v>47500</v>
      </c>
      <c r="EH24" s="491">
        <v>1</v>
      </c>
      <c r="EI24" s="491">
        <v>47500</v>
      </c>
      <c r="EJ24" s="491"/>
      <c r="EK24" s="491"/>
      <c r="EL24" s="11"/>
      <c r="EM24" s="11"/>
      <c r="EN24" s="11"/>
      <c r="EO24" s="11"/>
      <c r="EP24" s="11"/>
      <c r="EQ24" s="11"/>
      <c r="ER24" s="11"/>
      <c r="ES24" s="11"/>
      <c r="ET24" s="11"/>
    </row>
    <row r="25" spans="1:150" ht="82.5">
      <c r="A25" s="528">
        <v>18</v>
      </c>
      <c r="B25" s="522" t="s">
        <v>4375</v>
      </c>
      <c r="C25" s="522" t="s">
        <v>4229</v>
      </c>
      <c r="D25" s="522" t="s">
        <v>4123</v>
      </c>
      <c r="E25" s="537">
        <v>42500</v>
      </c>
      <c r="F25" s="537">
        <v>5000</v>
      </c>
      <c r="G25" s="404">
        <f t="shared" si="6"/>
        <v>47500</v>
      </c>
      <c r="H25" s="292"/>
      <c r="I25" s="521">
        <f t="shared" si="0"/>
        <v>374.0625</v>
      </c>
      <c r="J25" s="281">
        <f t="shared" si="7"/>
        <v>2749.0625</v>
      </c>
      <c r="K25" s="413" t="s">
        <v>4376</v>
      </c>
      <c r="L25" s="400">
        <v>2</v>
      </c>
      <c r="M25" s="521">
        <f t="shared" si="1"/>
        <v>748.125</v>
      </c>
      <c r="N25" s="281">
        <f t="shared" si="8"/>
        <v>5498.125</v>
      </c>
      <c r="O25" s="282">
        <f t="shared" si="9"/>
        <v>0</v>
      </c>
      <c r="P25" s="282">
        <f t="shared" si="10"/>
        <v>0</v>
      </c>
      <c r="Q25" s="282">
        <f t="shared" si="10"/>
        <v>0</v>
      </c>
      <c r="R25" s="282">
        <f t="shared" si="10"/>
        <v>0</v>
      </c>
      <c r="S25" s="538">
        <v>40368</v>
      </c>
      <c r="T25" s="355"/>
      <c r="U25" s="282"/>
      <c r="V25" s="282"/>
      <c r="W25" s="292"/>
      <c r="X25" s="292">
        <f t="shared" si="3"/>
        <v>0</v>
      </c>
      <c r="Y25" s="292"/>
      <c r="Z25" s="292"/>
      <c r="AA25" s="292"/>
      <c r="AB25" s="292"/>
      <c r="AC25" s="292">
        <f t="shared" si="4"/>
        <v>0</v>
      </c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9"/>
      <c r="DP25" s="490">
        <v>1</v>
      </c>
      <c r="DQ25" s="292">
        <v>47500</v>
      </c>
      <c r="DR25" s="292"/>
      <c r="DS25" s="292"/>
      <c r="DT25" s="292"/>
      <c r="DU25" s="292"/>
      <c r="DV25" s="292">
        <v>1</v>
      </c>
      <c r="DW25" s="292">
        <v>47500</v>
      </c>
      <c r="DX25" s="292"/>
      <c r="DY25" s="292"/>
      <c r="DZ25" s="292"/>
      <c r="EA25" s="292"/>
      <c r="EB25" s="292"/>
      <c r="EC25" s="292"/>
      <c r="ED25" s="292"/>
      <c r="EE25" s="292"/>
      <c r="EF25" s="338">
        <f t="shared" si="11"/>
        <v>1</v>
      </c>
      <c r="EG25" s="338">
        <f t="shared" si="11"/>
        <v>47500</v>
      </c>
      <c r="EH25" s="491"/>
      <c r="EI25" s="491"/>
      <c r="EJ25" s="491">
        <v>1</v>
      </c>
      <c r="EK25" s="491">
        <v>47500</v>
      </c>
      <c r="EL25" s="11"/>
      <c r="EM25" s="11"/>
      <c r="EN25" s="11"/>
      <c r="EO25" s="11"/>
      <c r="EP25" s="11"/>
      <c r="EQ25" s="11"/>
      <c r="ER25" s="11"/>
      <c r="ES25" s="11"/>
      <c r="ET25" s="11"/>
    </row>
    <row r="26" spans="1:150" ht="66">
      <c r="A26" s="522">
        <v>19</v>
      </c>
      <c r="B26" s="522" t="s">
        <v>4377</v>
      </c>
      <c r="C26" s="522" t="s">
        <v>155</v>
      </c>
      <c r="D26" s="522" t="s">
        <v>4023</v>
      </c>
      <c r="E26" s="537">
        <v>42500</v>
      </c>
      <c r="F26" s="537">
        <v>5000</v>
      </c>
      <c r="G26" s="404">
        <f t="shared" si="6"/>
        <v>47500</v>
      </c>
      <c r="H26" s="292"/>
      <c r="I26" s="521">
        <f t="shared" si="0"/>
        <v>374.0625</v>
      </c>
      <c r="J26" s="281">
        <f t="shared" si="7"/>
        <v>2749.0625</v>
      </c>
      <c r="K26" s="413" t="s">
        <v>4378</v>
      </c>
      <c r="L26" s="400">
        <v>2</v>
      </c>
      <c r="M26" s="521">
        <f t="shared" si="1"/>
        <v>748.125</v>
      </c>
      <c r="N26" s="281">
        <f t="shared" si="8"/>
        <v>5498.125</v>
      </c>
      <c r="O26" s="282">
        <f t="shared" si="9"/>
        <v>0</v>
      </c>
      <c r="P26" s="282">
        <f t="shared" si="10"/>
        <v>0</v>
      </c>
      <c r="Q26" s="282">
        <f t="shared" si="10"/>
        <v>0</v>
      </c>
      <c r="R26" s="282">
        <f t="shared" si="10"/>
        <v>0</v>
      </c>
      <c r="S26" s="538">
        <v>40218</v>
      </c>
      <c r="T26" s="355"/>
      <c r="U26" s="282"/>
      <c r="V26" s="282"/>
      <c r="W26" s="292"/>
      <c r="X26" s="292">
        <f t="shared" si="3"/>
        <v>0</v>
      </c>
      <c r="Y26" s="292"/>
      <c r="Z26" s="292"/>
      <c r="AA26" s="292"/>
      <c r="AB26" s="292"/>
      <c r="AC26" s="292">
        <f t="shared" si="4"/>
        <v>0</v>
      </c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9"/>
      <c r="DP26" s="490">
        <v>1</v>
      </c>
      <c r="DQ26" s="292">
        <v>47500</v>
      </c>
      <c r="DR26" s="292"/>
      <c r="DS26" s="292"/>
      <c r="DT26" s="292"/>
      <c r="DU26" s="292"/>
      <c r="DV26" s="292">
        <v>1</v>
      </c>
      <c r="DW26" s="292">
        <v>47500</v>
      </c>
      <c r="DX26" s="292"/>
      <c r="DY26" s="292"/>
      <c r="DZ26" s="292"/>
      <c r="EA26" s="292"/>
      <c r="EB26" s="292"/>
      <c r="EC26" s="292"/>
      <c r="ED26" s="292"/>
      <c r="EE26" s="292"/>
      <c r="EF26" s="338">
        <f t="shared" si="11"/>
        <v>1</v>
      </c>
      <c r="EG26" s="338">
        <f t="shared" si="11"/>
        <v>47500</v>
      </c>
      <c r="EH26" s="491">
        <v>1</v>
      </c>
      <c r="EI26" s="491">
        <v>47500</v>
      </c>
      <c r="EJ26" s="491"/>
      <c r="EK26" s="491"/>
      <c r="EL26" s="11"/>
      <c r="EM26" s="11"/>
      <c r="EN26" s="11"/>
      <c r="EO26" s="11"/>
      <c r="EP26" s="11"/>
      <c r="EQ26" s="11"/>
      <c r="ER26" s="11"/>
      <c r="ES26" s="11"/>
      <c r="ET26" s="11"/>
    </row>
    <row r="27" spans="1:150" ht="115.5">
      <c r="A27" s="528">
        <v>20</v>
      </c>
      <c r="B27" s="528" t="s">
        <v>4379</v>
      </c>
      <c r="C27" s="528" t="s">
        <v>4380</v>
      </c>
      <c r="D27" s="528" t="s">
        <v>4381</v>
      </c>
      <c r="E27" s="537">
        <v>45000</v>
      </c>
      <c r="F27" s="537">
        <v>5000</v>
      </c>
      <c r="G27" s="404">
        <f t="shared" si="6"/>
        <v>50000</v>
      </c>
      <c r="H27" s="292"/>
      <c r="I27" s="521">
        <f>SUM(J27-G27/20)</f>
        <v>393.75</v>
      </c>
      <c r="J27" s="281">
        <f>SUM((G27*6*21)/(8*20*100))+(G27/20)</f>
        <v>2893.75</v>
      </c>
      <c r="K27" s="413" t="s">
        <v>4382</v>
      </c>
      <c r="L27" s="400">
        <v>2</v>
      </c>
      <c r="M27" s="521">
        <f>SUM(L27*I27)</f>
        <v>787.5</v>
      </c>
      <c r="N27" s="281">
        <f>SUM(L27*J27)</f>
        <v>5787.5</v>
      </c>
      <c r="O27" s="282">
        <f>SUM(P27:Q27)</f>
        <v>0</v>
      </c>
      <c r="P27" s="282">
        <f t="shared" si="10"/>
        <v>0</v>
      </c>
      <c r="Q27" s="282">
        <f t="shared" si="10"/>
        <v>0</v>
      </c>
      <c r="R27" s="282">
        <f t="shared" si="10"/>
        <v>0</v>
      </c>
      <c r="S27" s="559"/>
      <c r="T27" s="355"/>
      <c r="U27" s="282"/>
      <c r="V27" s="282"/>
      <c r="W27" s="292"/>
      <c r="X27" s="292">
        <f t="shared" si="3"/>
        <v>0</v>
      </c>
      <c r="Y27" s="292"/>
      <c r="Z27" s="292"/>
      <c r="AA27" s="292"/>
      <c r="AB27" s="292"/>
      <c r="AC27" s="292">
        <f t="shared" si="4"/>
        <v>0</v>
      </c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9"/>
      <c r="DP27" s="490">
        <v>1</v>
      </c>
      <c r="DQ27" s="292">
        <v>50000</v>
      </c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>
        <v>1</v>
      </c>
      <c r="EE27" s="292">
        <v>50000</v>
      </c>
      <c r="EF27" s="338">
        <f t="shared" si="11"/>
        <v>1</v>
      </c>
      <c r="EG27" s="338">
        <f t="shared" si="11"/>
        <v>50000</v>
      </c>
      <c r="EH27" s="491"/>
      <c r="EI27" s="491"/>
      <c r="EJ27" s="491">
        <v>1</v>
      </c>
      <c r="EK27" s="491">
        <v>50000</v>
      </c>
      <c r="EL27" s="11"/>
      <c r="EM27" s="11"/>
      <c r="EN27" s="11"/>
      <c r="EO27" s="11"/>
      <c r="EP27" s="11"/>
      <c r="EQ27" s="11"/>
      <c r="ER27" s="11"/>
      <c r="ES27" s="11"/>
      <c r="ET27" s="11"/>
    </row>
    <row r="28" spans="1:150" ht="99">
      <c r="A28" s="522">
        <v>21</v>
      </c>
      <c r="B28" s="528" t="s">
        <v>4383</v>
      </c>
      <c r="C28" s="528" t="s">
        <v>4384</v>
      </c>
      <c r="D28" s="528" t="s">
        <v>4385</v>
      </c>
      <c r="E28" s="537">
        <v>45000</v>
      </c>
      <c r="F28" s="537">
        <v>5000</v>
      </c>
      <c r="G28" s="404">
        <f t="shared" si="6"/>
        <v>50000</v>
      </c>
      <c r="H28" s="292"/>
      <c r="I28" s="521">
        <f>SUM(J28-G28/20)</f>
        <v>393.75</v>
      </c>
      <c r="J28" s="281">
        <f>SUM((G28*6*21)/(8*20*100))+(G28/20)</f>
        <v>2893.75</v>
      </c>
      <c r="K28" s="413" t="s">
        <v>4386</v>
      </c>
      <c r="L28" s="400">
        <v>2</v>
      </c>
      <c r="M28" s="521">
        <f>SUM(L28*I28)</f>
        <v>787.5</v>
      </c>
      <c r="N28" s="281">
        <f>SUM(L28*J28)</f>
        <v>5787.5</v>
      </c>
      <c r="O28" s="282">
        <f>SUM(P28:Q28)</f>
        <v>0</v>
      </c>
      <c r="P28" s="282">
        <f t="shared" si="10"/>
        <v>0</v>
      </c>
      <c r="Q28" s="282">
        <f t="shared" si="10"/>
        <v>0</v>
      </c>
      <c r="R28" s="282">
        <f t="shared" si="10"/>
        <v>0</v>
      </c>
      <c r="S28" s="559"/>
      <c r="T28" s="355"/>
      <c r="U28" s="282"/>
      <c r="V28" s="282"/>
      <c r="W28" s="292"/>
      <c r="X28" s="292">
        <f t="shared" si="3"/>
        <v>0</v>
      </c>
      <c r="Y28" s="292"/>
      <c r="Z28" s="292"/>
      <c r="AA28" s="292"/>
      <c r="AB28" s="292"/>
      <c r="AC28" s="292">
        <f t="shared" si="4"/>
        <v>0</v>
      </c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9"/>
      <c r="DP28" s="490">
        <v>1</v>
      </c>
      <c r="DQ28" s="292">
        <v>50000</v>
      </c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>
        <v>1</v>
      </c>
      <c r="EE28" s="292">
        <v>50000</v>
      </c>
      <c r="EF28" s="338">
        <f t="shared" si="11"/>
        <v>1</v>
      </c>
      <c r="EG28" s="338">
        <f t="shared" si="11"/>
        <v>50000</v>
      </c>
      <c r="EH28" s="491"/>
      <c r="EI28" s="491"/>
      <c r="EJ28" s="491">
        <v>1</v>
      </c>
      <c r="EK28" s="491">
        <v>50000</v>
      </c>
      <c r="EL28" s="11"/>
      <c r="EM28" s="11"/>
      <c r="EN28" s="11"/>
      <c r="EO28" s="11"/>
      <c r="EP28" s="11"/>
      <c r="EQ28" s="11"/>
      <c r="ER28" s="11"/>
      <c r="ES28" s="11"/>
      <c r="ET28" s="11"/>
    </row>
    <row r="29" spans="1:150" ht="99.75" thickBot="1">
      <c r="A29" s="528">
        <v>22</v>
      </c>
      <c r="B29" s="528" t="s">
        <v>4387</v>
      </c>
      <c r="C29" s="528" t="s">
        <v>4388</v>
      </c>
      <c r="D29" s="528" t="s">
        <v>4389</v>
      </c>
      <c r="E29" s="537">
        <v>45000</v>
      </c>
      <c r="F29" s="537">
        <v>5000</v>
      </c>
      <c r="G29" s="404">
        <f t="shared" si="6"/>
        <v>50000</v>
      </c>
      <c r="H29" s="292"/>
      <c r="I29" s="521">
        <f>SUM(J29-G29/20)</f>
        <v>393.75</v>
      </c>
      <c r="J29" s="281">
        <f>SUM((G29*6*21)/(8*20*100))+(G29/20)</f>
        <v>2893.75</v>
      </c>
      <c r="K29" s="413" t="s">
        <v>4390</v>
      </c>
      <c r="L29" s="400">
        <v>2</v>
      </c>
      <c r="M29" s="521">
        <f>SUM(L29*I29)</f>
        <v>787.5</v>
      </c>
      <c r="N29" s="281">
        <f>SUM(L29*J29)</f>
        <v>5787.5</v>
      </c>
      <c r="O29" s="282">
        <f>SUM(P29:Q29)</f>
        <v>0</v>
      </c>
      <c r="P29" s="282">
        <f t="shared" si="10"/>
        <v>0</v>
      </c>
      <c r="Q29" s="282">
        <f t="shared" si="10"/>
        <v>0</v>
      </c>
      <c r="R29" s="282">
        <f t="shared" si="10"/>
        <v>0</v>
      </c>
      <c r="S29" s="559"/>
      <c r="T29" s="355"/>
      <c r="U29" s="282"/>
      <c r="V29" s="282"/>
      <c r="W29" s="292"/>
      <c r="X29" s="292">
        <f t="shared" si="3"/>
        <v>0</v>
      </c>
      <c r="Y29" s="292"/>
      <c r="Z29" s="292"/>
      <c r="AA29" s="292"/>
      <c r="AB29" s="292"/>
      <c r="AC29" s="292">
        <f t="shared" si="4"/>
        <v>0</v>
      </c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9"/>
      <c r="DP29" s="490">
        <v>1</v>
      </c>
      <c r="DQ29" s="292">
        <v>50000</v>
      </c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>
        <v>1</v>
      </c>
      <c r="EE29" s="292">
        <v>50000</v>
      </c>
      <c r="EF29" s="338">
        <f t="shared" si="11"/>
        <v>1</v>
      </c>
      <c r="EG29" s="338">
        <f t="shared" si="11"/>
        <v>50000</v>
      </c>
      <c r="EH29" s="491"/>
      <c r="EI29" s="491"/>
      <c r="EJ29" s="491">
        <v>1</v>
      </c>
      <c r="EK29" s="491">
        <v>50000</v>
      </c>
      <c r="EL29" s="11"/>
      <c r="EM29" s="11"/>
      <c r="EN29" s="11"/>
      <c r="EO29" s="11"/>
      <c r="EP29" s="11"/>
      <c r="EQ29" s="11"/>
      <c r="ER29" s="11"/>
      <c r="ES29" s="11"/>
      <c r="ET29" s="11"/>
    </row>
    <row r="30" spans="1:150" ht="99.75" thickBot="1">
      <c r="A30" s="522">
        <v>23</v>
      </c>
      <c r="B30" s="561" t="s">
        <v>4391</v>
      </c>
      <c r="C30" s="562" t="s">
        <v>4392</v>
      </c>
      <c r="D30" s="563" t="s">
        <v>4143</v>
      </c>
      <c r="E30" s="564">
        <v>97750</v>
      </c>
      <c r="F30" s="564">
        <v>11500</v>
      </c>
      <c r="G30" s="404">
        <f t="shared" si="6"/>
        <v>109250</v>
      </c>
      <c r="H30" s="292"/>
      <c r="I30" s="521">
        <f t="shared" ref="I30:I47" si="12">SUM(J30-G30/20)</f>
        <v>860.34375</v>
      </c>
      <c r="J30" s="281">
        <f t="shared" ref="J30:J47" si="13">SUM((G30*6*21)/(8*20*100))+(G30/20)</f>
        <v>6322.84375</v>
      </c>
      <c r="K30" s="445" t="s">
        <v>4393</v>
      </c>
      <c r="L30" s="400">
        <v>1</v>
      </c>
      <c r="M30" s="521">
        <f t="shared" ref="M30:M47" si="14">SUM(L30*I30)</f>
        <v>860.34375</v>
      </c>
      <c r="N30" s="281">
        <f t="shared" ref="N30:N47" si="15">SUM(L30*J30)</f>
        <v>6322.84375</v>
      </c>
      <c r="O30" s="282">
        <f t="shared" ref="O30:O47" si="16">SUM(P30:Q30)</f>
        <v>0</v>
      </c>
      <c r="P30" s="282">
        <f t="shared" si="10"/>
        <v>0</v>
      </c>
      <c r="Q30" s="282">
        <f t="shared" si="10"/>
        <v>0</v>
      </c>
      <c r="R30" s="282">
        <f t="shared" si="10"/>
        <v>0</v>
      </c>
      <c r="S30" s="557" t="s">
        <v>4394</v>
      </c>
      <c r="T30" s="355"/>
      <c r="U30" s="282"/>
      <c r="V30" s="282"/>
      <c r="W30" s="292"/>
      <c r="X30" s="292">
        <f t="shared" si="3"/>
        <v>0</v>
      </c>
      <c r="Y30" s="292"/>
      <c r="Z30" s="292"/>
      <c r="AA30" s="292"/>
      <c r="AB30" s="292"/>
      <c r="AC30" s="292">
        <f t="shared" si="4"/>
        <v>0</v>
      </c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9"/>
      <c r="DP30" s="490">
        <v>1</v>
      </c>
      <c r="DQ30" s="292">
        <v>109250</v>
      </c>
      <c r="DR30" s="292"/>
      <c r="DS30" s="292"/>
      <c r="DT30" s="292"/>
      <c r="DU30" s="292"/>
      <c r="DV30" s="292"/>
      <c r="DW30" s="292"/>
      <c r="DX30" s="292">
        <v>1</v>
      </c>
      <c r="DY30" s="292">
        <v>109250</v>
      </c>
      <c r="DZ30" s="292"/>
      <c r="EA30" s="292"/>
      <c r="EB30" s="292"/>
      <c r="EC30" s="292"/>
      <c r="ED30" s="292"/>
      <c r="EE30" s="292"/>
      <c r="EF30" s="338">
        <f t="shared" si="11"/>
        <v>1</v>
      </c>
      <c r="EG30" s="338">
        <f t="shared" si="11"/>
        <v>109250</v>
      </c>
      <c r="EH30" s="491">
        <v>1</v>
      </c>
      <c r="EI30" s="491">
        <v>109250</v>
      </c>
      <c r="EJ30" s="491"/>
      <c r="EK30" s="491"/>
      <c r="EL30" s="11"/>
      <c r="EM30" s="11"/>
      <c r="EN30" s="11"/>
      <c r="EO30" s="11"/>
      <c r="EP30" s="11"/>
      <c r="EQ30" s="11"/>
      <c r="ER30" s="11"/>
      <c r="ES30" s="11"/>
      <c r="ET30" s="11"/>
    </row>
    <row r="31" spans="1:150" ht="83.25" thickBot="1">
      <c r="A31" s="528">
        <v>24</v>
      </c>
      <c r="B31" s="565" t="s">
        <v>4395</v>
      </c>
      <c r="C31" s="566" t="s">
        <v>3801</v>
      </c>
      <c r="D31" s="567" t="s">
        <v>4396</v>
      </c>
      <c r="E31" s="568">
        <v>119000</v>
      </c>
      <c r="F31" s="568">
        <v>14000</v>
      </c>
      <c r="G31" s="404">
        <f t="shared" si="6"/>
        <v>133000</v>
      </c>
      <c r="H31" s="292"/>
      <c r="I31" s="521">
        <f t="shared" si="12"/>
        <v>1047.375</v>
      </c>
      <c r="J31" s="281">
        <f t="shared" si="13"/>
        <v>7697.375</v>
      </c>
      <c r="K31" s="569" t="s">
        <v>4397</v>
      </c>
      <c r="L31" s="400">
        <v>1</v>
      </c>
      <c r="M31" s="521">
        <f t="shared" si="14"/>
        <v>1047.375</v>
      </c>
      <c r="N31" s="281">
        <f t="shared" si="15"/>
        <v>7697.375</v>
      </c>
      <c r="O31" s="282">
        <f t="shared" si="16"/>
        <v>0</v>
      </c>
      <c r="P31" s="282">
        <f t="shared" si="10"/>
        <v>0</v>
      </c>
      <c r="Q31" s="282">
        <f t="shared" si="10"/>
        <v>0</v>
      </c>
      <c r="R31" s="282">
        <f t="shared" si="10"/>
        <v>0</v>
      </c>
      <c r="S31" s="557" t="s">
        <v>4394</v>
      </c>
      <c r="T31" s="355"/>
      <c r="U31" s="282"/>
      <c r="V31" s="282"/>
      <c r="W31" s="292"/>
      <c r="X31" s="292">
        <f t="shared" si="3"/>
        <v>0</v>
      </c>
      <c r="Y31" s="292"/>
      <c r="Z31" s="292"/>
      <c r="AA31" s="292"/>
      <c r="AB31" s="292"/>
      <c r="AC31" s="292">
        <f t="shared" si="4"/>
        <v>0</v>
      </c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9"/>
      <c r="DP31" s="490">
        <v>1</v>
      </c>
      <c r="DQ31" s="292">
        <v>133000</v>
      </c>
      <c r="DR31" s="292"/>
      <c r="DS31" s="292"/>
      <c r="DT31" s="292"/>
      <c r="DU31" s="292"/>
      <c r="DV31" s="292"/>
      <c r="DW31" s="292"/>
      <c r="DX31" s="292">
        <v>1</v>
      </c>
      <c r="DY31" s="292">
        <v>133000</v>
      </c>
      <c r="DZ31" s="292"/>
      <c r="EA31" s="292"/>
      <c r="EB31" s="292"/>
      <c r="EC31" s="292"/>
      <c r="ED31" s="292"/>
      <c r="EE31" s="292"/>
      <c r="EF31" s="338">
        <f t="shared" si="11"/>
        <v>1</v>
      </c>
      <c r="EG31" s="338">
        <f t="shared" si="11"/>
        <v>133000</v>
      </c>
      <c r="EH31" s="491">
        <v>1</v>
      </c>
      <c r="EI31" s="491">
        <v>133000</v>
      </c>
      <c r="EJ31" s="491"/>
      <c r="EK31" s="491"/>
      <c r="EL31" s="11"/>
      <c r="EM31" s="11"/>
      <c r="EN31" s="11"/>
      <c r="EO31" s="11"/>
      <c r="EP31" s="11"/>
      <c r="EQ31" s="11"/>
      <c r="ER31" s="11"/>
      <c r="ES31" s="11"/>
      <c r="ET31" s="11"/>
    </row>
    <row r="32" spans="1:150" ht="99.75" thickBot="1">
      <c r="A32" s="522">
        <v>25</v>
      </c>
      <c r="B32" s="565" t="s">
        <v>4398</v>
      </c>
      <c r="C32" s="566" t="s">
        <v>4399</v>
      </c>
      <c r="D32" s="567" t="s">
        <v>4396</v>
      </c>
      <c r="E32" s="568">
        <v>119000</v>
      </c>
      <c r="F32" s="568">
        <v>14000</v>
      </c>
      <c r="G32" s="404">
        <f t="shared" si="6"/>
        <v>133000</v>
      </c>
      <c r="H32" s="292"/>
      <c r="I32" s="521">
        <f t="shared" si="12"/>
        <v>1047.375</v>
      </c>
      <c r="J32" s="281">
        <f t="shared" si="13"/>
        <v>7697.375</v>
      </c>
      <c r="K32" s="445" t="s">
        <v>4400</v>
      </c>
      <c r="L32" s="400">
        <v>1</v>
      </c>
      <c r="M32" s="521">
        <f t="shared" si="14"/>
        <v>1047.375</v>
      </c>
      <c r="N32" s="281">
        <f t="shared" si="15"/>
        <v>7697.375</v>
      </c>
      <c r="O32" s="282">
        <f t="shared" si="16"/>
        <v>0</v>
      </c>
      <c r="P32" s="282">
        <f t="shared" si="10"/>
        <v>0</v>
      </c>
      <c r="Q32" s="282">
        <f t="shared" si="10"/>
        <v>0</v>
      </c>
      <c r="R32" s="282">
        <f t="shared" si="10"/>
        <v>0</v>
      </c>
      <c r="S32" s="557" t="s">
        <v>4394</v>
      </c>
      <c r="T32" s="355"/>
      <c r="U32" s="282"/>
      <c r="V32" s="282"/>
      <c r="W32" s="292"/>
      <c r="X32" s="292">
        <f t="shared" si="3"/>
        <v>0</v>
      </c>
      <c r="Y32" s="292"/>
      <c r="Z32" s="292"/>
      <c r="AA32" s="292"/>
      <c r="AB32" s="292"/>
      <c r="AC32" s="292">
        <f t="shared" si="4"/>
        <v>0</v>
      </c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9"/>
      <c r="DP32" s="490">
        <v>1</v>
      </c>
      <c r="DQ32" s="292">
        <v>133000</v>
      </c>
      <c r="DR32" s="292"/>
      <c r="DS32" s="292"/>
      <c r="DT32" s="292"/>
      <c r="DU32" s="292"/>
      <c r="DV32" s="292"/>
      <c r="DW32" s="292"/>
      <c r="DX32" s="292">
        <v>1</v>
      </c>
      <c r="DY32" s="292">
        <v>133000</v>
      </c>
      <c r="DZ32" s="292"/>
      <c r="EA32" s="292"/>
      <c r="EB32" s="292"/>
      <c r="EC32" s="292"/>
      <c r="ED32" s="292"/>
      <c r="EE32" s="292"/>
      <c r="EF32" s="338">
        <f t="shared" si="11"/>
        <v>1</v>
      </c>
      <c r="EG32" s="338">
        <f t="shared" si="11"/>
        <v>133000</v>
      </c>
      <c r="EH32" s="491">
        <v>1</v>
      </c>
      <c r="EI32" s="491">
        <v>133000</v>
      </c>
      <c r="EJ32" s="491"/>
      <c r="EK32" s="491"/>
      <c r="EL32" s="11"/>
      <c r="EM32" s="11"/>
      <c r="EN32" s="11"/>
      <c r="EO32" s="11"/>
      <c r="EP32" s="11"/>
      <c r="EQ32" s="11"/>
      <c r="ER32" s="11"/>
      <c r="ES32" s="11"/>
      <c r="ET32" s="11"/>
    </row>
    <row r="33" spans="1:150" ht="83.25" thickBot="1">
      <c r="A33" s="528">
        <v>26</v>
      </c>
      <c r="B33" s="565" t="s">
        <v>4401</v>
      </c>
      <c r="C33" s="566" t="s">
        <v>4402</v>
      </c>
      <c r="D33" s="567" t="s">
        <v>4403</v>
      </c>
      <c r="E33" s="570">
        <v>93500</v>
      </c>
      <c r="F33" s="570">
        <v>11000</v>
      </c>
      <c r="G33" s="404">
        <f t="shared" si="6"/>
        <v>104500</v>
      </c>
      <c r="H33" s="292"/>
      <c r="I33" s="521">
        <f t="shared" si="12"/>
        <v>822.9375</v>
      </c>
      <c r="J33" s="281">
        <f t="shared" si="13"/>
        <v>6047.9375</v>
      </c>
      <c r="K33" s="569" t="s">
        <v>4404</v>
      </c>
      <c r="L33" s="400">
        <v>1</v>
      </c>
      <c r="M33" s="521">
        <f t="shared" si="14"/>
        <v>822.9375</v>
      </c>
      <c r="N33" s="281">
        <f t="shared" si="15"/>
        <v>6047.9375</v>
      </c>
      <c r="O33" s="282">
        <f t="shared" si="16"/>
        <v>0</v>
      </c>
      <c r="P33" s="282">
        <f t="shared" si="10"/>
        <v>0</v>
      </c>
      <c r="Q33" s="282">
        <f t="shared" si="10"/>
        <v>0</v>
      </c>
      <c r="R33" s="282">
        <f t="shared" si="10"/>
        <v>0</v>
      </c>
      <c r="S33" s="557" t="s">
        <v>4394</v>
      </c>
      <c r="T33" s="355"/>
      <c r="U33" s="282"/>
      <c r="V33" s="282"/>
      <c r="W33" s="292"/>
      <c r="X33" s="292">
        <f t="shared" si="3"/>
        <v>0</v>
      </c>
      <c r="Y33" s="292"/>
      <c r="Z33" s="292"/>
      <c r="AA33" s="292"/>
      <c r="AB33" s="292"/>
      <c r="AC33" s="292">
        <f t="shared" si="4"/>
        <v>0</v>
      </c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9"/>
      <c r="DP33" s="490">
        <v>1</v>
      </c>
      <c r="DQ33" s="292">
        <v>104500</v>
      </c>
      <c r="DR33" s="292"/>
      <c r="DS33" s="292"/>
      <c r="DT33" s="292"/>
      <c r="DU33" s="292"/>
      <c r="DV33" s="292">
        <v>1</v>
      </c>
      <c r="DW33" s="292">
        <v>104500</v>
      </c>
      <c r="DX33" s="292"/>
      <c r="DY33" s="292"/>
      <c r="DZ33" s="292"/>
      <c r="EA33" s="292"/>
      <c r="EB33" s="292"/>
      <c r="EC33" s="292"/>
      <c r="ED33" s="292"/>
      <c r="EE33" s="292"/>
      <c r="EF33" s="338">
        <f t="shared" si="11"/>
        <v>1</v>
      </c>
      <c r="EG33" s="338">
        <f t="shared" si="11"/>
        <v>104500</v>
      </c>
      <c r="EH33" s="491">
        <v>1</v>
      </c>
      <c r="EI33" s="491">
        <v>104500</v>
      </c>
      <c r="EJ33" s="491"/>
      <c r="EK33" s="491"/>
      <c r="EL33" s="11"/>
      <c r="EM33" s="11"/>
      <c r="EN33" s="11"/>
      <c r="EO33" s="11"/>
      <c r="EP33" s="11"/>
      <c r="EQ33" s="11"/>
      <c r="ER33" s="11"/>
      <c r="ES33" s="11"/>
      <c r="ET33" s="11"/>
    </row>
    <row r="34" spans="1:150" ht="99.75" thickBot="1">
      <c r="A34" s="522">
        <v>27</v>
      </c>
      <c r="B34" s="565" t="s">
        <v>4405</v>
      </c>
      <c r="C34" s="566" t="s">
        <v>4406</v>
      </c>
      <c r="D34" s="567" t="s">
        <v>4143</v>
      </c>
      <c r="E34" s="568">
        <v>97750</v>
      </c>
      <c r="F34" s="568">
        <v>11500</v>
      </c>
      <c r="G34" s="404">
        <f t="shared" si="6"/>
        <v>109250</v>
      </c>
      <c r="H34" s="292"/>
      <c r="I34" s="521">
        <f t="shared" si="12"/>
        <v>860.34375</v>
      </c>
      <c r="J34" s="281">
        <f t="shared" si="13"/>
        <v>6322.84375</v>
      </c>
      <c r="K34" s="569" t="s">
        <v>4407</v>
      </c>
      <c r="L34" s="400">
        <v>1</v>
      </c>
      <c r="M34" s="521">
        <f t="shared" si="14"/>
        <v>860.34375</v>
      </c>
      <c r="N34" s="281">
        <f t="shared" si="15"/>
        <v>6322.84375</v>
      </c>
      <c r="O34" s="282">
        <f t="shared" si="16"/>
        <v>0</v>
      </c>
      <c r="P34" s="282">
        <f t="shared" si="10"/>
        <v>0</v>
      </c>
      <c r="Q34" s="282">
        <f t="shared" si="10"/>
        <v>0</v>
      </c>
      <c r="R34" s="282">
        <f t="shared" si="10"/>
        <v>0</v>
      </c>
      <c r="S34" s="557" t="s">
        <v>4394</v>
      </c>
      <c r="T34" s="355"/>
      <c r="U34" s="282"/>
      <c r="V34" s="282"/>
      <c r="W34" s="292"/>
      <c r="X34" s="292">
        <f t="shared" si="3"/>
        <v>0</v>
      </c>
      <c r="Y34" s="292"/>
      <c r="Z34" s="292"/>
      <c r="AA34" s="292"/>
      <c r="AB34" s="292"/>
      <c r="AC34" s="292">
        <f t="shared" si="4"/>
        <v>0</v>
      </c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9"/>
      <c r="DP34" s="490">
        <v>1</v>
      </c>
      <c r="DQ34" s="292">
        <v>109250</v>
      </c>
      <c r="DR34" s="292"/>
      <c r="DS34" s="292"/>
      <c r="DT34" s="292"/>
      <c r="DU34" s="292"/>
      <c r="DV34" s="292"/>
      <c r="DW34" s="292"/>
      <c r="DX34" s="292">
        <v>1</v>
      </c>
      <c r="DY34" s="292">
        <v>109250</v>
      </c>
      <c r="DZ34" s="292"/>
      <c r="EA34" s="292"/>
      <c r="EB34" s="292"/>
      <c r="EC34" s="292"/>
      <c r="ED34" s="292"/>
      <c r="EE34" s="292"/>
      <c r="EF34" s="338">
        <f t="shared" si="11"/>
        <v>1</v>
      </c>
      <c r="EG34" s="338">
        <f t="shared" si="11"/>
        <v>109250</v>
      </c>
      <c r="EH34" s="491">
        <v>1</v>
      </c>
      <c r="EI34" s="491">
        <v>109250</v>
      </c>
      <c r="EJ34" s="491"/>
      <c r="EK34" s="491"/>
      <c r="EL34" s="11"/>
      <c r="EM34" s="11"/>
      <c r="EN34" s="11"/>
      <c r="EO34" s="11"/>
      <c r="EP34" s="11"/>
      <c r="EQ34" s="11"/>
      <c r="ER34" s="11"/>
      <c r="ES34" s="11"/>
      <c r="ET34" s="11"/>
    </row>
    <row r="35" spans="1:150" ht="66.75" thickBot="1">
      <c r="A35" s="528">
        <v>28</v>
      </c>
      <c r="B35" s="565" t="s">
        <v>4408</v>
      </c>
      <c r="C35" s="566" t="s">
        <v>4409</v>
      </c>
      <c r="D35" s="567" t="s">
        <v>4396</v>
      </c>
      <c r="E35" s="568">
        <v>119000</v>
      </c>
      <c r="F35" s="568">
        <v>14000</v>
      </c>
      <c r="G35" s="404">
        <f t="shared" si="6"/>
        <v>133000</v>
      </c>
      <c r="H35" s="292"/>
      <c r="I35" s="521">
        <f t="shared" si="12"/>
        <v>1047.375</v>
      </c>
      <c r="J35" s="281">
        <f t="shared" si="13"/>
        <v>7697.375</v>
      </c>
      <c r="K35" s="569" t="s">
        <v>4410</v>
      </c>
      <c r="L35" s="400">
        <v>1</v>
      </c>
      <c r="M35" s="521">
        <f t="shared" si="14"/>
        <v>1047.375</v>
      </c>
      <c r="N35" s="281">
        <f t="shared" si="15"/>
        <v>7697.375</v>
      </c>
      <c r="O35" s="282">
        <f t="shared" si="16"/>
        <v>0</v>
      </c>
      <c r="P35" s="282">
        <f t="shared" si="10"/>
        <v>0</v>
      </c>
      <c r="Q35" s="282">
        <f t="shared" si="10"/>
        <v>0</v>
      </c>
      <c r="R35" s="282">
        <f t="shared" si="10"/>
        <v>0</v>
      </c>
      <c r="S35" s="557" t="s">
        <v>4394</v>
      </c>
      <c r="T35" s="355"/>
      <c r="U35" s="282"/>
      <c r="V35" s="282"/>
      <c r="W35" s="292"/>
      <c r="X35" s="292">
        <f t="shared" si="3"/>
        <v>0</v>
      </c>
      <c r="Y35" s="292"/>
      <c r="Z35" s="292"/>
      <c r="AA35" s="292"/>
      <c r="AB35" s="292"/>
      <c r="AC35" s="292">
        <f t="shared" si="4"/>
        <v>0</v>
      </c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9"/>
      <c r="DP35" s="490">
        <v>1</v>
      </c>
      <c r="DQ35" s="292">
        <v>133000</v>
      </c>
      <c r="DR35" s="292"/>
      <c r="DS35" s="292"/>
      <c r="DT35" s="292"/>
      <c r="DU35" s="292"/>
      <c r="DV35" s="292"/>
      <c r="DW35" s="292"/>
      <c r="DX35" s="292">
        <v>1</v>
      </c>
      <c r="DY35" s="292">
        <v>133000</v>
      </c>
      <c r="DZ35" s="292"/>
      <c r="EA35" s="292"/>
      <c r="EB35" s="292"/>
      <c r="EC35" s="292"/>
      <c r="ED35" s="292"/>
      <c r="EE35" s="292"/>
      <c r="EF35" s="338">
        <f t="shared" si="11"/>
        <v>1</v>
      </c>
      <c r="EG35" s="338">
        <f t="shared" si="11"/>
        <v>133000</v>
      </c>
      <c r="EH35" s="491"/>
      <c r="EI35" s="491"/>
      <c r="EJ35" s="491">
        <v>1</v>
      </c>
      <c r="EK35" s="491">
        <v>133000</v>
      </c>
      <c r="EL35" s="11"/>
      <c r="EM35" s="11"/>
      <c r="EN35" s="11"/>
      <c r="EO35" s="11"/>
      <c r="EP35" s="11"/>
      <c r="EQ35" s="11"/>
      <c r="ER35" s="11"/>
      <c r="ES35" s="11"/>
      <c r="ET35" s="11"/>
    </row>
    <row r="36" spans="1:150" ht="99.75" thickBot="1">
      <c r="A36" s="522">
        <v>29</v>
      </c>
      <c r="B36" s="561" t="s">
        <v>4411</v>
      </c>
      <c r="C36" s="571" t="s">
        <v>155</v>
      </c>
      <c r="D36" s="561" t="s">
        <v>3922</v>
      </c>
      <c r="E36" s="537">
        <v>42500</v>
      </c>
      <c r="F36" s="537">
        <v>5000</v>
      </c>
      <c r="G36" s="404">
        <f t="shared" si="6"/>
        <v>47500</v>
      </c>
      <c r="H36" s="292"/>
      <c r="I36" s="521">
        <f t="shared" si="12"/>
        <v>374.0625</v>
      </c>
      <c r="J36" s="281">
        <f t="shared" si="13"/>
        <v>2749.0625</v>
      </c>
      <c r="K36" s="413" t="s">
        <v>4412</v>
      </c>
      <c r="L36" s="400">
        <v>1</v>
      </c>
      <c r="M36" s="521">
        <f t="shared" si="14"/>
        <v>374.0625</v>
      </c>
      <c r="N36" s="281">
        <f t="shared" si="15"/>
        <v>2749.0625</v>
      </c>
      <c r="O36" s="282">
        <f t="shared" si="16"/>
        <v>0</v>
      </c>
      <c r="P36" s="282">
        <f t="shared" si="10"/>
        <v>0</v>
      </c>
      <c r="Q36" s="282">
        <f t="shared" si="10"/>
        <v>0</v>
      </c>
      <c r="R36" s="282">
        <f t="shared" si="10"/>
        <v>0</v>
      </c>
      <c r="S36" s="557">
        <v>40402</v>
      </c>
      <c r="T36" s="355"/>
      <c r="U36" s="282"/>
      <c r="V36" s="282"/>
      <c r="W36" s="292"/>
      <c r="X36" s="292">
        <f t="shared" si="3"/>
        <v>0</v>
      </c>
      <c r="Y36" s="292"/>
      <c r="Z36" s="292"/>
      <c r="AA36" s="292"/>
      <c r="AB36" s="292"/>
      <c r="AC36" s="292">
        <f t="shared" si="4"/>
        <v>0</v>
      </c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9"/>
      <c r="DP36" s="490">
        <v>1</v>
      </c>
      <c r="DQ36" s="292">
        <v>47500</v>
      </c>
      <c r="DR36" s="292"/>
      <c r="DS36" s="292"/>
      <c r="DT36" s="292"/>
      <c r="DU36" s="292"/>
      <c r="DV36" s="292">
        <v>1</v>
      </c>
      <c r="DW36" s="292">
        <v>47500</v>
      </c>
      <c r="DX36" s="292"/>
      <c r="DY36" s="292"/>
      <c r="DZ36" s="292"/>
      <c r="EA36" s="292"/>
      <c r="EB36" s="292"/>
      <c r="EC36" s="292"/>
      <c r="ED36" s="292"/>
      <c r="EE36" s="292"/>
      <c r="EF36" s="338">
        <f t="shared" si="11"/>
        <v>1</v>
      </c>
      <c r="EG36" s="338">
        <f t="shared" si="11"/>
        <v>47500</v>
      </c>
      <c r="EH36" s="491">
        <v>1</v>
      </c>
      <c r="EI36" s="491">
        <v>47500</v>
      </c>
      <c r="EJ36" s="491"/>
      <c r="EK36" s="491"/>
      <c r="EL36" s="11"/>
      <c r="EM36" s="11"/>
      <c r="EN36" s="11"/>
      <c r="EO36" s="11"/>
      <c r="EP36" s="11"/>
      <c r="EQ36" s="11"/>
      <c r="ER36" s="11"/>
      <c r="ES36" s="11"/>
      <c r="ET36" s="11"/>
    </row>
    <row r="37" spans="1:150" ht="83.25" thickBot="1">
      <c r="A37" s="528">
        <v>30</v>
      </c>
      <c r="B37" s="565" t="s">
        <v>4413</v>
      </c>
      <c r="C37" s="572" t="s">
        <v>155</v>
      </c>
      <c r="D37" s="565" t="s">
        <v>3604</v>
      </c>
      <c r="E37" s="537">
        <v>42500</v>
      </c>
      <c r="F37" s="537">
        <v>5000</v>
      </c>
      <c r="G37" s="404">
        <f t="shared" si="6"/>
        <v>47500</v>
      </c>
      <c r="H37" s="292"/>
      <c r="I37" s="521">
        <f t="shared" si="12"/>
        <v>374.0625</v>
      </c>
      <c r="J37" s="281">
        <f t="shared" si="13"/>
        <v>2749.0625</v>
      </c>
      <c r="K37" s="413" t="s">
        <v>4414</v>
      </c>
      <c r="L37" s="400">
        <v>1</v>
      </c>
      <c r="M37" s="521">
        <f t="shared" si="14"/>
        <v>374.0625</v>
      </c>
      <c r="N37" s="281">
        <f t="shared" si="15"/>
        <v>2749.0625</v>
      </c>
      <c r="O37" s="282">
        <f t="shared" si="16"/>
        <v>0</v>
      </c>
      <c r="P37" s="282">
        <f t="shared" si="10"/>
        <v>0</v>
      </c>
      <c r="Q37" s="282">
        <f t="shared" si="10"/>
        <v>0</v>
      </c>
      <c r="R37" s="282">
        <f t="shared" si="10"/>
        <v>0</v>
      </c>
      <c r="S37" s="557">
        <v>40402</v>
      </c>
      <c r="T37" s="355"/>
      <c r="U37" s="282"/>
      <c r="V37" s="282"/>
      <c r="W37" s="292"/>
      <c r="X37" s="292">
        <f t="shared" si="3"/>
        <v>0</v>
      </c>
      <c r="Y37" s="292"/>
      <c r="Z37" s="292"/>
      <c r="AA37" s="292"/>
      <c r="AB37" s="292"/>
      <c r="AC37" s="292">
        <f t="shared" si="4"/>
        <v>0</v>
      </c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9"/>
      <c r="DP37" s="490">
        <v>1</v>
      </c>
      <c r="DQ37" s="292">
        <v>47500</v>
      </c>
      <c r="DR37" s="292"/>
      <c r="DS37" s="292"/>
      <c r="DT37" s="292"/>
      <c r="DU37" s="292"/>
      <c r="DV37" s="292">
        <v>1</v>
      </c>
      <c r="DW37" s="292">
        <v>47500</v>
      </c>
      <c r="DX37" s="292"/>
      <c r="DY37" s="292"/>
      <c r="DZ37" s="292"/>
      <c r="EA37" s="292"/>
      <c r="EB37" s="292"/>
      <c r="EC37" s="292"/>
      <c r="ED37" s="292"/>
      <c r="EE37" s="292"/>
      <c r="EF37" s="338">
        <f t="shared" si="11"/>
        <v>1</v>
      </c>
      <c r="EG37" s="338">
        <f t="shared" si="11"/>
        <v>47500</v>
      </c>
      <c r="EH37" s="491">
        <v>1</v>
      </c>
      <c r="EI37" s="491">
        <v>47500</v>
      </c>
      <c r="EJ37" s="491"/>
      <c r="EK37" s="491"/>
      <c r="EL37" s="11"/>
      <c r="EM37" s="11"/>
      <c r="EN37" s="11"/>
      <c r="EO37" s="11"/>
      <c r="EP37" s="11"/>
      <c r="EQ37" s="11"/>
      <c r="ER37" s="11"/>
      <c r="ES37" s="11"/>
      <c r="ET37" s="11"/>
    </row>
    <row r="38" spans="1:150" ht="83.25" thickBot="1">
      <c r="A38" s="522">
        <v>31</v>
      </c>
      <c r="B38" s="565" t="s">
        <v>4415</v>
      </c>
      <c r="C38" s="572" t="s">
        <v>4416</v>
      </c>
      <c r="D38" s="565" t="s">
        <v>58</v>
      </c>
      <c r="E38" s="537">
        <v>42500</v>
      </c>
      <c r="F38" s="537">
        <v>5000</v>
      </c>
      <c r="G38" s="404">
        <f t="shared" si="6"/>
        <v>47500</v>
      </c>
      <c r="H38" s="292"/>
      <c r="I38" s="521">
        <f t="shared" si="12"/>
        <v>374.0625</v>
      </c>
      <c r="J38" s="281">
        <f t="shared" si="13"/>
        <v>2749.0625</v>
      </c>
      <c r="K38" s="413" t="s">
        <v>4417</v>
      </c>
      <c r="L38" s="400">
        <v>1</v>
      </c>
      <c r="M38" s="521">
        <f t="shared" si="14"/>
        <v>374.0625</v>
      </c>
      <c r="N38" s="281">
        <f t="shared" si="15"/>
        <v>2749.0625</v>
      </c>
      <c r="O38" s="282">
        <f t="shared" si="16"/>
        <v>0</v>
      </c>
      <c r="P38" s="282">
        <f t="shared" si="10"/>
        <v>0</v>
      </c>
      <c r="Q38" s="282">
        <f t="shared" si="10"/>
        <v>0</v>
      </c>
      <c r="R38" s="282">
        <f t="shared" si="10"/>
        <v>0</v>
      </c>
      <c r="S38" s="557">
        <v>40402</v>
      </c>
      <c r="T38" s="355"/>
      <c r="U38" s="282"/>
      <c r="V38" s="282"/>
      <c r="W38" s="292"/>
      <c r="X38" s="292">
        <f t="shared" si="3"/>
        <v>0</v>
      </c>
      <c r="Y38" s="292"/>
      <c r="Z38" s="292"/>
      <c r="AA38" s="292"/>
      <c r="AB38" s="292"/>
      <c r="AC38" s="292">
        <f t="shared" si="4"/>
        <v>0</v>
      </c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9"/>
      <c r="DP38" s="490">
        <v>1</v>
      </c>
      <c r="DQ38" s="292">
        <v>47500</v>
      </c>
      <c r="DR38" s="292"/>
      <c r="DS38" s="292"/>
      <c r="DT38" s="292"/>
      <c r="DU38" s="292"/>
      <c r="DV38" s="292">
        <v>1</v>
      </c>
      <c r="DW38" s="292">
        <v>47500</v>
      </c>
      <c r="DX38" s="292"/>
      <c r="DY38" s="292"/>
      <c r="DZ38" s="292"/>
      <c r="EA38" s="292"/>
      <c r="EB38" s="292"/>
      <c r="EC38" s="292"/>
      <c r="ED38" s="292"/>
      <c r="EE38" s="292"/>
      <c r="EF38" s="338">
        <f t="shared" si="11"/>
        <v>1</v>
      </c>
      <c r="EG38" s="338">
        <f t="shared" si="11"/>
        <v>47500</v>
      </c>
      <c r="EH38" s="491">
        <v>1</v>
      </c>
      <c r="EI38" s="491">
        <v>47500</v>
      </c>
      <c r="EJ38" s="491"/>
      <c r="EK38" s="491"/>
      <c r="EL38" s="11"/>
      <c r="EM38" s="11"/>
      <c r="EN38" s="11"/>
      <c r="EO38" s="11"/>
      <c r="EP38" s="11"/>
      <c r="EQ38" s="11"/>
      <c r="ER38" s="11"/>
      <c r="ES38" s="11"/>
      <c r="ET38" s="11"/>
    </row>
    <row r="39" spans="1:150" ht="83.25" thickBot="1">
      <c r="A39" s="528">
        <v>32</v>
      </c>
      <c r="B39" s="565" t="s">
        <v>4418</v>
      </c>
      <c r="C39" s="572" t="s">
        <v>155</v>
      </c>
      <c r="D39" s="565" t="s">
        <v>4419</v>
      </c>
      <c r="E39" s="537">
        <v>42500</v>
      </c>
      <c r="F39" s="537">
        <v>5000</v>
      </c>
      <c r="G39" s="404">
        <f t="shared" si="6"/>
        <v>47500</v>
      </c>
      <c r="H39" s="292"/>
      <c r="I39" s="521">
        <f t="shared" si="12"/>
        <v>374.0625</v>
      </c>
      <c r="J39" s="281">
        <f t="shared" si="13"/>
        <v>2749.0625</v>
      </c>
      <c r="K39" s="413" t="s">
        <v>4420</v>
      </c>
      <c r="L39" s="400">
        <v>1</v>
      </c>
      <c r="M39" s="521">
        <f t="shared" si="14"/>
        <v>374.0625</v>
      </c>
      <c r="N39" s="281">
        <f t="shared" si="15"/>
        <v>2749.0625</v>
      </c>
      <c r="O39" s="282">
        <f t="shared" si="16"/>
        <v>0</v>
      </c>
      <c r="P39" s="282">
        <f t="shared" si="10"/>
        <v>0</v>
      </c>
      <c r="Q39" s="282">
        <f t="shared" si="10"/>
        <v>0</v>
      </c>
      <c r="R39" s="282">
        <f t="shared" si="10"/>
        <v>0</v>
      </c>
      <c r="S39" s="557">
        <v>40402</v>
      </c>
      <c r="T39" s="355"/>
      <c r="U39" s="282"/>
      <c r="V39" s="282"/>
      <c r="W39" s="292"/>
      <c r="X39" s="292">
        <f t="shared" si="3"/>
        <v>0</v>
      </c>
      <c r="Y39" s="292"/>
      <c r="Z39" s="292"/>
      <c r="AA39" s="292"/>
      <c r="AB39" s="292"/>
      <c r="AC39" s="292">
        <f t="shared" si="4"/>
        <v>0</v>
      </c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9"/>
      <c r="DP39" s="490"/>
      <c r="DQ39" s="292"/>
      <c r="DR39" s="292">
        <v>1</v>
      </c>
      <c r="DS39" s="292">
        <v>47500</v>
      </c>
      <c r="DT39" s="292">
        <v>1</v>
      </c>
      <c r="DU39" s="292">
        <v>47500</v>
      </c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338">
        <f t="shared" si="11"/>
        <v>1</v>
      </c>
      <c r="EG39" s="338">
        <f t="shared" si="11"/>
        <v>47500</v>
      </c>
      <c r="EH39" s="491">
        <v>1</v>
      </c>
      <c r="EI39" s="491">
        <v>47500</v>
      </c>
      <c r="EJ39" s="491"/>
      <c r="EK39" s="491"/>
      <c r="EL39" s="11"/>
      <c r="EM39" s="11"/>
      <c r="EN39" s="11"/>
      <c r="EO39" s="11"/>
      <c r="EP39" s="11"/>
      <c r="EQ39" s="11"/>
      <c r="ER39" s="11"/>
      <c r="ES39" s="11"/>
      <c r="ET39" s="11"/>
    </row>
    <row r="40" spans="1:150" ht="51.75" thickBot="1">
      <c r="A40" s="522">
        <v>33</v>
      </c>
      <c r="B40" s="565" t="s">
        <v>4421</v>
      </c>
      <c r="C40" s="572" t="s">
        <v>155</v>
      </c>
      <c r="D40" s="565" t="s">
        <v>4419</v>
      </c>
      <c r="E40" s="537">
        <v>42500</v>
      </c>
      <c r="F40" s="537">
        <v>5000</v>
      </c>
      <c r="G40" s="404">
        <f t="shared" si="6"/>
        <v>47500</v>
      </c>
      <c r="H40" s="292"/>
      <c r="I40" s="521">
        <f t="shared" si="12"/>
        <v>374.0625</v>
      </c>
      <c r="J40" s="281">
        <f t="shared" si="13"/>
        <v>2749.0625</v>
      </c>
      <c r="K40" s="413" t="s">
        <v>4422</v>
      </c>
      <c r="L40" s="400">
        <v>1</v>
      </c>
      <c r="M40" s="521">
        <f t="shared" si="14"/>
        <v>374.0625</v>
      </c>
      <c r="N40" s="281">
        <f t="shared" si="15"/>
        <v>2749.0625</v>
      </c>
      <c r="O40" s="282">
        <f t="shared" si="16"/>
        <v>0</v>
      </c>
      <c r="P40" s="282">
        <f t="shared" ref="P40:R54" si="17">SUM(U40,Z40,AE40,AJ40,AO40,AT40,AY40,BD40,BI40,BN40,BS40,BX40,CC40,CH40,CM40,CR40,CW40,DB40,DG40,DL40)</f>
        <v>0</v>
      </c>
      <c r="Q40" s="282">
        <f t="shared" si="17"/>
        <v>0</v>
      </c>
      <c r="R40" s="282">
        <f t="shared" si="17"/>
        <v>0</v>
      </c>
      <c r="S40" s="557">
        <v>40402</v>
      </c>
      <c r="T40" s="355"/>
      <c r="U40" s="282"/>
      <c r="V40" s="282"/>
      <c r="W40" s="292"/>
      <c r="X40" s="292">
        <f t="shared" si="3"/>
        <v>0</v>
      </c>
      <c r="Y40" s="292"/>
      <c r="Z40" s="292"/>
      <c r="AA40" s="292"/>
      <c r="AB40" s="292"/>
      <c r="AC40" s="292">
        <f t="shared" si="4"/>
        <v>0</v>
      </c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9"/>
      <c r="DP40" s="490">
        <v>1</v>
      </c>
      <c r="DQ40" s="292">
        <v>47500</v>
      </c>
      <c r="DR40" s="292"/>
      <c r="DS40" s="292"/>
      <c r="DT40" s="292">
        <v>1</v>
      </c>
      <c r="DU40" s="292">
        <v>47500</v>
      </c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338">
        <f t="shared" ref="EF40:EG52" si="18">SUM(ED40,EB40,DZ40,DX40,DV40,DT40)</f>
        <v>1</v>
      </c>
      <c r="EG40" s="338">
        <f t="shared" si="18"/>
        <v>47500</v>
      </c>
      <c r="EH40" s="491">
        <v>1</v>
      </c>
      <c r="EI40" s="491">
        <v>47500</v>
      </c>
      <c r="EJ40" s="491"/>
      <c r="EK40" s="491"/>
      <c r="EL40" s="11"/>
      <c r="EM40" s="11"/>
      <c r="EN40" s="11"/>
      <c r="EO40" s="11"/>
      <c r="EP40" s="11"/>
      <c r="EQ40" s="11"/>
      <c r="ER40" s="11"/>
      <c r="ES40" s="11"/>
      <c r="ET40" s="11"/>
    </row>
    <row r="41" spans="1:150" ht="66.75" thickBot="1">
      <c r="A41" s="528">
        <v>34</v>
      </c>
      <c r="B41" s="565" t="s">
        <v>4423</v>
      </c>
      <c r="C41" s="572" t="s">
        <v>155</v>
      </c>
      <c r="D41" s="565" t="s">
        <v>4419</v>
      </c>
      <c r="E41" s="537">
        <v>42500</v>
      </c>
      <c r="F41" s="537">
        <v>5000</v>
      </c>
      <c r="G41" s="404">
        <f t="shared" si="6"/>
        <v>47500</v>
      </c>
      <c r="H41" s="292"/>
      <c r="I41" s="521">
        <f t="shared" si="12"/>
        <v>374.0625</v>
      </c>
      <c r="J41" s="281">
        <f t="shared" si="13"/>
        <v>2749.0625</v>
      </c>
      <c r="K41" s="413" t="s">
        <v>4424</v>
      </c>
      <c r="L41" s="400">
        <v>1</v>
      </c>
      <c r="M41" s="521">
        <f t="shared" si="14"/>
        <v>374.0625</v>
      </c>
      <c r="N41" s="281">
        <f t="shared" si="15"/>
        <v>2749.0625</v>
      </c>
      <c r="O41" s="282">
        <f t="shared" si="16"/>
        <v>0</v>
      </c>
      <c r="P41" s="282">
        <f t="shared" si="17"/>
        <v>0</v>
      </c>
      <c r="Q41" s="282">
        <f t="shared" si="17"/>
        <v>0</v>
      </c>
      <c r="R41" s="282">
        <f t="shared" si="17"/>
        <v>0</v>
      </c>
      <c r="S41" s="557">
        <v>40399</v>
      </c>
      <c r="T41" s="355"/>
      <c r="U41" s="282"/>
      <c r="V41" s="282"/>
      <c r="W41" s="292"/>
      <c r="X41" s="292">
        <f t="shared" si="3"/>
        <v>0</v>
      </c>
      <c r="Y41" s="292"/>
      <c r="Z41" s="292"/>
      <c r="AA41" s="292"/>
      <c r="AB41" s="292"/>
      <c r="AC41" s="292">
        <f t="shared" si="4"/>
        <v>0</v>
      </c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9"/>
      <c r="DP41" s="490"/>
      <c r="DQ41" s="292"/>
      <c r="DR41" s="292">
        <v>1</v>
      </c>
      <c r="DS41" s="292">
        <v>47500</v>
      </c>
      <c r="DT41" s="292">
        <v>1</v>
      </c>
      <c r="DU41" s="292">
        <v>47500</v>
      </c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338">
        <f t="shared" si="18"/>
        <v>1</v>
      </c>
      <c r="EG41" s="338">
        <f t="shared" si="18"/>
        <v>47500</v>
      </c>
      <c r="EH41" s="491">
        <v>1</v>
      </c>
      <c r="EI41" s="491">
        <v>47500</v>
      </c>
      <c r="EJ41" s="491"/>
      <c r="EK41" s="491"/>
      <c r="EL41" s="11"/>
      <c r="EM41" s="11"/>
      <c r="EN41" s="11"/>
      <c r="EO41" s="11"/>
      <c r="EP41" s="11"/>
      <c r="EQ41" s="11"/>
      <c r="ER41" s="11"/>
      <c r="ES41" s="11"/>
      <c r="ET41" s="11"/>
    </row>
    <row r="42" spans="1:150" ht="99">
      <c r="A42" s="522">
        <v>35</v>
      </c>
      <c r="B42" s="522" t="s">
        <v>4425</v>
      </c>
      <c r="C42" s="522" t="s">
        <v>4426</v>
      </c>
      <c r="D42" s="522" t="s">
        <v>3466</v>
      </c>
      <c r="E42" s="537">
        <v>42500</v>
      </c>
      <c r="F42" s="537">
        <v>5000</v>
      </c>
      <c r="G42" s="404">
        <f t="shared" si="6"/>
        <v>47500</v>
      </c>
      <c r="H42" s="292"/>
      <c r="I42" s="521">
        <f t="shared" si="12"/>
        <v>374.0625</v>
      </c>
      <c r="J42" s="281">
        <f t="shared" si="13"/>
        <v>2749.0625</v>
      </c>
      <c r="K42" s="413" t="s">
        <v>4427</v>
      </c>
      <c r="L42" s="400">
        <v>1</v>
      </c>
      <c r="M42" s="521">
        <f t="shared" si="14"/>
        <v>374.0625</v>
      </c>
      <c r="N42" s="281">
        <f t="shared" si="15"/>
        <v>2749.0625</v>
      </c>
      <c r="O42" s="282">
        <f t="shared" si="16"/>
        <v>0</v>
      </c>
      <c r="P42" s="282">
        <f t="shared" si="17"/>
        <v>0</v>
      </c>
      <c r="Q42" s="282">
        <f t="shared" si="17"/>
        <v>0</v>
      </c>
      <c r="R42" s="282">
        <f t="shared" si="17"/>
        <v>0</v>
      </c>
      <c r="S42" s="538" t="s">
        <v>4428</v>
      </c>
      <c r="T42" s="355"/>
      <c r="U42" s="282"/>
      <c r="V42" s="28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9"/>
      <c r="DP42" s="490">
        <v>1</v>
      </c>
      <c r="DQ42" s="292">
        <v>47500</v>
      </c>
      <c r="DR42" s="292"/>
      <c r="DS42" s="292"/>
      <c r="DT42" s="292"/>
      <c r="DU42" s="292"/>
      <c r="DV42" s="292">
        <v>1</v>
      </c>
      <c r="DW42" s="292">
        <v>47500</v>
      </c>
      <c r="DX42" s="292"/>
      <c r="DY42" s="292"/>
      <c r="DZ42" s="292"/>
      <c r="EA42" s="292"/>
      <c r="EB42" s="292"/>
      <c r="EC42" s="292"/>
      <c r="ED42" s="292"/>
      <c r="EE42" s="292"/>
      <c r="EF42" s="338">
        <f t="shared" si="18"/>
        <v>1</v>
      </c>
      <c r="EG42" s="338">
        <f t="shared" si="18"/>
        <v>47500</v>
      </c>
      <c r="EH42" s="491">
        <v>1</v>
      </c>
      <c r="EI42" s="491">
        <v>47500</v>
      </c>
      <c r="EJ42" s="491"/>
      <c r="EK42" s="491"/>
      <c r="EL42" s="11"/>
      <c r="EM42" s="11"/>
      <c r="EN42" s="11"/>
      <c r="EO42" s="11"/>
      <c r="EP42" s="11"/>
      <c r="EQ42" s="11"/>
      <c r="ER42" s="11"/>
      <c r="ES42" s="11"/>
      <c r="ET42" s="11"/>
    </row>
    <row r="43" spans="1:150" ht="132">
      <c r="A43" s="528">
        <v>36</v>
      </c>
      <c r="B43" s="522" t="s">
        <v>4429</v>
      </c>
      <c r="C43" s="522" t="s">
        <v>4430</v>
      </c>
      <c r="D43" s="522" t="s">
        <v>271</v>
      </c>
      <c r="E43" s="537">
        <v>42500</v>
      </c>
      <c r="F43" s="537">
        <v>5000</v>
      </c>
      <c r="G43" s="404">
        <f t="shared" si="6"/>
        <v>47500</v>
      </c>
      <c r="H43" s="292"/>
      <c r="I43" s="521">
        <f t="shared" si="12"/>
        <v>374.0625</v>
      </c>
      <c r="J43" s="281">
        <f t="shared" si="13"/>
        <v>2749.0625</v>
      </c>
      <c r="K43" s="413" t="s">
        <v>4431</v>
      </c>
      <c r="L43" s="400">
        <v>1</v>
      </c>
      <c r="M43" s="521">
        <f t="shared" si="14"/>
        <v>374.0625</v>
      </c>
      <c r="N43" s="281">
        <f t="shared" si="15"/>
        <v>2749.0625</v>
      </c>
      <c r="O43" s="282">
        <f t="shared" si="16"/>
        <v>0</v>
      </c>
      <c r="P43" s="282">
        <f t="shared" si="17"/>
        <v>0</v>
      </c>
      <c r="Q43" s="282">
        <f t="shared" si="17"/>
        <v>0</v>
      </c>
      <c r="R43" s="282">
        <f t="shared" si="17"/>
        <v>0</v>
      </c>
      <c r="S43" s="538" t="s">
        <v>4432</v>
      </c>
      <c r="T43" s="355"/>
      <c r="U43" s="282"/>
      <c r="V43" s="28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9"/>
      <c r="DP43" s="490">
        <v>1</v>
      </c>
      <c r="DQ43" s="292">
        <v>47500</v>
      </c>
      <c r="DR43" s="292"/>
      <c r="DS43" s="292"/>
      <c r="DT43" s="292"/>
      <c r="DU43" s="292"/>
      <c r="DV43" s="292">
        <v>1</v>
      </c>
      <c r="DW43" s="292">
        <v>47500</v>
      </c>
      <c r="DX43" s="292"/>
      <c r="DY43" s="292"/>
      <c r="DZ43" s="292"/>
      <c r="EA43" s="292"/>
      <c r="EB43" s="292"/>
      <c r="EC43" s="292"/>
      <c r="ED43" s="292"/>
      <c r="EE43" s="292"/>
      <c r="EF43" s="338">
        <f t="shared" si="18"/>
        <v>1</v>
      </c>
      <c r="EG43" s="338">
        <f t="shared" si="18"/>
        <v>47500</v>
      </c>
      <c r="EH43" s="491">
        <v>1</v>
      </c>
      <c r="EI43" s="491">
        <v>47500</v>
      </c>
      <c r="EJ43" s="491"/>
      <c r="EK43" s="491"/>
      <c r="EL43" s="11"/>
      <c r="EM43" s="11"/>
      <c r="EN43" s="11"/>
      <c r="EO43" s="11"/>
      <c r="EP43" s="11"/>
      <c r="EQ43" s="11"/>
      <c r="ER43" s="11"/>
      <c r="ES43" s="11"/>
      <c r="ET43" s="11"/>
    </row>
    <row r="44" spans="1:150" ht="99">
      <c r="A44" s="522">
        <v>37</v>
      </c>
      <c r="B44" s="522" t="s">
        <v>4433</v>
      </c>
      <c r="C44" s="522" t="s">
        <v>4434</v>
      </c>
      <c r="D44" s="522" t="s">
        <v>4435</v>
      </c>
      <c r="E44" s="537">
        <v>42500</v>
      </c>
      <c r="F44" s="537">
        <v>5000</v>
      </c>
      <c r="G44" s="404">
        <f t="shared" si="6"/>
        <v>47500</v>
      </c>
      <c r="H44" s="292"/>
      <c r="I44" s="521">
        <f t="shared" si="12"/>
        <v>374.0625</v>
      </c>
      <c r="J44" s="281">
        <f t="shared" si="13"/>
        <v>2749.0625</v>
      </c>
      <c r="K44" s="413" t="s">
        <v>4436</v>
      </c>
      <c r="L44" s="400">
        <v>1</v>
      </c>
      <c r="M44" s="521">
        <f t="shared" si="14"/>
        <v>374.0625</v>
      </c>
      <c r="N44" s="281">
        <f t="shared" si="15"/>
        <v>2749.0625</v>
      </c>
      <c r="O44" s="282">
        <f t="shared" si="16"/>
        <v>0</v>
      </c>
      <c r="P44" s="282">
        <f t="shared" si="17"/>
        <v>0</v>
      </c>
      <c r="Q44" s="282">
        <f t="shared" si="17"/>
        <v>0</v>
      </c>
      <c r="R44" s="282">
        <f t="shared" si="17"/>
        <v>0</v>
      </c>
      <c r="S44" s="538" t="s">
        <v>4437</v>
      </c>
      <c r="T44" s="355"/>
      <c r="U44" s="282"/>
      <c r="V44" s="28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9"/>
      <c r="DP44" s="490">
        <v>1</v>
      </c>
      <c r="DQ44" s="292">
        <v>47500</v>
      </c>
      <c r="DR44" s="292"/>
      <c r="DS44" s="292"/>
      <c r="DT44" s="292"/>
      <c r="DU44" s="292"/>
      <c r="DV44" s="292"/>
      <c r="DW44" s="292"/>
      <c r="DX44" s="292">
        <v>1</v>
      </c>
      <c r="DY44" s="292">
        <v>47500</v>
      </c>
      <c r="DZ44" s="292"/>
      <c r="EA44" s="292"/>
      <c r="EB44" s="292"/>
      <c r="EC44" s="292"/>
      <c r="ED44" s="292"/>
      <c r="EE44" s="292"/>
      <c r="EF44" s="338">
        <f t="shared" si="18"/>
        <v>1</v>
      </c>
      <c r="EG44" s="338">
        <f t="shared" si="18"/>
        <v>47500</v>
      </c>
      <c r="EH44" s="491">
        <v>1</v>
      </c>
      <c r="EI44" s="491">
        <v>47500</v>
      </c>
      <c r="EJ44" s="491"/>
      <c r="EK44" s="491"/>
      <c r="EL44" s="11"/>
      <c r="EM44" s="11"/>
      <c r="EN44" s="11"/>
      <c r="EO44" s="11"/>
      <c r="EP44" s="11"/>
      <c r="EQ44" s="11"/>
      <c r="ER44" s="11"/>
      <c r="ES44" s="11"/>
      <c r="ET44" s="11"/>
    </row>
    <row r="45" spans="1:150" ht="148.5">
      <c r="A45" s="528">
        <v>38</v>
      </c>
      <c r="B45" s="522" t="s">
        <v>4438</v>
      </c>
      <c r="C45" s="522" t="s">
        <v>4439</v>
      </c>
      <c r="D45" s="522" t="s">
        <v>4435</v>
      </c>
      <c r="E45" s="537">
        <v>42500</v>
      </c>
      <c r="F45" s="537">
        <v>5000</v>
      </c>
      <c r="G45" s="404">
        <f t="shared" si="6"/>
        <v>47500</v>
      </c>
      <c r="H45" s="292"/>
      <c r="I45" s="521">
        <f t="shared" si="12"/>
        <v>374.0625</v>
      </c>
      <c r="J45" s="281">
        <f t="shared" si="13"/>
        <v>2749.0625</v>
      </c>
      <c r="K45" s="413" t="s">
        <v>4440</v>
      </c>
      <c r="L45" s="400">
        <v>1</v>
      </c>
      <c r="M45" s="521">
        <f t="shared" si="14"/>
        <v>374.0625</v>
      </c>
      <c r="N45" s="281">
        <f t="shared" si="15"/>
        <v>2749.0625</v>
      </c>
      <c r="O45" s="282">
        <f t="shared" si="16"/>
        <v>0</v>
      </c>
      <c r="P45" s="282">
        <f t="shared" si="17"/>
        <v>0</v>
      </c>
      <c r="Q45" s="282">
        <f t="shared" si="17"/>
        <v>0</v>
      </c>
      <c r="R45" s="282">
        <f t="shared" si="17"/>
        <v>0</v>
      </c>
      <c r="S45" s="538" t="s">
        <v>4441</v>
      </c>
      <c r="T45" s="355"/>
      <c r="U45" s="282"/>
      <c r="V45" s="28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9"/>
      <c r="DP45" s="490">
        <v>1</v>
      </c>
      <c r="DQ45" s="292">
        <v>47500</v>
      </c>
      <c r="DR45" s="292"/>
      <c r="DS45" s="292"/>
      <c r="DT45" s="292"/>
      <c r="DU45" s="292"/>
      <c r="DV45" s="292"/>
      <c r="DW45" s="292"/>
      <c r="DX45" s="292">
        <v>1</v>
      </c>
      <c r="DY45" s="292">
        <v>47500</v>
      </c>
      <c r="DZ45" s="292"/>
      <c r="EA45" s="292"/>
      <c r="EB45" s="292"/>
      <c r="EC45" s="292"/>
      <c r="ED45" s="292"/>
      <c r="EE45" s="292"/>
      <c r="EF45" s="338">
        <f t="shared" si="18"/>
        <v>1</v>
      </c>
      <c r="EG45" s="338">
        <f t="shared" si="18"/>
        <v>47500</v>
      </c>
      <c r="EH45" s="491">
        <v>1</v>
      </c>
      <c r="EI45" s="491">
        <v>47500</v>
      </c>
      <c r="EJ45" s="491"/>
      <c r="EK45" s="491"/>
      <c r="EL45" s="11"/>
      <c r="EM45" s="11"/>
      <c r="EN45" s="11"/>
      <c r="EO45" s="11"/>
      <c r="EP45" s="11"/>
      <c r="EQ45" s="11"/>
      <c r="ER45" s="11"/>
      <c r="ES45" s="11"/>
      <c r="ET45" s="11"/>
    </row>
    <row r="46" spans="1:150" ht="148.5">
      <c r="A46" s="522">
        <v>39</v>
      </c>
      <c r="B46" s="522" t="s">
        <v>4442</v>
      </c>
      <c r="C46" s="522" t="s">
        <v>4439</v>
      </c>
      <c r="D46" s="522" t="s">
        <v>4435</v>
      </c>
      <c r="E46" s="537">
        <v>42500</v>
      </c>
      <c r="F46" s="537">
        <v>5000</v>
      </c>
      <c r="G46" s="404">
        <f t="shared" si="6"/>
        <v>47500</v>
      </c>
      <c r="H46" s="292"/>
      <c r="I46" s="521">
        <f t="shared" si="12"/>
        <v>374.0625</v>
      </c>
      <c r="J46" s="281">
        <f t="shared" si="13"/>
        <v>2749.0625</v>
      </c>
      <c r="K46" s="413" t="s">
        <v>4443</v>
      </c>
      <c r="L46" s="400">
        <v>1</v>
      </c>
      <c r="M46" s="521">
        <f t="shared" si="14"/>
        <v>374.0625</v>
      </c>
      <c r="N46" s="281">
        <f t="shared" si="15"/>
        <v>2749.0625</v>
      </c>
      <c r="O46" s="282">
        <f t="shared" si="16"/>
        <v>0</v>
      </c>
      <c r="P46" s="282">
        <f t="shared" si="17"/>
        <v>0</v>
      </c>
      <c r="Q46" s="282">
        <f t="shared" si="17"/>
        <v>0</v>
      </c>
      <c r="R46" s="282">
        <f t="shared" si="17"/>
        <v>0</v>
      </c>
      <c r="S46" s="538" t="s">
        <v>4394</v>
      </c>
      <c r="T46" s="355"/>
      <c r="U46" s="282"/>
      <c r="V46" s="28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9"/>
      <c r="DP46" s="490">
        <v>1</v>
      </c>
      <c r="DQ46" s="292">
        <v>47500</v>
      </c>
      <c r="DR46" s="292"/>
      <c r="DS46" s="292"/>
      <c r="DT46" s="292"/>
      <c r="DU46" s="292"/>
      <c r="DV46" s="292"/>
      <c r="DW46" s="292"/>
      <c r="DX46" s="292">
        <v>1</v>
      </c>
      <c r="DY46" s="292">
        <v>47500</v>
      </c>
      <c r="DZ46" s="292"/>
      <c r="EA46" s="292"/>
      <c r="EB46" s="292"/>
      <c r="EC46" s="292"/>
      <c r="ED46" s="292"/>
      <c r="EE46" s="292"/>
      <c r="EF46" s="338">
        <f t="shared" si="18"/>
        <v>1</v>
      </c>
      <c r="EG46" s="338">
        <f t="shared" si="18"/>
        <v>47500</v>
      </c>
      <c r="EH46" s="491">
        <v>1</v>
      </c>
      <c r="EI46" s="491">
        <v>47500</v>
      </c>
      <c r="EJ46" s="491"/>
      <c r="EK46" s="491"/>
      <c r="EL46" s="11"/>
      <c r="EM46" s="11"/>
      <c r="EN46" s="11"/>
      <c r="EO46" s="11"/>
      <c r="EP46" s="11"/>
      <c r="EQ46" s="11"/>
      <c r="ER46" s="11"/>
      <c r="ES46" s="11"/>
      <c r="ET46" s="11"/>
    </row>
    <row r="47" spans="1:150" ht="115.5">
      <c r="A47" s="528">
        <v>40</v>
      </c>
      <c r="B47" s="522" t="s">
        <v>4444</v>
      </c>
      <c r="C47" s="522" t="s">
        <v>4445</v>
      </c>
      <c r="D47" s="522" t="s">
        <v>4446</v>
      </c>
      <c r="E47" s="537">
        <v>42500</v>
      </c>
      <c r="F47" s="537">
        <v>5000</v>
      </c>
      <c r="G47" s="404">
        <f t="shared" si="6"/>
        <v>47500</v>
      </c>
      <c r="H47" s="292"/>
      <c r="I47" s="521">
        <f t="shared" si="12"/>
        <v>374.0625</v>
      </c>
      <c r="J47" s="281">
        <f t="shared" si="13"/>
        <v>2749.0625</v>
      </c>
      <c r="K47" s="413" t="s">
        <v>4447</v>
      </c>
      <c r="L47" s="400">
        <v>1</v>
      </c>
      <c r="M47" s="521">
        <f t="shared" si="14"/>
        <v>374.0625</v>
      </c>
      <c r="N47" s="281">
        <f t="shared" si="15"/>
        <v>2749.0625</v>
      </c>
      <c r="O47" s="282">
        <f t="shared" si="16"/>
        <v>0</v>
      </c>
      <c r="P47" s="282">
        <f t="shared" si="17"/>
        <v>0</v>
      </c>
      <c r="Q47" s="282">
        <f t="shared" si="17"/>
        <v>0</v>
      </c>
      <c r="R47" s="282">
        <f t="shared" si="17"/>
        <v>0</v>
      </c>
      <c r="S47" s="538" t="s">
        <v>4441</v>
      </c>
      <c r="T47" s="355"/>
      <c r="U47" s="282"/>
      <c r="V47" s="28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9"/>
      <c r="DP47" s="490">
        <v>1</v>
      </c>
      <c r="DQ47" s="292">
        <v>47500</v>
      </c>
      <c r="DR47" s="292"/>
      <c r="DS47" s="292"/>
      <c r="DT47" s="292"/>
      <c r="DU47" s="292"/>
      <c r="DV47" s="292">
        <v>1</v>
      </c>
      <c r="DW47" s="292">
        <v>47500</v>
      </c>
      <c r="DX47" s="292"/>
      <c r="DY47" s="292"/>
      <c r="DZ47" s="292"/>
      <c r="EA47" s="292"/>
      <c r="EB47" s="292"/>
      <c r="EC47" s="292"/>
      <c r="ED47" s="292"/>
      <c r="EE47" s="292"/>
      <c r="EF47" s="338">
        <f t="shared" si="18"/>
        <v>1</v>
      </c>
      <c r="EG47" s="338">
        <f t="shared" si="18"/>
        <v>47500</v>
      </c>
      <c r="EH47" s="491">
        <v>1</v>
      </c>
      <c r="EI47" s="491">
        <v>47500</v>
      </c>
      <c r="EJ47" s="491"/>
      <c r="EK47" s="491"/>
      <c r="EL47" s="11"/>
      <c r="EM47" s="11"/>
      <c r="EN47" s="11"/>
      <c r="EO47" s="11"/>
      <c r="EP47" s="11"/>
      <c r="EQ47" s="11"/>
      <c r="ER47" s="11"/>
      <c r="ES47" s="11"/>
      <c r="ET47" s="11"/>
    </row>
    <row r="48" spans="1:150" ht="94.5">
      <c r="A48" s="522">
        <v>41</v>
      </c>
      <c r="B48" s="497" t="s">
        <v>4448</v>
      </c>
      <c r="C48" s="497" t="s">
        <v>4449</v>
      </c>
      <c r="D48" s="522" t="s">
        <v>4446</v>
      </c>
      <c r="E48" s="537">
        <v>42500</v>
      </c>
      <c r="F48" s="537">
        <v>5000</v>
      </c>
      <c r="G48" s="404">
        <f t="shared" si="6"/>
        <v>47500</v>
      </c>
      <c r="H48" s="292"/>
      <c r="I48" s="521">
        <f>SUM(J48-G48/20)</f>
        <v>374.0625</v>
      </c>
      <c r="J48" s="281">
        <f t="shared" si="7"/>
        <v>2749.0625</v>
      </c>
      <c r="K48" s="413" t="s">
        <v>4450</v>
      </c>
      <c r="L48" s="400">
        <v>2</v>
      </c>
      <c r="M48" s="521">
        <f t="shared" si="1"/>
        <v>748.125</v>
      </c>
      <c r="N48" s="281">
        <f t="shared" si="8"/>
        <v>5498.125</v>
      </c>
      <c r="O48" s="282">
        <f t="shared" si="9"/>
        <v>0</v>
      </c>
      <c r="P48" s="282">
        <f t="shared" si="17"/>
        <v>0</v>
      </c>
      <c r="Q48" s="282">
        <f t="shared" si="17"/>
        <v>0</v>
      </c>
      <c r="R48" s="282">
        <f t="shared" si="17"/>
        <v>0</v>
      </c>
      <c r="S48" s="538" t="s">
        <v>4451</v>
      </c>
      <c r="T48" s="379"/>
      <c r="U48" s="292"/>
      <c r="V48" s="292"/>
      <c r="W48" s="292"/>
      <c r="X48" s="292">
        <f t="shared" si="3"/>
        <v>0</v>
      </c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9"/>
      <c r="DP48" s="490">
        <v>1</v>
      </c>
      <c r="DQ48" s="292">
        <v>47500</v>
      </c>
      <c r="DR48" s="292"/>
      <c r="DS48" s="292"/>
      <c r="DT48" s="292"/>
      <c r="DU48" s="292"/>
      <c r="DV48" s="292">
        <v>1</v>
      </c>
      <c r="DW48" s="292">
        <v>47500</v>
      </c>
      <c r="DX48" s="292"/>
      <c r="DY48" s="292"/>
      <c r="DZ48" s="292"/>
      <c r="EA48" s="292"/>
      <c r="EB48" s="292"/>
      <c r="EC48" s="292"/>
      <c r="ED48" s="292"/>
      <c r="EE48" s="292"/>
      <c r="EF48" s="338">
        <f t="shared" si="18"/>
        <v>1</v>
      </c>
      <c r="EG48" s="338">
        <f t="shared" si="18"/>
        <v>47500</v>
      </c>
      <c r="EH48" s="491">
        <v>1</v>
      </c>
      <c r="EI48" s="491">
        <v>47500</v>
      </c>
      <c r="EJ48" s="491"/>
      <c r="EK48" s="491"/>
      <c r="EL48" s="11"/>
      <c r="EM48" s="11"/>
      <c r="EN48" s="11"/>
      <c r="EO48" s="11"/>
      <c r="EP48" s="11"/>
      <c r="EQ48" s="11"/>
      <c r="ER48" s="11"/>
      <c r="ES48" s="11"/>
      <c r="ET48" s="11"/>
    </row>
    <row r="49" spans="1:150" ht="126">
      <c r="A49" s="528">
        <v>42</v>
      </c>
      <c r="B49" s="497" t="s">
        <v>4452</v>
      </c>
      <c r="C49" s="497" t="s">
        <v>4453</v>
      </c>
      <c r="D49" s="522" t="s">
        <v>237</v>
      </c>
      <c r="E49" s="537">
        <v>42500</v>
      </c>
      <c r="F49" s="537">
        <v>5000</v>
      </c>
      <c r="G49" s="404">
        <f t="shared" si="6"/>
        <v>47500</v>
      </c>
      <c r="H49" s="292"/>
      <c r="I49" s="521">
        <f>SUM(J49-G49/20)</f>
        <v>374.0625</v>
      </c>
      <c r="J49" s="281">
        <f t="shared" si="7"/>
        <v>2749.0625</v>
      </c>
      <c r="K49" s="413" t="s">
        <v>4454</v>
      </c>
      <c r="L49" s="400">
        <v>2</v>
      </c>
      <c r="M49" s="521">
        <f t="shared" si="1"/>
        <v>748.125</v>
      </c>
      <c r="N49" s="281">
        <f t="shared" si="8"/>
        <v>5498.125</v>
      </c>
      <c r="O49" s="282">
        <f t="shared" si="9"/>
        <v>0</v>
      </c>
      <c r="P49" s="282">
        <f t="shared" si="17"/>
        <v>0</v>
      </c>
      <c r="Q49" s="282">
        <f t="shared" si="17"/>
        <v>0</v>
      </c>
      <c r="R49" s="282">
        <f t="shared" si="17"/>
        <v>0</v>
      </c>
      <c r="S49" s="538" t="s">
        <v>4455</v>
      </c>
      <c r="T49" s="379"/>
      <c r="U49" s="292"/>
      <c r="V49" s="292"/>
      <c r="W49" s="292"/>
      <c r="X49" s="292">
        <f t="shared" si="3"/>
        <v>0</v>
      </c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9"/>
      <c r="DP49" s="490">
        <v>1</v>
      </c>
      <c r="DQ49" s="292">
        <v>47500</v>
      </c>
      <c r="DR49" s="292"/>
      <c r="DS49" s="292"/>
      <c r="DT49" s="292"/>
      <c r="DU49" s="292"/>
      <c r="DV49" s="292">
        <v>1</v>
      </c>
      <c r="DW49" s="292">
        <v>47500</v>
      </c>
      <c r="DX49" s="292"/>
      <c r="DY49" s="292"/>
      <c r="DZ49" s="292"/>
      <c r="EA49" s="292"/>
      <c r="EB49" s="292"/>
      <c r="EC49" s="292"/>
      <c r="ED49" s="292"/>
      <c r="EE49" s="292"/>
      <c r="EF49" s="338">
        <f t="shared" si="18"/>
        <v>1</v>
      </c>
      <c r="EG49" s="338">
        <f t="shared" si="18"/>
        <v>47500</v>
      </c>
      <c r="EH49" s="491">
        <v>1</v>
      </c>
      <c r="EI49" s="491">
        <v>47500</v>
      </c>
      <c r="EJ49" s="491"/>
      <c r="EK49" s="491"/>
      <c r="EL49" s="11"/>
      <c r="EM49" s="11"/>
      <c r="EN49" s="11"/>
      <c r="EO49" s="11"/>
      <c r="EP49" s="11"/>
      <c r="EQ49" s="11"/>
      <c r="ER49" s="11"/>
      <c r="ES49" s="11"/>
      <c r="ET49" s="11"/>
    </row>
    <row r="50" spans="1:150" ht="126.75" thickBot="1">
      <c r="A50" s="522">
        <v>43</v>
      </c>
      <c r="B50" s="497" t="s">
        <v>4456</v>
      </c>
      <c r="C50" s="492" t="s">
        <v>4430</v>
      </c>
      <c r="D50" s="522" t="s">
        <v>3971</v>
      </c>
      <c r="E50" s="537">
        <v>42500</v>
      </c>
      <c r="F50" s="537">
        <v>5000</v>
      </c>
      <c r="G50" s="404">
        <f t="shared" si="6"/>
        <v>47500</v>
      </c>
      <c r="H50" s="292"/>
      <c r="I50" s="521">
        <f t="shared" ref="I50:I78" si="19">SUM(J50-G50/20)</f>
        <v>374.0625</v>
      </c>
      <c r="J50" s="281">
        <f t="shared" si="7"/>
        <v>2749.0625</v>
      </c>
      <c r="K50" s="413" t="s">
        <v>4457</v>
      </c>
      <c r="L50" s="400">
        <v>1</v>
      </c>
      <c r="M50" s="521">
        <f t="shared" si="1"/>
        <v>374.0625</v>
      </c>
      <c r="N50" s="281">
        <f t="shared" si="8"/>
        <v>2749.0625</v>
      </c>
      <c r="O50" s="282">
        <f t="shared" si="9"/>
        <v>0</v>
      </c>
      <c r="P50" s="282">
        <f t="shared" si="17"/>
        <v>0</v>
      </c>
      <c r="Q50" s="282">
        <f t="shared" si="17"/>
        <v>0</v>
      </c>
      <c r="R50" s="282">
        <f t="shared" si="17"/>
        <v>0</v>
      </c>
      <c r="S50" s="557" t="s">
        <v>4441</v>
      </c>
      <c r="T50" s="379"/>
      <c r="U50" s="292"/>
      <c r="V50" s="292"/>
      <c r="W50" s="292"/>
      <c r="X50" s="292">
        <f t="shared" si="3"/>
        <v>0</v>
      </c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9"/>
      <c r="DP50" s="490">
        <v>1</v>
      </c>
      <c r="DQ50" s="292">
        <v>47500</v>
      </c>
      <c r="DR50" s="292"/>
      <c r="DS50" s="292"/>
      <c r="DT50" s="292"/>
      <c r="DU50" s="292"/>
      <c r="DV50" s="292"/>
      <c r="DW50" s="292"/>
      <c r="DX50" s="292"/>
      <c r="DY50" s="292"/>
      <c r="DZ50" s="292">
        <v>1</v>
      </c>
      <c r="EA50" s="292">
        <v>47500</v>
      </c>
      <c r="EB50" s="292"/>
      <c r="EC50" s="292"/>
      <c r="ED50" s="292"/>
      <c r="EE50" s="292"/>
      <c r="EF50" s="338">
        <f t="shared" si="18"/>
        <v>1</v>
      </c>
      <c r="EG50" s="338">
        <f t="shared" si="18"/>
        <v>47500</v>
      </c>
      <c r="EH50" s="491">
        <v>1</v>
      </c>
      <c r="EI50" s="491">
        <v>47500</v>
      </c>
      <c r="EJ50" s="491"/>
      <c r="EK50" s="491"/>
      <c r="EL50" s="11"/>
      <c r="EM50" s="11"/>
      <c r="EN50" s="11"/>
      <c r="EO50" s="11"/>
      <c r="EP50" s="11"/>
      <c r="EQ50" s="11"/>
      <c r="ER50" s="11"/>
      <c r="ES50" s="11"/>
      <c r="ET50" s="11"/>
    </row>
    <row r="51" spans="1:150" ht="95.25" thickBot="1">
      <c r="A51" s="528">
        <v>44</v>
      </c>
      <c r="B51" s="573" t="s">
        <v>4458</v>
      </c>
      <c r="C51" s="573" t="s">
        <v>4459</v>
      </c>
      <c r="D51" s="492" t="s">
        <v>4435</v>
      </c>
      <c r="E51" s="560">
        <v>42500</v>
      </c>
      <c r="F51" s="560">
        <v>5000</v>
      </c>
      <c r="G51" s="404">
        <f t="shared" ref="G51:G60" si="20">SUM(E51:F51)</f>
        <v>47500</v>
      </c>
      <c r="H51" s="292"/>
      <c r="I51" s="521">
        <f t="shared" ref="I51:I60" si="21">SUM(J51-G51/20)</f>
        <v>374.0625</v>
      </c>
      <c r="J51" s="281">
        <f t="shared" ref="J51:J60" si="22">SUM((G51*6*21)/(8*20*100))+(G51/20)</f>
        <v>2749.0625</v>
      </c>
      <c r="K51" s="412" t="s">
        <v>4460</v>
      </c>
      <c r="L51" s="400">
        <v>2</v>
      </c>
      <c r="M51" s="521">
        <f t="shared" si="1"/>
        <v>748.125</v>
      </c>
      <c r="N51" s="281">
        <f t="shared" si="8"/>
        <v>5498.125</v>
      </c>
      <c r="O51" s="282">
        <f t="shared" si="9"/>
        <v>0</v>
      </c>
      <c r="P51" s="282">
        <f t="shared" si="17"/>
        <v>0</v>
      </c>
      <c r="Q51" s="282">
        <f t="shared" si="17"/>
        <v>0</v>
      </c>
      <c r="R51" s="282">
        <f t="shared" si="17"/>
        <v>0</v>
      </c>
      <c r="S51" s="559" t="s">
        <v>4367</v>
      </c>
      <c r="T51" s="379"/>
      <c r="U51" s="292"/>
      <c r="V51" s="292"/>
      <c r="W51" s="292"/>
      <c r="X51" s="292">
        <f t="shared" si="3"/>
        <v>0</v>
      </c>
      <c r="Y51" s="292"/>
      <c r="Z51" s="292"/>
      <c r="AA51" s="292"/>
      <c r="AB51" s="292"/>
      <c r="AC51" s="292">
        <f t="shared" ref="AC51:AC78" si="23">SUM(Z51:AB51)</f>
        <v>0</v>
      </c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9"/>
      <c r="DP51" s="490">
        <v>1</v>
      </c>
      <c r="DQ51" s="292">
        <v>47500</v>
      </c>
      <c r="DR51" s="292"/>
      <c r="DS51" s="292"/>
      <c r="DT51" s="292"/>
      <c r="DU51" s="292"/>
      <c r="DV51" s="292"/>
      <c r="DW51" s="292"/>
      <c r="DX51" s="292">
        <v>1</v>
      </c>
      <c r="DY51" s="292">
        <v>47500</v>
      </c>
      <c r="DZ51" s="292"/>
      <c r="EA51" s="292"/>
      <c r="EB51" s="292"/>
      <c r="EC51" s="292"/>
      <c r="ED51" s="292"/>
      <c r="EE51" s="292"/>
      <c r="EF51" s="338">
        <f t="shared" si="18"/>
        <v>1</v>
      </c>
      <c r="EG51" s="338">
        <f t="shared" si="18"/>
        <v>47500</v>
      </c>
      <c r="EH51" s="491">
        <v>1</v>
      </c>
      <c r="EI51" s="491">
        <v>47500</v>
      </c>
      <c r="EJ51" s="491"/>
      <c r="EK51" s="491"/>
      <c r="EL51" s="11"/>
      <c r="EM51" s="11"/>
      <c r="EN51" s="11"/>
      <c r="EO51" s="11"/>
      <c r="EP51" s="11"/>
      <c r="EQ51" s="11"/>
      <c r="ER51" s="11"/>
      <c r="ES51" s="11"/>
      <c r="ET51" s="11"/>
    </row>
    <row r="52" spans="1:150" ht="79.5" thickBot="1">
      <c r="A52" s="522">
        <v>45</v>
      </c>
      <c r="B52" s="556" t="s">
        <v>4461</v>
      </c>
      <c r="C52" s="556" t="s">
        <v>4462</v>
      </c>
      <c r="D52" s="492" t="s">
        <v>4446</v>
      </c>
      <c r="E52" s="560">
        <v>42500</v>
      </c>
      <c r="F52" s="560">
        <v>5000</v>
      </c>
      <c r="G52" s="404">
        <f t="shared" si="20"/>
        <v>47500</v>
      </c>
      <c r="H52" s="292"/>
      <c r="I52" s="521">
        <f t="shared" si="21"/>
        <v>374.0625</v>
      </c>
      <c r="J52" s="281">
        <f t="shared" si="22"/>
        <v>2749.0625</v>
      </c>
      <c r="K52" s="412" t="s">
        <v>4463</v>
      </c>
      <c r="L52" s="400">
        <v>2</v>
      </c>
      <c r="M52" s="521">
        <f t="shared" si="1"/>
        <v>748.125</v>
      </c>
      <c r="N52" s="281">
        <f t="shared" si="8"/>
        <v>5498.125</v>
      </c>
      <c r="O52" s="282">
        <f t="shared" si="9"/>
        <v>0</v>
      </c>
      <c r="P52" s="282">
        <f t="shared" si="17"/>
        <v>0</v>
      </c>
      <c r="Q52" s="282">
        <f t="shared" si="17"/>
        <v>0</v>
      </c>
      <c r="R52" s="282">
        <f t="shared" si="17"/>
        <v>0</v>
      </c>
      <c r="S52" s="559" t="s">
        <v>4336</v>
      </c>
      <c r="T52" s="379"/>
      <c r="U52" s="292"/>
      <c r="V52" s="292"/>
      <c r="W52" s="292"/>
      <c r="X52" s="292">
        <f t="shared" si="3"/>
        <v>0</v>
      </c>
      <c r="Y52" s="292"/>
      <c r="Z52" s="292"/>
      <c r="AA52" s="292"/>
      <c r="AB52" s="292"/>
      <c r="AC52" s="292">
        <f t="shared" si="23"/>
        <v>0</v>
      </c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9"/>
      <c r="DP52" s="490">
        <v>1</v>
      </c>
      <c r="DQ52" s="292">
        <v>47500</v>
      </c>
      <c r="DR52" s="292"/>
      <c r="DS52" s="292"/>
      <c r="DT52" s="292"/>
      <c r="DU52" s="292"/>
      <c r="DV52" s="292">
        <v>1</v>
      </c>
      <c r="DW52" s="292">
        <v>47500</v>
      </c>
      <c r="DX52" s="292"/>
      <c r="DY52" s="292"/>
      <c r="DZ52" s="292"/>
      <c r="EA52" s="292"/>
      <c r="EB52" s="292"/>
      <c r="EC52" s="292"/>
      <c r="ED52" s="292"/>
      <c r="EE52" s="292"/>
      <c r="EF52" s="338">
        <f t="shared" si="18"/>
        <v>1</v>
      </c>
      <c r="EG52" s="338">
        <f t="shared" si="18"/>
        <v>47500</v>
      </c>
      <c r="EH52" s="491">
        <v>1</v>
      </c>
      <c r="EI52" s="491">
        <v>47500</v>
      </c>
      <c r="EJ52" s="491"/>
      <c r="EK52" s="491"/>
      <c r="EL52" s="11"/>
      <c r="EM52" s="11"/>
      <c r="EN52" s="11"/>
      <c r="EO52" s="11"/>
      <c r="EP52" s="11"/>
      <c r="EQ52" s="11"/>
      <c r="ER52" s="11"/>
      <c r="ES52" s="11"/>
      <c r="ET52" s="11"/>
    </row>
    <row r="53" spans="1:150" ht="95.25" thickBot="1">
      <c r="A53" s="528">
        <v>46</v>
      </c>
      <c r="B53" s="556" t="s">
        <v>4464</v>
      </c>
      <c r="C53" s="556" t="s">
        <v>4465</v>
      </c>
      <c r="D53" s="492" t="s">
        <v>4435</v>
      </c>
      <c r="E53" s="560">
        <v>42500</v>
      </c>
      <c r="F53" s="560">
        <v>5000</v>
      </c>
      <c r="G53" s="404">
        <f t="shared" si="20"/>
        <v>47500</v>
      </c>
      <c r="H53" s="292"/>
      <c r="I53" s="521">
        <f t="shared" si="21"/>
        <v>374.0625</v>
      </c>
      <c r="J53" s="281">
        <f t="shared" si="22"/>
        <v>2749.0625</v>
      </c>
      <c r="K53" s="412" t="s">
        <v>4466</v>
      </c>
      <c r="L53" s="400">
        <v>2</v>
      </c>
      <c r="M53" s="521">
        <f t="shared" si="1"/>
        <v>748.125</v>
      </c>
      <c r="N53" s="281">
        <f t="shared" si="8"/>
        <v>5498.125</v>
      </c>
      <c r="O53" s="282">
        <f t="shared" si="9"/>
        <v>0</v>
      </c>
      <c r="P53" s="282">
        <f t="shared" si="17"/>
        <v>0</v>
      </c>
      <c r="Q53" s="282">
        <f t="shared" si="17"/>
        <v>0</v>
      </c>
      <c r="R53" s="282">
        <f t="shared" si="17"/>
        <v>0</v>
      </c>
      <c r="S53" s="559">
        <v>40459</v>
      </c>
      <c r="T53" s="379"/>
      <c r="U53" s="292"/>
      <c r="V53" s="292"/>
      <c r="W53" s="292"/>
      <c r="X53" s="292">
        <f t="shared" si="3"/>
        <v>0</v>
      </c>
      <c r="Y53" s="292"/>
      <c r="Z53" s="292"/>
      <c r="AA53" s="292"/>
      <c r="AB53" s="292"/>
      <c r="AC53" s="292">
        <f t="shared" si="23"/>
        <v>0</v>
      </c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9"/>
      <c r="DP53" s="490">
        <v>1</v>
      </c>
      <c r="DQ53" s="292">
        <v>47500</v>
      </c>
      <c r="DR53" s="292"/>
      <c r="DS53" s="292"/>
      <c r="DT53" s="292"/>
      <c r="DU53" s="292"/>
      <c r="DV53" s="292"/>
      <c r="DW53" s="292"/>
      <c r="DX53" s="292">
        <v>1</v>
      </c>
      <c r="DY53" s="292">
        <v>47500</v>
      </c>
      <c r="DZ53" s="292"/>
      <c r="EA53" s="292"/>
      <c r="EB53" s="292"/>
      <c r="EC53" s="292"/>
      <c r="ED53" s="292"/>
      <c r="EE53" s="292"/>
      <c r="EF53" s="338">
        <f t="shared" ref="EF53:EG69" si="24">SUM(ED53,EB53,DZ53,DX53,DV53,DT53)</f>
        <v>1</v>
      </c>
      <c r="EG53" s="338">
        <f t="shared" si="24"/>
        <v>47500</v>
      </c>
      <c r="EH53" s="491">
        <v>1</v>
      </c>
      <c r="EI53" s="491">
        <v>47500</v>
      </c>
      <c r="EJ53" s="491"/>
      <c r="EK53" s="491"/>
      <c r="EL53" s="11"/>
      <c r="EM53" s="11"/>
      <c r="EN53" s="11"/>
      <c r="EO53" s="11"/>
      <c r="EP53" s="11"/>
      <c r="EQ53" s="11"/>
      <c r="ER53" s="11"/>
      <c r="ES53" s="11"/>
      <c r="ET53" s="11"/>
    </row>
    <row r="54" spans="1:150" ht="79.5" thickBot="1">
      <c r="A54" s="522">
        <v>47</v>
      </c>
      <c r="B54" s="556" t="s">
        <v>4467</v>
      </c>
      <c r="C54" s="556" t="s">
        <v>4468</v>
      </c>
      <c r="D54" s="492" t="s">
        <v>4435</v>
      </c>
      <c r="E54" s="560">
        <v>42500</v>
      </c>
      <c r="F54" s="560">
        <v>5000</v>
      </c>
      <c r="G54" s="404">
        <f t="shared" si="20"/>
        <v>47500</v>
      </c>
      <c r="H54" s="292"/>
      <c r="I54" s="521">
        <f t="shared" si="21"/>
        <v>374.0625</v>
      </c>
      <c r="J54" s="281">
        <f t="shared" si="22"/>
        <v>2749.0625</v>
      </c>
      <c r="K54" s="412" t="s">
        <v>4469</v>
      </c>
      <c r="L54" s="400">
        <v>2</v>
      </c>
      <c r="M54" s="521">
        <f t="shared" si="1"/>
        <v>748.125</v>
      </c>
      <c r="N54" s="281">
        <f t="shared" si="8"/>
        <v>5498.125</v>
      </c>
      <c r="O54" s="282">
        <f t="shared" si="9"/>
        <v>2750</v>
      </c>
      <c r="P54" s="282">
        <f t="shared" si="17"/>
        <v>2375</v>
      </c>
      <c r="Q54" s="282">
        <f t="shared" si="17"/>
        <v>375</v>
      </c>
      <c r="R54" s="282">
        <f t="shared" si="17"/>
        <v>0</v>
      </c>
      <c r="S54" s="559" t="s">
        <v>4367</v>
      </c>
      <c r="T54" s="379" t="s">
        <v>3666</v>
      </c>
      <c r="U54" s="292">
        <v>2375</v>
      </c>
      <c r="V54" s="292">
        <v>375</v>
      </c>
      <c r="W54" s="292"/>
      <c r="X54" s="292">
        <f t="shared" si="3"/>
        <v>2750</v>
      </c>
      <c r="Y54" s="292"/>
      <c r="Z54" s="292"/>
      <c r="AA54" s="292"/>
      <c r="AB54" s="292"/>
      <c r="AC54" s="292">
        <f t="shared" si="23"/>
        <v>0</v>
      </c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9"/>
      <c r="DP54" s="490">
        <v>1</v>
      </c>
      <c r="DQ54" s="292">
        <v>47500</v>
      </c>
      <c r="DR54" s="292"/>
      <c r="DS54" s="292"/>
      <c r="DT54" s="292"/>
      <c r="DU54" s="292"/>
      <c r="DV54" s="292"/>
      <c r="DW54" s="292"/>
      <c r="DX54" s="292">
        <v>1</v>
      </c>
      <c r="DY54" s="292">
        <v>47500</v>
      </c>
      <c r="DZ54" s="292"/>
      <c r="EA54" s="292"/>
      <c r="EB54" s="292"/>
      <c r="EC54" s="292"/>
      <c r="ED54" s="292"/>
      <c r="EE54" s="292"/>
      <c r="EF54" s="338">
        <f t="shared" si="24"/>
        <v>1</v>
      </c>
      <c r="EG54" s="338">
        <f t="shared" si="24"/>
        <v>47500</v>
      </c>
      <c r="EH54" s="491">
        <v>1</v>
      </c>
      <c r="EI54" s="491">
        <v>47500</v>
      </c>
      <c r="EJ54" s="491"/>
      <c r="EK54" s="491"/>
      <c r="EL54" s="11"/>
      <c r="EM54" s="11"/>
      <c r="EN54" s="11"/>
      <c r="EO54" s="11"/>
      <c r="EP54" s="11"/>
      <c r="EQ54" s="11"/>
      <c r="ER54" s="11"/>
      <c r="ES54" s="11"/>
      <c r="ET54" s="11"/>
    </row>
    <row r="55" spans="1:150" ht="126.75" thickBot="1">
      <c r="A55" s="528">
        <v>48</v>
      </c>
      <c r="B55" s="556" t="s">
        <v>4470</v>
      </c>
      <c r="C55" s="556" t="s">
        <v>4471</v>
      </c>
      <c r="D55" s="492" t="s">
        <v>4446</v>
      </c>
      <c r="E55" s="560">
        <v>42500</v>
      </c>
      <c r="F55" s="560">
        <v>5000</v>
      </c>
      <c r="G55" s="404">
        <f t="shared" si="20"/>
        <v>47500</v>
      </c>
      <c r="H55" s="292"/>
      <c r="I55" s="521">
        <f t="shared" si="21"/>
        <v>374.0625</v>
      </c>
      <c r="J55" s="281">
        <f t="shared" si="22"/>
        <v>2749.0625</v>
      </c>
      <c r="K55" s="412" t="s">
        <v>4472</v>
      </c>
      <c r="L55" s="400">
        <v>2</v>
      </c>
      <c r="M55" s="521">
        <f t="shared" si="1"/>
        <v>748.125</v>
      </c>
      <c r="N55" s="281">
        <f t="shared" si="8"/>
        <v>5498.125</v>
      </c>
      <c r="O55" s="282">
        <f t="shared" si="9"/>
        <v>2750</v>
      </c>
      <c r="P55" s="282">
        <f t="shared" ref="P55:R70" si="25">SUM(U55,Z55,AE55,AJ55,AO55,AT55,AY55,BD55,BI55,BN55,BS55,BX55,CC55,CH55,CM55,CR55,CW55,DB55,DG55,DL55)</f>
        <v>2375</v>
      </c>
      <c r="Q55" s="282">
        <f t="shared" si="25"/>
        <v>375</v>
      </c>
      <c r="R55" s="282">
        <f t="shared" si="25"/>
        <v>0</v>
      </c>
      <c r="S55" s="559" t="s">
        <v>4336</v>
      </c>
      <c r="T55" s="379" t="s">
        <v>3665</v>
      </c>
      <c r="U55" s="292">
        <v>2375</v>
      </c>
      <c r="V55" s="292">
        <v>375</v>
      </c>
      <c r="W55" s="292"/>
      <c r="X55" s="292">
        <f t="shared" si="3"/>
        <v>2750</v>
      </c>
      <c r="Y55" s="292"/>
      <c r="Z55" s="292"/>
      <c r="AA55" s="292"/>
      <c r="AB55" s="292"/>
      <c r="AC55" s="292">
        <f t="shared" si="23"/>
        <v>0</v>
      </c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9"/>
      <c r="DP55" s="490">
        <v>1</v>
      </c>
      <c r="DQ55" s="292">
        <v>47500</v>
      </c>
      <c r="DR55" s="292"/>
      <c r="DS55" s="292"/>
      <c r="DT55" s="292"/>
      <c r="DU55" s="292"/>
      <c r="DV55" s="292">
        <v>1</v>
      </c>
      <c r="DW55" s="292">
        <v>47500</v>
      </c>
      <c r="DX55" s="292"/>
      <c r="DY55" s="292"/>
      <c r="DZ55" s="292"/>
      <c r="EA55" s="292"/>
      <c r="EB55" s="292"/>
      <c r="EC55" s="292"/>
      <c r="ED55" s="292"/>
      <c r="EE55" s="292"/>
      <c r="EF55" s="338">
        <f t="shared" si="24"/>
        <v>1</v>
      </c>
      <c r="EG55" s="338">
        <f t="shared" si="24"/>
        <v>47500</v>
      </c>
      <c r="EH55" s="491">
        <v>1</v>
      </c>
      <c r="EI55" s="491">
        <v>47500</v>
      </c>
      <c r="EJ55" s="491"/>
      <c r="EK55" s="491"/>
      <c r="EL55" s="11"/>
      <c r="EM55" s="11"/>
      <c r="EN55" s="11"/>
      <c r="EO55" s="11"/>
      <c r="EP55" s="11"/>
      <c r="EQ55" s="11"/>
      <c r="ER55" s="11"/>
      <c r="ES55" s="11"/>
      <c r="ET55" s="11"/>
    </row>
    <row r="56" spans="1:150" ht="126.75" thickBot="1">
      <c r="A56" s="522">
        <v>49</v>
      </c>
      <c r="B56" s="556" t="s">
        <v>4473</v>
      </c>
      <c r="C56" s="556" t="s">
        <v>4474</v>
      </c>
      <c r="D56" s="492" t="s">
        <v>4236</v>
      </c>
      <c r="E56" s="560">
        <v>42500</v>
      </c>
      <c r="F56" s="560">
        <v>5000</v>
      </c>
      <c r="G56" s="404">
        <f t="shared" si="20"/>
        <v>47500</v>
      </c>
      <c r="H56" s="292"/>
      <c r="I56" s="521">
        <f t="shared" si="21"/>
        <v>374.0625</v>
      </c>
      <c r="J56" s="281">
        <f t="shared" si="22"/>
        <v>2749.0625</v>
      </c>
      <c r="K56" s="412" t="s">
        <v>4475</v>
      </c>
      <c r="L56" s="400">
        <v>2</v>
      </c>
      <c r="M56" s="521">
        <f t="shared" si="1"/>
        <v>748.125</v>
      </c>
      <c r="N56" s="281">
        <f t="shared" si="8"/>
        <v>5498.125</v>
      </c>
      <c r="O56" s="282">
        <f t="shared" si="9"/>
        <v>0</v>
      </c>
      <c r="P56" s="282">
        <f t="shared" si="25"/>
        <v>0</v>
      </c>
      <c r="Q56" s="282">
        <f t="shared" si="25"/>
        <v>0</v>
      </c>
      <c r="R56" s="282">
        <f t="shared" si="25"/>
        <v>0</v>
      </c>
      <c r="S56" s="559" t="s">
        <v>4367</v>
      </c>
      <c r="T56" s="379"/>
      <c r="U56" s="292"/>
      <c r="V56" s="292"/>
      <c r="W56" s="292"/>
      <c r="X56" s="292">
        <f t="shared" si="3"/>
        <v>0</v>
      </c>
      <c r="Y56" s="292"/>
      <c r="Z56" s="292"/>
      <c r="AA56" s="292"/>
      <c r="AB56" s="292"/>
      <c r="AC56" s="292">
        <f t="shared" si="23"/>
        <v>0</v>
      </c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9"/>
      <c r="DP56" s="490">
        <v>1</v>
      </c>
      <c r="DQ56" s="292">
        <v>47500</v>
      </c>
      <c r="DR56" s="292"/>
      <c r="DS56" s="292"/>
      <c r="DT56" s="292"/>
      <c r="DU56" s="292"/>
      <c r="DV56" s="292"/>
      <c r="DW56" s="292"/>
      <c r="DX56" s="292"/>
      <c r="DY56" s="292"/>
      <c r="DZ56" s="292">
        <v>1</v>
      </c>
      <c r="EA56" s="292">
        <v>47500</v>
      </c>
      <c r="EB56" s="292"/>
      <c r="EC56" s="292"/>
      <c r="ED56" s="292"/>
      <c r="EE56" s="292"/>
      <c r="EF56" s="338">
        <f t="shared" si="24"/>
        <v>1</v>
      </c>
      <c r="EG56" s="338">
        <f t="shared" si="24"/>
        <v>47500</v>
      </c>
      <c r="EH56" s="491">
        <v>1</v>
      </c>
      <c r="EI56" s="491">
        <v>47500</v>
      </c>
      <c r="EJ56" s="491"/>
      <c r="EK56" s="491"/>
      <c r="EL56" s="11"/>
      <c r="EM56" s="11"/>
      <c r="EN56" s="11"/>
      <c r="EO56" s="11"/>
      <c r="EP56" s="11"/>
      <c r="EQ56" s="11"/>
      <c r="ER56" s="11"/>
      <c r="ES56" s="11"/>
      <c r="ET56" s="11"/>
    </row>
    <row r="57" spans="1:150" ht="95.25" thickBot="1">
      <c r="A57" s="528">
        <v>50</v>
      </c>
      <c r="B57" s="556" t="s">
        <v>4476</v>
      </c>
      <c r="C57" s="556" t="s">
        <v>4477</v>
      </c>
      <c r="D57" s="492" t="s">
        <v>4435</v>
      </c>
      <c r="E57" s="560">
        <v>42500</v>
      </c>
      <c r="F57" s="560">
        <v>5000</v>
      </c>
      <c r="G57" s="404">
        <f t="shared" si="20"/>
        <v>47500</v>
      </c>
      <c r="H57" s="292"/>
      <c r="I57" s="521">
        <f t="shared" si="21"/>
        <v>374.0625</v>
      </c>
      <c r="J57" s="281">
        <f t="shared" si="22"/>
        <v>2749.0625</v>
      </c>
      <c r="K57" s="412" t="s">
        <v>4478</v>
      </c>
      <c r="L57" s="400">
        <v>2</v>
      </c>
      <c r="M57" s="521">
        <f t="shared" si="1"/>
        <v>748.125</v>
      </c>
      <c r="N57" s="281">
        <f t="shared" si="8"/>
        <v>5498.125</v>
      </c>
      <c r="O57" s="282">
        <f t="shared" si="9"/>
        <v>0</v>
      </c>
      <c r="P57" s="282">
        <f t="shared" si="25"/>
        <v>0</v>
      </c>
      <c r="Q57" s="282">
        <f t="shared" si="25"/>
        <v>0</v>
      </c>
      <c r="R57" s="282">
        <f t="shared" si="25"/>
        <v>0</v>
      </c>
      <c r="S57" s="559" t="s">
        <v>4479</v>
      </c>
      <c r="T57" s="379"/>
      <c r="U57" s="292"/>
      <c r="V57" s="292"/>
      <c r="W57" s="292"/>
      <c r="X57" s="292">
        <f t="shared" si="3"/>
        <v>0</v>
      </c>
      <c r="Y57" s="292"/>
      <c r="Z57" s="292"/>
      <c r="AA57" s="292"/>
      <c r="AB57" s="292"/>
      <c r="AC57" s="292">
        <f t="shared" si="23"/>
        <v>0</v>
      </c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9"/>
      <c r="DP57" s="490">
        <v>1</v>
      </c>
      <c r="DQ57" s="292">
        <v>47500</v>
      </c>
      <c r="DR57" s="292"/>
      <c r="DS57" s="292"/>
      <c r="DT57" s="292"/>
      <c r="DU57" s="292"/>
      <c r="DV57" s="292"/>
      <c r="DW57" s="292"/>
      <c r="DX57" s="292">
        <v>1</v>
      </c>
      <c r="DY57" s="292">
        <v>47500</v>
      </c>
      <c r="DZ57" s="292"/>
      <c r="EA57" s="292"/>
      <c r="EB57" s="292"/>
      <c r="EC57" s="292"/>
      <c r="ED57" s="292"/>
      <c r="EE57" s="292"/>
      <c r="EF57" s="338">
        <f t="shared" si="24"/>
        <v>1</v>
      </c>
      <c r="EG57" s="338">
        <f t="shared" si="24"/>
        <v>47500</v>
      </c>
      <c r="EH57" s="491">
        <v>1</v>
      </c>
      <c r="EI57" s="491">
        <v>47500</v>
      </c>
      <c r="EJ57" s="491"/>
      <c r="EK57" s="491"/>
      <c r="EL57" s="11"/>
      <c r="EM57" s="11"/>
      <c r="EN57" s="11"/>
      <c r="EO57" s="11"/>
      <c r="EP57" s="11"/>
      <c r="EQ57" s="11"/>
      <c r="ER57" s="11"/>
      <c r="ES57" s="11"/>
      <c r="ET57" s="11"/>
    </row>
    <row r="58" spans="1:150" ht="111" thickBot="1">
      <c r="A58" s="522">
        <v>51</v>
      </c>
      <c r="B58" s="556" t="s">
        <v>4480</v>
      </c>
      <c r="C58" s="556" t="s">
        <v>4481</v>
      </c>
      <c r="D58" s="492" t="s">
        <v>4482</v>
      </c>
      <c r="E58" s="560">
        <v>42500</v>
      </c>
      <c r="F58" s="560">
        <v>5000</v>
      </c>
      <c r="G58" s="404">
        <f t="shared" si="20"/>
        <v>47500</v>
      </c>
      <c r="H58" s="292"/>
      <c r="I58" s="521">
        <f t="shared" si="21"/>
        <v>374.0625</v>
      </c>
      <c r="J58" s="281">
        <f t="shared" si="22"/>
        <v>2749.0625</v>
      </c>
      <c r="K58" s="412" t="s">
        <v>4483</v>
      </c>
      <c r="L58" s="400">
        <v>2</v>
      </c>
      <c r="M58" s="521">
        <f t="shared" si="1"/>
        <v>748.125</v>
      </c>
      <c r="N58" s="281">
        <f t="shared" si="8"/>
        <v>5498.125</v>
      </c>
      <c r="O58" s="282">
        <f t="shared" si="9"/>
        <v>0</v>
      </c>
      <c r="P58" s="282">
        <f t="shared" si="25"/>
        <v>0</v>
      </c>
      <c r="Q58" s="282">
        <f t="shared" si="25"/>
        <v>0</v>
      </c>
      <c r="R58" s="282">
        <f t="shared" si="25"/>
        <v>0</v>
      </c>
      <c r="S58" s="559">
        <v>40459</v>
      </c>
      <c r="T58" s="379"/>
      <c r="U58" s="292"/>
      <c r="V58" s="292"/>
      <c r="W58" s="292"/>
      <c r="X58" s="292">
        <f t="shared" si="3"/>
        <v>0</v>
      </c>
      <c r="Y58" s="292"/>
      <c r="Z58" s="292"/>
      <c r="AA58" s="292"/>
      <c r="AB58" s="292"/>
      <c r="AC58" s="292">
        <f t="shared" si="23"/>
        <v>0</v>
      </c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9"/>
      <c r="DP58" s="490">
        <v>1</v>
      </c>
      <c r="DQ58" s="292">
        <v>47500</v>
      </c>
      <c r="DR58" s="292"/>
      <c r="DS58" s="292"/>
      <c r="DT58" s="292"/>
      <c r="DU58" s="292"/>
      <c r="DV58" s="292">
        <v>1</v>
      </c>
      <c r="DW58" s="292">
        <v>47500</v>
      </c>
      <c r="DX58" s="292"/>
      <c r="DY58" s="292"/>
      <c r="DZ58" s="292"/>
      <c r="EA58" s="292"/>
      <c r="EB58" s="292"/>
      <c r="EC58" s="292"/>
      <c r="ED58" s="292"/>
      <c r="EE58" s="292"/>
      <c r="EF58" s="338">
        <f t="shared" si="24"/>
        <v>1</v>
      </c>
      <c r="EG58" s="338">
        <f t="shared" si="24"/>
        <v>47500</v>
      </c>
      <c r="EH58" s="491">
        <v>1</v>
      </c>
      <c r="EI58" s="491">
        <v>47500</v>
      </c>
      <c r="EJ58" s="491"/>
      <c r="EK58" s="491"/>
      <c r="EL58" s="11"/>
      <c r="EM58" s="11"/>
      <c r="EN58" s="11"/>
      <c r="EO58" s="11"/>
      <c r="EP58" s="11"/>
      <c r="EQ58" s="11"/>
      <c r="ER58" s="11"/>
      <c r="ES58" s="11"/>
      <c r="ET58" s="11"/>
    </row>
    <row r="59" spans="1:150" ht="111" thickBot="1">
      <c r="A59" s="528">
        <v>52</v>
      </c>
      <c r="B59" s="556" t="s">
        <v>4484</v>
      </c>
      <c r="C59" s="556" t="s">
        <v>4485</v>
      </c>
      <c r="D59" s="492" t="s">
        <v>4236</v>
      </c>
      <c r="E59" s="560">
        <v>42500</v>
      </c>
      <c r="F59" s="560">
        <v>5000</v>
      </c>
      <c r="G59" s="404">
        <f t="shared" si="20"/>
        <v>47500</v>
      </c>
      <c r="H59" s="292"/>
      <c r="I59" s="521">
        <f t="shared" si="21"/>
        <v>374.0625</v>
      </c>
      <c r="J59" s="281">
        <f t="shared" si="22"/>
        <v>2749.0625</v>
      </c>
      <c r="K59" s="412" t="s">
        <v>4486</v>
      </c>
      <c r="L59" s="400">
        <v>2</v>
      </c>
      <c r="M59" s="521">
        <f t="shared" si="1"/>
        <v>748.125</v>
      </c>
      <c r="N59" s="281">
        <f t="shared" si="8"/>
        <v>5498.125</v>
      </c>
      <c r="O59" s="282">
        <f t="shared" si="9"/>
        <v>2750</v>
      </c>
      <c r="P59" s="282">
        <f t="shared" si="25"/>
        <v>2375</v>
      </c>
      <c r="Q59" s="282">
        <f t="shared" si="25"/>
        <v>375</v>
      </c>
      <c r="R59" s="282">
        <f t="shared" si="25"/>
        <v>0</v>
      </c>
      <c r="S59" s="559" t="s">
        <v>4367</v>
      </c>
      <c r="T59" s="379" t="s">
        <v>3666</v>
      </c>
      <c r="U59" s="292">
        <v>2375</v>
      </c>
      <c r="V59" s="292">
        <v>375</v>
      </c>
      <c r="W59" s="292"/>
      <c r="X59" s="292">
        <f t="shared" si="3"/>
        <v>2750</v>
      </c>
      <c r="Y59" s="292"/>
      <c r="Z59" s="292"/>
      <c r="AA59" s="292"/>
      <c r="AB59" s="292"/>
      <c r="AC59" s="292">
        <f t="shared" si="23"/>
        <v>0</v>
      </c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9"/>
      <c r="DP59" s="490">
        <v>1</v>
      </c>
      <c r="DQ59" s="292">
        <v>47500</v>
      </c>
      <c r="DR59" s="292"/>
      <c r="DS59" s="292"/>
      <c r="DT59" s="292"/>
      <c r="DU59" s="292"/>
      <c r="DV59" s="292"/>
      <c r="DW59" s="292"/>
      <c r="DX59" s="292"/>
      <c r="DY59" s="292"/>
      <c r="DZ59" s="292">
        <v>1</v>
      </c>
      <c r="EA59" s="292">
        <v>47500</v>
      </c>
      <c r="EB59" s="292"/>
      <c r="EC59" s="292"/>
      <c r="ED59" s="292"/>
      <c r="EE59" s="292"/>
      <c r="EF59" s="338">
        <f t="shared" si="24"/>
        <v>1</v>
      </c>
      <c r="EG59" s="338">
        <f t="shared" si="24"/>
        <v>47500</v>
      </c>
      <c r="EH59" s="491">
        <v>1</v>
      </c>
      <c r="EI59" s="491">
        <v>47500</v>
      </c>
      <c r="EJ59" s="491"/>
      <c r="EK59" s="491"/>
      <c r="EL59" s="11"/>
      <c r="EM59" s="11"/>
      <c r="EN59" s="11"/>
      <c r="EO59" s="11"/>
      <c r="EP59" s="11"/>
      <c r="EQ59" s="11"/>
      <c r="ER59" s="11"/>
      <c r="ES59" s="11"/>
      <c r="ET59" s="11"/>
    </row>
    <row r="60" spans="1:150" ht="111" thickBot="1">
      <c r="A60" s="522">
        <v>53</v>
      </c>
      <c r="B60" s="556" t="s">
        <v>4487</v>
      </c>
      <c r="C60" s="556" t="s">
        <v>4485</v>
      </c>
      <c r="D60" s="492" t="s">
        <v>4488</v>
      </c>
      <c r="E60" s="560">
        <v>25500</v>
      </c>
      <c r="F60" s="560">
        <v>3000</v>
      </c>
      <c r="G60" s="404">
        <f t="shared" si="20"/>
        <v>28500</v>
      </c>
      <c r="H60" s="292"/>
      <c r="I60" s="521">
        <f t="shared" si="21"/>
        <v>224.4375</v>
      </c>
      <c r="J60" s="281">
        <f t="shared" si="22"/>
        <v>1649.4375</v>
      </c>
      <c r="K60" s="412" t="s">
        <v>4489</v>
      </c>
      <c r="L60" s="400">
        <v>2</v>
      </c>
      <c r="M60" s="521">
        <f t="shared" si="1"/>
        <v>448.875</v>
      </c>
      <c r="N60" s="281">
        <f t="shared" si="8"/>
        <v>3298.875</v>
      </c>
      <c r="O60" s="282">
        <f t="shared" si="9"/>
        <v>1650</v>
      </c>
      <c r="P60" s="282">
        <f t="shared" si="25"/>
        <v>1425</v>
      </c>
      <c r="Q60" s="282">
        <f t="shared" si="25"/>
        <v>225</v>
      </c>
      <c r="R60" s="282">
        <f t="shared" si="25"/>
        <v>0</v>
      </c>
      <c r="S60" s="559" t="s">
        <v>4367</v>
      </c>
      <c r="T60" s="379" t="s">
        <v>3666</v>
      </c>
      <c r="U60" s="292">
        <v>1425</v>
      </c>
      <c r="V60" s="292">
        <v>225</v>
      </c>
      <c r="W60" s="292"/>
      <c r="X60" s="292">
        <f t="shared" si="3"/>
        <v>1650</v>
      </c>
      <c r="Y60" s="292"/>
      <c r="Z60" s="292"/>
      <c r="AA60" s="292"/>
      <c r="AB60" s="292"/>
      <c r="AC60" s="292">
        <f t="shared" si="23"/>
        <v>0</v>
      </c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9"/>
      <c r="DP60" s="490">
        <v>1</v>
      </c>
      <c r="DQ60" s="292">
        <v>28500</v>
      </c>
      <c r="DR60" s="292"/>
      <c r="DS60" s="292"/>
      <c r="DT60" s="292"/>
      <c r="DU60" s="292"/>
      <c r="DV60" s="292">
        <v>1</v>
      </c>
      <c r="DW60" s="292">
        <v>28500</v>
      </c>
      <c r="DX60" s="292"/>
      <c r="DY60" s="292"/>
      <c r="DZ60" s="292"/>
      <c r="EA60" s="292"/>
      <c r="EB60" s="292"/>
      <c r="EC60" s="292"/>
      <c r="ED60" s="292"/>
      <c r="EE60" s="292"/>
      <c r="EF60" s="338">
        <f t="shared" si="24"/>
        <v>1</v>
      </c>
      <c r="EG60" s="338">
        <f t="shared" si="24"/>
        <v>28500</v>
      </c>
      <c r="EH60" s="491">
        <v>1</v>
      </c>
      <c r="EI60" s="491">
        <v>28500</v>
      </c>
      <c r="EJ60" s="491"/>
      <c r="EK60" s="491"/>
      <c r="EL60" s="11"/>
      <c r="EM60" s="11"/>
      <c r="EN60" s="11"/>
      <c r="EO60" s="11"/>
      <c r="EP60" s="11"/>
      <c r="EQ60" s="11"/>
      <c r="ER60" s="11"/>
      <c r="ES60" s="11"/>
      <c r="ET60" s="11"/>
    </row>
    <row r="61" spans="1:150" ht="126.75" thickBot="1">
      <c r="A61" s="528">
        <v>54</v>
      </c>
      <c r="B61" s="556" t="s">
        <v>4490</v>
      </c>
      <c r="C61" s="556" t="s">
        <v>4491</v>
      </c>
      <c r="D61" s="492" t="s">
        <v>4492</v>
      </c>
      <c r="E61" s="560">
        <v>25500</v>
      </c>
      <c r="F61" s="560">
        <v>3000</v>
      </c>
      <c r="G61" s="404">
        <f t="shared" si="6"/>
        <v>28500</v>
      </c>
      <c r="H61" s="292"/>
      <c r="I61" s="521">
        <f t="shared" si="19"/>
        <v>224.4375</v>
      </c>
      <c r="J61" s="281">
        <f t="shared" si="7"/>
        <v>1649.4375</v>
      </c>
      <c r="K61" s="412" t="s">
        <v>4493</v>
      </c>
      <c r="L61" s="400">
        <v>2</v>
      </c>
      <c r="M61" s="521">
        <f t="shared" si="1"/>
        <v>448.875</v>
      </c>
      <c r="N61" s="281">
        <f t="shared" si="8"/>
        <v>3298.875</v>
      </c>
      <c r="O61" s="282">
        <f t="shared" si="9"/>
        <v>1650</v>
      </c>
      <c r="P61" s="282">
        <f t="shared" si="25"/>
        <v>1425</v>
      </c>
      <c r="Q61" s="282">
        <f t="shared" si="25"/>
        <v>225</v>
      </c>
      <c r="R61" s="282">
        <f t="shared" si="25"/>
        <v>0</v>
      </c>
      <c r="S61" s="559" t="s">
        <v>4479</v>
      </c>
      <c r="T61" s="379" t="s">
        <v>3666</v>
      </c>
      <c r="U61" s="292">
        <v>1425</v>
      </c>
      <c r="V61" s="292">
        <v>225</v>
      </c>
      <c r="W61" s="292"/>
      <c r="X61" s="292">
        <f t="shared" si="3"/>
        <v>1650</v>
      </c>
      <c r="Y61" s="292"/>
      <c r="Z61" s="292"/>
      <c r="AA61" s="292"/>
      <c r="AB61" s="292"/>
      <c r="AC61" s="292">
        <f t="shared" si="23"/>
        <v>0</v>
      </c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9"/>
      <c r="DP61" s="490">
        <v>1</v>
      </c>
      <c r="DQ61" s="292">
        <v>28500</v>
      </c>
      <c r="DR61" s="292"/>
      <c r="DS61" s="292"/>
      <c r="DT61" s="292"/>
      <c r="DU61" s="292"/>
      <c r="DV61" s="292">
        <v>1</v>
      </c>
      <c r="DW61" s="292">
        <v>28500</v>
      </c>
      <c r="DX61" s="292"/>
      <c r="DY61" s="292"/>
      <c r="DZ61" s="292"/>
      <c r="EA61" s="292"/>
      <c r="EB61" s="292"/>
      <c r="EC61" s="292"/>
      <c r="ED61" s="292"/>
      <c r="EE61" s="292"/>
      <c r="EF61" s="338">
        <f t="shared" si="24"/>
        <v>1</v>
      </c>
      <c r="EG61" s="338">
        <f t="shared" si="24"/>
        <v>28500</v>
      </c>
      <c r="EH61" s="491">
        <v>1</v>
      </c>
      <c r="EI61" s="491">
        <v>28500</v>
      </c>
      <c r="EJ61" s="491"/>
      <c r="EK61" s="491"/>
      <c r="EL61" s="11"/>
      <c r="EM61" s="11"/>
      <c r="EN61" s="11"/>
      <c r="EO61" s="11"/>
      <c r="EP61" s="11"/>
      <c r="EQ61" s="11"/>
      <c r="ER61" s="11"/>
      <c r="ES61" s="11"/>
      <c r="ET61" s="11"/>
    </row>
    <row r="62" spans="1:150" ht="95.25" thickBot="1">
      <c r="A62" s="522">
        <v>55</v>
      </c>
      <c r="B62" s="556" t="s">
        <v>4494</v>
      </c>
      <c r="C62" s="556" t="s">
        <v>4495</v>
      </c>
      <c r="D62" s="492" t="s">
        <v>3651</v>
      </c>
      <c r="E62" s="560">
        <v>42500</v>
      </c>
      <c r="F62" s="560">
        <v>5000</v>
      </c>
      <c r="G62" s="404">
        <f t="shared" si="6"/>
        <v>47500</v>
      </c>
      <c r="H62" s="292"/>
      <c r="I62" s="521">
        <f t="shared" si="19"/>
        <v>374.0625</v>
      </c>
      <c r="J62" s="281">
        <f t="shared" si="7"/>
        <v>2749.0625</v>
      </c>
      <c r="K62" s="412" t="s">
        <v>4496</v>
      </c>
      <c r="L62" s="400">
        <v>2</v>
      </c>
      <c r="M62" s="521">
        <f t="shared" si="1"/>
        <v>748.125</v>
      </c>
      <c r="N62" s="281">
        <f t="shared" si="8"/>
        <v>5498.125</v>
      </c>
      <c r="O62" s="282">
        <f t="shared" si="9"/>
        <v>3230</v>
      </c>
      <c r="P62" s="282">
        <f t="shared" si="25"/>
        <v>2375</v>
      </c>
      <c r="Q62" s="574">
        <f t="shared" si="25"/>
        <v>855</v>
      </c>
      <c r="R62" s="282">
        <f t="shared" si="25"/>
        <v>0</v>
      </c>
      <c r="S62" s="559">
        <v>40459</v>
      </c>
      <c r="T62" s="379" t="s">
        <v>3665</v>
      </c>
      <c r="U62" s="292">
        <v>0</v>
      </c>
      <c r="V62" s="292">
        <v>480</v>
      </c>
      <c r="W62" s="292"/>
      <c r="X62" s="292">
        <f t="shared" si="3"/>
        <v>480</v>
      </c>
      <c r="Y62" s="292" t="s">
        <v>3666</v>
      </c>
      <c r="Z62" s="292">
        <v>2375</v>
      </c>
      <c r="AA62" s="292">
        <v>375</v>
      </c>
      <c r="AB62" s="292"/>
      <c r="AC62" s="292">
        <f t="shared" si="23"/>
        <v>2750</v>
      </c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9"/>
      <c r="DP62" s="490">
        <v>1</v>
      </c>
      <c r="DQ62" s="292">
        <v>47500</v>
      </c>
      <c r="DR62" s="292"/>
      <c r="DS62" s="292"/>
      <c r="DT62" s="292"/>
      <c r="DU62" s="292"/>
      <c r="DV62" s="292">
        <v>1</v>
      </c>
      <c r="DW62" s="292">
        <v>47500</v>
      </c>
      <c r="DX62" s="292"/>
      <c r="DY62" s="292"/>
      <c r="DZ62" s="292"/>
      <c r="EA62" s="292"/>
      <c r="EB62" s="292"/>
      <c r="EC62" s="292"/>
      <c r="ED62" s="292"/>
      <c r="EE62" s="292"/>
      <c r="EF62" s="338">
        <f t="shared" si="24"/>
        <v>1</v>
      </c>
      <c r="EG62" s="338">
        <f t="shared" si="24"/>
        <v>47500</v>
      </c>
      <c r="EH62" s="491">
        <v>1</v>
      </c>
      <c r="EI62" s="491">
        <v>47500</v>
      </c>
      <c r="EJ62" s="491"/>
      <c r="EK62" s="491"/>
      <c r="EL62" s="11"/>
      <c r="EM62" s="11"/>
      <c r="EN62" s="11"/>
      <c r="EO62" s="11"/>
      <c r="EP62" s="11"/>
      <c r="EQ62" s="11"/>
      <c r="ER62" s="11"/>
      <c r="ES62" s="11"/>
      <c r="ET62" s="11"/>
    </row>
    <row r="63" spans="1:150" ht="126.75" thickBot="1">
      <c r="A63" s="528">
        <v>56</v>
      </c>
      <c r="B63" s="556" t="s">
        <v>4497</v>
      </c>
      <c r="C63" s="556" t="s">
        <v>4498</v>
      </c>
      <c r="D63" s="492" t="s">
        <v>4499</v>
      </c>
      <c r="E63" s="560">
        <v>42500</v>
      </c>
      <c r="F63" s="560">
        <v>5000</v>
      </c>
      <c r="G63" s="404">
        <f t="shared" si="6"/>
        <v>47500</v>
      </c>
      <c r="H63" s="292"/>
      <c r="I63" s="521">
        <f t="shared" si="19"/>
        <v>374.0625</v>
      </c>
      <c r="J63" s="281">
        <f t="shared" si="7"/>
        <v>2749.0625</v>
      </c>
      <c r="K63" s="412" t="s">
        <v>4500</v>
      </c>
      <c r="L63" s="400">
        <v>2</v>
      </c>
      <c r="M63" s="521">
        <f t="shared" si="1"/>
        <v>748.125</v>
      </c>
      <c r="N63" s="281">
        <f t="shared" si="8"/>
        <v>5498.125</v>
      </c>
      <c r="O63" s="282">
        <f t="shared" si="9"/>
        <v>0</v>
      </c>
      <c r="P63" s="282">
        <f t="shared" si="25"/>
        <v>0</v>
      </c>
      <c r="Q63" s="282">
        <f t="shared" si="25"/>
        <v>0</v>
      </c>
      <c r="R63" s="282">
        <f t="shared" si="25"/>
        <v>0</v>
      </c>
      <c r="S63" s="559" t="s">
        <v>4501</v>
      </c>
      <c r="T63" s="379"/>
      <c r="U63" s="292"/>
      <c r="V63" s="292"/>
      <c r="W63" s="292"/>
      <c r="X63" s="292">
        <f t="shared" si="3"/>
        <v>0</v>
      </c>
      <c r="Y63" s="292"/>
      <c r="Z63" s="292"/>
      <c r="AA63" s="292"/>
      <c r="AB63" s="292"/>
      <c r="AC63" s="292">
        <f t="shared" si="23"/>
        <v>0</v>
      </c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9"/>
      <c r="DP63" s="490">
        <v>1</v>
      </c>
      <c r="DQ63" s="292">
        <v>47500</v>
      </c>
      <c r="DR63" s="292"/>
      <c r="DS63" s="292"/>
      <c r="DT63" s="292"/>
      <c r="DU63" s="292"/>
      <c r="DV63" s="292"/>
      <c r="DW63" s="292"/>
      <c r="DX63" s="292">
        <v>1</v>
      </c>
      <c r="DY63" s="292">
        <v>47500</v>
      </c>
      <c r="DZ63" s="292"/>
      <c r="EA63" s="292"/>
      <c r="EB63" s="292"/>
      <c r="EC63" s="292"/>
      <c r="ED63" s="292"/>
      <c r="EE63" s="292"/>
      <c r="EF63" s="338">
        <f t="shared" si="24"/>
        <v>1</v>
      </c>
      <c r="EG63" s="338">
        <f t="shared" si="24"/>
        <v>47500</v>
      </c>
      <c r="EH63" s="491">
        <v>1</v>
      </c>
      <c r="EI63" s="491">
        <v>47500</v>
      </c>
      <c r="EJ63" s="491"/>
      <c r="EK63" s="491"/>
      <c r="EL63" s="11"/>
      <c r="EM63" s="11"/>
      <c r="EN63" s="11"/>
      <c r="EO63" s="11"/>
      <c r="EP63" s="11"/>
      <c r="EQ63" s="11"/>
      <c r="ER63" s="11"/>
      <c r="ES63" s="11"/>
      <c r="ET63" s="11"/>
    </row>
    <row r="64" spans="1:150" ht="111" thickBot="1">
      <c r="A64" s="522">
        <v>57</v>
      </c>
      <c r="B64" s="556" t="s">
        <v>4502</v>
      </c>
      <c r="C64" s="556" t="s">
        <v>4503</v>
      </c>
      <c r="D64" s="492" t="s">
        <v>271</v>
      </c>
      <c r="E64" s="560">
        <v>42500</v>
      </c>
      <c r="F64" s="560">
        <v>5000</v>
      </c>
      <c r="G64" s="404">
        <f t="shared" si="6"/>
        <v>47500</v>
      </c>
      <c r="H64" s="292"/>
      <c r="I64" s="521">
        <f t="shared" si="19"/>
        <v>374.0625</v>
      </c>
      <c r="J64" s="281">
        <f t="shared" si="7"/>
        <v>2749.0625</v>
      </c>
      <c r="K64" s="412" t="s">
        <v>4504</v>
      </c>
      <c r="L64" s="400">
        <v>2</v>
      </c>
      <c r="M64" s="521">
        <f t="shared" si="1"/>
        <v>748.125</v>
      </c>
      <c r="N64" s="281">
        <f t="shared" si="8"/>
        <v>5498.125</v>
      </c>
      <c r="O64" s="282">
        <f t="shared" si="9"/>
        <v>0</v>
      </c>
      <c r="P64" s="282">
        <f t="shared" si="25"/>
        <v>0</v>
      </c>
      <c r="Q64" s="282">
        <f t="shared" si="25"/>
        <v>0</v>
      </c>
      <c r="R64" s="282">
        <f t="shared" si="25"/>
        <v>0</v>
      </c>
      <c r="S64" s="559" t="s">
        <v>4367</v>
      </c>
      <c r="T64" s="379"/>
      <c r="U64" s="292"/>
      <c r="V64" s="292"/>
      <c r="W64" s="292"/>
      <c r="X64" s="292">
        <f t="shared" si="3"/>
        <v>0</v>
      </c>
      <c r="Y64" s="292"/>
      <c r="Z64" s="292"/>
      <c r="AA64" s="292"/>
      <c r="AB64" s="292"/>
      <c r="AC64" s="292">
        <f t="shared" si="23"/>
        <v>0</v>
      </c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9"/>
      <c r="DP64" s="490">
        <v>1</v>
      </c>
      <c r="DQ64" s="292">
        <v>47500</v>
      </c>
      <c r="DR64" s="292"/>
      <c r="DS64" s="292"/>
      <c r="DT64" s="292"/>
      <c r="DU64" s="292"/>
      <c r="DV64" s="292">
        <v>1</v>
      </c>
      <c r="DW64" s="292">
        <v>47500</v>
      </c>
      <c r="DX64" s="292"/>
      <c r="DY64" s="292"/>
      <c r="DZ64" s="292"/>
      <c r="EA64" s="292"/>
      <c r="EB64" s="292"/>
      <c r="EC64" s="292"/>
      <c r="ED64" s="292"/>
      <c r="EE64" s="292"/>
      <c r="EF64" s="338">
        <f t="shared" si="24"/>
        <v>1</v>
      </c>
      <c r="EG64" s="338">
        <f t="shared" si="24"/>
        <v>47500</v>
      </c>
      <c r="EH64" s="491">
        <v>1</v>
      </c>
      <c r="EI64" s="491">
        <v>47500</v>
      </c>
      <c r="EJ64" s="491"/>
      <c r="EK64" s="491"/>
      <c r="EL64" s="11"/>
      <c r="EM64" s="11"/>
      <c r="EN64" s="11"/>
      <c r="EO64" s="11"/>
      <c r="EP64" s="11"/>
      <c r="EQ64" s="11"/>
      <c r="ER64" s="11"/>
      <c r="ES64" s="11"/>
      <c r="ET64" s="11"/>
    </row>
    <row r="65" spans="1:150" ht="79.5" thickBot="1">
      <c r="A65" s="528">
        <v>58</v>
      </c>
      <c r="B65" s="556" t="s">
        <v>4505</v>
      </c>
      <c r="C65" s="556" t="s">
        <v>4506</v>
      </c>
      <c r="D65" s="492" t="s">
        <v>4435</v>
      </c>
      <c r="E65" s="560">
        <v>42500</v>
      </c>
      <c r="F65" s="560">
        <v>5000</v>
      </c>
      <c r="G65" s="404">
        <f t="shared" si="6"/>
        <v>47500</v>
      </c>
      <c r="H65" s="292"/>
      <c r="I65" s="521">
        <f t="shared" si="19"/>
        <v>374.0625</v>
      </c>
      <c r="J65" s="281">
        <f t="shared" si="7"/>
        <v>2749.0625</v>
      </c>
      <c r="K65" s="412" t="s">
        <v>4507</v>
      </c>
      <c r="L65" s="400">
        <v>2</v>
      </c>
      <c r="M65" s="521">
        <f t="shared" si="1"/>
        <v>748.125</v>
      </c>
      <c r="N65" s="281">
        <f t="shared" si="8"/>
        <v>5498.125</v>
      </c>
      <c r="O65" s="282">
        <f t="shared" si="9"/>
        <v>2750</v>
      </c>
      <c r="P65" s="282">
        <f t="shared" si="25"/>
        <v>2375</v>
      </c>
      <c r="Q65" s="282">
        <f t="shared" si="25"/>
        <v>375</v>
      </c>
      <c r="R65" s="282">
        <f t="shared" si="25"/>
        <v>0</v>
      </c>
      <c r="S65" s="559">
        <v>40337</v>
      </c>
      <c r="T65" s="379" t="s">
        <v>3665</v>
      </c>
      <c r="U65" s="292">
        <v>2375</v>
      </c>
      <c r="V65" s="292">
        <v>375</v>
      </c>
      <c r="W65" s="292"/>
      <c r="X65" s="292">
        <f t="shared" si="3"/>
        <v>2750</v>
      </c>
      <c r="Y65" s="292"/>
      <c r="Z65" s="292"/>
      <c r="AA65" s="292"/>
      <c r="AB65" s="292"/>
      <c r="AC65" s="292">
        <f t="shared" si="23"/>
        <v>0</v>
      </c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9"/>
      <c r="DP65" s="490">
        <v>1</v>
      </c>
      <c r="DQ65" s="292">
        <v>47500</v>
      </c>
      <c r="DR65" s="292"/>
      <c r="DS65" s="292"/>
      <c r="DT65" s="292"/>
      <c r="DU65" s="292"/>
      <c r="DV65" s="292"/>
      <c r="DW65" s="292"/>
      <c r="DX65" s="292">
        <v>1</v>
      </c>
      <c r="DY65" s="292">
        <v>47500</v>
      </c>
      <c r="DZ65" s="292"/>
      <c r="EA65" s="292"/>
      <c r="EB65" s="292"/>
      <c r="EC65" s="292"/>
      <c r="ED65" s="292"/>
      <c r="EE65" s="292"/>
      <c r="EF65" s="338">
        <f t="shared" si="24"/>
        <v>1</v>
      </c>
      <c r="EG65" s="338">
        <f t="shared" si="24"/>
        <v>47500</v>
      </c>
      <c r="EH65" s="491">
        <v>1</v>
      </c>
      <c r="EI65" s="491">
        <v>47500</v>
      </c>
      <c r="EJ65" s="491"/>
      <c r="EK65" s="491"/>
      <c r="EL65" s="11"/>
      <c r="EM65" s="11"/>
      <c r="EN65" s="11"/>
      <c r="EO65" s="11"/>
      <c r="EP65" s="11"/>
      <c r="EQ65" s="11"/>
      <c r="ER65" s="11"/>
      <c r="ES65" s="11"/>
      <c r="ET65" s="11"/>
    </row>
    <row r="66" spans="1:150" ht="79.5" thickBot="1">
      <c r="A66" s="522">
        <v>59</v>
      </c>
      <c r="B66" s="556" t="s">
        <v>4508</v>
      </c>
      <c r="C66" s="556" t="s">
        <v>4506</v>
      </c>
      <c r="D66" s="492" t="s">
        <v>4435</v>
      </c>
      <c r="E66" s="560">
        <v>42500</v>
      </c>
      <c r="F66" s="560">
        <v>5000</v>
      </c>
      <c r="G66" s="404">
        <f t="shared" si="6"/>
        <v>47500</v>
      </c>
      <c r="H66" s="292"/>
      <c r="I66" s="521">
        <f t="shared" si="19"/>
        <v>374.0625</v>
      </c>
      <c r="J66" s="281">
        <f t="shared" si="7"/>
        <v>2749.0625</v>
      </c>
      <c r="K66" s="412" t="s">
        <v>4509</v>
      </c>
      <c r="L66" s="400">
        <v>2</v>
      </c>
      <c r="M66" s="521">
        <f t="shared" si="1"/>
        <v>748.125</v>
      </c>
      <c r="N66" s="281">
        <f t="shared" si="8"/>
        <v>5498.125</v>
      </c>
      <c r="O66" s="282">
        <f t="shared" si="9"/>
        <v>2750</v>
      </c>
      <c r="P66" s="282">
        <f t="shared" si="25"/>
        <v>2375</v>
      </c>
      <c r="Q66" s="282">
        <f t="shared" si="25"/>
        <v>375</v>
      </c>
      <c r="R66" s="282">
        <f t="shared" si="25"/>
        <v>0</v>
      </c>
      <c r="S66" s="559">
        <v>40337</v>
      </c>
      <c r="T66" s="379" t="s">
        <v>3665</v>
      </c>
      <c r="U66" s="292">
        <v>2375</v>
      </c>
      <c r="V66" s="292">
        <v>375</v>
      </c>
      <c r="W66" s="292"/>
      <c r="X66" s="292">
        <f t="shared" si="3"/>
        <v>2750</v>
      </c>
      <c r="Y66" s="292"/>
      <c r="Z66" s="292"/>
      <c r="AA66" s="292"/>
      <c r="AB66" s="292"/>
      <c r="AC66" s="292">
        <f t="shared" si="23"/>
        <v>0</v>
      </c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9"/>
      <c r="DP66" s="490">
        <v>1</v>
      </c>
      <c r="DQ66" s="292">
        <v>47500</v>
      </c>
      <c r="DR66" s="292"/>
      <c r="DS66" s="292"/>
      <c r="DT66" s="292"/>
      <c r="DU66" s="292"/>
      <c r="DV66" s="292"/>
      <c r="DW66" s="292"/>
      <c r="DX66" s="292">
        <v>1</v>
      </c>
      <c r="DY66" s="292">
        <v>47500</v>
      </c>
      <c r="DZ66" s="292"/>
      <c r="EA66" s="292"/>
      <c r="EB66" s="292"/>
      <c r="EC66" s="292"/>
      <c r="ED66" s="292"/>
      <c r="EE66" s="292"/>
      <c r="EF66" s="338">
        <f t="shared" si="24"/>
        <v>1</v>
      </c>
      <c r="EG66" s="338">
        <f t="shared" si="24"/>
        <v>47500</v>
      </c>
      <c r="EH66" s="491">
        <v>1</v>
      </c>
      <c r="EI66" s="491">
        <v>47500</v>
      </c>
      <c r="EJ66" s="491"/>
      <c r="EK66" s="491"/>
      <c r="EL66" s="11"/>
      <c r="EM66" s="11"/>
      <c r="EN66" s="11"/>
      <c r="EO66" s="11"/>
      <c r="EP66" s="11"/>
      <c r="EQ66" s="11"/>
      <c r="ER66" s="11"/>
      <c r="ES66" s="11"/>
      <c r="ET66" s="11"/>
    </row>
    <row r="67" spans="1:150" ht="78.75">
      <c r="A67" s="528">
        <v>60</v>
      </c>
      <c r="B67" s="492" t="s">
        <v>4510</v>
      </c>
      <c r="C67" s="492" t="s">
        <v>4511</v>
      </c>
      <c r="D67" s="492" t="s">
        <v>4499</v>
      </c>
      <c r="E67" s="537">
        <v>42500</v>
      </c>
      <c r="F67" s="537">
        <v>5000</v>
      </c>
      <c r="G67" s="404">
        <f t="shared" si="6"/>
        <v>47500</v>
      </c>
      <c r="H67" s="292"/>
      <c r="I67" s="521">
        <f t="shared" si="19"/>
        <v>374.0625</v>
      </c>
      <c r="J67" s="281">
        <f t="shared" si="7"/>
        <v>2749.0625</v>
      </c>
      <c r="K67" s="413" t="s">
        <v>4512</v>
      </c>
      <c r="L67" s="400">
        <v>2</v>
      </c>
      <c r="M67" s="521">
        <f t="shared" si="1"/>
        <v>748.125</v>
      </c>
      <c r="N67" s="281">
        <f t="shared" si="8"/>
        <v>5498.125</v>
      </c>
      <c r="O67" s="282">
        <f t="shared" si="9"/>
        <v>0</v>
      </c>
      <c r="P67" s="282">
        <f t="shared" si="25"/>
        <v>0</v>
      </c>
      <c r="Q67" s="282">
        <f t="shared" si="25"/>
        <v>0</v>
      </c>
      <c r="R67" s="282">
        <f t="shared" si="25"/>
        <v>0</v>
      </c>
      <c r="S67" s="538" t="s">
        <v>4513</v>
      </c>
      <c r="T67" s="379"/>
      <c r="U67" s="292"/>
      <c r="V67" s="292"/>
      <c r="W67" s="292"/>
      <c r="X67" s="292">
        <f t="shared" si="3"/>
        <v>0</v>
      </c>
      <c r="Y67" s="292"/>
      <c r="Z67" s="292"/>
      <c r="AA67" s="292"/>
      <c r="AB67" s="292"/>
      <c r="AC67" s="292">
        <f t="shared" si="23"/>
        <v>0</v>
      </c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9"/>
      <c r="DP67" s="490">
        <v>1</v>
      </c>
      <c r="DQ67" s="292">
        <v>47500</v>
      </c>
      <c r="DR67" s="292"/>
      <c r="DS67" s="292"/>
      <c r="DT67" s="292"/>
      <c r="DU67" s="292"/>
      <c r="DV67" s="292"/>
      <c r="DW67" s="292"/>
      <c r="DX67" s="292">
        <v>1</v>
      </c>
      <c r="DY67" s="292">
        <v>47500</v>
      </c>
      <c r="DZ67" s="292"/>
      <c r="EA67" s="292"/>
      <c r="EB67" s="292"/>
      <c r="EC67" s="292"/>
      <c r="ED67" s="292"/>
      <c r="EE67" s="292"/>
      <c r="EF67" s="338">
        <f t="shared" si="24"/>
        <v>1</v>
      </c>
      <c r="EG67" s="338">
        <f t="shared" si="24"/>
        <v>47500</v>
      </c>
      <c r="EH67" s="491">
        <v>1</v>
      </c>
      <c r="EI67" s="491">
        <v>47500</v>
      </c>
      <c r="EJ67" s="491"/>
      <c r="EK67" s="491"/>
      <c r="EL67" s="11"/>
      <c r="EM67" s="11"/>
      <c r="EN67" s="11"/>
      <c r="EO67" s="11"/>
      <c r="EP67" s="11"/>
      <c r="EQ67" s="11"/>
      <c r="ER67" s="11"/>
      <c r="ES67" s="11"/>
      <c r="ET67" s="11"/>
    </row>
    <row r="68" spans="1:150" ht="78.75">
      <c r="A68" s="522">
        <v>61</v>
      </c>
      <c r="B68" s="492" t="s">
        <v>4514</v>
      </c>
      <c r="C68" s="492" t="s">
        <v>4515</v>
      </c>
      <c r="D68" s="492" t="s">
        <v>237</v>
      </c>
      <c r="E68" s="537">
        <v>42500</v>
      </c>
      <c r="F68" s="537">
        <v>5000</v>
      </c>
      <c r="G68" s="404">
        <f t="shared" si="6"/>
        <v>47500</v>
      </c>
      <c r="H68" s="292"/>
      <c r="I68" s="521">
        <f t="shared" si="19"/>
        <v>374.0625</v>
      </c>
      <c r="J68" s="281">
        <f t="shared" si="7"/>
        <v>2749.0625</v>
      </c>
      <c r="K68" s="413" t="s">
        <v>4516</v>
      </c>
      <c r="L68" s="400">
        <v>2</v>
      </c>
      <c r="M68" s="521">
        <f t="shared" si="1"/>
        <v>748.125</v>
      </c>
      <c r="N68" s="281">
        <f t="shared" si="8"/>
        <v>5498.125</v>
      </c>
      <c r="O68" s="282">
        <f t="shared" si="9"/>
        <v>0</v>
      </c>
      <c r="P68" s="282">
        <f t="shared" si="25"/>
        <v>0</v>
      </c>
      <c r="Q68" s="282">
        <f t="shared" si="25"/>
        <v>0</v>
      </c>
      <c r="R68" s="282">
        <f t="shared" si="25"/>
        <v>0</v>
      </c>
      <c r="S68" s="538" t="s">
        <v>4517</v>
      </c>
      <c r="T68" s="379"/>
      <c r="U68" s="292"/>
      <c r="V68" s="292"/>
      <c r="W68" s="292"/>
      <c r="X68" s="292">
        <f t="shared" si="3"/>
        <v>0</v>
      </c>
      <c r="Y68" s="292"/>
      <c r="Z68" s="292"/>
      <c r="AA68" s="292"/>
      <c r="AB68" s="292"/>
      <c r="AC68" s="292">
        <f t="shared" si="23"/>
        <v>0</v>
      </c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9"/>
      <c r="DP68" s="490">
        <v>1</v>
      </c>
      <c r="DQ68" s="292">
        <v>47500</v>
      </c>
      <c r="DR68" s="292"/>
      <c r="DS68" s="292"/>
      <c r="DT68" s="292"/>
      <c r="DU68" s="292"/>
      <c r="DV68" s="292">
        <v>1</v>
      </c>
      <c r="DW68" s="292">
        <v>47500</v>
      </c>
      <c r="DX68" s="292"/>
      <c r="DY68" s="292"/>
      <c r="DZ68" s="292"/>
      <c r="EA68" s="292"/>
      <c r="EB68" s="292"/>
      <c r="EC68" s="292"/>
      <c r="ED68" s="292"/>
      <c r="EE68" s="292"/>
      <c r="EF68" s="338">
        <f t="shared" si="24"/>
        <v>1</v>
      </c>
      <c r="EG68" s="338">
        <f t="shared" si="24"/>
        <v>47500</v>
      </c>
      <c r="EH68" s="491"/>
      <c r="EI68" s="491"/>
      <c r="EJ68" s="491">
        <v>1</v>
      </c>
      <c r="EK68" s="491">
        <v>47500</v>
      </c>
      <c r="EL68" s="11"/>
      <c r="EM68" s="11"/>
      <c r="EN68" s="11"/>
      <c r="EO68" s="11"/>
      <c r="EP68" s="11"/>
      <c r="EQ68" s="11"/>
      <c r="ER68" s="11"/>
      <c r="ES68" s="11"/>
      <c r="ET68" s="11"/>
    </row>
    <row r="69" spans="1:150" ht="99">
      <c r="A69" s="528">
        <v>62</v>
      </c>
      <c r="B69" s="522" t="s">
        <v>4518</v>
      </c>
      <c r="C69" s="522" t="s">
        <v>4477</v>
      </c>
      <c r="D69" s="522" t="s">
        <v>4446</v>
      </c>
      <c r="E69" s="537">
        <v>42500</v>
      </c>
      <c r="F69" s="537">
        <v>5000</v>
      </c>
      <c r="G69" s="404">
        <f t="shared" si="6"/>
        <v>47500</v>
      </c>
      <c r="H69" s="292"/>
      <c r="I69" s="521">
        <f t="shared" si="19"/>
        <v>374.0625</v>
      </c>
      <c r="J69" s="281">
        <f t="shared" si="7"/>
        <v>2749.0625</v>
      </c>
      <c r="K69" s="413" t="s">
        <v>4519</v>
      </c>
      <c r="L69" s="400">
        <v>2</v>
      </c>
      <c r="M69" s="521">
        <f t="shared" si="1"/>
        <v>748.125</v>
      </c>
      <c r="N69" s="281">
        <f t="shared" si="8"/>
        <v>5498.125</v>
      </c>
      <c r="O69" s="282">
        <f t="shared" si="9"/>
        <v>0</v>
      </c>
      <c r="P69" s="282">
        <f t="shared" si="25"/>
        <v>0</v>
      </c>
      <c r="Q69" s="282">
        <f t="shared" si="25"/>
        <v>0</v>
      </c>
      <c r="R69" s="282">
        <f t="shared" si="25"/>
        <v>0</v>
      </c>
      <c r="S69" s="538" t="s">
        <v>4367</v>
      </c>
      <c r="T69" s="379"/>
      <c r="U69" s="292"/>
      <c r="V69" s="292"/>
      <c r="W69" s="292"/>
      <c r="X69" s="292">
        <f t="shared" ref="X69:X78" si="26">SUM(U69:W69)</f>
        <v>0</v>
      </c>
      <c r="Y69" s="292"/>
      <c r="Z69" s="292"/>
      <c r="AA69" s="292"/>
      <c r="AB69" s="292"/>
      <c r="AC69" s="292">
        <f t="shared" si="23"/>
        <v>0</v>
      </c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9"/>
      <c r="DP69" s="490">
        <v>1</v>
      </c>
      <c r="DQ69" s="292">
        <v>47500</v>
      </c>
      <c r="DR69" s="292"/>
      <c r="DS69" s="292"/>
      <c r="DT69" s="292"/>
      <c r="DU69" s="292"/>
      <c r="DV69" s="292">
        <v>1</v>
      </c>
      <c r="DW69" s="292">
        <v>47500</v>
      </c>
      <c r="DX69" s="292"/>
      <c r="DY69" s="292"/>
      <c r="DZ69" s="292"/>
      <c r="EA69" s="292"/>
      <c r="EB69" s="292"/>
      <c r="EC69" s="292"/>
      <c r="ED69" s="292"/>
      <c r="EE69" s="292"/>
      <c r="EF69" s="338">
        <f t="shared" si="24"/>
        <v>1</v>
      </c>
      <c r="EG69" s="338">
        <f t="shared" si="24"/>
        <v>47500</v>
      </c>
      <c r="EH69" s="491">
        <v>1</v>
      </c>
      <c r="EI69" s="491">
        <v>47500</v>
      </c>
      <c r="EJ69" s="491"/>
      <c r="EK69" s="491"/>
      <c r="EL69" s="11"/>
      <c r="EM69" s="11"/>
      <c r="EN69" s="11"/>
      <c r="EO69" s="11"/>
      <c r="EP69" s="11"/>
      <c r="EQ69" s="11"/>
      <c r="ER69" s="11"/>
      <c r="ES69" s="11"/>
      <c r="ET69" s="11"/>
    </row>
    <row r="70" spans="1:150" ht="99">
      <c r="A70" s="522">
        <v>63</v>
      </c>
      <c r="B70" s="522" t="s">
        <v>4520</v>
      </c>
      <c r="C70" s="522" t="s">
        <v>4521</v>
      </c>
      <c r="D70" s="522" t="s">
        <v>237</v>
      </c>
      <c r="E70" s="537">
        <v>42500</v>
      </c>
      <c r="F70" s="537">
        <v>5000</v>
      </c>
      <c r="G70" s="404">
        <f t="shared" si="6"/>
        <v>47500</v>
      </c>
      <c r="H70" s="292"/>
      <c r="I70" s="521">
        <f t="shared" si="19"/>
        <v>374.0625</v>
      </c>
      <c r="J70" s="281">
        <f t="shared" si="7"/>
        <v>2749.0625</v>
      </c>
      <c r="K70" s="413" t="s">
        <v>4522</v>
      </c>
      <c r="L70" s="400">
        <v>2</v>
      </c>
      <c r="M70" s="521">
        <f t="shared" si="1"/>
        <v>748.125</v>
      </c>
      <c r="N70" s="281">
        <f t="shared" si="8"/>
        <v>5498.125</v>
      </c>
      <c r="O70" s="282">
        <f t="shared" si="9"/>
        <v>2750</v>
      </c>
      <c r="P70" s="282">
        <f t="shared" si="25"/>
        <v>2375</v>
      </c>
      <c r="Q70" s="282">
        <f t="shared" si="25"/>
        <v>375</v>
      </c>
      <c r="R70" s="282">
        <f t="shared" si="25"/>
        <v>0</v>
      </c>
      <c r="S70" s="538" t="s">
        <v>4523</v>
      </c>
      <c r="T70" s="379" t="s">
        <v>3666</v>
      </c>
      <c r="U70" s="292">
        <v>2375</v>
      </c>
      <c r="V70" s="292">
        <v>375</v>
      </c>
      <c r="W70" s="292"/>
      <c r="X70" s="292">
        <f t="shared" si="26"/>
        <v>2750</v>
      </c>
      <c r="Y70" s="292"/>
      <c r="Z70" s="292"/>
      <c r="AA70" s="292"/>
      <c r="AB70" s="292"/>
      <c r="AC70" s="292">
        <f t="shared" si="23"/>
        <v>0</v>
      </c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9"/>
      <c r="DP70" s="490">
        <v>1</v>
      </c>
      <c r="DQ70" s="292">
        <v>47500</v>
      </c>
      <c r="DR70" s="292"/>
      <c r="DS70" s="292"/>
      <c r="DT70" s="292"/>
      <c r="DU70" s="292"/>
      <c r="DV70" s="292">
        <v>1</v>
      </c>
      <c r="DW70" s="292">
        <v>47500</v>
      </c>
      <c r="DX70" s="292"/>
      <c r="DY70" s="292"/>
      <c r="DZ70" s="292"/>
      <c r="EA70" s="292"/>
      <c r="EB70" s="292"/>
      <c r="EC70" s="292"/>
      <c r="ED70" s="292"/>
      <c r="EE70" s="292"/>
      <c r="EF70" s="338">
        <f t="shared" ref="EF70:EG78" si="27">SUM(ED70,EB70,DZ70,DX70,DV70,DT70)</f>
        <v>1</v>
      </c>
      <c r="EG70" s="338">
        <f t="shared" si="27"/>
        <v>47500</v>
      </c>
      <c r="EH70" s="491">
        <v>1</v>
      </c>
      <c r="EI70" s="491">
        <v>47500</v>
      </c>
      <c r="EJ70" s="491"/>
      <c r="EK70" s="491"/>
      <c r="EL70" s="11"/>
      <c r="EM70" s="11"/>
      <c r="EN70" s="11"/>
      <c r="EO70" s="11"/>
      <c r="EP70" s="11"/>
      <c r="EQ70" s="11"/>
      <c r="ER70" s="11"/>
      <c r="ES70" s="11"/>
      <c r="ET70" s="11"/>
    </row>
    <row r="71" spans="1:150" ht="115.5">
      <c r="A71" s="528">
        <v>64</v>
      </c>
      <c r="B71" s="522" t="s">
        <v>4524</v>
      </c>
      <c r="C71" s="522" t="s">
        <v>4525</v>
      </c>
      <c r="D71" s="522" t="s">
        <v>4526</v>
      </c>
      <c r="E71" s="537">
        <v>29750</v>
      </c>
      <c r="F71" s="537">
        <v>3500</v>
      </c>
      <c r="G71" s="404">
        <f t="shared" si="6"/>
        <v>33250</v>
      </c>
      <c r="H71" s="292"/>
      <c r="I71" s="521">
        <f t="shared" si="19"/>
        <v>261.84375</v>
      </c>
      <c r="J71" s="281">
        <f t="shared" si="7"/>
        <v>1924.34375</v>
      </c>
      <c r="K71" s="413" t="s">
        <v>4527</v>
      </c>
      <c r="L71" s="400">
        <v>2</v>
      </c>
      <c r="M71" s="521">
        <f t="shared" si="1"/>
        <v>523.6875</v>
      </c>
      <c r="N71" s="281">
        <f t="shared" si="8"/>
        <v>3848.6875</v>
      </c>
      <c r="O71" s="282">
        <f t="shared" si="9"/>
        <v>0</v>
      </c>
      <c r="P71" s="282">
        <f t="shared" ref="P71:R78" si="28">SUM(U71,Z71,AE71,AJ71,AO71,AT71,AY71,BD71,BI71,BN71,BS71,BX71,CC71,CH71,CM71,CR71,CW71,DB71,DG71,DL71)</f>
        <v>0</v>
      </c>
      <c r="Q71" s="282">
        <f t="shared" si="28"/>
        <v>0</v>
      </c>
      <c r="R71" s="282">
        <f t="shared" si="28"/>
        <v>0</v>
      </c>
      <c r="S71" s="538" t="s">
        <v>4528</v>
      </c>
      <c r="T71" s="379"/>
      <c r="U71" s="292"/>
      <c r="V71" s="292"/>
      <c r="W71" s="292"/>
      <c r="X71" s="292">
        <f t="shared" si="26"/>
        <v>0</v>
      </c>
      <c r="Y71" s="292"/>
      <c r="Z71" s="292"/>
      <c r="AA71" s="292"/>
      <c r="AB71" s="292"/>
      <c r="AC71" s="292">
        <f t="shared" si="23"/>
        <v>0</v>
      </c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9"/>
      <c r="DP71" s="490">
        <v>1</v>
      </c>
      <c r="DQ71" s="292">
        <v>33250</v>
      </c>
      <c r="DR71" s="292"/>
      <c r="DS71" s="292"/>
      <c r="DT71" s="292"/>
      <c r="DU71" s="292"/>
      <c r="DV71" s="292">
        <v>1</v>
      </c>
      <c r="DW71" s="292">
        <v>33250</v>
      </c>
      <c r="DX71" s="292"/>
      <c r="DY71" s="292"/>
      <c r="DZ71" s="292"/>
      <c r="EA71" s="292"/>
      <c r="EB71" s="292"/>
      <c r="EC71" s="292"/>
      <c r="ED71" s="292"/>
      <c r="EE71" s="292"/>
      <c r="EF71" s="338">
        <f t="shared" si="27"/>
        <v>1</v>
      </c>
      <c r="EG71" s="338">
        <f t="shared" si="27"/>
        <v>33250</v>
      </c>
      <c r="EH71" s="491">
        <v>1</v>
      </c>
      <c r="EI71" s="491">
        <v>33250</v>
      </c>
      <c r="EJ71" s="491"/>
      <c r="EK71" s="491"/>
      <c r="EL71" s="11"/>
      <c r="EM71" s="11"/>
      <c r="EN71" s="11"/>
      <c r="EO71" s="11"/>
      <c r="EP71" s="11"/>
      <c r="EQ71" s="11"/>
      <c r="ER71" s="11"/>
      <c r="ES71" s="11"/>
      <c r="ET71" s="11"/>
    </row>
    <row r="72" spans="1:150" ht="94.5">
      <c r="A72" s="522">
        <v>65</v>
      </c>
      <c r="B72" s="492" t="s">
        <v>4529</v>
      </c>
      <c r="C72" s="492" t="s">
        <v>4530</v>
      </c>
      <c r="D72" s="492" t="s">
        <v>4435</v>
      </c>
      <c r="E72" s="537">
        <v>42500</v>
      </c>
      <c r="F72" s="537">
        <v>5000</v>
      </c>
      <c r="G72" s="404">
        <f t="shared" si="6"/>
        <v>47500</v>
      </c>
      <c r="H72" s="292"/>
      <c r="I72" s="521">
        <f t="shared" si="19"/>
        <v>374.0625</v>
      </c>
      <c r="J72" s="281">
        <f t="shared" si="7"/>
        <v>2749.0625</v>
      </c>
      <c r="K72" s="413" t="s">
        <v>4531</v>
      </c>
      <c r="L72" s="400">
        <v>2</v>
      </c>
      <c r="M72" s="521">
        <f t="shared" si="1"/>
        <v>748.125</v>
      </c>
      <c r="N72" s="281">
        <f t="shared" si="8"/>
        <v>5498.125</v>
      </c>
      <c r="O72" s="282">
        <f t="shared" si="9"/>
        <v>2750</v>
      </c>
      <c r="P72" s="282">
        <f t="shared" si="28"/>
        <v>2375</v>
      </c>
      <c r="Q72" s="282">
        <f t="shared" si="28"/>
        <v>375</v>
      </c>
      <c r="R72" s="282">
        <f t="shared" si="28"/>
        <v>0</v>
      </c>
      <c r="S72" s="557" t="s">
        <v>4532</v>
      </c>
      <c r="T72" s="379" t="s">
        <v>3666</v>
      </c>
      <c r="U72" s="292">
        <v>2375</v>
      </c>
      <c r="V72" s="292">
        <v>375</v>
      </c>
      <c r="W72" s="292"/>
      <c r="X72" s="292">
        <f t="shared" si="26"/>
        <v>2750</v>
      </c>
      <c r="Y72" s="292"/>
      <c r="Z72" s="292"/>
      <c r="AA72" s="292"/>
      <c r="AB72" s="292"/>
      <c r="AC72" s="292">
        <f t="shared" si="23"/>
        <v>0</v>
      </c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9"/>
      <c r="DP72" s="490">
        <v>1</v>
      </c>
      <c r="DQ72" s="292">
        <v>47500</v>
      </c>
      <c r="DR72" s="292"/>
      <c r="DS72" s="292"/>
      <c r="DT72" s="292"/>
      <c r="DU72" s="292"/>
      <c r="DV72" s="292"/>
      <c r="DW72" s="292"/>
      <c r="DX72" s="292">
        <v>1</v>
      </c>
      <c r="DY72" s="292">
        <v>47500</v>
      </c>
      <c r="DZ72" s="292"/>
      <c r="EA72" s="292"/>
      <c r="EB72" s="292"/>
      <c r="EC72" s="292"/>
      <c r="ED72" s="292"/>
      <c r="EE72" s="292"/>
      <c r="EF72" s="338">
        <f t="shared" si="27"/>
        <v>1</v>
      </c>
      <c r="EG72" s="338">
        <f t="shared" si="27"/>
        <v>47500</v>
      </c>
      <c r="EH72" s="491">
        <v>1</v>
      </c>
      <c r="EI72" s="491">
        <v>47500</v>
      </c>
      <c r="EJ72" s="491"/>
      <c r="EK72" s="491"/>
      <c r="EL72" s="11"/>
      <c r="EM72" s="11"/>
      <c r="EN72" s="11"/>
      <c r="EO72" s="11"/>
      <c r="EP72" s="11"/>
      <c r="EQ72" s="11"/>
      <c r="ER72" s="11"/>
      <c r="ES72" s="11"/>
      <c r="ET72" s="11"/>
    </row>
    <row r="73" spans="1:150" ht="94.5">
      <c r="A73" s="528">
        <v>66</v>
      </c>
      <c r="B73" s="492" t="s">
        <v>4533</v>
      </c>
      <c r="C73" s="492" t="s">
        <v>4530</v>
      </c>
      <c r="D73" s="492" t="s">
        <v>237</v>
      </c>
      <c r="E73" s="537">
        <v>42500</v>
      </c>
      <c r="F73" s="537">
        <v>5000</v>
      </c>
      <c r="G73" s="404">
        <f t="shared" si="6"/>
        <v>47500</v>
      </c>
      <c r="H73" s="292"/>
      <c r="I73" s="521">
        <f t="shared" si="19"/>
        <v>374.0625</v>
      </c>
      <c r="J73" s="281">
        <f t="shared" si="7"/>
        <v>2749.0625</v>
      </c>
      <c r="K73" s="413" t="s">
        <v>4534</v>
      </c>
      <c r="L73" s="400">
        <v>2</v>
      </c>
      <c r="M73" s="521">
        <f t="shared" si="1"/>
        <v>748.125</v>
      </c>
      <c r="N73" s="281">
        <f t="shared" si="8"/>
        <v>5498.125</v>
      </c>
      <c r="O73" s="282">
        <f t="shared" si="9"/>
        <v>2750</v>
      </c>
      <c r="P73" s="282">
        <f t="shared" si="28"/>
        <v>2375</v>
      </c>
      <c r="Q73" s="282">
        <f t="shared" si="28"/>
        <v>375</v>
      </c>
      <c r="R73" s="282">
        <f t="shared" si="28"/>
        <v>0</v>
      </c>
      <c r="S73" s="557" t="s">
        <v>4532</v>
      </c>
      <c r="T73" s="379" t="s">
        <v>3666</v>
      </c>
      <c r="U73" s="292">
        <v>2375</v>
      </c>
      <c r="V73" s="292">
        <v>375</v>
      </c>
      <c r="W73" s="292"/>
      <c r="X73" s="292">
        <f t="shared" si="26"/>
        <v>2750</v>
      </c>
      <c r="Y73" s="292"/>
      <c r="Z73" s="292"/>
      <c r="AA73" s="292"/>
      <c r="AB73" s="292"/>
      <c r="AC73" s="292">
        <f t="shared" si="23"/>
        <v>0</v>
      </c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9"/>
      <c r="DP73" s="490">
        <v>1</v>
      </c>
      <c r="DQ73" s="292">
        <v>47500</v>
      </c>
      <c r="DR73" s="292"/>
      <c r="DS73" s="292"/>
      <c r="DT73" s="292"/>
      <c r="DU73" s="292"/>
      <c r="DV73" s="292">
        <v>1</v>
      </c>
      <c r="DW73" s="292">
        <v>47500</v>
      </c>
      <c r="DX73" s="292"/>
      <c r="DY73" s="292"/>
      <c r="DZ73" s="292"/>
      <c r="EA73" s="292"/>
      <c r="EB73" s="292"/>
      <c r="EC73" s="292"/>
      <c r="ED73" s="292"/>
      <c r="EE73" s="292"/>
      <c r="EF73" s="338">
        <f t="shared" si="27"/>
        <v>1</v>
      </c>
      <c r="EG73" s="338">
        <f t="shared" si="27"/>
        <v>47500</v>
      </c>
      <c r="EH73" s="491">
        <v>1</v>
      </c>
      <c r="EI73" s="491">
        <v>47500</v>
      </c>
      <c r="EJ73" s="491"/>
      <c r="EK73" s="491"/>
      <c r="EL73" s="11"/>
      <c r="EM73" s="11"/>
      <c r="EN73" s="11"/>
      <c r="EO73" s="11"/>
      <c r="EP73" s="11"/>
      <c r="EQ73" s="11"/>
      <c r="ER73" s="11"/>
      <c r="ES73" s="11"/>
      <c r="ET73" s="11"/>
    </row>
    <row r="74" spans="1:150" ht="94.5">
      <c r="A74" s="522">
        <v>67</v>
      </c>
      <c r="B74" s="492" t="s">
        <v>4535</v>
      </c>
      <c r="C74" s="492" t="s">
        <v>4530</v>
      </c>
      <c r="D74" s="492" t="s">
        <v>4536</v>
      </c>
      <c r="E74" s="537">
        <v>42500</v>
      </c>
      <c r="F74" s="537">
        <v>5000</v>
      </c>
      <c r="G74" s="404">
        <f t="shared" si="6"/>
        <v>47500</v>
      </c>
      <c r="H74" s="292"/>
      <c r="I74" s="521">
        <f t="shared" si="19"/>
        <v>374.0625</v>
      </c>
      <c r="J74" s="281">
        <f t="shared" si="7"/>
        <v>2749.0625</v>
      </c>
      <c r="K74" s="413" t="s">
        <v>4537</v>
      </c>
      <c r="L74" s="400">
        <v>1</v>
      </c>
      <c r="M74" s="521">
        <f t="shared" si="1"/>
        <v>374.0625</v>
      </c>
      <c r="N74" s="281">
        <f t="shared" si="8"/>
        <v>2749.0625</v>
      </c>
      <c r="O74" s="282">
        <f t="shared" si="9"/>
        <v>0</v>
      </c>
      <c r="P74" s="282">
        <f t="shared" si="28"/>
        <v>0</v>
      </c>
      <c r="Q74" s="282">
        <f t="shared" si="28"/>
        <v>0</v>
      </c>
      <c r="R74" s="282">
        <f t="shared" si="28"/>
        <v>0</v>
      </c>
      <c r="S74" s="557" t="s">
        <v>4538</v>
      </c>
      <c r="T74" s="379"/>
      <c r="U74" s="292"/>
      <c r="V74" s="292"/>
      <c r="W74" s="292"/>
      <c r="X74" s="292">
        <f t="shared" si="26"/>
        <v>0</v>
      </c>
      <c r="Y74" s="292"/>
      <c r="Z74" s="292"/>
      <c r="AA74" s="292"/>
      <c r="AB74" s="292"/>
      <c r="AC74" s="292">
        <f t="shared" si="23"/>
        <v>0</v>
      </c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9"/>
      <c r="DP74" s="490">
        <v>1</v>
      </c>
      <c r="DQ74" s="292">
        <v>47500</v>
      </c>
      <c r="DR74" s="292"/>
      <c r="DS74" s="292"/>
      <c r="DT74" s="292"/>
      <c r="DU74" s="292"/>
      <c r="DV74" s="292"/>
      <c r="DW74" s="292"/>
      <c r="DX74" s="292"/>
      <c r="DY74" s="292"/>
      <c r="DZ74" s="292">
        <v>1</v>
      </c>
      <c r="EA74" s="292">
        <v>47500</v>
      </c>
      <c r="EB74" s="292"/>
      <c r="EC74" s="292"/>
      <c r="ED74" s="292"/>
      <c r="EE74" s="292"/>
      <c r="EF74" s="338">
        <f t="shared" si="27"/>
        <v>1</v>
      </c>
      <c r="EG74" s="338">
        <f t="shared" si="27"/>
        <v>47500</v>
      </c>
      <c r="EH74" s="491">
        <v>1</v>
      </c>
      <c r="EI74" s="491">
        <v>47500</v>
      </c>
      <c r="EJ74" s="491"/>
      <c r="EK74" s="491"/>
      <c r="EL74" s="11"/>
      <c r="EM74" s="11"/>
      <c r="EN74" s="11"/>
      <c r="EO74" s="11"/>
      <c r="EP74" s="11"/>
      <c r="EQ74" s="11"/>
      <c r="ER74" s="11"/>
      <c r="ES74" s="11"/>
      <c r="ET74" s="11"/>
    </row>
    <row r="75" spans="1:150" ht="78.75">
      <c r="A75" s="528">
        <v>68</v>
      </c>
      <c r="B75" s="492" t="s">
        <v>4539</v>
      </c>
      <c r="C75" s="492" t="s">
        <v>4521</v>
      </c>
      <c r="D75" s="492" t="s">
        <v>4435</v>
      </c>
      <c r="E75" s="537">
        <v>42500</v>
      </c>
      <c r="F75" s="537">
        <v>5000</v>
      </c>
      <c r="G75" s="404">
        <f t="shared" si="6"/>
        <v>47500</v>
      </c>
      <c r="H75" s="292"/>
      <c r="I75" s="521">
        <f t="shared" si="19"/>
        <v>374.0625</v>
      </c>
      <c r="J75" s="281">
        <f t="shared" si="7"/>
        <v>2749.0625</v>
      </c>
      <c r="K75" s="413" t="s">
        <v>4540</v>
      </c>
      <c r="L75" s="400">
        <v>2</v>
      </c>
      <c r="M75" s="521">
        <f t="shared" si="1"/>
        <v>748.125</v>
      </c>
      <c r="N75" s="281">
        <f t="shared" si="8"/>
        <v>5498.125</v>
      </c>
      <c r="O75" s="282">
        <f t="shared" si="9"/>
        <v>0</v>
      </c>
      <c r="P75" s="282">
        <f t="shared" si="28"/>
        <v>0</v>
      </c>
      <c r="Q75" s="282">
        <f t="shared" si="28"/>
        <v>0</v>
      </c>
      <c r="R75" s="282">
        <f t="shared" si="28"/>
        <v>0</v>
      </c>
      <c r="S75" s="557">
        <v>40218</v>
      </c>
      <c r="T75" s="379"/>
      <c r="U75" s="292"/>
      <c r="V75" s="292"/>
      <c r="W75" s="292"/>
      <c r="X75" s="292">
        <f t="shared" si="26"/>
        <v>0</v>
      </c>
      <c r="Y75" s="292"/>
      <c r="Z75" s="292"/>
      <c r="AA75" s="292"/>
      <c r="AB75" s="292"/>
      <c r="AC75" s="292">
        <f t="shared" si="23"/>
        <v>0</v>
      </c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9"/>
      <c r="DP75" s="490">
        <v>1</v>
      </c>
      <c r="DQ75" s="292">
        <v>47500</v>
      </c>
      <c r="DR75" s="292"/>
      <c r="DS75" s="292"/>
      <c r="DT75" s="292"/>
      <c r="DU75" s="292"/>
      <c r="DV75" s="292"/>
      <c r="DW75" s="292"/>
      <c r="DX75" s="292">
        <v>1</v>
      </c>
      <c r="DY75" s="292">
        <v>47500</v>
      </c>
      <c r="DZ75" s="292"/>
      <c r="EA75" s="292"/>
      <c r="EB75" s="292"/>
      <c r="EC75" s="292"/>
      <c r="ED75" s="292"/>
      <c r="EE75" s="292"/>
      <c r="EF75" s="338">
        <f t="shared" si="27"/>
        <v>1</v>
      </c>
      <c r="EG75" s="338">
        <f t="shared" si="27"/>
        <v>47500</v>
      </c>
      <c r="EH75" s="491">
        <v>1</v>
      </c>
      <c r="EI75" s="491">
        <v>47500</v>
      </c>
      <c r="EJ75" s="491"/>
      <c r="EK75" s="491"/>
      <c r="EL75" s="11"/>
      <c r="EM75" s="11"/>
      <c r="EN75" s="11"/>
      <c r="EO75" s="11"/>
      <c r="EP75" s="11"/>
      <c r="EQ75" s="11"/>
      <c r="ER75" s="11"/>
      <c r="ES75" s="11"/>
      <c r="ET75" s="11"/>
    </row>
    <row r="76" spans="1:150" ht="94.5">
      <c r="A76" s="522">
        <v>69</v>
      </c>
      <c r="B76" s="492" t="s">
        <v>4541</v>
      </c>
      <c r="C76" s="492" t="s">
        <v>4542</v>
      </c>
      <c r="D76" s="492" t="s">
        <v>4543</v>
      </c>
      <c r="E76" s="537">
        <v>29750</v>
      </c>
      <c r="F76" s="537">
        <v>3500</v>
      </c>
      <c r="G76" s="404">
        <f t="shared" si="6"/>
        <v>33250</v>
      </c>
      <c r="H76" s="292"/>
      <c r="I76" s="521">
        <f t="shared" si="19"/>
        <v>261.84375</v>
      </c>
      <c r="J76" s="281">
        <f t="shared" si="7"/>
        <v>1924.34375</v>
      </c>
      <c r="K76" s="413" t="s">
        <v>4544</v>
      </c>
      <c r="L76" s="400">
        <v>2</v>
      </c>
      <c r="M76" s="521">
        <f t="shared" si="1"/>
        <v>523.6875</v>
      </c>
      <c r="N76" s="281">
        <f t="shared" si="8"/>
        <v>3848.6875</v>
      </c>
      <c r="O76" s="282">
        <f t="shared" si="9"/>
        <v>0</v>
      </c>
      <c r="P76" s="282">
        <f t="shared" si="28"/>
        <v>0</v>
      </c>
      <c r="Q76" s="282">
        <f t="shared" si="28"/>
        <v>0</v>
      </c>
      <c r="R76" s="282">
        <f t="shared" si="28"/>
        <v>0</v>
      </c>
      <c r="S76" s="557" t="s">
        <v>4545</v>
      </c>
      <c r="T76" s="379"/>
      <c r="U76" s="292"/>
      <c r="V76" s="292"/>
      <c r="W76" s="292"/>
      <c r="X76" s="292">
        <f t="shared" si="26"/>
        <v>0</v>
      </c>
      <c r="Y76" s="292"/>
      <c r="Z76" s="292"/>
      <c r="AA76" s="292"/>
      <c r="AB76" s="292"/>
      <c r="AC76" s="292">
        <f t="shared" si="23"/>
        <v>0</v>
      </c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9"/>
      <c r="DP76" s="490">
        <v>1</v>
      </c>
      <c r="DQ76" s="292">
        <v>33250</v>
      </c>
      <c r="DR76" s="292"/>
      <c r="DS76" s="292"/>
      <c r="DT76" s="292">
        <v>1</v>
      </c>
      <c r="DU76" s="292">
        <v>33250</v>
      </c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338">
        <f t="shared" si="27"/>
        <v>1</v>
      </c>
      <c r="EG76" s="338">
        <f t="shared" si="27"/>
        <v>33250</v>
      </c>
      <c r="EH76" s="491">
        <v>1</v>
      </c>
      <c r="EI76" s="491">
        <v>33250</v>
      </c>
      <c r="EJ76" s="491"/>
      <c r="EK76" s="491"/>
      <c r="EL76" s="11"/>
      <c r="EM76" s="11"/>
      <c r="EN76" s="11"/>
      <c r="EO76" s="11"/>
      <c r="EP76" s="11"/>
      <c r="EQ76" s="11"/>
      <c r="ER76" s="11"/>
      <c r="ES76" s="11"/>
      <c r="ET76" s="11"/>
    </row>
    <row r="77" spans="1:150" ht="110.25">
      <c r="A77" s="528">
        <v>70</v>
      </c>
      <c r="B77" s="492" t="s">
        <v>4546</v>
      </c>
      <c r="C77" s="492" t="s">
        <v>4547</v>
      </c>
      <c r="D77" s="492" t="s">
        <v>271</v>
      </c>
      <c r="E77" s="537">
        <v>42500</v>
      </c>
      <c r="F77" s="537">
        <v>5000</v>
      </c>
      <c r="G77" s="404">
        <f t="shared" si="6"/>
        <v>47500</v>
      </c>
      <c r="H77" s="292"/>
      <c r="I77" s="521">
        <f t="shared" si="19"/>
        <v>374.0625</v>
      </c>
      <c r="J77" s="281">
        <f t="shared" si="7"/>
        <v>2749.0625</v>
      </c>
      <c r="K77" s="413" t="s">
        <v>4548</v>
      </c>
      <c r="L77" s="400">
        <v>2</v>
      </c>
      <c r="M77" s="521">
        <f t="shared" si="1"/>
        <v>748.125</v>
      </c>
      <c r="N77" s="281">
        <f t="shared" si="8"/>
        <v>5498.125</v>
      </c>
      <c r="O77" s="282">
        <f t="shared" si="9"/>
        <v>0</v>
      </c>
      <c r="P77" s="282">
        <f t="shared" si="28"/>
        <v>0</v>
      </c>
      <c r="Q77" s="282">
        <f t="shared" si="28"/>
        <v>0</v>
      </c>
      <c r="R77" s="282">
        <f t="shared" si="28"/>
        <v>0</v>
      </c>
      <c r="S77" s="557" t="s">
        <v>4532</v>
      </c>
      <c r="T77" s="379"/>
      <c r="U77" s="292"/>
      <c r="V77" s="292"/>
      <c r="W77" s="292"/>
      <c r="X77" s="292">
        <f t="shared" si="26"/>
        <v>0</v>
      </c>
      <c r="Y77" s="292"/>
      <c r="Z77" s="292"/>
      <c r="AA77" s="292"/>
      <c r="AB77" s="292"/>
      <c r="AC77" s="292">
        <f t="shared" si="23"/>
        <v>0</v>
      </c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9"/>
      <c r="DP77" s="490">
        <v>1</v>
      </c>
      <c r="DQ77" s="292">
        <v>47500</v>
      </c>
      <c r="DR77" s="292"/>
      <c r="DS77" s="292"/>
      <c r="DT77" s="292"/>
      <c r="DU77" s="292"/>
      <c r="DV77" s="292">
        <v>1</v>
      </c>
      <c r="DW77" s="292">
        <v>47500</v>
      </c>
      <c r="DX77" s="292"/>
      <c r="DY77" s="292"/>
      <c r="DZ77" s="292"/>
      <c r="EA77" s="292"/>
      <c r="EB77" s="292"/>
      <c r="EC77" s="292"/>
      <c r="ED77" s="292"/>
      <c r="EE77" s="292"/>
      <c r="EF77" s="338">
        <f t="shared" si="27"/>
        <v>1</v>
      </c>
      <c r="EG77" s="338">
        <f t="shared" si="27"/>
        <v>47500</v>
      </c>
      <c r="EH77" s="491">
        <v>1</v>
      </c>
      <c r="EI77" s="491">
        <v>47500</v>
      </c>
      <c r="EJ77" s="491"/>
      <c r="EK77" s="491"/>
      <c r="EL77" s="11"/>
      <c r="EM77" s="11"/>
      <c r="EN77" s="11"/>
      <c r="EO77" s="11"/>
      <c r="EP77" s="11"/>
      <c r="EQ77" s="11"/>
      <c r="ER77" s="11"/>
      <c r="ES77" s="11"/>
      <c r="ET77" s="11"/>
    </row>
    <row r="78" spans="1:150" ht="126">
      <c r="A78" s="522">
        <v>71</v>
      </c>
      <c r="B78" s="492" t="s">
        <v>4549</v>
      </c>
      <c r="C78" s="492" t="s">
        <v>4550</v>
      </c>
      <c r="D78" s="492" t="s">
        <v>4551</v>
      </c>
      <c r="E78" s="537">
        <v>42500</v>
      </c>
      <c r="F78" s="537">
        <v>5000</v>
      </c>
      <c r="G78" s="404">
        <f t="shared" si="6"/>
        <v>47500</v>
      </c>
      <c r="H78" s="292"/>
      <c r="I78" s="521">
        <f t="shared" si="19"/>
        <v>374.0625</v>
      </c>
      <c r="J78" s="281">
        <f t="shared" si="7"/>
        <v>2749.0625</v>
      </c>
      <c r="K78" s="413" t="s">
        <v>4552</v>
      </c>
      <c r="L78" s="400">
        <v>1</v>
      </c>
      <c r="M78" s="521">
        <f t="shared" si="1"/>
        <v>374.0625</v>
      </c>
      <c r="N78" s="281">
        <f t="shared" si="8"/>
        <v>2749.0625</v>
      </c>
      <c r="O78" s="282">
        <f t="shared" si="9"/>
        <v>0</v>
      </c>
      <c r="P78" s="282">
        <f t="shared" si="28"/>
        <v>0</v>
      </c>
      <c r="Q78" s="282">
        <f t="shared" si="28"/>
        <v>0</v>
      </c>
      <c r="R78" s="282">
        <f t="shared" si="28"/>
        <v>0</v>
      </c>
      <c r="S78" s="557" t="s">
        <v>4538</v>
      </c>
      <c r="T78" s="379"/>
      <c r="U78" s="292"/>
      <c r="V78" s="292"/>
      <c r="W78" s="292"/>
      <c r="X78" s="292">
        <f t="shared" si="26"/>
        <v>0</v>
      </c>
      <c r="Y78" s="292"/>
      <c r="Z78" s="292"/>
      <c r="AA78" s="292"/>
      <c r="AB78" s="292"/>
      <c r="AC78" s="292">
        <f t="shared" si="23"/>
        <v>0</v>
      </c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9"/>
      <c r="DP78" s="490">
        <v>1</v>
      </c>
      <c r="DQ78" s="292">
        <v>47500</v>
      </c>
      <c r="DR78" s="292"/>
      <c r="DS78" s="292"/>
      <c r="DT78" s="292"/>
      <c r="DU78" s="292"/>
      <c r="DV78" s="292"/>
      <c r="DW78" s="292"/>
      <c r="DX78" s="292">
        <v>1</v>
      </c>
      <c r="DY78" s="292">
        <v>47500</v>
      </c>
      <c r="DZ78" s="292"/>
      <c r="EA78" s="292"/>
      <c r="EB78" s="292"/>
      <c r="EC78" s="292"/>
      <c r="ED78" s="292"/>
      <c r="EE78" s="292"/>
      <c r="EF78" s="338">
        <f t="shared" si="27"/>
        <v>1</v>
      </c>
      <c r="EG78" s="338">
        <f t="shared" si="27"/>
        <v>47500</v>
      </c>
      <c r="EH78" s="491">
        <v>1</v>
      </c>
      <c r="EI78" s="491">
        <v>47500</v>
      </c>
      <c r="EJ78" s="491"/>
      <c r="EK78" s="491"/>
      <c r="EL78" s="11"/>
      <c r="EM78" s="11"/>
      <c r="EN78" s="11"/>
      <c r="EO78" s="11"/>
      <c r="EP78" s="11"/>
      <c r="EQ78" s="11"/>
      <c r="ER78" s="11"/>
      <c r="ES78" s="11"/>
      <c r="ET78" s="11"/>
    </row>
    <row r="79" spans="1:150" ht="16.5">
      <c r="A79" s="575"/>
      <c r="B79" s="576" t="s">
        <v>4168</v>
      </c>
      <c r="C79" s="576"/>
      <c r="D79" s="575"/>
      <c r="E79" s="577">
        <f>SUM(E8:E78)</f>
        <v>3356500</v>
      </c>
      <c r="F79" s="577">
        <f>SUM(F8:F78)</f>
        <v>394000</v>
      </c>
      <c r="G79" s="577">
        <f>SUM(G8:G78)</f>
        <v>3750500</v>
      </c>
      <c r="H79" s="577"/>
      <c r="I79" s="578">
        <f>SUM(I8:I78)</f>
        <v>29535.1875</v>
      </c>
      <c r="J79" s="578">
        <f>SUM(J8:J78)</f>
        <v>217060.1875</v>
      </c>
      <c r="K79" s="577"/>
      <c r="L79" s="482"/>
      <c r="M79" s="577">
        <f t="shared" ref="M79:AR79" si="29">SUM(M8:M78)</f>
        <v>47773.6875</v>
      </c>
      <c r="N79" s="577">
        <f t="shared" si="29"/>
        <v>351098.6875</v>
      </c>
      <c r="O79" s="577">
        <f t="shared" si="29"/>
        <v>50530</v>
      </c>
      <c r="P79" s="577">
        <f t="shared" si="29"/>
        <v>43225</v>
      </c>
      <c r="Q79" s="577">
        <f t="shared" si="29"/>
        <v>7305</v>
      </c>
      <c r="R79" s="577">
        <f t="shared" si="29"/>
        <v>0</v>
      </c>
      <c r="S79" s="577">
        <f t="shared" si="29"/>
        <v>888330</v>
      </c>
      <c r="T79" s="577">
        <f t="shared" si="29"/>
        <v>0</v>
      </c>
      <c r="U79" s="577">
        <f t="shared" si="29"/>
        <v>38475</v>
      </c>
      <c r="V79" s="577">
        <f t="shared" si="29"/>
        <v>6555</v>
      </c>
      <c r="W79" s="577">
        <f t="shared" si="29"/>
        <v>0</v>
      </c>
      <c r="X79" s="577">
        <f t="shared" si="29"/>
        <v>45030</v>
      </c>
      <c r="Y79" s="577">
        <f t="shared" si="29"/>
        <v>0</v>
      </c>
      <c r="Z79" s="577">
        <f t="shared" si="29"/>
        <v>4750</v>
      </c>
      <c r="AA79" s="577">
        <f t="shared" si="29"/>
        <v>750</v>
      </c>
      <c r="AB79" s="577">
        <f t="shared" si="29"/>
        <v>0</v>
      </c>
      <c r="AC79" s="577">
        <f t="shared" si="29"/>
        <v>5500</v>
      </c>
      <c r="AD79" s="577">
        <f t="shared" si="29"/>
        <v>0</v>
      </c>
      <c r="AE79" s="577">
        <f t="shared" si="29"/>
        <v>0</v>
      </c>
      <c r="AF79" s="577">
        <f t="shared" si="29"/>
        <v>0</v>
      </c>
      <c r="AG79" s="577">
        <f t="shared" si="29"/>
        <v>0</v>
      </c>
      <c r="AH79" s="577">
        <f t="shared" si="29"/>
        <v>0</v>
      </c>
      <c r="AI79" s="577">
        <f t="shared" si="29"/>
        <v>0</v>
      </c>
      <c r="AJ79" s="577">
        <f t="shared" si="29"/>
        <v>0</v>
      </c>
      <c r="AK79" s="577">
        <f t="shared" si="29"/>
        <v>0</v>
      </c>
      <c r="AL79" s="577">
        <f t="shared" si="29"/>
        <v>0</v>
      </c>
      <c r="AM79" s="577">
        <f t="shared" si="29"/>
        <v>0</v>
      </c>
      <c r="AN79" s="577">
        <f t="shared" si="29"/>
        <v>0</v>
      </c>
      <c r="AO79" s="577">
        <f t="shared" si="29"/>
        <v>0</v>
      </c>
      <c r="AP79" s="577">
        <f t="shared" si="29"/>
        <v>0</v>
      </c>
      <c r="AQ79" s="577">
        <f t="shared" si="29"/>
        <v>0</v>
      </c>
      <c r="AR79" s="577">
        <f t="shared" si="29"/>
        <v>0</v>
      </c>
      <c r="AS79" s="577">
        <f t="shared" ref="AS79:BX79" si="30">SUM(AS8:AS78)</f>
        <v>0</v>
      </c>
      <c r="AT79" s="577">
        <f t="shared" si="30"/>
        <v>0</v>
      </c>
      <c r="AU79" s="577">
        <f t="shared" si="30"/>
        <v>0</v>
      </c>
      <c r="AV79" s="577">
        <f t="shared" si="30"/>
        <v>0</v>
      </c>
      <c r="AW79" s="577">
        <f t="shared" si="30"/>
        <v>0</v>
      </c>
      <c r="AX79" s="577">
        <f t="shared" si="30"/>
        <v>0</v>
      </c>
      <c r="AY79" s="577">
        <f t="shared" si="30"/>
        <v>0</v>
      </c>
      <c r="AZ79" s="577">
        <f t="shared" si="30"/>
        <v>0</v>
      </c>
      <c r="BA79" s="577">
        <f t="shared" si="30"/>
        <v>0</v>
      </c>
      <c r="BB79" s="577">
        <f t="shared" si="30"/>
        <v>0</v>
      </c>
      <c r="BC79" s="577">
        <f t="shared" si="30"/>
        <v>0</v>
      </c>
      <c r="BD79" s="577">
        <f t="shared" si="30"/>
        <v>0</v>
      </c>
      <c r="BE79" s="577">
        <f t="shared" si="30"/>
        <v>0</v>
      </c>
      <c r="BF79" s="577">
        <f t="shared" si="30"/>
        <v>0</v>
      </c>
      <c r="BG79" s="577">
        <f t="shared" si="30"/>
        <v>0</v>
      </c>
      <c r="BH79" s="577">
        <f t="shared" si="30"/>
        <v>0</v>
      </c>
      <c r="BI79" s="577">
        <f t="shared" si="30"/>
        <v>0</v>
      </c>
      <c r="BJ79" s="577">
        <f t="shared" si="30"/>
        <v>0</v>
      </c>
      <c r="BK79" s="577">
        <f t="shared" si="30"/>
        <v>0</v>
      </c>
      <c r="BL79" s="577">
        <f t="shared" si="30"/>
        <v>0</v>
      </c>
      <c r="BM79" s="577">
        <f t="shared" si="30"/>
        <v>0</v>
      </c>
      <c r="BN79" s="577">
        <f t="shared" si="30"/>
        <v>0</v>
      </c>
      <c r="BO79" s="577">
        <f t="shared" si="30"/>
        <v>0</v>
      </c>
      <c r="BP79" s="577">
        <f t="shared" si="30"/>
        <v>0</v>
      </c>
      <c r="BQ79" s="577">
        <f t="shared" si="30"/>
        <v>0</v>
      </c>
      <c r="BR79" s="577">
        <f t="shared" si="30"/>
        <v>0</v>
      </c>
      <c r="BS79" s="577">
        <f t="shared" si="30"/>
        <v>0</v>
      </c>
      <c r="BT79" s="577">
        <f t="shared" si="30"/>
        <v>0</v>
      </c>
      <c r="BU79" s="577">
        <f t="shared" si="30"/>
        <v>0</v>
      </c>
      <c r="BV79" s="577">
        <f t="shared" si="30"/>
        <v>0</v>
      </c>
      <c r="BW79" s="577">
        <f t="shared" si="30"/>
        <v>0</v>
      </c>
      <c r="BX79" s="577">
        <f t="shared" si="30"/>
        <v>0</v>
      </c>
      <c r="BY79" s="577">
        <f t="shared" ref="BY79:DD79" si="31">SUM(BY8:BY78)</f>
        <v>0</v>
      </c>
      <c r="BZ79" s="577">
        <f t="shared" si="31"/>
        <v>0</v>
      </c>
      <c r="CA79" s="577">
        <f t="shared" si="31"/>
        <v>0</v>
      </c>
      <c r="CB79" s="577">
        <f t="shared" si="31"/>
        <v>0</v>
      </c>
      <c r="CC79" s="577">
        <f t="shared" si="31"/>
        <v>0</v>
      </c>
      <c r="CD79" s="577">
        <f t="shared" si="31"/>
        <v>0</v>
      </c>
      <c r="CE79" s="577">
        <f t="shared" si="31"/>
        <v>0</v>
      </c>
      <c r="CF79" s="577">
        <f t="shared" si="31"/>
        <v>0</v>
      </c>
      <c r="CG79" s="577">
        <f t="shared" si="31"/>
        <v>0</v>
      </c>
      <c r="CH79" s="577">
        <f t="shared" si="31"/>
        <v>0</v>
      </c>
      <c r="CI79" s="577">
        <f t="shared" si="31"/>
        <v>0</v>
      </c>
      <c r="CJ79" s="577">
        <f t="shared" si="31"/>
        <v>0</v>
      </c>
      <c r="CK79" s="577">
        <f t="shared" si="31"/>
        <v>0</v>
      </c>
      <c r="CL79" s="577">
        <f t="shared" si="31"/>
        <v>0</v>
      </c>
      <c r="CM79" s="577">
        <f t="shared" si="31"/>
        <v>0</v>
      </c>
      <c r="CN79" s="577">
        <f t="shared" si="31"/>
        <v>0</v>
      </c>
      <c r="CO79" s="577">
        <f t="shared" si="31"/>
        <v>0</v>
      </c>
      <c r="CP79" s="577">
        <f t="shared" si="31"/>
        <v>0</v>
      </c>
      <c r="CQ79" s="577">
        <f t="shared" si="31"/>
        <v>0</v>
      </c>
      <c r="CR79" s="577">
        <f t="shared" si="31"/>
        <v>0</v>
      </c>
      <c r="CS79" s="577">
        <f t="shared" si="31"/>
        <v>0</v>
      </c>
      <c r="CT79" s="577">
        <f t="shared" si="31"/>
        <v>0</v>
      </c>
      <c r="CU79" s="577">
        <f t="shared" si="31"/>
        <v>0</v>
      </c>
      <c r="CV79" s="577">
        <f t="shared" si="31"/>
        <v>0</v>
      </c>
      <c r="CW79" s="577">
        <f t="shared" si="31"/>
        <v>0</v>
      </c>
      <c r="CX79" s="577">
        <f t="shared" si="31"/>
        <v>0</v>
      </c>
      <c r="CY79" s="577">
        <f t="shared" si="31"/>
        <v>0</v>
      </c>
      <c r="CZ79" s="577">
        <f t="shared" si="31"/>
        <v>0</v>
      </c>
      <c r="DA79" s="577">
        <f t="shared" si="31"/>
        <v>0</v>
      </c>
      <c r="DB79" s="577">
        <f t="shared" si="31"/>
        <v>0</v>
      </c>
      <c r="DC79" s="577">
        <f t="shared" si="31"/>
        <v>0</v>
      </c>
      <c r="DD79" s="577">
        <f t="shared" si="31"/>
        <v>0</v>
      </c>
      <c r="DE79" s="577">
        <f t="shared" ref="DE79:EJ79" si="32">SUM(DE8:DE78)</f>
        <v>0</v>
      </c>
      <c r="DF79" s="577">
        <f t="shared" si="32"/>
        <v>0</v>
      </c>
      <c r="DG79" s="577">
        <f t="shared" si="32"/>
        <v>0</v>
      </c>
      <c r="DH79" s="577">
        <f t="shared" si="32"/>
        <v>0</v>
      </c>
      <c r="DI79" s="577">
        <f t="shared" si="32"/>
        <v>0</v>
      </c>
      <c r="DJ79" s="577">
        <f t="shared" si="32"/>
        <v>0</v>
      </c>
      <c r="DK79" s="577">
        <f t="shared" si="32"/>
        <v>0</v>
      </c>
      <c r="DL79" s="577">
        <f t="shared" si="32"/>
        <v>0</v>
      </c>
      <c r="DM79" s="577">
        <f t="shared" si="32"/>
        <v>0</v>
      </c>
      <c r="DN79" s="577">
        <f t="shared" si="32"/>
        <v>0</v>
      </c>
      <c r="DO79" s="579">
        <f t="shared" si="32"/>
        <v>0</v>
      </c>
      <c r="DP79" s="580">
        <f t="shared" si="32"/>
        <v>66</v>
      </c>
      <c r="DQ79" s="577">
        <f t="shared" si="32"/>
        <v>3513000</v>
      </c>
      <c r="DR79" s="577">
        <f t="shared" si="32"/>
        <v>5</v>
      </c>
      <c r="DS79" s="577">
        <f t="shared" si="32"/>
        <v>237500</v>
      </c>
      <c r="DT79" s="577">
        <f t="shared" si="32"/>
        <v>10</v>
      </c>
      <c r="DU79" s="577">
        <f t="shared" si="32"/>
        <v>460750</v>
      </c>
      <c r="DV79" s="577">
        <f t="shared" si="32"/>
        <v>31</v>
      </c>
      <c r="DW79" s="577">
        <f t="shared" si="32"/>
        <v>1477250</v>
      </c>
      <c r="DX79" s="577">
        <f t="shared" si="32"/>
        <v>21</v>
      </c>
      <c r="DY79" s="577">
        <f t="shared" si="32"/>
        <v>1377500</v>
      </c>
      <c r="DZ79" s="577">
        <f t="shared" si="32"/>
        <v>6</v>
      </c>
      <c r="EA79" s="577">
        <f t="shared" si="32"/>
        <v>285000</v>
      </c>
      <c r="EB79" s="577">
        <f t="shared" si="32"/>
        <v>0</v>
      </c>
      <c r="EC79" s="577">
        <f t="shared" si="32"/>
        <v>0</v>
      </c>
      <c r="ED79" s="577">
        <f t="shared" si="32"/>
        <v>3</v>
      </c>
      <c r="EE79" s="577">
        <f t="shared" si="32"/>
        <v>150000</v>
      </c>
      <c r="EF79" s="577">
        <f t="shared" si="32"/>
        <v>71</v>
      </c>
      <c r="EG79" s="577">
        <f t="shared" si="32"/>
        <v>3750500</v>
      </c>
      <c r="EH79" s="577">
        <f t="shared" si="32"/>
        <v>61</v>
      </c>
      <c r="EI79" s="577">
        <f t="shared" si="32"/>
        <v>3182500</v>
      </c>
      <c r="EJ79" s="577">
        <f t="shared" si="32"/>
        <v>10</v>
      </c>
      <c r="EK79" s="577">
        <f t="shared" ref="EK79" si="33">SUM(EK8:EK78)</f>
        <v>568000</v>
      </c>
      <c r="EL79" s="17"/>
      <c r="EM79" s="17"/>
      <c r="EN79" s="17"/>
      <c r="EO79" s="17"/>
      <c r="EP79" s="17"/>
      <c r="EQ79" s="17"/>
      <c r="ER79" s="17"/>
      <c r="ES79" s="17"/>
      <c r="ET79" s="17"/>
    </row>
    <row r="80" spans="1:150">
      <c r="G80" s="609">
        <f>G79-G29-G28-G27</f>
        <v>3600500</v>
      </c>
    </row>
    <row r="81" spans="7:7">
      <c r="G81">
        <f>G29+G28+G27</f>
        <v>150000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Term 30%90%</vt:lpstr>
      <vt:lpstr>Edu 17-18</vt:lpstr>
      <vt:lpstr>Term 18-19</vt:lpstr>
      <vt:lpstr>Edu 18-19</vt:lpstr>
      <vt:lpstr>Micro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2019-05-29T06:51:25Z</dcterms:modified>
</cp:coreProperties>
</file>