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17" activeTab="23"/>
  </bookViews>
  <sheets>
    <sheet name="2002-03" sheetId="19" r:id="rId1"/>
    <sheet name="2003-04" sheetId="18" r:id="rId2"/>
    <sheet name="2004-05" sheetId="17" r:id="rId3"/>
    <sheet name="2005-06" sheetId="16" r:id="rId4"/>
    <sheet name="2006-07" sheetId="15" r:id="rId5"/>
    <sheet name="2007-08" sheetId="14" r:id="rId6"/>
    <sheet name="2008-09" sheetId="13" r:id="rId7"/>
    <sheet name="2009-10" sheetId="12" r:id="rId8"/>
    <sheet name="2010-11" sheetId="11" r:id="rId9"/>
    <sheet name="11-12" sheetId="1" r:id="rId10"/>
    <sheet name="12-13" sheetId="2" r:id="rId11"/>
    <sheet name="12-13 Term" sheetId="3" r:id="rId12"/>
    <sheet name="12-13 Edu" sheetId="4" r:id="rId13"/>
    <sheet name="13-14 Term" sheetId="5" r:id="rId14"/>
    <sheet name="13-14 Edu" sheetId="6" r:id="rId15"/>
    <sheet name="14-15 Term" sheetId="7" r:id="rId16"/>
    <sheet name="14-15 Edu" sheetId="8" r:id="rId17"/>
    <sheet name="15-16 Term" sheetId="9" r:id="rId18"/>
    <sheet name="15-16 Edu" sheetId="10" r:id="rId19"/>
    <sheet name="16-17 Term" sheetId="20" r:id="rId20"/>
    <sheet name="16-17 Edu" sheetId="21" r:id="rId21"/>
    <sheet name="17-18 Term" sheetId="22" r:id="rId22"/>
    <sheet name="17-18 Edu" sheetId="23" r:id="rId23"/>
    <sheet name="18-19 30% of 90% Term" sheetId="24" r:id="rId24"/>
    <sheet name="18-19 Edu" sheetId="25" r:id="rId25"/>
  </sheets>
  <definedNames>
    <definedName name="_xlnm._FilterDatabase" localSheetId="9" hidden="1">'11-12'!$A$5:$Y$25</definedName>
  </definedNames>
  <calcPr calcId="124519"/>
</workbook>
</file>

<file path=xl/calcChain.xml><?xml version="1.0" encoding="utf-8"?>
<calcChain xmlns="http://schemas.openxmlformats.org/spreadsheetml/2006/main">
  <c r="P25" i="6"/>
  <c r="P24"/>
  <c r="P23"/>
  <c r="K71" i="5"/>
  <c r="K70"/>
  <c r="P17" i="4"/>
  <c r="P15"/>
  <c r="P14"/>
  <c r="P13"/>
  <c r="K25" i="3"/>
  <c r="K23"/>
  <c r="K22"/>
  <c r="G18" i="13"/>
  <c r="G17"/>
  <c r="G16"/>
  <c r="G15"/>
  <c r="E14" i="17"/>
  <c r="E13"/>
  <c r="E12"/>
  <c r="E14" i="18"/>
  <c r="E12"/>
  <c r="E11"/>
  <c r="E10"/>
  <c r="E18" i="19"/>
  <c r="E17"/>
  <c r="E16"/>
  <c r="V9" i="8"/>
  <c r="V10"/>
  <c r="V11"/>
  <c r="V12"/>
  <c r="V13"/>
  <c r="V14"/>
  <c r="V15"/>
  <c r="V16"/>
  <c r="V17"/>
  <c r="V18"/>
  <c r="V8"/>
  <c r="T9" i="6"/>
  <c r="T10"/>
  <c r="T11"/>
  <c r="T12"/>
  <c r="T13"/>
  <c r="T14"/>
  <c r="T15"/>
  <c r="T16"/>
  <c r="T17"/>
  <c r="T18"/>
  <c r="T19"/>
  <c r="T20"/>
  <c r="T21"/>
  <c r="T22"/>
  <c r="T8"/>
  <c r="S7" i="4"/>
  <c r="S8"/>
  <c r="S9"/>
  <c r="S10"/>
  <c r="S11"/>
  <c r="S12"/>
  <c r="S6"/>
  <c r="G19" i="19"/>
  <c r="DI8" i="12" l="1"/>
  <c r="DH8"/>
  <c r="DG8"/>
  <c r="DF8"/>
  <c r="DE8"/>
  <c r="DD8"/>
  <c r="DC8"/>
  <c r="DB8"/>
  <c r="DA8"/>
  <c r="CZ8"/>
  <c r="CY8"/>
  <c r="CX8"/>
  <c r="CW8"/>
  <c r="CV8"/>
  <c r="CU8"/>
  <c r="CT8"/>
  <c r="CS8"/>
  <c r="CR8"/>
  <c r="CQ8"/>
  <c r="CP8"/>
  <c r="CO8"/>
  <c r="CN8"/>
  <c r="CM8"/>
  <c r="CL8"/>
  <c r="CK8"/>
  <c r="CJ8"/>
  <c r="CI8"/>
  <c r="CH8"/>
  <c r="CG8"/>
  <c r="CF8"/>
  <c r="CE8"/>
  <c r="CD8"/>
  <c r="CC8"/>
  <c r="CB8"/>
  <c r="CA8"/>
  <c r="BZ8"/>
  <c r="BY8"/>
  <c r="BX8"/>
  <c r="BW8"/>
  <c r="BV8"/>
  <c r="BU8"/>
  <c r="BT8"/>
  <c r="BS8"/>
  <c r="BR8"/>
  <c r="BQ8"/>
  <c r="BP8"/>
  <c r="BO8"/>
  <c r="BN8"/>
  <c r="BM8"/>
  <c r="BL8"/>
  <c r="BK8"/>
  <c r="BJ8"/>
  <c r="BI8"/>
  <c r="BH8"/>
  <c r="BG8"/>
  <c r="BF8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W8"/>
  <c r="V8"/>
  <c r="U8"/>
  <c r="T8"/>
  <c r="S8"/>
  <c r="L8"/>
  <c r="K8"/>
  <c r="H8"/>
  <c r="F8"/>
  <c r="E8"/>
  <c r="R7"/>
  <c r="Q7"/>
  <c r="P7"/>
  <c r="O7" s="1"/>
  <c r="G7"/>
  <c r="J7" s="1"/>
  <c r="X6"/>
  <c r="X8" s="1"/>
  <c r="R6"/>
  <c r="R8" s="1"/>
  <c r="Q6"/>
  <c r="Q8" s="1"/>
  <c r="P6"/>
  <c r="O6" s="1"/>
  <c r="J6"/>
  <c r="J8" s="1"/>
  <c r="G6"/>
  <c r="G8" s="1"/>
  <c r="DI13" i="13"/>
  <c r="DH13"/>
  <c r="DG13"/>
  <c r="DF13"/>
  <c r="DE13"/>
  <c r="DD13"/>
  <c r="DC13"/>
  <c r="DB13"/>
  <c r="DA13"/>
  <c r="CZ13"/>
  <c r="CY13"/>
  <c r="CX13"/>
  <c r="CW13"/>
  <c r="CV13"/>
  <c r="CU13"/>
  <c r="CT13"/>
  <c r="CS13"/>
  <c r="CR13"/>
  <c r="CQ13"/>
  <c r="CP13"/>
  <c r="CO13"/>
  <c r="CN13"/>
  <c r="CM13"/>
  <c r="CL13"/>
  <c r="CK13"/>
  <c r="CJ13"/>
  <c r="CI13"/>
  <c r="CH13"/>
  <c r="CG13"/>
  <c r="CF13"/>
  <c r="CE13"/>
  <c r="CD13"/>
  <c r="CC13"/>
  <c r="CB13"/>
  <c r="CA13"/>
  <c r="BZ13"/>
  <c r="BY1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G13"/>
  <c r="AF13"/>
  <c r="AE13"/>
  <c r="AD13"/>
  <c r="AB13"/>
  <c r="AA13"/>
  <c r="Z13"/>
  <c r="Y13"/>
  <c r="W13"/>
  <c r="V13"/>
  <c r="U13"/>
  <c r="T13"/>
  <c r="S13"/>
  <c r="L13"/>
  <c r="K13"/>
  <c r="H13"/>
  <c r="F13"/>
  <c r="E13"/>
  <c r="AH12"/>
  <c r="AC12"/>
  <c r="X12"/>
  <c r="R12"/>
  <c r="Q12"/>
  <c r="P12"/>
  <c r="O12" s="1"/>
  <c r="G12"/>
  <c r="J12" s="1"/>
  <c r="N12" s="1"/>
  <c r="AH11"/>
  <c r="AC11"/>
  <c r="X11"/>
  <c r="R11"/>
  <c r="Q11"/>
  <c r="P11"/>
  <c r="O11" s="1"/>
  <c r="G11"/>
  <c r="J11" s="1"/>
  <c r="AH10"/>
  <c r="AC10"/>
  <c r="X10"/>
  <c r="R10"/>
  <c r="Q10"/>
  <c r="P10"/>
  <c r="O10" s="1"/>
  <c r="J10"/>
  <c r="N10" s="1"/>
  <c r="G10"/>
  <c r="AH9"/>
  <c r="AC9"/>
  <c r="X9"/>
  <c r="R9"/>
  <c r="Q9"/>
  <c r="P9"/>
  <c r="O9" s="1"/>
  <c r="G9"/>
  <c r="J9" s="1"/>
  <c r="AH8"/>
  <c r="AC8"/>
  <c r="X8"/>
  <c r="R8"/>
  <c r="Q8"/>
  <c r="P8"/>
  <c r="O8" s="1"/>
  <c r="G8"/>
  <c r="J8" s="1"/>
  <c r="N8" s="1"/>
  <c r="AH7"/>
  <c r="AC7"/>
  <c r="X7"/>
  <c r="R7"/>
  <c r="Q7"/>
  <c r="P7"/>
  <c r="O7" s="1"/>
  <c r="G7"/>
  <c r="J7" s="1"/>
  <c r="AH6"/>
  <c r="AH13" s="1"/>
  <c r="AC6"/>
  <c r="X6"/>
  <c r="X13" s="1"/>
  <c r="R6"/>
  <c r="R13" s="1"/>
  <c r="Q6"/>
  <c r="Q13" s="1"/>
  <c r="P6"/>
  <c r="P13" s="1"/>
  <c r="J6"/>
  <c r="G6"/>
  <c r="DI15" i="14"/>
  <c r="DH15"/>
  <c r="DG15"/>
  <c r="DF15"/>
  <c r="DE15"/>
  <c r="DD15"/>
  <c r="DC15"/>
  <c r="DB15"/>
  <c r="DA15"/>
  <c r="CZ15"/>
  <c r="CY15"/>
  <c r="CX15"/>
  <c r="CW15"/>
  <c r="CV15"/>
  <c r="CU15"/>
  <c r="CT15"/>
  <c r="CS15"/>
  <c r="CR15"/>
  <c r="CQ15"/>
  <c r="CP15"/>
  <c r="CO15"/>
  <c r="CN15"/>
  <c r="CM15"/>
  <c r="CL15"/>
  <c r="CK15"/>
  <c r="CJ15"/>
  <c r="CI15"/>
  <c r="CH15"/>
  <c r="CG15"/>
  <c r="CF15"/>
  <c r="CE15"/>
  <c r="CD15"/>
  <c r="CC15"/>
  <c r="CB15"/>
  <c r="CA15"/>
  <c r="BZ15"/>
  <c r="BY15"/>
  <c r="BX15"/>
  <c r="BW15"/>
  <c r="BV15"/>
  <c r="BU15"/>
  <c r="BT15"/>
  <c r="BS15"/>
  <c r="BR15"/>
  <c r="BQ15"/>
  <c r="BP15"/>
  <c r="BO15"/>
  <c r="BN15"/>
  <c r="BM15"/>
  <c r="BL15"/>
  <c r="BK15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L15"/>
  <c r="AK15"/>
  <c r="AJ15"/>
  <c r="AI15"/>
  <c r="AG15"/>
  <c r="AF15"/>
  <c r="AE15"/>
  <c r="AD15"/>
  <c r="AB15"/>
  <c r="AA15"/>
  <c r="Z15"/>
  <c r="Y15"/>
  <c r="W15"/>
  <c r="V15"/>
  <c r="U15"/>
  <c r="T15"/>
  <c r="S15"/>
  <c r="M15"/>
  <c r="K15"/>
  <c r="I15"/>
  <c r="F15"/>
  <c r="E15"/>
  <c r="AM14"/>
  <c r="AH14"/>
  <c r="AC14"/>
  <c r="X14"/>
  <c r="R14"/>
  <c r="Q14"/>
  <c r="P14"/>
  <c r="O14" s="1"/>
  <c r="G14"/>
  <c r="J14" s="1"/>
  <c r="AM13"/>
  <c r="AH13"/>
  <c r="AC13"/>
  <c r="X13"/>
  <c r="R13"/>
  <c r="Q13"/>
  <c r="P13"/>
  <c r="O13" s="1"/>
  <c r="G13"/>
  <c r="J13" s="1"/>
  <c r="AM12"/>
  <c r="AH12"/>
  <c r="AC12"/>
  <c r="X12"/>
  <c r="R12"/>
  <c r="Q12"/>
  <c r="P12"/>
  <c r="O12" s="1"/>
  <c r="J12"/>
  <c r="N12" s="1"/>
  <c r="G12"/>
  <c r="AM11"/>
  <c r="AH11"/>
  <c r="AC11"/>
  <c r="X11"/>
  <c r="R11"/>
  <c r="Q11"/>
  <c r="P11"/>
  <c r="O11" s="1"/>
  <c r="G11"/>
  <c r="J11" s="1"/>
  <c r="H11" s="1"/>
  <c r="L11" s="1"/>
  <c r="AM10"/>
  <c r="AH10"/>
  <c r="AC10"/>
  <c r="X10"/>
  <c r="R10"/>
  <c r="Q10"/>
  <c r="P10"/>
  <c r="O10" s="1"/>
  <c r="G10"/>
  <c r="J10" s="1"/>
  <c r="AM9"/>
  <c r="AH9"/>
  <c r="AC9"/>
  <c r="X9"/>
  <c r="R9"/>
  <c r="Q9"/>
  <c r="P9"/>
  <c r="O9" s="1"/>
  <c r="G9"/>
  <c r="J9" s="1"/>
  <c r="AM8"/>
  <c r="AH8"/>
  <c r="AC8"/>
  <c r="X8"/>
  <c r="R8"/>
  <c r="Q8"/>
  <c r="P8"/>
  <c r="O8" s="1"/>
  <c r="J8"/>
  <c r="N8" s="1"/>
  <c r="G8"/>
  <c r="AM7"/>
  <c r="AH7"/>
  <c r="AC7"/>
  <c r="X7"/>
  <c r="R7"/>
  <c r="Q7"/>
  <c r="P7"/>
  <c r="O7" s="1"/>
  <c r="G7"/>
  <c r="J7" s="1"/>
  <c r="H7" s="1"/>
  <c r="L7" s="1"/>
  <c r="AM6"/>
  <c r="AM15" s="1"/>
  <c r="AH6"/>
  <c r="AH15" s="1"/>
  <c r="AC6"/>
  <c r="AC15" s="1"/>
  <c r="X6"/>
  <c r="X15" s="1"/>
  <c r="R6"/>
  <c r="R15" s="1"/>
  <c r="Q6"/>
  <c r="Q15" s="1"/>
  <c r="P6"/>
  <c r="P15" s="1"/>
  <c r="G6"/>
  <c r="G15" s="1"/>
  <c r="DH10" i="15"/>
  <c r="DG10"/>
  <c r="DF10"/>
  <c r="DE10"/>
  <c r="DC10"/>
  <c r="DB10"/>
  <c r="DA10"/>
  <c r="CZ10"/>
  <c r="CX10"/>
  <c r="CW10"/>
  <c r="CV10"/>
  <c r="CU10"/>
  <c r="CS10"/>
  <c r="CR10"/>
  <c r="CQ10"/>
  <c r="CP10"/>
  <c r="CN10"/>
  <c r="CM10"/>
  <c r="CL10"/>
  <c r="CK10"/>
  <c r="CI10"/>
  <c r="CH10"/>
  <c r="CG10"/>
  <c r="CF10"/>
  <c r="CD10"/>
  <c r="CC10"/>
  <c r="CB10"/>
  <c r="CA10"/>
  <c r="BY10"/>
  <c r="BX10"/>
  <c r="BW10"/>
  <c r="BV10"/>
  <c r="BT10"/>
  <c r="BS10"/>
  <c r="BR10"/>
  <c r="BQ10"/>
  <c r="BO10"/>
  <c r="BN10"/>
  <c r="BM10"/>
  <c r="BL10"/>
  <c r="BJ10"/>
  <c r="BI10"/>
  <c r="BH10"/>
  <c r="BG10"/>
  <c r="BE10"/>
  <c r="BD10"/>
  <c r="BC10"/>
  <c r="BB10"/>
  <c r="AZ10"/>
  <c r="AY10"/>
  <c r="AX10"/>
  <c r="AW10"/>
  <c r="AU10"/>
  <c r="AT10"/>
  <c r="AS10"/>
  <c r="AR10"/>
  <c r="AP10"/>
  <c r="AO10"/>
  <c r="AN10"/>
  <c r="AM10"/>
  <c r="AK10"/>
  <c r="AJ10"/>
  <c r="AI10"/>
  <c r="AH10"/>
  <c r="AF10"/>
  <c r="AE10"/>
  <c r="AD10"/>
  <c r="AA10"/>
  <c r="Z10"/>
  <c r="Y10"/>
  <c r="V10"/>
  <c r="U10"/>
  <c r="T10"/>
  <c r="S10"/>
  <c r="L10"/>
  <c r="F10"/>
  <c r="E10"/>
  <c r="AC9"/>
  <c r="X9"/>
  <c r="R9"/>
  <c r="Q9"/>
  <c r="P9"/>
  <c r="O9" s="1"/>
  <c r="J9"/>
  <c r="I9" s="1"/>
  <c r="M9" s="1"/>
  <c r="G9"/>
  <c r="AC8"/>
  <c r="X8"/>
  <c r="R8"/>
  <c r="Q8"/>
  <c r="P8"/>
  <c r="O8" s="1"/>
  <c r="G8"/>
  <c r="J8" s="1"/>
  <c r="AC7"/>
  <c r="X7"/>
  <c r="R7"/>
  <c r="Q7"/>
  <c r="O7" s="1"/>
  <c r="P7"/>
  <c r="G7"/>
  <c r="J7" s="1"/>
  <c r="AC6"/>
  <c r="X6"/>
  <c r="X10" s="1"/>
  <c r="R6"/>
  <c r="R10" s="1"/>
  <c r="Q6"/>
  <c r="Q10" s="1"/>
  <c r="P6"/>
  <c r="P10" s="1"/>
  <c r="G6"/>
  <c r="J6" s="1"/>
  <c r="DH15" i="16"/>
  <c r="DG15"/>
  <c r="DF15"/>
  <c r="DE15"/>
  <c r="DC15"/>
  <c r="DB15"/>
  <c r="DA15"/>
  <c r="CZ15"/>
  <c r="CX15"/>
  <c r="CW15"/>
  <c r="CV15"/>
  <c r="CU15"/>
  <c r="CS15"/>
  <c r="CR15"/>
  <c r="CQ15"/>
  <c r="CP15"/>
  <c r="CN15"/>
  <c r="CM15"/>
  <c r="CL15"/>
  <c r="CK15"/>
  <c r="CI15"/>
  <c r="CH15"/>
  <c r="CG15"/>
  <c r="CF15"/>
  <c r="CD15"/>
  <c r="CC15"/>
  <c r="CB15"/>
  <c r="CA15"/>
  <c r="BY15"/>
  <c r="BX15"/>
  <c r="BW15"/>
  <c r="BV15"/>
  <c r="BT15"/>
  <c r="BS15"/>
  <c r="BR15"/>
  <c r="BQ15"/>
  <c r="BO15"/>
  <c r="BN15"/>
  <c r="BM15"/>
  <c r="BL15"/>
  <c r="BJ15"/>
  <c r="BI15"/>
  <c r="BH15"/>
  <c r="BG15"/>
  <c r="BE15"/>
  <c r="BD15"/>
  <c r="BC15"/>
  <c r="BB15"/>
  <c r="AZ15"/>
  <c r="AY15"/>
  <c r="AX15"/>
  <c r="AW15"/>
  <c r="AU15"/>
  <c r="AT15"/>
  <c r="AS15"/>
  <c r="AR15"/>
  <c r="AP15"/>
  <c r="AO15"/>
  <c r="AN15"/>
  <c r="AM15"/>
  <c r="AK15"/>
  <c r="AJ15"/>
  <c r="AI15"/>
  <c r="AF15"/>
  <c r="AE15"/>
  <c r="AD15"/>
  <c r="AA15"/>
  <c r="Z15"/>
  <c r="Y15"/>
  <c r="V15"/>
  <c r="U15"/>
  <c r="T15"/>
  <c r="S15"/>
  <c r="L15"/>
  <c r="F15"/>
  <c r="E15"/>
  <c r="AC14"/>
  <c r="X14"/>
  <c r="R14"/>
  <c r="Q14"/>
  <c r="P14"/>
  <c r="O14" s="1"/>
  <c r="G14"/>
  <c r="J14" s="1"/>
  <c r="I14" s="1"/>
  <c r="M14" s="1"/>
  <c r="AC13"/>
  <c r="X13"/>
  <c r="R13"/>
  <c r="Q13"/>
  <c r="P13"/>
  <c r="O13" s="1"/>
  <c r="G13"/>
  <c r="J13" s="1"/>
  <c r="AC12"/>
  <c r="X12"/>
  <c r="R12"/>
  <c r="Q12"/>
  <c r="O12" s="1"/>
  <c r="P12"/>
  <c r="G12"/>
  <c r="J12" s="1"/>
  <c r="AC11"/>
  <c r="X11"/>
  <c r="R11"/>
  <c r="Q11"/>
  <c r="P11"/>
  <c r="O11" s="1"/>
  <c r="G11"/>
  <c r="J11" s="1"/>
  <c r="AC10"/>
  <c r="X10"/>
  <c r="R10"/>
  <c r="Q10"/>
  <c r="O10" s="1"/>
  <c r="P10"/>
  <c r="G10"/>
  <c r="J10" s="1"/>
  <c r="AH9"/>
  <c r="AH15" s="1"/>
  <c r="AC9"/>
  <c r="X9"/>
  <c r="R9"/>
  <c r="Q9"/>
  <c r="P9"/>
  <c r="G9"/>
  <c r="J9" s="1"/>
  <c r="AC8"/>
  <c r="X8"/>
  <c r="R8"/>
  <c r="Q8"/>
  <c r="P8"/>
  <c r="O8" s="1"/>
  <c r="G8"/>
  <c r="J8" s="1"/>
  <c r="AC7"/>
  <c r="X7"/>
  <c r="R7"/>
  <c r="Q7"/>
  <c r="P7"/>
  <c r="G7"/>
  <c r="J7" s="1"/>
  <c r="AC6"/>
  <c r="AC15" s="1"/>
  <c r="X6"/>
  <c r="X15" s="1"/>
  <c r="R6"/>
  <c r="R15" s="1"/>
  <c r="Q6"/>
  <c r="Q15" s="1"/>
  <c r="P6"/>
  <c r="O6" s="1"/>
  <c r="G6"/>
  <c r="J6" s="1"/>
  <c r="DI10" i="17"/>
  <c r="DH10"/>
  <c r="DG10"/>
  <c r="DF10"/>
  <c r="DE10"/>
  <c r="DD10"/>
  <c r="DC10"/>
  <c r="DB10"/>
  <c r="DA10"/>
  <c r="CZ10"/>
  <c r="CY10"/>
  <c r="CX10"/>
  <c r="CW10"/>
  <c r="CV10"/>
  <c r="CU10"/>
  <c r="CT10"/>
  <c r="CS10"/>
  <c r="CR10"/>
  <c r="CQ10"/>
  <c r="CP10"/>
  <c r="CO10"/>
  <c r="CN10"/>
  <c r="CM10"/>
  <c r="CL10"/>
  <c r="CK10"/>
  <c r="CJ10"/>
  <c r="CI10"/>
  <c r="CH10"/>
  <c r="CG10"/>
  <c r="CF10"/>
  <c r="CE10"/>
  <c r="CD10"/>
  <c r="CC10"/>
  <c r="CB10"/>
  <c r="CA10"/>
  <c r="BZ10"/>
  <c r="BY10"/>
  <c r="BX10"/>
  <c r="BW10"/>
  <c r="BV10"/>
  <c r="BU10"/>
  <c r="BT10"/>
  <c r="BS10"/>
  <c r="BR10"/>
  <c r="BQ10"/>
  <c r="BP10"/>
  <c r="BO10"/>
  <c r="BN10"/>
  <c r="BM10"/>
  <c r="BL10"/>
  <c r="BK10"/>
  <c r="BJ10"/>
  <c r="BI10"/>
  <c r="BH10"/>
  <c r="BG10"/>
  <c r="BF10"/>
  <c r="BE10"/>
  <c r="BD10"/>
  <c r="BC10"/>
  <c r="BB10"/>
  <c r="BA10"/>
  <c r="AZ10"/>
  <c r="AY10"/>
  <c r="AX10"/>
  <c r="AV10"/>
  <c r="AU10"/>
  <c r="AT10"/>
  <c r="AR10"/>
  <c r="AQ10"/>
  <c r="AP10"/>
  <c r="AN10"/>
  <c r="AM10"/>
  <c r="AO10" s="1"/>
  <c r="AL10"/>
  <c r="AJ10"/>
  <c r="AI10"/>
  <c r="AH10"/>
  <c r="AF10"/>
  <c r="AE10"/>
  <c r="AD10"/>
  <c r="AB10"/>
  <c r="AA10"/>
  <c r="Z10"/>
  <c r="X10"/>
  <c r="W10"/>
  <c r="V10"/>
  <c r="T10"/>
  <c r="S10"/>
  <c r="R10"/>
  <c r="Q10"/>
  <c r="J10"/>
  <c r="E10"/>
  <c r="AW9"/>
  <c r="AW10" s="1"/>
  <c r="AS9"/>
  <c r="AS10" s="1"/>
  <c r="AO9"/>
  <c r="AK9"/>
  <c r="AK10" s="1"/>
  <c r="AG9"/>
  <c r="AC9"/>
  <c r="Y9"/>
  <c r="U9"/>
  <c r="O9"/>
  <c r="N9"/>
  <c r="M9" s="1"/>
  <c r="H9"/>
  <c r="L9" s="1"/>
  <c r="AO8"/>
  <c r="AG8"/>
  <c r="AC8"/>
  <c r="Y8"/>
  <c r="U8"/>
  <c r="O8"/>
  <c r="N8"/>
  <c r="M8" s="1"/>
  <c r="H8"/>
  <c r="L8" s="1"/>
  <c r="AO7"/>
  <c r="AG7"/>
  <c r="AC7"/>
  <c r="Y7"/>
  <c r="U7"/>
  <c r="O7"/>
  <c r="N7"/>
  <c r="M7" s="1"/>
  <c r="H7"/>
  <c r="L7" s="1"/>
  <c r="G7"/>
  <c r="K7" s="1"/>
  <c r="AO6"/>
  <c r="AG6"/>
  <c r="AC6"/>
  <c r="Y6"/>
  <c r="Y10" s="1"/>
  <c r="U6"/>
  <c r="U10" s="1"/>
  <c r="O6"/>
  <c r="M6" s="1"/>
  <c r="N6"/>
  <c r="H6"/>
  <c r="G6" s="1"/>
  <c r="K6" s="1"/>
  <c r="DI8" i="18"/>
  <c r="DH8"/>
  <c r="DG8"/>
  <c r="DF8"/>
  <c r="DE8"/>
  <c r="DD8"/>
  <c r="DC8"/>
  <c r="DB8"/>
  <c r="DA8"/>
  <c r="CZ8"/>
  <c r="CY8"/>
  <c r="CX8"/>
  <c r="CW8"/>
  <c r="CV8"/>
  <c r="CU8"/>
  <c r="CT8"/>
  <c r="CS8"/>
  <c r="CR8"/>
  <c r="CQ8"/>
  <c r="CP8"/>
  <c r="CO8"/>
  <c r="CN8"/>
  <c r="CM8"/>
  <c r="CL8"/>
  <c r="CK8"/>
  <c r="CJ8"/>
  <c r="CI8"/>
  <c r="CH8"/>
  <c r="CG8"/>
  <c r="CF8"/>
  <c r="CE8"/>
  <c r="CD8"/>
  <c r="CC8"/>
  <c r="CB8"/>
  <c r="CA8"/>
  <c r="BZ8"/>
  <c r="BY8"/>
  <c r="BX8"/>
  <c r="BW8"/>
  <c r="BV8"/>
  <c r="BU8"/>
  <c r="BT8"/>
  <c r="BS8"/>
  <c r="BR8"/>
  <c r="BQ8"/>
  <c r="BP8"/>
  <c r="BO8"/>
  <c r="BN8"/>
  <c r="BM8"/>
  <c r="BL8"/>
  <c r="BK8"/>
  <c r="BJ8"/>
  <c r="BI8"/>
  <c r="BH8"/>
  <c r="BG8"/>
  <c r="BF8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F8"/>
  <c r="AE8"/>
  <c r="AD8"/>
  <c r="AB8"/>
  <c r="AA8"/>
  <c r="Z8"/>
  <c r="X8"/>
  <c r="W8"/>
  <c r="V8"/>
  <c r="U8"/>
  <c r="N8"/>
  <c r="F8"/>
  <c r="S7"/>
  <c r="R7"/>
  <c r="Q7" s="1"/>
  <c r="J7"/>
  <c r="H7"/>
  <c r="AG6"/>
  <c r="AG8" s="1"/>
  <c r="AC6"/>
  <c r="AC8" s="1"/>
  <c r="Y6"/>
  <c r="Y8" s="1"/>
  <c r="S6"/>
  <c r="Q6" s="1"/>
  <c r="Q8" s="1"/>
  <c r="R6"/>
  <c r="L6"/>
  <c r="L8" s="1"/>
  <c r="H6"/>
  <c r="H8" s="1"/>
  <c r="DI14" i="19"/>
  <c r="DH14"/>
  <c r="DG14"/>
  <c r="DF14"/>
  <c r="DE14"/>
  <c r="DD14"/>
  <c r="DC14"/>
  <c r="DB14"/>
  <c r="DA14"/>
  <c r="CZ14"/>
  <c r="CY14"/>
  <c r="CX14"/>
  <c r="CW14"/>
  <c r="CV14"/>
  <c r="CU14"/>
  <c r="CT14"/>
  <c r="CS14"/>
  <c r="CR14"/>
  <c r="CQ14"/>
  <c r="CP14"/>
  <c r="CO14"/>
  <c r="CN14"/>
  <c r="CM14"/>
  <c r="CL14"/>
  <c r="CK14"/>
  <c r="CJ14"/>
  <c r="CI14"/>
  <c r="CH14"/>
  <c r="CG14"/>
  <c r="CF14"/>
  <c r="CE14"/>
  <c r="CD14"/>
  <c r="CC14"/>
  <c r="CB14"/>
  <c r="CA14"/>
  <c r="BZ14"/>
  <c r="BY14"/>
  <c r="BX14"/>
  <c r="BW14"/>
  <c r="BV14"/>
  <c r="BU14"/>
  <c r="BT14"/>
  <c r="BS14"/>
  <c r="BR14"/>
  <c r="BQ14"/>
  <c r="BP14"/>
  <c r="BO14"/>
  <c r="BN14"/>
  <c r="BM14"/>
  <c r="BL14"/>
  <c r="BK14"/>
  <c r="BJ14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X14"/>
  <c r="W14"/>
  <c r="V14"/>
  <c r="T14"/>
  <c r="S14"/>
  <c r="R14"/>
  <c r="Q14"/>
  <c r="J14"/>
  <c r="E14"/>
  <c r="Y13"/>
  <c r="U13"/>
  <c r="O13"/>
  <c r="N13"/>
  <c r="M13" s="1"/>
  <c r="H13"/>
  <c r="L13" s="1"/>
  <c r="Y12"/>
  <c r="U12"/>
  <c r="O12"/>
  <c r="N12"/>
  <c r="M12" s="1"/>
  <c r="H12"/>
  <c r="L12" s="1"/>
  <c r="Y11"/>
  <c r="U11"/>
  <c r="O11"/>
  <c r="N11"/>
  <c r="H11"/>
  <c r="L11" s="1"/>
  <c r="Y10"/>
  <c r="U10"/>
  <c r="O10"/>
  <c r="N10"/>
  <c r="M10" s="1"/>
  <c r="H10"/>
  <c r="L10" s="1"/>
  <c r="Y9"/>
  <c r="U9"/>
  <c r="O9"/>
  <c r="N9"/>
  <c r="H9"/>
  <c r="L9" s="1"/>
  <c r="Y8"/>
  <c r="U8"/>
  <c r="O8"/>
  <c r="N8"/>
  <c r="H8"/>
  <c r="L8" s="1"/>
  <c r="Y7"/>
  <c r="U7"/>
  <c r="O7"/>
  <c r="N7"/>
  <c r="H7"/>
  <c r="L7" s="1"/>
  <c r="Y6"/>
  <c r="Y14" s="1"/>
  <c r="U6"/>
  <c r="U14" s="1"/>
  <c r="O6"/>
  <c r="O14" s="1"/>
  <c r="N6"/>
  <c r="N14" s="1"/>
  <c r="H6"/>
  <c r="H14" s="1"/>
  <c r="G14" s="1"/>
  <c r="T25" i="1"/>
  <c r="U25"/>
  <c r="V25"/>
  <c r="S25"/>
  <c r="P19" i="8"/>
  <c r="N148" i="7"/>
  <c r="L148"/>
  <c r="N70" i="5"/>
  <c r="L70"/>
  <c r="N22" i="3"/>
  <c r="L22"/>
  <c r="T14" i="2"/>
  <c r="U14"/>
  <c r="V14"/>
  <c r="S14"/>
  <c r="V13"/>
  <c r="U13"/>
  <c r="T13"/>
  <c r="V12"/>
  <c r="U12"/>
  <c r="T12"/>
  <c r="U11"/>
  <c r="T11"/>
  <c r="U10"/>
  <c r="T10"/>
  <c r="U9"/>
  <c r="T9"/>
  <c r="O8" i="12" l="1"/>
  <c r="N7"/>
  <c r="I7"/>
  <c r="M7" s="1"/>
  <c r="P8"/>
  <c r="I6"/>
  <c r="N6"/>
  <c r="N8" s="1"/>
  <c r="AC13" i="13"/>
  <c r="J13"/>
  <c r="I13" s="1"/>
  <c r="G13"/>
  <c r="I7"/>
  <c r="M7" s="1"/>
  <c r="N7"/>
  <c r="I9"/>
  <c r="M9" s="1"/>
  <c r="N9"/>
  <c r="I11"/>
  <c r="M11" s="1"/>
  <c r="N11"/>
  <c r="I6"/>
  <c r="M6" s="1"/>
  <c r="O6"/>
  <c r="O13" s="1"/>
  <c r="I8"/>
  <c r="M8" s="1"/>
  <c r="I10"/>
  <c r="M10" s="1"/>
  <c r="I12"/>
  <c r="M12" s="1"/>
  <c r="N6"/>
  <c r="O6" i="14"/>
  <c r="N10"/>
  <c r="H10"/>
  <c r="L10" s="1"/>
  <c r="N14"/>
  <c r="H14"/>
  <c r="L14" s="1"/>
  <c r="N9"/>
  <c r="H9"/>
  <c r="L9" s="1"/>
  <c r="N13"/>
  <c r="H13"/>
  <c r="L13" s="1"/>
  <c r="O15"/>
  <c r="N7"/>
  <c r="H8"/>
  <c r="L8" s="1"/>
  <c r="N11"/>
  <c r="H12"/>
  <c r="L12" s="1"/>
  <c r="J6"/>
  <c r="AC10" i="15"/>
  <c r="N6"/>
  <c r="I6"/>
  <c r="M6" s="1"/>
  <c r="I7"/>
  <c r="M7" s="1"/>
  <c r="N7"/>
  <c r="N8"/>
  <c r="I8"/>
  <c r="M8" s="1"/>
  <c r="O6"/>
  <c r="O10" s="1"/>
  <c r="G10"/>
  <c r="J10" s="1"/>
  <c r="I10" s="1"/>
  <c r="N7" i="16"/>
  <c r="I7"/>
  <c r="M7" s="1"/>
  <c r="N10"/>
  <c r="I10"/>
  <c r="M10" s="1"/>
  <c r="O7"/>
  <c r="O9"/>
  <c r="N8"/>
  <c r="I8"/>
  <c r="M8" s="1"/>
  <c r="I9"/>
  <c r="M9" s="1"/>
  <c r="N9"/>
  <c r="N11"/>
  <c r="I11"/>
  <c r="M11" s="1"/>
  <c r="I12"/>
  <c r="M12" s="1"/>
  <c r="N12"/>
  <c r="N13"/>
  <c r="I13"/>
  <c r="M13" s="1"/>
  <c r="O15"/>
  <c r="N6"/>
  <c r="N15" s="1"/>
  <c r="I6"/>
  <c r="M6" s="1"/>
  <c r="G15"/>
  <c r="J15" s="1"/>
  <c r="I15" s="1"/>
  <c r="P15"/>
  <c r="M10" i="17"/>
  <c r="AG10"/>
  <c r="P8"/>
  <c r="P9"/>
  <c r="N10"/>
  <c r="AC10"/>
  <c r="P7"/>
  <c r="L6"/>
  <c r="L10" s="1"/>
  <c r="O10"/>
  <c r="G8"/>
  <c r="K8" s="1"/>
  <c r="K10" s="1"/>
  <c r="G9"/>
  <c r="K9" s="1"/>
  <c r="H10"/>
  <c r="G10" s="1"/>
  <c r="J6" i="18"/>
  <c r="J8" s="1"/>
  <c r="S8"/>
  <c r="R8"/>
  <c r="P6"/>
  <c r="O6"/>
  <c r="O8" s="1"/>
  <c r="M9" i="19"/>
  <c r="P9" s="1"/>
  <c r="M8"/>
  <c r="P13"/>
  <c r="M7"/>
  <c r="P7" s="1"/>
  <c r="M11"/>
  <c r="P11" s="1"/>
  <c r="P10"/>
  <c r="P8"/>
  <c r="P12"/>
  <c r="G6"/>
  <c r="K6" s="1"/>
  <c r="M6"/>
  <c r="G7"/>
  <c r="K7" s="1"/>
  <c r="G8"/>
  <c r="K8" s="1"/>
  <c r="G9"/>
  <c r="K9" s="1"/>
  <c r="G10"/>
  <c r="K10" s="1"/>
  <c r="G11"/>
  <c r="K11" s="1"/>
  <c r="G12"/>
  <c r="K12" s="1"/>
  <c r="G13"/>
  <c r="K13" s="1"/>
  <c r="L6"/>
  <c r="I8" i="12" l="1"/>
  <c r="M6"/>
  <c r="M8" s="1"/>
  <c r="M13" i="13"/>
  <c r="N13"/>
  <c r="J15" i="14"/>
  <c r="H15" s="1"/>
  <c r="N6"/>
  <c r="N15" s="1"/>
  <c r="H6"/>
  <c r="L6" s="1"/>
  <c r="L15" s="1"/>
  <c r="N10" i="15"/>
  <c r="M10"/>
  <c r="M15" i="16"/>
  <c r="P6" i="17"/>
  <c r="P10" s="1"/>
  <c r="P8" i="18"/>
  <c r="T6"/>
  <c r="T8" s="1"/>
  <c r="M14" i="19"/>
  <c r="L14"/>
  <c r="P6"/>
  <c r="P14" s="1"/>
  <c r="K14"/>
</calcChain>
</file>

<file path=xl/sharedStrings.xml><?xml version="1.0" encoding="utf-8"?>
<sst xmlns="http://schemas.openxmlformats.org/spreadsheetml/2006/main" count="9550" uniqueCount="2699">
  <si>
    <t>jktLFkku vYila[;d foRr ,oa fodkl lgdkjh fuxe fyfeVsM</t>
  </si>
  <si>
    <t>vEcsMdj Hkou] IykV ua- th&amp;3@1]dejk ua- 403@412] r`rh; ry] flfoy ykbu jsyos Økflax ds ikl] t;iqjA</t>
  </si>
  <si>
    <t>mi;ksfxrk izek.k&amp;i= 2011&amp;12</t>
  </si>
  <si>
    <t>S. no.</t>
  </si>
  <si>
    <t>Benef. Name/Father's/ Husband's Name</t>
  </si>
  <si>
    <t>Rural</t>
  </si>
  <si>
    <t>Urban</t>
  </si>
  <si>
    <t>Purpuse</t>
  </si>
  <si>
    <t>Annual Income (Rs.) Below</t>
  </si>
  <si>
    <t>District</t>
  </si>
  <si>
    <t>City</t>
  </si>
  <si>
    <t>Village</t>
  </si>
  <si>
    <t>Town</t>
  </si>
  <si>
    <t>Post Office</t>
  </si>
  <si>
    <t>Taluka</t>
  </si>
  <si>
    <t>Activity Financed</t>
  </si>
  <si>
    <t>Scheme</t>
  </si>
  <si>
    <t>Sector</t>
  </si>
  <si>
    <t>Community</t>
  </si>
  <si>
    <t>Gender</t>
  </si>
  <si>
    <t>Area</t>
  </si>
  <si>
    <t>Project Cost (Rs)</t>
  </si>
  <si>
    <t>NMDFC Share (Rs)</t>
  </si>
  <si>
    <t>Margin Mony (10%.)</t>
  </si>
  <si>
    <t>Benef.'s Share (Rs.)</t>
  </si>
  <si>
    <t>Date Of  Finance</t>
  </si>
  <si>
    <t>D.D. No.</t>
  </si>
  <si>
    <t>Instalment No.</t>
  </si>
  <si>
    <t>eksfgj [kku</t>
  </si>
  <si>
    <t>f'k{kk _.k I</t>
  </si>
  <si>
    <t>KARAULI</t>
  </si>
  <si>
    <t>KAROLI</t>
  </si>
  <si>
    <t>Muslim</t>
  </si>
  <si>
    <t>Male</t>
  </si>
  <si>
    <t>23/09/2011</t>
  </si>
  <si>
    <t>lbZn [kku@ckcw [kku</t>
  </si>
  <si>
    <t xml:space="preserve">B.Tech. </t>
  </si>
  <si>
    <t>djkSyh</t>
  </si>
  <si>
    <t>15/12/2011</t>
  </si>
  <si>
    <t>lbZn [kku@lgkcqn~nhu [kku</t>
  </si>
  <si>
    <t>Jh okflQ [kkWa@oghn [kkWa</t>
  </si>
  <si>
    <t>B.Tech. (Engg.)</t>
  </si>
  <si>
    <t>Jh rkSfQd [kku @ jQhmn~nhu[kku</t>
  </si>
  <si>
    <t>ifjogu</t>
  </si>
  <si>
    <t>Karouli</t>
  </si>
  <si>
    <t>Jh 'kdhy [kka @ HkEHkq [kka</t>
  </si>
  <si>
    <t>O;kikj</t>
  </si>
  <si>
    <t>Jh odhuqn~nhu @ ebZuqn~nhu</t>
  </si>
  <si>
    <t xml:space="preserve">leh vgen@eqrh vgen </t>
  </si>
  <si>
    <t xml:space="preserve">,e-,l-lh ,ukVkseh </t>
  </si>
  <si>
    <t>VksMkHkhe</t>
  </si>
  <si>
    <t>&amp;</t>
  </si>
  <si>
    <t>19.3.12</t>
  </si>
  <si>
    <t xml:space="preserve">líke osx@,tkt csx </t>
  </si>
  <si>
    <t>oh-;w-,e-,l-</t>
  </si>
  <si>
    <t>v”kQkd “kkg@vuoj gqlSu “kkg</t>
  </si>
  <si>
    <t>ch-Vsd</t>
  </si>
  <si>
    <t>fg.MkSu</t>
  </si>
  <si>
    <t xml:space="preserve">“kkg:d [kkau@lyke [kkau </t>
  </si>
  <si>
    <t>liksVjk</t>
  </si>
  <si>
    <t>Lkyseiqj</t>
  </si>
  <si>
    <t>veh:íhu [kk@Qd:íhu [kkaa</t>
  </si>
  <si>
    <t>ch-lh-,-</t>
  </si>
  <si>
    <t>vtdkj vgen</t>
  </si>
  <si>
    <t>lkfcj [kkau yhyxj@gqlSu vgen</t>
  </si>
  <si>
    <t xml:space="preserve">líke@dYyw [kkau [kkau@vCnqy dyke yhyxj </t>
  </si>
  <si>
    <t xml:space="preserve">ch-Vsd bySDVªhdy </t>
  </si>
  <si>
    <t xml:space="preserve">“kgokt tSn@lxh:íhu </t>
  </si>
  <si>
    <t>mi;ksfxrk izek.k&amp;i= 2012&amp;13</t>
  </si>
  <si>
    <t>D.D./Cheq No.</t>
  </si>
  <si>
    <t>Jishan Mohd./Ishaq Mohd.</t>
  </si>
  <si>
    <t>Polytechniq Electrics</t>
  </si>
  <si>
    <t>Education Loan</t>
  </si>
  <si>
    <t>23.4.12</t>
  </si>
  <si>
    <t>Jubair Khan/Riyaz</t>
  </si>
  <si>
    <t>B.Sc.</t>
  </si>
  <si>
    <t>Hindon</t>
  </si>
  <si>
    <t>Kasif/Aftebar</t>
  </si>
  <si>
    <t>J.N.M.</t>
  </si>
  <si>
    <t>TodaBhim</t>
  </si>
  <si>
    <t>30.4.12</t>
  </si>
  <si>
    <t>Shabnam/Faqru</t>
  </si>
  <si>
    <t>Parchun Shop.</t>
  </si>
  <si>
    <t>Naroli</t>
  </si>
  <si>
    <t>Term Loan</t>
  </si>
  <si>
    <t>Female</t>
  </si>
  <si>
    <t>Farida Bano/Babuddin Shah</t>
  </si>
  <si>
    <t>Clinic</t>
  </si>
  <si>
    <t>18.6.12</t>
  </si>
  <si>
    <t>gdheu okuksa</t>
  </si>
  <si>
    <t>vYykg uwj</t>
  </si>
  <si>
    <t>xzke ijhrk</t>
  </si>
  <si>
    <t>fdjkus dh nqdku</t>
  </si>
  <si>
    <t>29.3.13</t>
  </si>
  <si>
    <t>vCnqy 'kdhy</t>
  </si>
  <si>
    <t>vCnqy lyke</t>
  </si>
  <si>
    <t>flykbZ dk;Z</t>
  </si>
  <si>
    <t>d;;qe</t>
  </si>
  <si>
    <t>vCnqy gehn</t>
  </si>
  <si>
    <t>vyhiqjk</t>
  </si>
  <si>
    <t>tkyh 'kSDlu</t>
  </si>
  <si>
    <t>vktkn [kka</t>
  </si>
  <si>
    <t>bnw [kka</t>
  </si>
  <si>
    <t>ekupkjh</t>
  </si>
  <si>
    <t>ih-vks-ih- iSfUVax</t>
  </si>
  <si>
    <t>:[k'kkj vyh</t>
  </si>
  <si>
    <t xml:space="preserve"> 'kkSdr vyh</t>
  </si>
  <si>
    <t>[kkj jksM</t>
  </si>
  <si>
    <t>twrs pIiy</t>
  </si>
  <si>
    <t>vCnqy dyke</t>
  </si>
  <si>
    <t>ijpwu dh nqdku</t>
  </si>
  <si>
    <t>lyhe</t>
  </si>
  <si>
    <t>they [kka</t>
  </si>
  <si>
    <t>eklyiqj</t>
  </si>
  <si>
    <t xml:space="preserve"> 'kgtkn [kka</t>
  </si>
  <si>
    <t>jko.k dh jks&lt;h</t>
  </si>
  <si>
    <t xml:space="preserve"> 'kksgjkc [kka</t>
  </si>
  <si>
    <t>eksckbZy fjis;fjax</t>
  </si>
  <si>
    <t>uckc</t>
  </si>
  <si>
    <t>lelqíhu</t>
  </si>
  <si>
    <t>unhe</t>
  </si>
  <si>
    <t>xqyke uch</t>
  </si>
  <si>
    <t>v[rj gqlSu</t>
  </si>
  <si>
    <t>ekS- gqlSu</t>
  </si>
  <si>
    <t>bySfDVªd</t>
  </si>
  <si>
    <t>uwjíhu</t>
  </si>
  <si>
    <t>lSykuh [kka</t>
  </si>
  <si>
    <t>eqU'kh [kka</t>
  </si>
  <si>
    <t>uFkwvk [kka</t>
  </si>
  <si>
    <t>jsfMesM oL=</t>
  </si>
  <si>
    <t>ethn [kka</t>
  </si>
  <si>
    <t>jks'ku [kka</t>
  </si>
  <si>
    <t>dSyknsoh</t>
  </si>
  <si>
    <t>LVhy QuhZpj</t>
  </si>
  <si>
    <t>ekSgEen</t>
  </si>
  <si>
    <t>uwjk</t>
  </si>
  <si>
    <t>vkMkMWawxj</t>
  </si>
  <si>
    <t>HkSl ikyu</t>
  </si>
  <si>
    <r>
      <t xml:space="preserve">Qksu ,oa QSDl ua- 0141&amp;2220721 </t>
    </r>
    <r>
      <rPr>
        <b/>
        <sz val="14"/>
        <rFont val="Times New Roman"/>
        <family val="1"/>
      </rPr>
      <t>(E-mail: rmfdcc_2000@yahoo.co.in)</t>
    </r>
    <r>
      <rPr>
        <b/>
        <sz val="14"/>
        <rFont val="DevLys 010"/>
      </rPr>
      <t xml:space="preserve"> </t>
    </r>
  </si>
  <si>
    <t>mi;ksfxrk izek.k i= 2012&amp;13 ¼VeZ½</t>
  </si>
  <si>
    <t>S.No.</t>
  </si>
  <si>
    <t>ID No.</t>
  </si>
  <si>
    <t>Name</t>
  </si>
  <si>
    <t>Father's/Husband's Name</t>
  </si>
  <si>
    <t>Address</t>
  </si>
  <si>
    <t>Community (M/C/S/B/P/O)</t>
  </si>
  <si>
    <t>Gender (M/F)</t>
  </si>
  <si>
    <t>Area (R/U)</t>
  </si>
  <si>
    <t>Activity</t>
  </si>
  <si>
    <t>Project Cost</t>
  </si>
  <si>
    <t>NMDFC Share</t>
  </si>
  <si>
    <t>Date of Disb. (DD/MM/YYYY)</t>
  </si>
  <si>
    <t>Amount Disbursed</t>
  </si>
  <si>
    <t>Instt. No.</t>
  </si>
  <si>
    <t>tkfgn vyh [kkau</t>
  </si>
  <si>
    <t>dkWyst vkWQ VsDuksyksth mn;iqj</t>
  </si>
  <si>
    <t>tks/kiqj</t>
  </si>
  <si>
    <t>ch-bZ-</t>
  </si>
  <si>
    <t>3 o"kZ</t>
  </si>
  <si>
    <t>07.11.12</t>
  </si>
  <si>
    <t>17.01.13</t>
  </si>
  <si>
    <t>i</t>
  </si>
  <si>
    <t>lkftn vyh [kkau</t>
  </si>
  <si>
    <t xml:space="preserve">dkyst vkWQ dEI;wVj lkbZal tkeh;k genZn ;wfuoZflVh </t>
  </si>
  <si>
    <t>fnYyh</t>
  </si>
  <si>
    <t>,e-lh-,-</t>
  </si>
  <si>
    <t xml:space="preserve"> 'kgokt tSn </t>
  </si>
  <si>
    <t>lxh:íhu</t>
  </si>
  <si>
    <t xml:space="preserve">fl)h foukad dkykst vkWQ lkbUl ,.M gk;j ,twds'ku vyoj </t>
  </si>
  <si>
    <t>4 o"kZ</t>
  </si>
  <si>
    <t>17-06-11</t>
  </si>
  <si>
    <t>ii</t>
  </si>
  <si>
    <t>ekfgj nkfu'k</t>
  </si>
  <si>
    <t xml:space="preserve">ekS- ;quwl </t>
  </si>
  <si>
    <t>foosdkuUn bUlVhV;wV vkQ VsDuksyksth</t>
  </si>
  <si>
    <t>t;iqj</t>
  </si>
  <si>
    <t>5.3.13</t>
  </si>
  <si>
    <t>líke csx</t>
  </si>
  <si>
    <t>,stkt csx</t>
  </si>
  <si>
    <t>jktLFkku ;wukuh esMhdy dkWyst ,oa gkLihVy</t>
  </si>
  <si>
    <t>29.12.11</t>
  </si>
  <si>
    <t>leh vgen</t>
  </si>
  <si>
    <t>eqRrh vgen</t>
  </si>
  <si>
    <t>&gt;kykokM esMhdy dkWyst</t>
  </si>
  <si>
    <t>&gt;kykokM</t>
  </si>
  <si>
    <t>,e-,l-lh-,sukVkseh</t>
  </si>
  <si>
    <t xml:space="preserve"> 'kkg:[kk [kku</t>
  </si>
  <si>
    <t>lyke [kku</t>
  </si>
  <si>
    <t>lyseiqj</t>
  </si>
  <si>
    <t>jkt/kkuh bUthfu;fjax dkWyst jksfg.kh uxj</t>
  </si>
  <si>
    <t>mi;ksfxrk izek.k i= 2012&amp;13 ¼f'k{kk½</t>
  </si>
  <si>
    <t>Institute Name</t>
  </si>
  <si>
    <t>University</t>
  </si>
  <si>
    <t>Course</t>
  </si>
  <si>
    <t>Duration</t>
  </si>
  <si>
    <t>Amount Santioned</t>
  </si>
  <si>
    <t>Date of Sanc. (DD/MM/YYYY)</t>
  </si>
  <si>
    <r>
      <t xml:space="preserve">                      </t>
    </r>
    <r>
      <rPr>
        <sz val="10"/>
        <color theme="1"/>
        <rFont val="DevLys 010"/>
      </rPr>
      <t>Øekad i-  ¼  ½@vkj,e,QMhlhlh@2013&amp;14@</t>
    </r>
  </si>
  <si>
    <t xml:space="preserve">fnukad </t>
  </si>
  <si>
    <t>Annexure - A</t>
  </si>
  <si>
    <t>SCA Name :</t>
  </si>
  <si>
    <t>(Amount in Rupees)</t>
  </si>
  <si>
    <t>vuhl vgen</t>
  </si>
  <si>
    <t>vUlkj vgen</t>
  </si>
  <si>
    <t>mijh Vksjh pVhduk djkSyh</t>
  </si>
  <si>
    <t>vkVks</t>
  </si>
  <si>
    <t>24-12-13</t>
  </si>
  <si>
    <t xml:space="preserve"> 'kdhy [kka</t>
  </si>
  <si>
    <t>Qd: [kka</t>
  </si>
  <si>
    <t>enu eksgu efUnj ds uhps djkSyh</t>
  </si>
  <si>
    <t>fdjkuk</t>
  </si>
  <si>
    <t xml:space="preserve">dwíwl </t>
  </si>
  <si>
    <t>elwn</t>
  </si>
  <si>
    <t>tksxh MkaMk djkSyh</t>
  </si>
  <si>
    <t xml:space="preserve">ijpwu </t>
  </si>
  <si>
    <t>eks0 'kQhd</t>
  </si>
  <si>
    <t>eks0 bf'r;kd</t>
  </si>
  <si>
    <t>pVhduk djkSyh</t>
  </si>
  <si>
    <t>liykbZj</t>
  </si>
  <si>
    <t xml:space="preserve">unhe </t>
  </si>
  <si>
    <t>vCnqy djhe</t>
  </si>
  <si>
    <t xml:space="preserve">ckxqj okyh efLtn </t>
  </si>
  <si>
    <t>twrs dh nqdku</t>
  </si>
  <si>
    <t xml:space="preserve"> 'ksj;kn </t>
  </si>
  <si>
    <t>bySDVªhd</t>
  </si>
  <si>
    <t>v'kQkd vgen</t>
  </si>
  <si>
    <t>xqyke jlwy</t>
  </si>
  <si>
    <t>esyk xsV djkSyh</t>
  </si>
  <si>
    <t xml:space="preserve">vdhuqíhu </t>
  </si>
  <si>
    <t>jgheqíhu</t>
  </si>
  <si>
    <t>xksiky flag dh Nrjh</t>
  </si>
  <si>
    <t>thi fjis;j</t>
  </si>
  <si>
    <t xml:space="preserve">d;q;e </t>
  </si>
  <si>
    <t>eqQhn</t>
  </si>
  <si>
    <t xml:space="preserve">lnj dh xyh </t>
  </si>
  <si>
    <t xml:space="preserve">ukflj </t>
  </si>
  <si>
    <t>[kyhy</t>
  </si>
  <si>
    <t>xksanh okyh ok[ky</t>
  </si>
  <si>
    <t xml:space="preserve">v0 dnhj </t>
  </si>
  <si>
    <t>v0 jghe</t>
  </si>
  <si>
    <t xml:space="preserve">v0 xQQkj </t>
  </si>
  <si>
    <t>yksgs dk dk;Z</t>
  </si>
  <si>
    <t>31-12-13</t>
  </si>
  <si>
    <t xml:space="preserve">lkftn </t>
  </si>
  <si>
    <t>ljQqíhu</t>
  </si>
  <si>
    <t>QjkZl ikMk djkSyh</t>
  </si>
  <si>
    <t>eksVj okbZfMax</t>
  </si>
  <si>
    <t xml:space="preserve"> 'kksfgc [kka</t>
  </si>
  <si>
    <t>edcwy</t>
  </si>
  <si>
    <t xml:space="preserve">Qk:d </t>
  </si>
  <si>
    <t>v0 j'khn</t>
  </si>
  <si>
    <t>&lt;ksyh[kkj djkSyh</t>
  </si>
  <si>
    <t>Mk;ukek csVªh</t>
  </si>
  <si>
    <t xml:space="preserve">[kS:ufu'kk </t>
  </si>
  <si>
    <t xml:space="preserve"> 'kgtkn</t>
  </si>
  <si>
    <t>jkWou dh :&lt;h fg.MkSU</t>
  </si>
  <si>
    <t xml:space="preserve">lyhe </t>
  </si>
  <si>
    <t>lwdk</t>
  </si>
  <si>
    <t>jhBksyh</t>
  </si>
  <si>
    <t xml:space="preserve">xqy'ku </t>
  </si>
  <si>
    <t>j'kwy</t>
  </si>
  <si>
    <t>gSnj vyh</t>
  </si>
  <si>
    <t>jger vyh</t>
  </si>
  <si>
    <t>pkSiMk dqvk fg.MkSu</t>
  </si>
  <si>
    <t xml:space="preserve">tehy </t>
  </si>
  <si>
    <t>uUuw</t>
  </si>
  <si>
    <t>e.Mkojk rg0 fg.Mksu</t>
  </si>
  <si>
    <t xml:space="preserve">jQhd </t>
  </si>
  <si>
    <t>eaxrh</t>
  </si>
  <si>
    <t>ygpkSMk fg.MkSu</t>
  </si>
  <si>
    <t>ijpwu</t>
  </si>
  <si>
    <t xml:space="preserve">ckn'kkg </t>
  </si>
  <si>
    <t>jeth</t>
  </si>
  <si>
    <t xml:space="preserve">eklyiqj </t>
  </si>
  <si>
    <t>flaxkj dh nqdku</t>
  </si>
  <si>
    <t>vUuw mQZ vuhl</t>
  </si>
  <si>
    <t>gkMZ os;j</t>
  </si>
  <si>
    <t xml:space="preserve">gTtks </t>
  </si>
  <si>
    <t xml:space="preserve"> 'kjnkj</t>
  </si>
  <si>
    <t>ckeuiqjk</t>
  </si>
  <si>
    <t>lUuw [kka</t>
  </si>
  <si>
    <t>eqf.M;ka djkSyh</t>
  </si>
  <si>
    <t>futke [kka</t>
  </si>
  <si>
    <t>vtesjh</t>
  </si>
  <si>
    <t>ijhrk djkSyh</t>
  </si>
  <si>
    <t>06.01.14</t>
  </si>
  <si>
    <t xml:space="preserve">flrkjk </t>
  </si>
  <si>
    <t>uw:íhu</t>
  </si>
  <si>
    <t>ckyfed uxj fg.Mksu</t>
  </si>
  <si>
    <t xml:space="preserve">vkehu </t>
  </si>
  <si>
    <t>lSykuh</t>
  </si>
  <si>
    <t>[kUuk dkWyksuh fg.Mksu</t>
  </si>
  <si>
    <t xml:space="preserve">bczkghe </t>
  </si>
  <si>
    <t>bLekbZy</t>
  </si>
  <si>
    <t>esyk xsV pVhduk</t>
  </si>
  <si>
    <t>flykbZ dh nqdku</t>
  </si>
  <si>
    <t xml:space="preserve">lelqíhu </t>
  </si>
  <si>
    <t>cthjiqj xsV djkSyh</t>
  </si>
  <si>
    <t>15.01.14</t>
  </si>
  <si>
    <t xml:space="preserve">lkfnd </t>
  </si>
  <si>
    <t>v0 gehn</t>
  </si>
  <si>
    <t>fpduk QlZ djkSyh</t>
  </si>
  <si>
    <t xml:space="preserve">jsMhesM </t>
  </si>
  <si>
    <t>,stkt</t>
  </si>
  <si>
    <t>v0 lyke</t>
  </si>
  <si>
    <t>fuxkM [kkus njckts ds uhps</t>
  </si>
  <si>
    <t xml:space="preserve">jghe </t>
  </si>
  <si>
    <t>b'kkd</t>
  </si>
  <si>
    <t xml:space="preserve">xc: </t>
  </si>
  <si>
    <t>Qd:íhu</t>
  </si>
  <si>
    <t xml:space="preserve">likVjk </t>
  </si>
  <si>
    <t>vkflQ [kka</t>
  </si>
  <si>
    <t>uckc [kka</t>
  </si>
  <si>
    <t xml:space="preserve"> ';keiqj eq.Mjh</t>
  </si>
  <si>
    <t>le'kkn csxe</t>
  </si>
  <si>
    <t>v0 yrhQ</t>
  </si>
  <si>
    <t>egw nykyiqj</t>
  </si>
  <si>
    <t xml:space="preserve">v0 jQhd </t>
  </si>
  <si>
    <t xml:space="preserve"> 'kQh eksgEen</t>
  </si>
  <si>
    <t>f'kdkjxat djkSyh</t>
  </si>
  <si>
    <t>Mhty iWEi</t>
  </si>
  <si>
    <t>16.01.14</t>
  </si>
  <si>
    <t xml:space="preserve">mleku </t>
  </si>
  <si>
    <t>fljkSy</t>
  </si>
  <si>
    <t>Hkwdjkcyh fg.MkSu</t>
  </si>
  <si>
    <t>QuhZpj</t>
  </si>
  <si>
    <t>30.01.14</t>
  </si>
  <si>
    <t xml:space="preserve">vUok:Yyk </t>
  </si>
  <si>
    <t xml:space="preserve">vekuqYyk </t>
  </si>
  <si>
    <t>gjnSfu;k xyh pVhduk</t>
  </si>
  <si>
    <t xml:space="preserve">eqUuk </t>
  </si>
  <si>
    <t>fldUnj</t>
  </si>
  <si>
    <t>tVckMk fg.MkSu</t>
  </si>
  <si>
    <t>fdjkuk LVksj</t>
  </si>
  <si>
    <t>bejku nthZ</t>
  </si>
  <si>
    <t>lyhe nthZ</t>
  </si>
  <si>
    <t>eksckbZy</t>
  </si>
  <si>
    <t>14.02.14</t>
  </si>
  <si>
    <t>04.02.14</t>
  </si>
  <si>
    <t>bejku eksgEen</t>
  </si>
  <si>
    <t>bjQku vgen</t>
  </si>
  <si>
    <t>osYMj</t>
  </si>
  <si>
    <t xml:space="preserve">tjhuk </t>
  </si>
  <si>
    <t>ckcw [kka</t>
  </si>
  <si>
    <t>lwjkSB</t>
  </si>
  <si>
    <t>jsMhesV</t>
  </si>
  <si>
    <t>28.02.14</t>
  </si>
  <si>
    <t>de:íhu</t>
  </si>
  <si>
    <t>ckikSrh djkSyh</t>
  </si>
  <si>
    <t>lshV esVy odZ</t>
  </si>
  <si>
    <t>05.06.14</t>
  </si>
  <si>
    <t xml:space="preserve">v'kQkd </t>
  </si>
  <si>
    <t>mleku</t>
  </si>
  <si>
    <t xml:space="preserve">vetn [kka </t>
  </si>
  <si>
    <t>,tkn [kka</t>
  </si>
  <si>
    <t xml:space="preserve">bjQku </t>
  </si>
  <si>
    <t xml:space="preserve">lRrkj </t>
  </si>
  <si>
    <t xml:space="preserve">vCnqYyk </t>
  </si>
  <si>
    <t>ejxwc vgen</t>
  </si>
  <si>
    <t xml:space="preserve">VksMkHkhe </t>
  </si>
  <si>
    <t xml:space="preserve">tqyfQdkj </t>
  </si>
  <si>
    <t>vCckl vyh</t>
  </si>
  <si>
    <t>dkthikMk VksMkHkhe</t>
  </si>
  <si>
    <t>?kMh dk;Z</t>
  </si>
  <si>
    <t xml:space="preserve">lukmy gd </t>
  </si>
  <si>
    <t>vcjkj</t>
  </si>
  <si>
    <t>fQjkd vgen</t>
  </si>
  <si>
    <t>vCnqy yrhQ</t>
  </si>
  <si>
    <t xml:space="preserve">jktw </t>
  </si>
  <si>
    <t>jgeku</t>
  </si>
  <si>
    <t>11.06.14</t>
  </si>
  <si>
    <t xml:space="preserve">tkfdj </t>
  </si>
  <si>
    <t>egewn</t>
  </si>
  <si>
    <t>LVs'kujh</t>
  </si>
  <si>
    <t>vCnqy ;kdwc</t>
  </si>
  <si>
    <t>eqxuh</t>
  </si>
  <si>
    <t>eksckbZy fj;Ik;fjax</t>
  </si>
  <si>
    <t>le'kkn</t>
  </si>
  <si>
    <t>19.06.14</t>
  </si>
  <si>
    <t xml:space="preserve">vuoj </t>
  </si>
  <si>
    <t xml:space="preserve">cYyw </t>
  </si>
  <si>
    <t>gleqíhu</t>
  </si>
  <si>
    <t>b'kkd [kka</t>
  </si>
  <si>
    <t xml:space="preserve">tqEek </t>
  </si>
  <si>
    <t>[kjsVk</t>
  </si>
  <si>
    <t>yk[k pwMk dk;Z</t>
  </si>
  <si>
    <t>16.07.14</t>
  </si>
  <si>
    <t>pkan [kka</t>
  </si>
  <si>
    <t>eknwj [kka</t>
  </si>
  <si>
    <t>tVuxayk</t>
  </si>
  <si>
    <t>feBkbZ dh nqdku</t>
  </si>
  <si>
    <t>18.07.1</t>
  </si>
  <si>
    <t xml:space="preserve"> 'kkgcqíhu </t>
  </si>
  <si>
    <t>ckcwíhu</t>
  </si>
  <si>
    <t>vkxjhZ</t>
  </si>
  <si>
    <t>18.07.14</t>
  </si>
  <si>
    <t>vdje csx</t>
  </si>
  <si>
    <t>gchc csx</t>
  </si>
  <si>
    <t>odhy [kka</t>
  </si>
  <si>
    <t>teky [kak</t>
  </si>
  <si>
    <t>Hkksiqj</t>
  </si>
  <si>
    <r>
      <t xml:space="preserve">                      </t>
    </r>
    <r>
      <rPr>
        <sz val="10"/>
        <color theme="1"/>
        <rFont val="DevLys 010"/>
      </rPr>
      <t>Øekad i-  ¼  ½@vkj,e,QMhlhlh@2011&amp;12@</t>
    </r>
  </si>
  <si>
    <t>f'k{kk _.k o"kZ 2013&amp;14</t>
  </si>
  <si>
    <t>Annuxure - C</t>
  </si>
  <si>
    <t>líke [kka</t>
  </si>
  <si>
    <t>dYyw [kka</t>
  </si>
  <si>
    <t>bLyke dkWyksuh fg.MkSUk</t>
  </si>
  <si>
    <t>egf"kZ vjfoUnz dkWyst t;iqj</t>
  </si>
  <si>
    <t>07.04.11</t>
  </si>
  <si>
    <t>18.09.13</t>
  </si>
  <si>
    <t>iii</t>
  </si>
  <si>
    <t xml:space="preserve">eksgEen ekfgj </t>
  </si>
  <si>
    <t>tgh:íhu</t>
  </si>
  <si>
    <t>dgkj ?kVk djkSyh</t>
  </si>
  <si>
    <t>t;iqj bath- dkWyst t;iqj</t>
  </si>
  <si>
    <t>17.06.11</t>
  </si>
  <si>
    <t>24.09.13</t>
  </si>
  <si>
    <t>tqcSj [kka</t>
  </si>
  <si>
    <t>fj;kt vgen</t>
  </si>
  <si>
    <t>,l-Vh-Fkkel dkWyst vkWQ uflZax t;iqj</t>
  </si>
  <si>
    <t>vkj-;w-,p-,l-</t>
  </si>
  <si>
    <t>oh-,l-lh- uflZax</t>
  </si>
  <si>
    <t>25.10.13</t>
  </si>
  <si>
    <t xml:space="preserve">veh:íhu </t>
  </si>
  <si>
    <t>HkVVk dkWyksuh fg.MkSu</t>
  </si>
  <si>
    <t>visDl baLVh- vkWQ bath- t;iqj</t>
  </si>
  <si>
    <t>gqlSu vgen</t>
  </si>
  <si>
    <t>us'kuy baLVh- eSustesUV t;iqj</t>
  </si>
  <si>
    <t>03.02.12</t>
  </si>
  <si>
    <t>okflQ [kka</t>
  </si>
  <si>
    <t>cghn [kka</t>
  </si>
  <si>
    <t>ds'koiqjk fg.MkSu</t>
  </si>
  <si>
    <t>jhtuy dkWyst t;iqj</t>
  </si>
  <si>
    <t>19.07.11</t>
  </si>
  <si>
    <t xml:space="preserve"> 'kkg:[k [kka </t>
  </si>
  <si>
    <t>lyeku [kka</t>
  </si>
  <si>
    <t>lyseiqj rg0 liksVjk</t>
  </si>
  <si>
    <t>jkt/kkuh bath- dkWyst t;iqj</t>
  </si>
  <si>
    <t xml:space="preserve">tkfgn vyh </t>
  </si>
  <si>
    <t>Mhu dkyst Vsd- bath- mn;iqj</t>
  </si>
  <si>
    <t xml:space="preserve">lkftn vyh </t>
  </si>
  <si>
    <t>gennZ ;wukuh esMh- dkyst fnYyh</t>
  </si>
  <si>
    <t>oh-bZ-bZ</t>
  </si>
  <si>
    <t xml:space="preserve">eks0 th'kku </t>
  </si>
  <si>
    <t>b'kkd eksgEen</t>
  </si>
  <si>
    <t xml:space="preserve">tek efLtn ds ikl </t>
  </si>
  <si>
    <t>lkSjHk dkYkst vkWQ bath- [ksMk</t>
  </si>
  <si>
    <t>iksyksVsdfud</t>
  </si>
  <si>
    <t>03.03.12</t>
  </si>
  <si>
    <t xml:space="preserve">v'kQkd 'kkg </t>
  </si>
  <si>
    <t>vUoj gqlSu</t>
  </si>
  <si>
    <t xml:space="preserve"> 'ks[k ikMk fg.MkSu</t>
  </si>
  <si>
    <t>&gt;kjsMk jksM fg.MkSu</t>
  </si>
  <si>
    <t>egf"kZ vjfoUnz dkWyst vkWQ bathfu;fjax ,.M fjlpZ lsUVj t;iqj</t>
  </si>
  <si>
    <t>iv</t>
  </si>
  <si>
    <t>mej [kka</t>
  </si>
  <si>
    <t>eksgEen bdcky</t>
  </si>
  <si>
    <t>ckxqj okyh efLtn djkSyh</t>
  </si>
  <si>
    <t>jktiwrkuk ;wukuh esMhdy dkWyst gkLihVy ,.M fjlpZ lsUVj vkxjk jksM t;iqj</t>
  </si>
  <si>
    <t>oh-;w-,e-,l</t>
  </si>
  <si>
    <t>ekS0 ;quwl</t>
  </si>
  <si>
    <t>foosdkuUn bULVhVw;wV vkWQ Vsduksyksth</t>
  </si>
  <si>
    <t>05.03.13</t>
  </si>
  <si>
    <t>04.03.14</t>
  </si>
  <si>
    <t xml:space="preserve">lyeku [kka </t>
  </si>
  <si>
    <t xml:space="preserve">fljkt [kka </t>
  </si>
  <si>
    <t>vkYykuk baLVh- vkQ eSustesUV lkbZUl iqus</t>
  </si>
  <si>
    <t>egkjk"Vª</t>
  </si>
  <si>
    <t>,e-lh-,s</t>
  </si>
  <si>
    <t>Majidan</t>
  </si>
  <si>
    <t>Rahis</t>
  </si>
  <si>
    <t>Kutkpur, Th.- Hindon, Karouli</t>
  </si>
  <si>
    <t>Lakh Chudi</t>
  </si>
  <si>
    <t>20.11.14</t>
  </si>
  <si>
    <t>10.12.14</t>
  </si>
  <si>
    <t>Alimuddin</t>
  </si>
  <si>
    <t>Lala Luhar</t>
  </si>
  <si>
    <t>Koli Pada, Sapotra, Karouli</t>
  </si>
  <si>
    <t>Luhari Work</t>
  </si>
  <si>
    <t>Noushad Khan</t>
  </si>
  <si>
    <t>Abdul Halim Khan</t>
  </si>
  <si>
    <t>Dholikhar, Karouli</t>
  </si>
  <si>
    <t>Tailer</t>
  </si>
  <si>
    <t>Shakeel Khan</t>
  </si>
  <si>
    <t>Hafeej Khan</t>
  </si>
  <si>
    <t>Kahar Ghata, Karauli</t>
  </si>
  <si>
    <t>Cycli Parts</t>
  </si>
  <si>
    <t>Halim Khan</t>
  </si>
  <si>
    <t>Sabbir Khan</t>
  </si>
  <si>
    <t>Fajal Rahaman</t>
  </si>
  <si>
    <t>Ganesh Gate, Karauli</t>
  </si>
  <si>
    <t>Elect.</t>
  </si>
  <si>
    <t>Laik Khan</t>
  </si>
  <si>
    <t>Abdul Saeed</t>
  </si>
  <si>
    <t>Parashar Pada, Chatikna, Karauli</t>
  </si>
  <si>
    <t>Parchun ki Dukan</t>
  </si>
  <si>
    <t>Shahid Khan</t>
  </si>
  <si>
    <t>Hamid Khan</t>
  </si>
  <si>
    <t>Alipura, Th.- Hindaun</t>
  </si>
  <si>
    <t>Jali Section</t>
  </si>
  <si>
    <t>Mumtaj Khan</t>
  </si>
  <si>
    <t>Sippy</t>
  </si>
  <si>
    <t>Vill.,Post,Th.- Nadouti</t>
  </si>
  <si>
    <t>Krishi Yantra</t>
  </si>
  <si>
    <t>Gabru Khan</t>
  </si>
  <si>
    <t>Dula</t>
  </si>
  <si>
    <t>Ikramuddin</t>
  </si>
  <si>
    <t>Ramjan Ahamad</t>
  </si>
  <si>
    <t>Islami Madrse Ke Pass, Chatikna Bazar, Karauli</t>
  </si>
  <si>
    <t>Redyment ki Dukan</t>
  </si>
  <si>
    <t>Abrar Khan</t>
  </si>
  <si>
    <t>A.    Jabbar</t>
  </si>
  <si>
    <t>Bagur Vali Masjid ke Pass, Karauli</t>
  </si>
  <si>
    <t>Parchun Ki Dukan</t>
  </si>
  <si>
    <t>Salim Khan</t>
  </si>
  <si>
    <t xml:space="preserve"> Noor Mohmmad</t>
  </si>
  <si>
    <t>Mela Gate Bahar, Chatkina Bazar, Karauli</t>
  </si>
  <si>
    <t>Liyakat Ali</t>
  </si>
  <si>
    <t>Gani</t>
  </si>
  <si>
    <t>Vanki, Post- Bajna, Karauli</t>
  </si>
  <si>
    <t>Noor Mohmaad</t>
  </si>
  <si>
    <t>Abdul Gani</t>
  </si>
  <si>
    <t>Hatwara Bazar Karouli</t>
  </si>
  <si>
    <t>Farniture</t>
  </si>
  <si>
    <t>Pharman</t>
  </si>
  <si>
    <t>Sakur</t>
  </si>
  <si>
    <t>Gadhipura, Hindon, Karouli</t>
  </si>
  <si>
    <t>Chuda Work</t>
  </si>
  <si>
    <t>Kalam Khan</t>
  </si>
  <si>
    <t>Munna Khan</t>
  </si>
  <si>
    <t>Bajirpur Gate, Karouli</t>
  </si>
  <si>
    <t>Auto Riksha</t>
  </si>
  <si>
    <t>Sabu Khan</t>
  </si>
  <si>
    <t>Dilshad</t>
  </si>
  <si>
    <t>Mandawara Railway Phatak ke Bhahar, Hindon</t>
  </si>
  <si>
    <t>Barakat</t>
  </si>
  <si>
    <t>Mehandi</t>
  </si>
  <si>
    <t xml:space="preserve"> Khanna Colony, Tilak Nagar, Hindon</t>
  </si>
  <si>
    <t>Mumtaz</t>
  </si>
  <si>
    <t>Mangti</t>
  </si>
  <si>
    <t>Village Lahachoda, Th. Hindon</t>
  </si>
  <si>
    <t>Auto Parts</t>
  </si>
  <si>
    <t>Irfhan Khan</t>
  </si>
  <si>
    <t>Rais</t>
  </si>
  <si>
    <t>Lakh Chudi Work</t>
  </si>
  <si>
    <t>Tahira Begam</t>
  </si>
  <si>
    <t>Irshad Ahmed</t>
  </si>
  <si>
    <t>Kachwaya Pada Hindaun City</t>
  </si>
  <si>
    <t>Term</t>
  </si>
  <si>
    <t>15.12.14</t>
  </si>
  <si>
    <t>Allo Bano</t>
  </si>
  <si>
    <t>Ishub Khan</t>
  </si>
  <si>
    <t>Guda chandraji Tehsil- Todabhim</t>
  </si>
  <si>
    <t>Sajid Hussain</t>
  </si>
  <si>
    <t>Abdul Samad</t>
  </si>
  <si>
    <t>Sadar Ki Gali, Chatikana Karauli</t>
  </si>
  <si>
    <t>Jakir Ulla</t>
  </si>
  <si>
    <t>Amanulla</t>
  </si>
  <si>
    <t>Hardeniya Gali, Chatikna Karauli</t>
  </si>
  <si>
    <t>Imran</t>
  </si>
  <si>
    <t>Iqramuddin</t>
  </si>
  <si>
    <t>Parashar Pada, Chatikana, Karauli</t>
  </si>
  <si>
    <t>Rajendra Jain</t>
  </si>
  <si>
    <t>Hari prshad Jain</t>
  </si>
  <si>
    <t>Kishan Nager Hindaun</t>
  </si>
  <si>
    <t>Jain</t>
  </si>
  <si>
    <t>San,ban. Rassi</t>
  </si>
  <si>
    <t>10.2.15</t>
  </si>
  <si>
    <t>31.3.15</t>
  </si>
  <si>
    <t>4161000100064090</t>
  </si>
  <si>
    <t>476443781512</t>
  </si>
  <si>
    <t>Yougendra Kumar Jain</t>
  </si>
  <si>
    <t>Rikhav chand Jain</t>
  </si>
  <si>
    <t>mandabra Road HINDAUN</t>
  </si>
  <si>
    <t>Genral Stor</t>
  </si>
  <si>
    <t>51033363570</t>
  </si>
  <si>
    <t>772700332525</t>
  </si>
  <si>
    <t>Sunita Jain</t>
  </si>
  <si>
    <t>Sandeep Jain</t>
  </si>
  <si>
    <t>Mohan Nager Hindaun</t>
  </si>
  <si>
    <t>Hard Were</t>
  </si>
  <si>
    <t>61216155515</t>
  </si>
  <si>
    <t>621001855968</t>
  </si>
  <si>
    <t>Satya Prikash Jain</t>
  </si>
  <si>
    <t>Prideep Kumar</t>
  </si>
  <si>
    <t>Sherpur</t>
  </si>
  <si>
    <t xml:space="preserve">Kirana </t>
  </si>
  <si>
    <t>7000100011146</t>
  </si>
  <si>
    <t>844349690575</t>
  </si>
  <si>
    <t>Rafik khan</t>
  </si>
  <si>
    <t>Jamal Khan</t>
  </si>
  <si>
    <t>Sapotra</t>
  </si>
  <si>
    <t>Rediment</t>
  </si>
  <si>
    <t>41530100005688</t>
  </si>
  <si>
    <t>474660910579</t>
  </si>
  <si>
    <t>Shameem Bano</t>
  </si>
  <si>
    <t xml:space="preserve">Sahjad </t>
  </si>
  <si>
    <t>Hindaun</t>
  </si>
  <si>
    <t>Tailors</t>
  </si>
  <si>
    <t>3603101002664</t>
  </si>
  <si>
    <t>907027725219</t>
  </si>
  <si>
    <t>Akhter Khan</t>
  </si>
  <si>
    <t>Abdul Raseed</t>
  </si>
  <si>
    <t>Nochokiya Karauli</t>
  </si>
  <si>
    <t>6390100024214</t>
  </si>
  <si>
    <t>427351990432</t>
  </si>
  <si>
    <t>Amardeen</t>
  </si>
  <si>
    <t>Alibaksh</t>
  </si>
  <si>
    <t>Shahgang Hindaun</t>
  </si>
  <si>
    <t>Bodi Repairing</t>
  </si>
  <si>
    <t>4161000100078440</t>
  </si>
  <si>
    <t>408446529061</t>
  </si>
  <si>
    <t>Jamaluddin</t>
  </si>
  <si>
    <t>Ninnu</t>
  </si>
  <si>
    <t>Rajak Nager HND</t>
  </si>
  <si>
    <t xml:space="preserve">lakh chudi  </t>
  </si>
  <si>
    <t>6252010011610</t>
  </si>
  <si>
    <t>525873525940</t>
  </si>
  <si>
    <t>maneesha jain</t>
  </si>
  <si>
    <t>pradeep jain</t>
  </si>
  <si>
    <t>mohan nagar hnd</t>
  </si>
  <si>
    <t>jain</t>
  </si>
  <si>
    <t>6252191085937</t>
  </si>
  <si>
    <t>722947113205</t>
  </si>
  <si>
    <t xml:space="preserve">Makasud </t>
  </si>
  <si>
    <t>Mahmud Khan</t>
  </si>
  <si>
    <t>Naroli Dang</t>
  </si>
  <si>
    <t>61075071038</t>
  </si>
  <si>
    <t>672609158740</t>
  </si>
  <si>
    <t>Vivak Jain</t>
  </si>
  <si>
    <t>Mahaveer Jain</t>
  </si>
  <si>
    <t>Kishan nagar Hindaun</t>
  </si>
  <si>
    <t>Electricols</t>
  </si>
  <si>
    <t>1974010006099</t>
  </si>
  <si>
    <t>432851143675</t>
  </si>
  <si>
    <t>Tanveer Ahmed</t>
  </si>
  <si>
    <t>Wasi Ahmed</t>
  </si>
  <si>
    <t>Chatikna Karauli</t>
  </si>
  <si>
    <t>Mobile</t>
  </si>
  <si>
    <t>84062200032464</t>
  </si>
  <si>
    <t>733993262179</t>
  </si>
  <si>
    <t>Asif Khan</t>
  </si>
  <si>
    <t>Rahimuddin Khan</t>
  </si>
  <si>
    <t>Nadi Gate Karauli</t>
  </si>
  <si>
    <t>Febrication</t>
  </si>
  <si>
    <t>84062200031554</t>
  </si>
  <si>
    <t>422226401086</t>
  </si>
  <si>
    <t>Ramesh Chand Jain</t>
  </si>
  <si>
    <t>Ramlal Jain</t>
  </si>
  <si>
    <t xml:space="preserve">Gadkheda </t>
  </si>
  <si>
    <t>61245497677</t>
  </si>
  <si>
    <t>420822728154</t>
  </si>
  <si>
    <t>Subhash Chand Jain</t>
  </si>
  <si>
    <t>Jagdesh Prashad Jain</t>
  </si>
  <si>
    <t>Shiv Colony HND</t>
  </si>
  <si>
    <t>Ayran Stor</t>
  </si>
  <si>
    <t>6252010014100</t>
  </si>
  <si>
    <t>765333037003</t>
  </si>
  <si>
    <t>Gunjan Jain</t>
  </si>
  <si>
    <t>Shailendra Jain</t>
  </si>
  <si>
    <t>Vardhmangar HND</t>
  </si>
  <si>
    <t>Cosmatic</t>
  </si>
  <si>
    <t>7000100022803</t>
  </si>
  <si>
    <t>712476393033</t>
  </si>
  <si>
    <t>Sanjay Khan</t>
  </si>
  <si>
    <t>Maluaa Khan</t>
  </si>
  <si>
    <t>61224734273</t>
  </si>
  <si>
    <t>363806934676</t>
  </si>
  <si>
    <t>Manoj Kumar Jain</t>
  </si>
  <si>
    <t>Ramesh Jain</t>
  </si>
  <si>
    <t>6252010030240</t>
  </si>
  <si>
    <t>742288544850</t>
  </si>
  <si>
    <t>Krapa chand Jain</t>
  </si>
  <si>
    <t>Kapoor Chand Jain</t>
  </si>
  <si>
    <t>Kapda</t>
  </si>
  <si>
    <t>6252010026470</t>
  </si>
  <si>
    <t>948980351746</t>
  </si>
  <si>
    <t>Nishar Ahmed</t>
  </si>
  <si>
    <t>Zahir Ahmed</t>
  </si>
  <si>
    <t>Karauli</t>
  </si>
  <si>
    <t>3033101000248</t>
  </si>
  <si>
    <t>627959193426</t>
  </si>
  <si>
    <t>Shakeel Ahmed</t>
  </si>
  <si>
    <t>Abdul Rahman</t>
  </si>
  <si>
    <t>Shakil Stor</t>
  </si>
  <si>
    <t>61051604838</t>
  </si>
  <si>
    <t>869275481081</t>
  </si>
  <si>
    <t xml:space="preserve">Abdul Rafeek </t>
  </si>
  <si>
    <t>Jumma</t>
  </si>
  <si>
    <t>6252191087610</t>
  </si>
  <si>
    <t>809571511494</t>
  </si>
  <si>
    <t>Arif Ali</t>
  </si>
  <si>
    <t>Islamuddin</t>
  </si>
  <si>
    <t>Tant House</t>
  </si>
  <si>
    <t>6252191038902</t>
  </si>
  <si>
    <t>702450022645</t>
  </si>
  <si>
    <t>Prideep Kumar Jain</t>
  </si>
  <si>
    <t>Battu Jain</t>
  </si>
  <si>
    <t>4161000100065710</t>
  </si>
  <si>
    <t>643754465287</t>
  </si>
  <si>
    <t>Abdul Rafeek</t>
  </si>
  <si>
    <t xml:space="preserve">shuge </t>
  </si>
  <si>
    <t>167200101000009</t>
  </si>
  <si>
    <t>983202936079</t>
  </si>
  <si>
    <t>Reshama</t>
  </si>
  <si>
    <t>shabuddin</t>
  </si>
  <si>
    <t>Silai</t>
  </si>
  <si>
    <t>7008100000701</t>
  </si>
  <si>
    <t>686258008437</t>
  </si>
  <si>
    <t>Farman Khan</t>
  </si>
  <si>
    <t>Babuddin</t>
  </si>
  <si>
    <t>Irniya Hnd</t>
  </si>
  <si>
    <t>61078420942</t>
  </si>
  <si>
    <t>994635771886</t>
  </si>
  <si>
    <t>Yakub Khan</t>
  </si>
  <si>
    <t>Mahamud</t>
  </si>
  <si>
    <t>Iran Stor</t>
  </si>
  <si>
    <t>61030842244</t>
  </si>
  <si>
    <t>951407290325</t>
  </si>
  <si>
    <t>Shabbir</t>
  </si>
  <si>
    <t>Agrri</t>
  </si>
  <si>
    <t>Furniture</t>
  </si>
  <si>
    <t>3602101001119</t>
  </si>
  <si>
    <t>848711152534</t>
  </si>
  <si>
    <t>SAMSUDDIN</t>
  </si>
  <si>
    <t>JUMMA</t>
  </si>
  <si>
    <t>BABLI</t>
  </si>
  <si>
    <t>KIRANA</t>
  </si>
  <si>
    <t>26.3.15</t>
  </si>
  <si>
    <t>3033101001144</t>
  </si>
  <si>
    <t>598483748403</t>
  </si>
  <si>
    <t>SUKA</t>
  </si>
  <si>
    <t>SATTAR</t>
  </si>
  <si>
    <t>HINDAUN</t>
  </si>
  <si>
    <t>SAIKIL</t>
  </si>
  <si>
    <t>51101792796</t>
  </si>
  <si>
    <t>425926313306</t>
  </si>
  <si>
    <t xml:space="preserve">SHAKEEL </t>
  </si>
  <si>
    <t>AJEEJ</t>
  </si>
  <si>
    <t>LAKH CHODI</t>
  </si>
  <si>
    <t>26020110007655</t>
  </si>
  <si>
    <t>761258168825</t>
  </si>
  <si>
    <t>SULAMAN</t>
  </si>
  <si>
    <t>GAPHUR</t>
  </si>
  <si>
    <t>MAHTAB PURA</t>
  </si>
  <si>
    <t>4161000100127620</t>
  </si>
  <si>
    <t>991600498492</t>
  </si>
  <si>
    <t>AFSAR ALI</t>
  </si>
  <si>
    <t>AKHTAR ALI</t>
  </si>
  <si>
    <t>32710840898</t>
  </si>
  <si>
    <t>810500793428</t>
  </si>
  <si>
    <t xml:space="preserve">RAFEEK </t>
  </si>
  <si>
    <t>AKBAR</t>
  </si>
  <si>
    <t>JALI SEKSHAN</t>
  </si>
  <si>
    <t>187200101002445</t>
  </si>
  <si>
    <t>671903727963</t>
  </si>
  <si>
    <t>AFSANA BANO</t>
  </si>
  <si>
    <t>LIYAQAT ALI</t>
  </si>
  <si>
    <t>BANKI</t>
  </si>
  <si>
    <t>1947010028282</t>
  </si>
  <si>
    <t>749329878388</t>
  </si>
  <si>
    <t xml:space="preserve">FARUKH </t>
  </si>
  <si>
    <t>FAKRUDDIN</t>
  </si>
  <si>
    <t>AUTO PARTS</t>
  </si>
  <si>
    <t>6390100005405</t>
  </si>
  <si>
    <t>530738657709</t>
  </si>
  <si>
    <t>KHURSEED AHMED</t>
  </si>
  <si>
    <t>ABDUL RASHEED</t>
  </si>
  <si>
    <t>ELECTRICOLS</t>
  </si>
  <si>
    <t>51087920835</t>
  </si>
  <si>
    <t>570054259519</t>
  </si>
  <si>
    <t>IBRAN KHAN</t>
  </si>
  <si>
    <t>GABRU</t>
  </si>
  <si>
    <t>AKBAR PUR</t>
  </si>
  <si>
    <t>1190100014178</t>
  </si>
  <si>
    <t>950205122294</t>
  </si>
  <si>
    <t>MUFEEK</t>
  </si>
  <si>
    <t>NABAB</t>
  </si>
  <si>
    <t>DHINDORA</t>
  </si>
  <si>
    <t xml:space="preserve">KRISHI </t>
  </si>
  <si>
    <t>16240100010451</t>
  </si>
  <si>
    <t>671624567959</t>
  </si>
  <si>
    <t>MOHD. ISHTAK</t>
  </si>
  <si>
    <t>MOHD. HUSAIN</t>
  </si>
  <si>
    <t>GURA CHANDRAJI</t>
  </si>
  <si>
    <t xml:space="preserve">ANDA </t>
  </si>
  <si>
    <t>61094042695</t>
  </si>
  <si>
    <t>404409218431</t>
  </si>
  <si>
    <t>KALEEM KHAN</t>
  </si>
  <si>
    <t>JUMMA KHAN</t>
  </si>
  <si>
    <t>16240100000074</t>
  </si>
  <si>
    <t>569860920177</t>
  </si>
  <si>
    <t>SULEMAN</t>
  </si>
  <si>
    <t>NABAB KHAN</t>
  </si>
  <si>
    <t>16240100004730</t>
  </si>
  <si>
    <t>633412470155</t>
  </si>
  <si>
    <t>ABDULA</t>
  </si>
  <si>
    <t>16240100011459</t>
  </si>
  <si>
    <t>532416554093</t>
  </si>
  <si>
    <t>GABRUDDIN</t>
  </si>
  <si>
    <t>SUGAN</t>
  </si>
  <si>
    <t>MANDERU</t>
  </si>
  <si>
    <t>22540100013302</t>
  </si>
  <si>
    <t>515084081936</t>
  </si>
  <si>
    <t>MOHD.SHAHID</t>
  </si>
  <si>
    <t>SHABUDDIN</t>
  </si>
  <si>
    <t>61104791535</t>
  </si>
  <si>
    <t>593341224395</t>
  </si>
  <si>
    <t>SANJAY JAIN</t>
  </si>
  <si>
    <t>BBHAG CHAND JAIN</t>
  </si>
  <si>
    <t>JAIN</t>
  </si>
  <si>
    <t>BUTI PARLAR</t>
  </si>
  <si>
    <t>187200101001681</t>
  </si>
  <si>
    <t>260723124724</t>
  </si>
  <si>
    <t>VIBHAV JAIN</t>
  </si>
  <si>
    <t>GYAN CHAND JAIN</t>
  </si>
  <si>
    <t xml:space="preserve">JAIV NIYAMAK </t>
  </si>
  <si>
    <t>6252191085975</t>
  </si>
  <si>
    <t>923493502899</t>
  </si>
  <si>
    <t>MUHMMADDIN</t>
  </si>
  <si>
    <t>GULAB LUHAR</t>
  </si>
  <si>
    <t>747710110000760</t>
  </si>
  <si>
    <t>949342556091</t>
  </si>
  <si>
    <t>PORAN CHAND JAIN</t>
  </si>
  <si>
    <t>PHOL CHAND JAIN</t>
  </si>
  <si>
    <t>KHAD BEEJ</t>
  </si>
  <si>
    <t>7000100014241</t>
  </si>
  <si>
    <t>211346550169</t>
  </si>
  <si>
    <t>ABDUL KABI</t>
  </si>
  <si>
    <t>ABDU GAFFAR</t>
  </si>
  <si>
    <t>TODABHIM</t>
  </si>
  <si>
    <t>61176510314</t>
  </si>
  <si>
    <t>743814949815</t>
  </si>
  <si>
    <t>LIYAKAT</t>
  </si>
  <si>
    <t>MANGTO</t>
  </si>
  <si>
    <t>1190100023056</t>
  </si>
  <si>
    <t>840093194287</t>
  </si>
  <si>
    <t>ARIN</t>
  </si>
  <si>
    <t>MAHIRUDDIN</t>
  </si>
  <si>
    <t>SILAI</t>
  </si>
  <si>
    <t>61087021038</t>
  </si>
  <si>
    <t>472337367570</t>
  </si>
  <si>
    <t>SHAGUFTA</t>
  </si>
  <si>
    <t>ASIFIQBAL</t>
  </si>
  <si>
    <t>7000100022335</t>
  </si>
  <si>
    <t>914508490665</t>
  </si>
  <si>
    <t>RAJESH JAIN</t>
  </si>
  <si>
    <t>MALUK JAIN</t>
  </si>
  <si>
    <t>6252191080024</t>
  </si>
  <si>
    <t>939400769641</t>
  </si>
  <si>
    <t>SUNEEL JAIN</t>
  </si>
  <si>
    <t>MANAK JAIN</t>
  </si>
  <si>
    <t>JARANAL STOR</t>
  </si>
  <si>
    <t>187200101001210</t>
  </si>
  <si>
    <t>779810995132</t>
  </si>
  <si>
    <t>HASIM KHAN</t>
  </si>
  <si>
    <t>BABU</t>
  </si>
  <si>
    <t>61139336665</t>
  </si>
  <si>
    <t>326088681937</t>
  </si>
  <si>
    <t>SALIM KHAN</t>
  </si>
  <si>
    <t>33689651557</t>
  </si>
  <si>
    <t>668551335187</t>
  </si>
  <si>
    <t>AJAY JAIN</t>
  </si>
  <si>
    <t>PADAM JAIN</t>
  </si>
  <si>
    <t>MEDICAL</t>
  </si>
  <si>
    <t>4161000100007930</t>
  </si>
  <si>
    <t>944654849751</t>
  </si>
  <si>
    <t>RAFIKAN</t>
  </si>
  <si>
    <t>HASNUDDIN</t>
  </si>
  <si>
    <t>1947010039190</t>
  </si>
  <si>
    <t>988047124065</t>
  </si>
  <si>
    <t>SABEENA</t>
  </si>
  <si>
    <t>7008100002581</t>
  </si>
  <si>
    <t>853734870045</t>
  </si>
  <si>
    <t>MAJEDAN</t>
  </si>
  <si>
    <t>SUBHAN</t>
  </si>
  <si>
    <t>187200101001736</t>
  </si>
  <si>
    <t>714931023281</t>
  </si>
  <si>
    <t>MOHD. RIJBAN</t>
  </si>
  <si>
    <t>ABD. HAFIZ</t>
  </si>
  <si>
    <t>61139340821</t>
  </si>
  <si>
    <t>904346440764</t>
  </si>
  <si>
    <t>JAFRUDDIN</t>
  </si>
  <si>
    <t>7008100002902</t>
  </si>
  <si>
    <t>781099377441</t>
  </si>
  <si>
    <t>ASAMA</t>
  </si>
  <si>
    <t>NAZIM</t>
  </si>
  <si>
    <t>1947010019239</t>
  </si>
  <si>
    <t>777190564066</t>
  </si>
  <si>
    <t>CHAND MOHED</t>
  </si>
  <si>
    <t>NADOTI</t>
  </si>
  <si>
    <t>7845000100007580</t>
  </si>
  <si>
    <t>297616170386</t>
  </si>
  <si>
    <t>SADIK KHAN</t>
  </si>
  <si>
    <t>RAFEEK</t>
  </si>
  <si>
    <t>61125501637</t>
  </si>
  <si>
    <t>934331049337</t>
  </si>
  <si>
    <t>REKHA JAIN</t>
  </si>
  <si>
    <t>MANOJ JAIN</t>
  </si>
  <si>
    <t>8502191000634</t>
  </si>
  <si>
    <t>854553136991</t>
  </si>
  <si>
    <t>ARIF KHAN</t>
  </si>
  <si>
    <t>MAHMUD</t>
  </si>
  <si>
    <t>NARULI</t>
  </si>
  <si>
    <t>MAIKENIC</t>
  </si>
  <si>
    <t>61194820652</t>
  </si>
  <si>
    <t>710233232552</t>
  </si>
  <si>
    <t>SALAM</t>
  </si>
  <si>
    <t>SAKUR</t>
  </si>
  <si>
    <t>1190100025488</t>
  </si>
  <si>
    <t>607477371669</t>
  </si>
  <si>
    <t>SABUDDIN</t>
  </si>
  <si>
    <t>SADDIK</t>
  </si>
  <si>
    <t>KUTAKPUR</t>
  </si>
  <si>
    <t>7000100009986</t>
  </si>
  <si>
    <t>830764331030</t>
  </si>
  <si>
    <t>SATIS JAIN</t>
  </si>
  <si>
    <t>SURAJ MAL JAIN</t>
  </si>
  <si>
    <t>FORUTS</t>
  </si>
  <si>
    <t>32376993140</t>
  </si>
  <si>
    <t>596618665151</t>
  </si>
  <si>
    <t>JAMALUDDIN</t>
  </si>
  <si>
    <t>BABU KHA</t>
  </si>
  <si>
    <t>KUDGAM</t>
  </si>
  <si>
    <t>LOHARI</t>
  </si>
  <si>
    <t>13750100006089</t>
  </si>
  <si>
    <t>398014373032</t>
  </si>
  <si>
    <t>DEEPAK JAIN</t>
  </si>
  <si>
    <t>PARASH JAIN</t>
  </si>
  <si>
    <t>FEBRICATION</t>
  </si>
  <si>
    <t>51105449493</t>
  </si>
  <si>
    <t>450109252327</t>
  </si>
  <si>
    <t>SURESH JAIN</t>
  </si>
  <si>
    <t>BATRI</t>
  </si>
  <si>
    <t>7000100017296</t>
  </si>
  <si>
    <t>850942496296</t>
  </si>
  <si>
    <t>NASRUDDIN</t>
  </si>
  <si>
    <t>MEHBUB</t>
  </si>
  <si>
    <t>7000100008543</t>
  </si>
  <si>
    <t>895256063737</t>
  </si>
  <si>
    <t>KAMRUDDIN</t>
  </si>
  <si>
    <t>NAROLI DANG</t>
  </si>
  <si>
    <t>51080374755</t>
  </si>
  <si>
    <t>550672083206</t>
  </si>
  <si>
    <t>MUJAHID KHAN</t>
  </si>
  <si>
    <t>ASFAK KHAN</t>
  </si>
  <si>
    <t>REDIMENT</t>
  </si>
  <si>
    <t>840622032932</t>
  </si>
  <si>
    <t>841189034293</t>
  </si>
  <si>
    <t xml:space="preserve">MARUF </t>
  </si>
  <si>
    <t>MAHABUB</t>
  </si>
  <si>
    <t>PARTS</t>
  </si>
  <si>
    <t>51080369144</t>
  </si>
  <si>
    <t>825297181970</t>
  </si>
  <si>
    <t xml:space="preserve">USMAN </t>
  </si>
  <si>
    <t>HALIM</t>
  </si>
  <si>
    <t>CYCLE</t>
  </si>
  <si>
    <t>41700100004429</t>
  </si>
  <si>
    <t>491965951663</t>
  </si>
  <si>
    <t>AAISA</t>
  </si>
  <si>
    <t>IQBAL AHMED</t>
  </si>
  <si>
    <t>61248511816</t>
  </si>
  <si>
    <t>328967753535</t>
  </si>
  <si>
    <t xml:space="preserve">AJEEJ </t>
  </si>
  <si>
    <t>RASHEED</t>
  </si>
  <si>
    <t>SAPOTRA</t>
  </si>
  <si>
    <t>41530100009127</t>
  </si>
  <si>
    <t>422649448094</t>
  </si>
  <si>
    <t>MUNSHI</t>
  </si>
  <si>
    <t>ABDULLA</t>
  </si>
  <si>
    <t>61080830895</t>
  </si>
  <si>
    <t>982890571690</t>
  </si>
  <si>
    <t>SUNIL JAIN</t>
  </si>
  <si>
    <t>HARI PRASHAD JAIN</t>
  </si>
  <si>
    <t>DUNA PATTAL</t>
  </si>
  <si>
    <t>187200101003037</t>
  </si>
  <si>
    <t>450731527429</t>
  </si>
  <si>
    <t xml:space="preserve">SABIR </t>
  </si>
  <si>
    <t>NASEER</t>
  </si>
  <si>
    <t>684602010003312</t>
  </si>
  <si>
    <t>966451998060</t>
  </si>
  <si>
    <t>HASINA</t>
  </si>
  <si>
    <t>ISLAM</t>
  </si>
  <si>
    <t>61241565949</t>
  </si>
  <si>
    <t>697194075709</t>
  </si>
  <si>
    <t>NASEEM</t>
  </si>
  <si>
    <t>SHAKEEL</t>
  </si>
  <si>
    <t>747710110000295</t>
  </si>
  <si>
    <t>952436561566</t>
  </si>
  <si>
    <t>HUSAIN</t>
  </si>
  <si>
    <t>BUNDU</t>
  </si>
  <si>
    <t>61178762291</t>
  </si>
  <si>
    <t>521154055653</t>
  </si>
  <si>
    <t>BABUDDIN</t>
  </si>
  <si>
    <t>14420100017481</t>
  </si>
  <si>
    <t>913139104195</t>
  </si>
  <si>
    <t>ANJNA JAIN</t>
  </si>
  <si>
    <t>VIJAY KUMAR JAIN</t>
  </si>
  <si>
    <t>1190100007063</t>
  </si>
  <si>
    <t>505606224661</t>
  </si>
  <si>
    <t>MAIN KHAN</t>
  </si>
  <si>
    <t>41530100009642</t>
  </si>
  <si>
    <t>262762762450</t>
  </si>
  <si>
    <t>VIBAK JAI</t>
  </si>
  <si>
    <t>FAVRICATION</t>
  </si>
  <si>
    <t>686301413473</t>
  </si>
  <si>
    <t>731007609954</t>
  </si>
  <si>
    <t>AASHA JAIN</t>
  </si>
  <si>
    <t>JANARAL</t>
  </si>
  <si>
    <t>61044031206</t>
  </si>
  <si>
    <t>608183562129</t>
  </si>
  <si>
    <t>PRIDEEP JAIN</t>
  </si>
  <si>
    <t>KAPOR JAIN</t>
  </si>
  <si>
    <t>6252191002545</t>
  </si>
  <si>
    <t>238283924751</t>
  </si>
  <si>
    <t>RRIVEEN</t>
  </si>
  <si>
    <t>BATTU JAIN</t>
  </si>
  <si>
    <t>61165153126</t>
  </si>
  <si>
    <t>950024134643</t>
  </si>
  <si>
    <t>Dholikhar Karauli</t>
  </si>
  <si>
    <t>06390100022124</t>
  </si>
  <si>
    <t>862059060135</t>
  </si>
  <si>
    <t>Sadar Gali Karauli</t>
  </si>
  <si>
    <t>3033101004335</t>
  </si>
  <si>
    <t>755180550067</t>
  </si>
  <si>
    <t xml:space="preserve">Imran </t>
  </si>
  <si>
    <t>Chatikana Karauli</t>
  </si>
  <si>
    <t>Kirana</t>
  </si>
  <si>
    <t>3033101004337</t>
  </si>
  <si>
    <t>303933507993</t>
  </si>
  <si>
    <t>Iushub Khan</t>
  </si>
  <si>
    <t>Gadhachandra Ji</t>
  </si>
  <si>
    <t>Ayran Store</t>
  </si>
  <si>
    <t>61090750156</t>
  </si>
  <si>
    <t>514994669985</t>
  </si>
  <si>
    <t>Munna</t>
  </si>
  <si>
    <t>Bajeerur Gate Karauli</t>
  </si>
  <si>
    <t>3356510040</t>
  </si>
  <si>
    <t>380211218833</t>
  </si>
  <si>
    <t>Rashish Khan</t>
  </si>
  <si>
    <t>Kutkpur</t>
  </si>
  <si>
    <t>61224918455</t>
  </si>
  <si>
    <t>375616073054</t>
  </si>
  <si>
    <t xml:space="preserve">Tahira </t>
  </si>
  <si>
    <t>Chabaypada</t>
  </si>
  <si>
    <t>3603101002843</t>
  </si>
  <si>
    <t>948105691562</t>
  </si>
  <si>
    <t>Banki Hnd</t>
  </si>
  <si>
    <t>1947010023409</t>
  </si>
  <si>
    <t>591266647687</t>
  </si>
  <si>
    <t>Sippy Khan</t>
  </si>
  <si>
    <t>Nadoti</t>
  </si>
  <si>
    <t>61243232237 (New Account)</t>
  </si>
  <si>
    <t>669132513834</t>
  </si>
  <si>
    <t>Dulla Khan</t>
  </si>
  <si>
    <t>61243236967</t>
  </si>
  <si>
    <t>389593215290</t>
  </si>
  <si>
    <t>Noor Mohammed</t>
  </si>
  <si>
    <t>Hatbara Karauli</t>
  </si>
  <si>
    <t>84062200026305</t>
  </si>
  <si>
    <t>275944838362</t>
  </si>
  <si>
    <t>Abdul Sayid</t>
  </si>
  <si>
    <t>167200101001116</t>
  </si>
  <si>
    <t>303331290224</t>
  </si>
  <si>
    <t>Shakoor</t>
  </si>
  <si>
    <t>Gaddipura</t>
  </si>
  <si>
    <t>684602010002695</t>
  </si>
  <si>
    <t>659785590656</t>
  </si>
  <si>
    <t>Zakir Ulla</t>
  </si>
  <si>
    <t>General Store</t>
  </si>
  <si>
    <t>3033101004336</t>
  </si>
  <si>
    <t>400611561272</t>
  </si>
  <si>
    <t xml:space="preserve">Rahish </t>
  </si>
  <si>
    <t>Kutkpuir</t>
  </si>
  <si>
    <t>3356303420</t>
  </si>
  <si>
    <t>687452713537</t>
  </si>
  <si>
    <t>Ramjan Ahmed</t>
  </si>
  <si>
    <t>51087785668</t>
  </si>
  <si>
    <t>602710203827</t>
  </si>
  <si>
    <t>41530100006178</t>
  </si>
  <si>
    <t>751186784586</t>
  </si>
  <si>
    <t>Fajal Rahman</t>
  </si>
  <si>
    <t>Electrical</t>
  </si>
  <si>
    <t>1589104000004370</t>
  </si>
  <si>
    <t>226637146715</t>
  </si>
  <si>
    <r>
      <t xml:space="preserve">                      </t>
    </r>
    <r>
      <rPr>
        <sz val="10"/>
        <color theme="1"/>
        <rFont val="DevLys 010"/>
      </rPr>
      <t>Øekad i-  ¼  ½@vkj,e,QMhlhlh@2014&amp;15@</t>
    </r>
  </si>
  <si>
    <t>Loanee Bank A/C Number</t>
  </si>
  <si>
    <t>Aadhar  Number</t>
  </si>
  <si>
    <t>Juber Khan Faruki</t>
  </si>
  <si>
    <t>Riyaz Ahmad</t>
  </si>
  <si>
    <t>Islam Colony, Ghareda Road, Hindon City, Karouli</t>
  </si>
  <si>
    <t>Bsc Nursing</t>
  </si>
  <si>
    <t>7.4.11</t>
  </si>
  <si>
    <t>29.10.14</t>
  </si>
  <si>
    <t>IV</t>
  </si>
  <si>
    <t>Kashif Ahmed Faruki</t>
  </si>
  <si>
    <t>Iftikhar Ahmed</t>
  </si>
  <si>
    <t>Kajivada, TodaBhim, Karouli</t>
  </si>
  <si>
    <t>B.M.CH.R.C. College of Nursing, Jaipur</t>
  </si>
  <si>
    <t>GNM</t>
  </si>
  <si>
    <t>iii year</t>
  </si>
  <si>
    <t>28.3.12</t>
  </si>
  <si>
    <t>22.8.14</t>
  </si>
  <si>
    <t>Umar Khan</t>
  </si>
  <si>
    <t>Mohd. Iqbal</t>
  </si>
  <si>
    <t>Near Bagur Bali, Maszid Chatikana Bajar, Karouli</t>
  </si>
  <si>
    <t>BUMS Rajputana Unani Medical College Hospital &amp; Research Center, Jaipur</t>
  </si>
  <si>
    <t>24.9.13</t>
  </si>
  <si>
    <t>21.11.14</t>
  </si>
  <si>
    <t>Said Khan</t>
  </si>
  <si>
    <t>Sahabuddin</t>
  </si>
  <si>
    <t>Byana Mode, Hondon, Karouli</t>
  </si>
  <si>
    <t>Govt. Abhiyantriki Mahavidhyalaya, Jhalawar</t>
  </si>
  <si>
    <t>Jodhpur University</t>
  </si>
  <si>
    <t>B.Tech</t>
  </si>
  <si>
    <t>iv year</t>
  </si>
  <si>
    <t>30.12.14</t>
  </si>
  <si>
    <t>29.5.14</t>
  </si>
  <si>
    <t>Amuruddin Khan</t>
  </si>
  <si>
    <t>Fakaruddin Khan</t>
  </si>
  <si>
    <t>Bhatta Colony, Hindon City, Karouli</t>
  </si>
  <si>
    <t>Apex Institute of Engineering &amp; Tech. Jaipur</t>
  </si>
  <si>
    <t>Jodhpur University, Jodhpur</t>
  </si>
  <si>
    <t>BCA</t>
  </si>
  <si>
    <t>IV YEAR</t>
  </si>
  <si>
    <t>9.12.14</t>
  </si>
  <si>
    <t>Saddam Baig</t>
  </si>
  <si>
    <t>Ajaj Baig</t>
  </si>
  <si>
    <t>Bagur Wali Masjid Ke Pass, Chatikwa, Karouli</t>
  </si>
  <si>
    <t>Rajasthan Unani Medical College &amp; Hospital Jagdamba Colony, Agra Road, Jaipur</t>
  </si>
  <si>
    <t>Jaipur University</t>
  </si>
  <si>
    <t>BUMS</t>
  </si>
  <si>
    <t>III</t>
  </si>
  <si>
    <t>Sajid Ali Khan</t>
  </si>
  <si>
    <t>Majid Khan</t>
  </si>
  <si>
    <t>Jhareda Road Islam Colony, Hindaun city Distt- Karauli</t>
  </si>
  <si>
    <t>Humdard Unani Medical College, Delhi</t>
  </si>
  <si>
    <t>Delhi University</t>
  </si>
  <si>
    <t>M.C.A.</t>
  </si>
  <si>
    <t>7.11.12</t>
  </si>
  <si>
    <t>Shahrukh Khan</t>
  </si>
  <si>
    <t>Salam Khan</t>
  </si>
  <si>
    <t>Salempur Tehsil Sapotra Distt- Karauli</t>
  </si>
  <si>
    <t>Rajdhani Eningeering College, Jaipur</t>
  </si>
  <si>
    <t>Rajasthan Technical University, Kota</t>
  </si>
  <si>
    <t>B.Tech.</t>
  </si>
  <si>
    <t>Mahir Danish</t>
  </si>
  <si>
    <t>Mohmmad Yunus</t>
  </si>
  <si>
    <t>173 Biyaniya Pada Hindaun City Dist-Karauli</t>
  </si>
  <si>
    <t>Vivekanand Institute of Technology (East), Jagatpura, Jaipur</t>
  </si>
  <si>
    <t>22.1.15</t>
  </si>
  <si>
    <t>61155452219</t>
  </si>
  <si>
    <t>366791969487</t>
  </si>
  <si>
    <t>Salman Khan</t>
  </si>
  <si>
    <t>Siraj Ahmad</t>
  </si>
  <si>
    <t>Jhareda Road ,Islam Colony Hindaun City</t>
  </si>
  <si>
    <t>Allana Institute fo Management Science, Pune (Maharastra)</t>
  </si>
  <si>
    <t>22.01.15</t>
  </si>
  <si>
    <t>013200101035686</t>
  </si>
  <si>
    <t>337464575916</t>
  </si>
  <si>
    <t>Samir Khan</t>
  </si>
  <si>
    <t>Late. Shabbir Khan</t>
  </si>
  <si>
    <t>Ni.- Bagur Wali, Masjid Ke Pass, Chatikana, Dist-Karauli</t>
  </si>
  <si>
    <t>Irshad Medical Institute of Nursing Education, Jaipur</t>
  </si>
  <si>
    <t>RUHS, Jaipur</t>
  </si>
  <si>
    <t>Nursing</t>
  </si>
  <si>
    <t>4069000100048000</t>
  </si>
  <si>
    <t>462996681403</t>
  </si>
  <si>
    <r>
      <t xml:space="preserve">NMDFC Share (70% </t>
    </r>
    <r>
      <rPr>
        <b/>
        <sz val="12"/>
        <color theme="1"/>
        <rFont val="DevLys 010"/>
      </rPr>
      <t>dk</t>
    </r>
    <r>
      <rPr>
        <b/>
        <sz val="12"/>
        <color theme="1"/>
        <rFont val="Calibri"/>
        <family val="2"/>
        <scheme val="minor"/>
      </rPr>
      <t xml:space="preserve"> 90%)</t>
    </r>
  </si>
  <si>
    <t>Policy No.</t>
  </si>
  <si>
    <t>MOHAMMAD IQUBAL</t>
  </si>
  <si>
    <t>HUSIN KHAN</t>
  </si>
  <si>
    <t>GARKHERA</t>
  </si>
  <si>
    <t>LOHARI WORKS</t>
  </si>
  <si>
    <t>6.7.15</t>
  </si>
  <si>
    <t>14420100001455</t>
  </si>
  <si>
    <t>969472663463</t>
  </si>
  <si>
    <t>199869755</t>
  </si>
  <si>
    <t>PARASH CHAND JAIN</t>
  </si>
  <si>
    <t>RAMSAWROOP JAIN</t>
  </si>
  <si>
    <t>51055691914</t>
  </si>
  <si>
    <t>784275896459</t>
  </si>
  <si>
    <t>199869757</t>
  </si>
  <si>
    <t>SONU KHAN</t>
  </si>
  <si>
    <t>41530100010684</t>
  </si>
  <si>
    <t>629409817443</t>
  </si>
  <si>
    <t>199869758</t>
  </si>
  <si>
    <t>MOHAMMAD ASLAM</t>
  </si>
  <si>
    <t>61092562219</t>
  </si>
  <si>
    <t>893713519339</t>
  </si>
  <si>
    <t>199869756</t>
  </si>
  <si>
    <t>AFSANA</t>
  </si>
  <si>
    <t xml:space="preserve">RIJWAN </t>
  </si>
  <si>
    <t>07008100002188</t>
  </si>
  <si>
    <t>988880207485</t>
  </si>
  <si>
    <t>199922676</t>
  </si>
  <si>
    <t xml:space="preserve">RAHEESH </t>
  </si>
  <si>
    <t>MUNNA KHAN</t>
  </si>
  <si>
    <t>IRON WORKS</t>
  </si>
  <si>
    <t>1947010015738</t>
  </si>
  <si>
    <t>702702163484</t>
  </si>
  <si>
    <t>199922677</t>
  </si>
  <si>
    <t>Azaz Baig</t>
  </si>
  <si>
    <t>4.5.15</t>
  </si>
  <si>
    <t>06390100017677</t>
  </si>
  <si>
    <t>915516413851</t>
  </si>
  <si>
    <t>[kq'khZn vgen@Jh jetkuh [kku</t>
  </si>
  <si>
    <t>GANGAPURCITY</t>
  </si>
  <si>
    <t>19.8.15</t>
  </si>
  <si>
    <t>Islam Khan</t>
  </si>
  <si>
    <t>Ajij Khan</t>
  </si>
  <si>
    <t>Around The. Mandrayal</t>
  </si>
  <si>
    <t xml:space="preserve"> Karouli</t>
  </si>
  <si>
    <t>Book Seller</t>
  </si>
  <si>
    <t>25.8.15</t>
  </si>
  <si>
    <t>06390100014411</t>
  </si>
  <si>
    <t>263282787332</t>
  </si>
  <si>
    <t>Baskar Khatun</t>
  </si>
  <si>
    <t>Mehmud Khan</t>
  </si>
  <si>
    <t>61210876698</t>
  </si>
  <si>
    <t>897733919351</t>
  </si>
  <si>
    <t>Shamshad Khan</t>
  </si>
  <si>
    <t>Samsuddin Khan</t>
  </si>
  <si>
    <t>Machenic</t>
  </si>
  <si>
    <t>61045075196</t>
  </si>
  <si>
    <t>406195320015</t>
  </si>
  <si>
    <t xml:space="preserve">Jareena </t>
  </si>
  <si>
    <t>Jafru</t>
  </si>
  <si>
    <t>Hinduan</t>
  </si>
  <si>
    <t>1947010029403</t>
  </si>
  <si>
    <t>309799729551</t>
  </si>
  <si>
    <t>Rafik</t>
  </si>
  <si>
    <t>41530100003955</t>
  </si>
  <si>
    <t>574477496194</t>
  </si>
  <si>
    <t>Imran Khan</t>
  </si>
  <si>
    <t>Abdul Halim</t>
  </si>
  <si>
    <t>61253846608</t>
  </si>
  <si>
    <t>444793803138</t>
  </si>
  <si>
    <t>Babu</t>
  </si>
  <si>
    <t>Nabab Luhar</t>
  </si>
  <si>
    <t>Dhindora</t>
  </si>
  <si>
    <t>Krishi</t>
  </si>
  <si>
    <t>16240100009522</t>
  </si>
  <si>
    <t>683490074644</t>
  </si>
  <si>
    <t>Usman</t>
  </si>
  <si>
    <t>Peeruddin</t>
  </si>
  <si>
    <t>Jali Sekshan</t>
  </si>
  <si>
    <t>16240100011565</t>
  </si>
  <si>
    <t>559162545139</t>
  </si>
  <si>
    <t>Anis</t>
  </si>
  <si>
    <t>Kallu</t>
  </si>
  <si>
    <t>Masalpur</t>
  </si>
  <si>
    <t>Lohari</t>
  </si>
  <si>
    <t>41350100002185</t>
  </si>
  <si>
    <t>306647640867</t>
  </si>
  <si>
    <t>Veena</t>
  </si>
  <si>
    <t>Munsi</t>
  </si>
  <si>
    <t>07000100021038</t>
  </si>
  <si>
    <t>900671111748</t>
  </si>
  <si>
    <t>Akaram</t>
  </si>
  <si>
    <t>747710110000531</t>
  </si>
  <si>
    <t>567529666498</t>
  </si>
  <si>
    <t>Atik Ahmad</t>
  </si>
  <si>
    <t>Laik Ahmed</t>
  </si>
  <si>
    <t>Todabhim</t>
  </si>
  <si>
    <t>61258796808</t>
  </si>
  <si>
    <t>511520919481</t>
  </si>
  <si>
    <t>Aftab Khan</t>
  </si>
  <si>
    <t>Japhar Ahmed</t>
  </si>
  <si>
    <t>61258796819</t>
  </si>
  <si>
    <t>830030229123</t>
  </si>
  <si>
    <t>Kamruddin Khan</t>
  </si>
  <si>
    <t>Husaini Khan</t>
  </si>
  <si>
    <t>Mahaveer Ji</t>
  </si>
  <si>
    <t>01190100025546</t>
  </si>
  <si>
    <t>689544783047</t>
  </si>
  <si>
    <t>Ayayub Khan</t>
  </si>
  <si>
    <t>Mangtu Khan</t>
  </si>
  <si>
    <t>Muslim Mohalla, Akbarpu Sri Mahaveer Ji, DT-Karauli</t>
  </si>
  <si>
    <t>61261217025</t>
  </si>
  <si>
    <t>628213702784</t>
  </si>
  <si>
    <t>Muphid Khan</t>
  </si>
  <si>
    <t>Gavadi Meena, Dhanalpur, Karauli, Rajasthan</t>
  </si>
  <si>
    <t>7572000100032610</t>
  </si>
  <si>
    <t>439343557934</t>
  </si>
  <si>
    <t>Ali Baksh</t>
  </si>
  <si>
    <t>Shakul Ali</t>
  </si>
  <si>
    <t>Khera Hinduan</t>
  </si>
  <si>
    <t>41280100001306</t>
  </si>
  <si>
    <t>286189732090</t>
  </si>
  <si>
    <t>Devendra Kumar Jain</t>
  </si>
  <si>
    <t>Ramkishor Jain</t>
  </si>
  <si>
    <t>Katakad</t>
  </si>
  <si>
    <t>Material</t>
  </si>
  <si>
    <t>686301525871</t>
  </si>
  <si>
    <t>380647568279</t>
  </si>
  <si>
    <t>jktLFkku vYila[;d foRr ,oa fodkl lgdkjh fuxe fyfeVsM+</t>
  </si>
  <si>
    <t xml:space="preserve">ykHkkfFka;ksa dh oxZ okbZt lwph </t>
  </si>
  <si>
    <t>_.k olwyh fdLrksa dk fooj.k ¼fnukad 12-04-2005½</t>
  </si>
  <si>
    <t>o"kZ 2002&amp;03 ls 2004&amp;05 rd</t>
  </si>
  <si>
    <t>Ø-la-</t>
  </si>
  <si>
    <t>ykHkkFkhZ dk uke</t>
  </si>
  <si>
    <t>ykHkkFkhZ dk LFkkbZ irk o ftyk</t>
  </si>
  <si>
    <t>;kstuk dk uke</t>
  </si>
  <si>
    <r>
      <t xml:space="preserve">jkf'k ¼ </t>
    </r>
    <r>
      <rPr>
        <b/>
        <sz val="10"/>
        <rFont val="Calibri"/>
        <family val="2"/>
      </rPr>
      <t>N.M.D.F.C.</t>
    </r>
    <r>
      <rPr>
        <b/>
        <sz val="10"/>
        <rFont val="DevLys 010"/>
      </rPr>
      <t xml:space="preserve">   dk fgLlk½</t>
    </r>
  </si>
  <si>
    <t>fd'rksa dh la[;k</t>
  </si>
  <si>
    <t xml:space="preserve"> fd'r dh jkf'k</t>
  </si>
  <si>
    <r>
      <rPr>
        <b/>
        <sz val="10"/>
        <rFont val="Calibri"/>
        <family val="2"/>
      </rPr>
      <t>DLA/PM</t>
    </r>
    <r>
      <rPr>
        <b/>
        <sz val="10"/>
        <rFont val="DevLys 010"/>
      </rPr>
      <t xml:space="preserve"> vuqtk fuxe }kjk _.k forj.k dk </t>
    </r>
    <r>
      <rPr>
        <b/>
        <sz val="10"/>
        <rFont val="Calibri"/>
        <family val="2"/>
      </rPr>
      <t>D.D.No. &amp; Dt.)</t>
    </r>
  </si>
  <si>
    <t>ns; fd'rksa dh la[;k   ¼01-10--09½</t>
  </si>
  <si>
    <t>vc rc cdk;k C;kt</t>
  </si>
  <si>
    <r>
      <t xml:space="preserve">01-10-09 rd izkIr dh tkus okyh jkf'k </t>
    </r>
    <r>
      <rPr>
        <b/>
        <sz val="10"/>
        <rFont val="Calibri"/>
        <family val="2"/>
      </rPr>
      <t>(6x8)</t>
    </r>
  </si>
  <si>
    <t>dqy izkIr jkf'k</t>
  </si>
  <si>
    <t xml:space="preserve">31-03-05 rd cdk;k jkf'k </t>
  </si>
  <si>
    <t>olwyh dh fd'rksa dk fooj.k</t>
  </si>
  <si>
    <t>I</t>
  </si>
  <si>
    <t>II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</si>
  <si>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</si>
  <si>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</si>
  <si>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</si>
  <si>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</si>
  <si>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</si>
  <si>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</si>
  <si>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</si>
  <si>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</si>
  <si>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</si>
  <si>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</si>
  <si>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</si>
  <si>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</si>
  <si>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</si>
  <si>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</si>
  <si>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</si>
  <si>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</si>
  <si>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 xml:space="preserve">Sex </t>
  </si>
  <si>
    <t>Category</t>
  </si>
  <si>
    <t>;ksx</t>
  </si>
  <si>
    <t>eqy</t>
  </si>
  <si>
    <t>C;kt</t>
  </si>
  <si>
    <t>ns; fnuka-</t>
  </si>
  <si>
    <t>izkfIr fnuka-</t>
  </si>
  <si>
    <t>eqy-</t>
  </si>
  <si>
    <t>Amount</t>
  </si>
  <si>
    <t>Agriculture</t>
  </si>
  <si>
    <t>S.Industries</t>
  </si>
  <si>
    <t>Handicraft</t>
  </si>
  <si>
    <t>Technical</t>
  </si>
  <si>
    <t>Transport</t>
  </si>
  <si>
    <t>Education</t>
  </si>
  <si>
    <t>Jh v- tCckj@Jh v-jghe</t>
  </si>
  <si>
    <t>fjis;j nqdku</t>
  </si>
  <si>
    <t xml:space="preserve">                          (21-03-2003)</t>
  </si>
  <si>
    <t>21/6/03</t>
  </si>
  <si>
    <t>14/7/03</t>
  </si>
  <si>
    <t xml:space="preserve"> </t>
  </si>
  <si>
    <t>Jh jghe csx@Jh vQlj csx</t>
  </si>
  <si>
    <t>Vw Oghyj fjis;j</t>
  </si>
  <si>
    <t xml:space="preserve">                         (21-03-2003)</t>
  </si>
  <si>
    <t>26/7/03</t>
  </si>
  <si>
    <t>Jh vCnqy tCckj [kkWa@Jh vCnqy ldwj [kkWa</t>
  </si>
  <si>
    <t>xtd] irklk] cwjk nqdku</t>
  </si>
  <si>
    <t>Jh bZj'kkn vyh@Jh v[rj vyh</t>
  </si>
  <si>
    <t>djksyh</t>
  </si>
  <si>
    <t>yksgs dk dk;Z cDlk ,oa fdokM+</t>
  </si>
  <si>
    <t>24-02-09</t>
  </si>
  <si>
    <t>Jh vehu@Jh v- jgeku</t>
  </si>
  <si>
    <t>twrs pIiy nqdku</t>
  </si>
  <si>
    <t>Jh bdjkeqíhu [kkWa@Jh tekyqíhu [kkWa</t>
  </si>
  <si>
    <t>lkbZdy lsy o ejEer</t>
  </si>
  <si>
    <t>Jh 'kkfgn [kkWa@Jh bekeqíhu [kkWa</t>
  </si>
  <si>
    <t>jksfyax 'kVj dh nqdku</t>
  </si>
  <si>
    <t xml:space="preserve">                         (25-03-2003)</t>
  </si>
  <si>
    <t>25/6/03</t>
  </si>
  <si>
    <t>Jh 'kdhyqíhu@Jh tekyqíhu</t>
  </si>
  <si>
    <t>dlhnk ,oa Nikbz dk;Z</t>
  </si>
  <si>
    <t xml:space="preserve">Jh esEcj@Jh dkyw </t>
  </si>
  <si>
    <t>ehV dh nqdku</t>
  </si>
  <si>
    <t xml:space="preserve">                         (25-04-2003)</t>
  </si>
  <si>
    <t>25/7/03</t>
  </si>
  <si>
    <t>Jh 'kjhQ@Jh lyhe [kku</t>
  </si>
  <si>
    <t>cqjk irklk</t>
  </si>
  <si>
    <t>060873                (17-08-2004)</t>
  </si>
  <si>
    <t>Nov.04</t>
  </si>
  <si>
    <t>16-05-06</t>
  </si>
  <si>
    <t>22-06-09</t>
  </si>
  <si>
    <t>Jh lqyseku@Jh vCnqy gyhe</t>
  </si>
  <si>
    <t>/kkxk cVu</t>
  </si>
  <si>
    <t>820882                (13-10-2004)</t>
  </si>
  <si>
    <t>Dec.04</t>
  </si>
  <si>
    <t>08-08-05</t>
  </si>
  <si>
    <t>Jh jlhn eksgEen@Jh eksgEen mej</t>
  </si>
  <si>
    <t>pwfM;ksa dh nqdku</t>
  </si>
  <si>
    <t>185631                (10-12-2004)</t>
  </si>
  <si>
    <t>Mar.05</t>
  </si>
  <si>
    <t>23-02-07</t>
  </si>
  <si>
    <t>Jh jQhd @Jh 'kdwj</t>
  </si>
  <si>
    <t>ijpwuh nqdku</t>
  </si>
  <si>
    <t>060865                (04-08-2004)</t>
  </si>
  <si>
    <t>9-11-05</t>
  </si>
  <si>
    <t>08-02-06</t>
  </si>
  <si>
    <t>29-08-06</t>
  </si>
  <si>
    <t>18-02-08</t>
  </si>
  <si>
    <t>Jh vCnqy tCckj@ vCnqy xQwj</t>
  </si>
  <si>
    <t>esyk xsV] djkSyh</t>
  </si>
  <si>
    <t>fdjk.kk LVksj</t>
  </si>
  <si>
    <t>147395-96/       31-01-06</t>
  </si>
  <si>
    <t>31-03-06</t>
  </si>
  <si>
    <t>Jh lkfnd [kku@ vlye [kkWa</t>
  </si>
  <si>
    <t>ikpuk] djkSyh</t>
  </si>
  <si>
    <t>QksVksxzkQh</t>
  </si>
  <si>
    <t>590317/         28-03-06         590321/       30-03-06</t>
  </si>
  <si>
    <t>30-06-06</t>
  </si>
  <si>
    <t>24-05-08</t>
  </si>
  <si>
    <t xml:space="preserve">Jh v;~;wc@ c'khj </t>
  </si>
  <si>
    <t>cthjiqjk xsV okgj] djkSyh</t>
  </si>
  <si>
    <t>MS;jh ¼HkSal½</t>
  </si>
  <si>
    <t>590322/       30-03-06</t>
  </si>
  <si>
    <t>Jh vCnqy tCckj@ gQht [kkWa</t>
  </si>
  <si>
    <t>fpfduk Q'kZ ds ikl] [kkj jksM+] djkSyh</t>
  </si>
  <si>
    <t>590301/       16-03-06        590327/       31-03-06</t>
  </si>
  <si>
    <t>16-06-06</t>
  </si>
  <si>
    <t>Jh fiUVh@ fje&gt;kuh [kkWa</t>
  </si>
  <si>
    <t>okMZ ua- 9] djkSyh</t>
  </si>
  <si>
    <t>vkWVks fjis;j ikVZl</t>
  </si>
  <si>
    <t>590305/        16-03-06        590308/        17-03-06</t>
  </si>
  <si>
    <t xml:space="preserve">Jh foØe [kkWa@ uw:íhu </t>
  </si>
  <si>
    <t>fu- dSyknsoh] djkSyh</t>
  </si>
  <si>
    <t>vkWVks Vk;j iapj</t>
  </si>
  <si>
    <t>590310/       17-03-06        590311/        20-03-06</t>
  </si>
  <si>
    <t>17-06-06</t>
  </si>
  <si>
    <t>Jh v'kQkd [kkWa@ vCnqy jghe [kkWa</t>
  </si>
  <si>
    <t>pkfdikM+k &lt;ksyh;kj] djkSyh</t>
  </si>
  <si>
    <t>590306/      17-03-06       590312/        31-03-06</t>
  </si>
  <si>
    <t xml:space="preserve">Jh jghl [kkWa@ lelqíhu </t>
  </si>
  <si>
    <t>fu- othjiqjk xsV ds ckgj] djkSyh</t>
  </si>
  <si>
    <t>Qy dh nqdku</t>
  </si>
  <si>
    <t>590330/      31-03-06</t>
  </si>
  <si>
    <t>01-07-06</t>
  </si>
  <si>
    <t>Jh lghn@ le'kqíhu</t>
  </si>
  <si>
    <t>othjiqjk xsV ds ckgj] djkSyh</t>
  </si>
  <si>
    <t>Ms;jh ¼xk;½</t>
  </si>
  <si>
    <t>590334/     18-04-06</t>
  </si>
  <si>
    <t>18-07-06</t>
  </si>
  <si>
    <t xml:space="preserve">Jherh eqQhl mQZ eqfln@ lyke </t>
  </si>
  <si>
    <t>efugkjh dh nqdku</t>
  </si>
  <si>
    <t>590345/      05-05-06</t>
  </si>
  <si>
    <t>05-08-06</t>
  </si>
  <si>
    <t>Jh rlnqd gqlSu@ rtEeqy gqlSu</t>
  </si>
  <si>
    <t>vkWaVks fjD'kk</t>
  </si>
  <si>
    <t>074064/          12-06-06</t>
  </si>
  <si>
    <t>12-09-06</t>
  </si>
  <si>
    <t>Jh valkj vgen@ vljkn vgen</t>
  </si>
  <si>
    <t>200284/      23-04-07         201202/              11-05-07</t>
  </si>
  <si>
    <t>23-07-07</t>
  </si>
  <si>
    <t>24-04-09</t>
  </si>
  <si>
    <t xml:space="preserve">Jh rkS'khQ vgen@ ljQqíhu </t>
  </si>
  <si>
    <t>&lt;ksyh[kkj] djkSyh</t>
  </si>
  <si>
    <t>VkbZi lSUVj</t>
  </si>
  <si>
    <t>200277/             19-04-07           201203/            11-05-07</t>
  </si>
  <si>
    <t>19-07-07</t>
  </si>
  <si>
    <t>Jh uwj eksgEen@ vCnqy jtkd</t>
  </si>
  <si>
    <t>ÅV xkMh</t>
  </si>
  <si>
    <t>200297/            05-05-07</t>
  </si>
  <si>
    <t>05-08-07</t>
  </si>
  <si>
    <t>Jh uokc@ vYyknhu</t>
  </si>
  <si>
    <t>fuoklh xsjbZ] djkSyh</t>
  </si>
  <si>
    <t>d'khnk dkjh</t>
  </si>
  <si>
    <t>201232/         28-05-07          201976/          30-06-07</t>
  </si>
  <si>
    <t>28-08-07</t>
  </si>
  <si>
    <t>Jh lkcw Qdhj@ eqU'kh Qdhj</t>
  </si>
  <si>
    <t>fuoklh dSyknsoh] djkSyh</t>
  </si>
  <si>
    <t>isUVjh</t>
  </si>
  <si>
    <t>201222/           22-05-07           201208/         19-05-07</t>
  </si>
  <si>
    <t>22-08-07</t>
  </si>
  <si>
    <t>Jh Jh uQhl vgen@ eatwj vgen</t>
  </si>
  <si>
    <t>fuoklh] iBku f[kMfd;ka] djkSyh</t>
  </si>
  <si>
    <t>Ms;jh ¼HkSal½</t>
  </si>
  <si>
    <t>201234/           28-05-07</t>
  </si>
  <si>
    <t>Jh 'kCchj@ xqyke jlwy] pVhduk</t>
  </si>
  <si>
    <t>fuoklh djkSyh</t>
  </si>
  <si>
    <t>jsfMesM xkjesUV~l</t>
  </si>
  <si>
    <t>201955/       12-06-07</t>
  </si>
  <si>
    <t>12-09-07</t>
  </si>
  <si>
    <t>Jh mLeku [kku@ vCnqy lÙkkj</t>
  </si>
  <si>
    <t xml:space="preserve"> fuoklh djkSyh</t>
  </si>
  <si>
    <t>tujy LVksj</t>
  </si>
  <si>
    <t xml:space="preserve">201235/       28-05-07         201961/            22-06-07  </t>
  </si>
  <si>
    <t>Jh lkftn [kku@ they [kku</t>
  </si>
  <si>
    <t>fg.Mksu xsV] djkSyh</t>
  </si>
  <si>
    <t>73163/     31-07-07    73177/     17-08-07</t>
  </si>
  <si>
    <t>30-10-07</t>
  </si>
  <si>
    <t>Jh uQhl vgen@ vehj glu</t>
  </si>
  <si>
    <t>eksjh dh efLtn ds ikl]pVhduk]  djkSyh</t>
  </si>
  <si>
    <t>QksVks xzkQh</t>
  </si>
  <si>
    <t>974885/   31-03-08   208618/   19-04-08</t>
  </si>
  <si>
    <t>31-06-08</t>
  </si>
  <si>
    <t>Jh nkmn osx@ ,stkt osx</t>
  </si>
  <si>
    <t>lnj dh xyh] pVhduk] djkSyh</t>
  </si>
  <si>
    <t>f'k{kk+ _.k ¼ch;w,e,l½ ;qukuh</t>
  </si>
  <si>
    <t>205921/  29-02-08</t>
  </si>
  <si>
    <t>29-05-08</t>
  </si>
  <si>
    <t>Jh eksgEen [kkfyn [kku@ vCnqy tCckj [kku</t>
  </si>
  <si>
    <t>okxqj okyh efLtn ds ikl] pVhduk] djkSyh</t>
  </si>
  <si>
    <t>[kkn cht dh nqdku</t>
  </si>
  <si>
    <t>208155/   24-03-08</t>
  </si>
  <si>
    <t>34-06-08</t>
  </si>
  <si>
    <t>Jh eksgEen vkckn [kku@ vCnqy tCckj [kku</t>
  </si>
  <si>
    <t>esMhdy LVksj</t>
  </si>
  <si>
    <t>208154/   24-03-08</t>
  </si>
  <si>
    <t>24-06-08</t>
  </si>
  <si>
    <t>Jh ,tkt vgen@ v'kQkd vgen ¼&lt;ksyh [kkWa½</t>
  </si>
  <si>
    <t>vkWVksfjD'kk ikVZl</t>
  </si>
  <si>
    <t>015333/  22-02-08</t>
  </si>
  <si>
    <t>22-05-08</t>
  </si>
  <si>
    <t>Jh vdje [kku@ vlye [kku</t>
  </si>
  <si>
    <t>ikpuk dkWayksuh] djkSyh</t>
  </si>
  <si>
    <t>208639/  13-05-08</t>
  </si>
  <si>
    <t>13/08/2008</t>
  </si>
  <si>
    <t>Jh ;qlqQ [kkWa@eqQhn [kkWa</t>
  </si>
  <si>
    <t>pVhduk okMZ lnj dh xyh] djkSyh</t>
  </si>
  <si>
    <t>ek:rh osu</t>
  </si>
  <si>
    <t>820858/  11-07-08</t>
  </si>
  <si>
    <t>11/10/2008</t>
  </si>
  <si>
    <t xml:space="preserve">Jh vCnqy jlhn@ gehn </t>
  </si>
  <si>
    <t>ekSgYyk NrikM+k] dgkj ?kVk] djkSyh</t>
  </si>
  <si>
    <t xml:space="preserve">twrk pIiy </t>
  </si>
  <si>
    <t xml:space="preserve">185631-32/ 10-11-04 </t>
  </si>
  <si>
    <t>10/2/2005</t>
  </si>
  <si>
    <t>Jh bdcky vyh@ vdcj vyh</t>
  </si>
  <si>
    <t>fuoklh fulwjk] rg- VksMkHkhe] djkSyh</t>
  </si>
  <si>
    <t>'kSf{kd _.k ¼,echch,l½ 1 fd'r</t>
  </si>
  <si>
    <t>233277/ 4-06-09</t>
  </si>
  <si>
    <t>Nil</t>
  </si>
  <si>
    <t>Jahid Khan</t>
  </si>
  <si>
    <t>Hamida Khan</t>
  </si>
  <si>
    <t>Furnitutre</t>
  </si>
  <si>
    <t>7.1.15</t>
  </si>
  <si>
    <t>9.12.15</t>
  </si>
  <si>
    <t>4161000100127098</t>
  </si>
  <si>
    <t>635265867156</t>
  </si>
  <si>
    <t>199924066</t>
  </si>
  <si>
    <t>Shafu Ulla Khan</t>
  </si>
  <si>
    <t>Shafi Ulla Khan</t>
  </si>
  <si>
    <t xml:space="preserve">Karauli </t>
  </si>
  <si>
    <t>Hotel</t>
  </si>
  <si>
    <t>4069000100075013</t>
  </si>
  <si>
    <t>805602463153</t>
  </si>
  <si>
    <t>199320744</t>
  </si>
  <si>
    <t>Sanjeev Kumar Jain</t>
  </si>
  <si>
    <t>Kailash Chand Jain</t>
  </si>
  <si>
    <t>Gate Dibbay</t>
  </si>
  <si>
    <t>06390100004210</t>
  </si>
  <si>
    <t>20368094314858</t>
  </si>
  <si>
    <t>199877099  199877266</t>
  </si>
  <si>
    <t>27.10.15</t>
  </si>
  <si>
    <t>478152467</t>
  </si>
  <si>
    <t>199922693</t>
  </si>
  <si>
    <t>478152468</t>
  </si>
  <si>
    <t xml:space="preserve">Female </t>
  </si>
  <si>
    <t>199923128</t>
  </si>
  <si>
    <t>199869934</t>
  </si>
  <si>
    <t>478152469</t>
  </si>
  <si>
    <t>199869933</t>
  </si>
  <si>
    <t>478152464</t>
  </si>
  <si>
    <t>478152421</t>
  </si>
  <si>
    <t>199923134</t>
  </si>
  <si>
    <t>478152463</t>
  </si>
  <si>
    <t>478152466</t>
  </si>
  <si>
    <t>478152465</t>
  </si>
  <si>
    <t>07008100002902</t>
  </si>
  <si>
    <t>199923133</t>
  </si>
  <si>
    <t>199923139</t>
  </si>
  <si>
    <t>07000100009986</t>
  </si>
  <si>
    <t>199923284</t>
  </si>
  <si>
    <t>478152478</t>
  </si>
  <si>
    <t>01190100014178</t>
  </si>
  <si>
    <t>199923294</t>
  </si>
  <si>
    <t>01190100023056</t>
  </si>
  <si>
    <t>199923293</t>
  </si>
  <si>
    <t>01190100025488</t>
  </si>
  <si>
    <t>199923302</t>
  </si>
  <si>
    <t>07008100002581</t>
  </si>
  <si>
    <t>199922681</t>
  </si>
  <si>
    <t>199923292</t>
  </si>
  <si>
    <t>4161000100078442</t>
  </si>
  <si>
    <t>199923242</t>
  </si>
  <si>
    <t>478152460</t>
  </si>
  <si>
    <t>199869979</t>
  </si>
  <si>
    <t>199869936</t>
  </si>
  <si>
    <t>Asif</t>
  </si>
  <si>
    <t>199924157</t>
  </si>
  <si>
    <t>Jamaluddin Khan</t>
  </si>
  <si>
    <t>06252010011610</t>
  </si>
  <si>
    <t>199924610</t>
  </si>
  <si>
    <t>Mohammad Istak</t>
  </si>
  <si>
    <t>199924611</t>
  </si>
  <si>
    <t>Farukh</t>
  </si>
  <si>
    <t>Fakruddin</t>
  </si>
  <si>
    <t>06390100005405</t>
  </si>
  <si>
    <t>199924667</t>
  </si>
  <si>
    <t>Zareena</t>
  </si>
  <si>
    <t>478113777</t>
  </si>
  <si>
    <t>Halim</t>
  </si>
  <si>
    <t>478152422</t>
  </si>
  <si>
    <t>Munshi</t>
  </si>
  <si>
    <t>478113775</t>
  </si>
  <si>
    <t>Mohammad Iliyas Khan</t>
  </si>
  <si>
    <t>Chand Mohammad</t>
  </si>
  <si>
    <t>Ni. Jatnagla, Tehsil-Hindaun Karauli</t>
  </si>
  <si>
    <t>_</t>
  </si>
  <si>
    <t>Civil Engineering</t>
  </si>
  <si>
    <t>Rajkiya Politechnic University Ajmer</t>
  </si>
  <si>
    <t xml:space="preserve">3 Years </t>
  </si>
  <si>
    <t>24.11.15</t>
  </si>
  <si>
    <t>61203460442</t>
  </si>
  <si>
    <t>538982320039</t>
  </si>
  <si>
    <t>199923291</t>
  </si>
  <si>
    <t>Navi Khan</t>
  </si>
  <si>
    <t>Munshi Khan</t>
  </si>
  <si>
    <t>Ritholi, Gaoda Meena, Karauli</t>
  </si>
  <si>
    <t>Hayward Institute of Nursing &amp; Science, Morar, Gwalior</t>
  </si>
  <si>
    <t>Jiwaji UniversityGwalior</t>
  </si>
  <si>
    <t>B.Sc Nursing</t>
  </si>
  <si>
    <t>4 Years</t>
  </si>
  <si>
    <t>31.12.15</t>
  </si>
  <si>
    <t>8.12.15</t>
  </si>
  <si>
    <t>06252191021607</t>
  </si>
  <si>
    <t>528305121648</t>
  </si>
  <si>
    <t>478152459</t>
  </si>
  <si>
    <t>AMIN KHAN</t>
  </si>
  <si>
    <t>MANGAL KHAN</t>
  </si>
  <si>
    <t>CHAINPURA NADOTI KARAULI</t>
  </si>
  <si>
    <t>MUSLIM</t>
  </si>
  <si>
    <t>KIRANA STOR</t>
  </si>
  <si>
    <t>22.3.16</t>
  </si>
  <si>
    <t>16.3.16</t>
  </si>
  <si>
    <t>61276727243</t>
  </si>
  <si>
    <t>318871600248</t>
  </si>
  <si>
    <t>NAVI KHA</t>
  </si>
  <si>
    <t xml:space="preserve">GAFUR </t>
  </si>
  <si>
    <t>MALOOPADA NADOTI KARAULI</t>
  </si>
  <si>
    <t>61285691269</t>
  </si>
  <si>
    <t>923653445179</t>
  </si>
  <si>
    <t>RAFIK KHAN</t>
  </si>
  <si>
    <t>HINDAUN ROAD NADOTI KARAULI</t>
  </si>
  <si>
    <t>61148930046</t>
  </si>
  <si>
    <t>818305395665</t>
  </si>
  <si>
    <t>AASHI KUMAR JAIN</t>
  </si>
  <si>
    <t>RAJMAL JAIN</t>
  </si>
  <si>
    <t>GUDHACHANDERJI</t>
  </si>
  <si>
    <t>RADEMANT</t>
  </si>
  <si>
    <t>51077539964</t>
  </si>
  <si>
    <t>478378683461</t>
  </si>
  <si>
    <t>SHAHRUKH KHAN</t>
  </si>
  <si>
    <t xml:space="preserve">BARKAT </t>
  </si>
  <si>
    <t>LAKH CHUDI</t>
  </si>
  <si>
    <t>61095277478</t>
  </si>
  <si>
    <t>993565872700</t>
  </si>
  <si>
    <t xml:space="preserve">FIROJ </t>
  </si>
  <si>
    <t>YASIN</t>
  </si>
  <si>
    <t>NEAR NO.2 SCHOOL TODABHIM</t>
  </si>
  <si>
    <t>GIFT STORE</t>
  </si>
  <si>
    <t xml:space="preserve">6931000100005030
</t>
  </si>
  <si>
    <t>532771421940</t>
  </si>
  <si>
    <t>IKABAL KHAN</t>
  </si>
  <si>
    <t>MOHMMAD HUSAIN</t>
  </si>
  <si>
    <t>AUTO RIKSA</t>
  </si>
  <si>
    <t>51108343153</t>
  </si>
  <si>
    <t>449244907159</t>
  </si>
  <si>
    <t>SAOOD AEHMAD</t>
  </si>
  <si>
    <t>ABDUL RAHMAN</t>
  </si>
  <si>
    <t>QUZI PADA TODABHIM</t>
  </si>
  <si>
    <t xml:space="preserve">41400100003576
</t>
  </si>
  <si>
    <t>262232239904</t>
  </si>
  <si>
    <t xml:space="preserve">SAMIM </t>
  </si>
  <si>
    <t>ISMILE KHAN</t>
  </si>
  <si>
    <t>GARHKHERA NADOTI KARAULI</t>
  </si>
  <si>
    <t xml:space="preserve">7845000100015449
</t>
  </si>
  <si>
    <t>868242999267</t>
  </si>
  <si>
    <t>ABDUL KALAM</t>
  </si>
  <si>
    <t>ISMUDDIN</t>
  </si>
  <si>
    <t>BAILDING</t>
  </si>
  <si>
    <t>61173291780</t>
  </si>
  <si>
    <t>325581942617</t>
  </si>
  <si>
    <t>VIKRAM KHAN</t>
  </si>
  <si>
    <t>BINDU KHAN</t>
  </si>
  <si>
    <t>NADOTI KARAULI</t>
  </si>
  <si>
    <t>TROLI REPRING</t>
  </si>
  <si>
    <t xml:space="preserve">14420100018080
</t>
  </si>
  <si>
    <t>828853120918</t>
  </si>
  <si>
    <t>ANISH KHAN</t>
  </si>
  <si>
    <t>NOOR MOHAMMAD</t>
  </si>
  <si>
    <t>NAYAPURA BADA GAON NADOTI KARAULI</t>
  </si>
  <si>
    <t xml:space="preserve">14420100014709
</t>
  </si>
  <si>
    <t>447297088525</t>
  </si>
  <si>
    <t>ANIS AHMAD</t>
  </si>
  <si>
    <t>61204174960</t>
  </si>
  <si>
    <t>532048889150</t>
  </si>
  <si>
    <t>AZIZ SHAH</t>
  </si>
  <si>
    <t>SALEEM SHAH</t>
  </si>
  <si>
    <t xml:space="preserve">6931000100103493
</t>
  </si>
  <si>
    <t>599272277514</t>
  </si>
  <si>
    <t xml:space="preserve">ARIF </t>
  </si>
  <si>
    <t>ABDUL HASAN</t>
  </si>
  <si>
    <t xml:space="preserve">6931000100037413
</t>
  </si>
  <si>
    <t>823234606739</t>
  </si>
  <si>
    <t>MUSTAK KHAN</t>
  </si>
  <si>
    <t>KIRSHI YANTR IRON STORE</t>
  </si>
  <si>
    <t>61263471125</t>
  </si>
  <si>
    <t>267207612452</t>
  </si>
  <si>
    <t>RESHAMA BANO</t>
  </si>
  <si>
    <t>DIN MOHAMMAD</t>
  </si>
  <si>
    <t>MACHRI TODABHIM</t>
  </si>
  <si>
    <t>KHAD BEJ</t>
  </si>
  <si>
    <t xml:space="preserve">6931000100105534
</t>
  </si>
  <si>
    <t>529712478800</t>
  </si>
  <si>
    <t xml:space="preserve">SAVIDA </t>
  </si>
  <si>
    <t>IMAUDDEEN</t>
  </si>
  <si>
    <t>KURGOAN THE.SAPOTRA KARAULI</t>
  </si>
  <si>
    <t>13750100016460</t>
  </si>
  <si>
    <t>408533321460</t>
  </si>
  <si>
    <t>NIJAMUDDIN</t>
  </si>
  <si>
    <t>MANUDDIN</t>
  </si>
  <si>
    <t>BICYCLE STOR</t>
  </si>
  <si>
    <t>13750100011788</t>
  </si>
  <si>
    <t>987425146384</t>
  </si>
  <si>
    <t>JAGDISH PRASAD JAIN</t>
  </si>
  <si>
    <t>JAKHODA SAPOTRA KARAULI</t>
  </si>
  <si>
    <t xml:space="preserve">41530100003439
</t>
  </si>
  <si>
    <t>320506136974</t>
  </si>
  <si>
    <t>SHAKIR</t>
  </si>
  <si>
    <t>AAZAD KHAN</t>
  </si>
  <si>
    <t>NEAR TEHSEL SAPOTRA KARAULI</t>
  </si>
  <si>
    <t>41530100003569</t>
  </si>
  <si>
    <t>330378527183</t>
  </si>
  <si>
    <t>JAMAL KHAN</t>
  </si>
  <si>
    <t>BHURYA TELI</t>
  </si>
  <si>
    <t>RANG MAHEL SAPOTRA KARAULI</t>
  </si>
  <si>
    <t>41530100011187</t>
  </si>
  <si>
    <t>804607357017</t>
  </si>
  <si>
    <t>VAHEED KHAN</t>
  </si>
  <si>
    <t>MAEIN KHAN</t>
  </si>
  <si>
    <t>IRON STOR</t>
  </si>
  <si>
    <t>41530100005553</t>
  </si>
  <si>
    <t>489705291631</t>
  </si>
  <si>
    <t>VAJARU</t>
  </si>
  <si>
    <t>SARVAR</t>
  </si>
  <si>
    <t>MEHTABPURA HINDAUN</t>
  </si>
  <si>
    <t>FURNITUR</t>
  </si>
  <si>
    <t>3603101003146</t>
  </si>
  <si>
    <t>JAHURI</t>
  </si>
  <si>
    <t>GESH AGENSHI KE PAS HINDAUN</t>
  </si>
  <si>
    <t>3603101003402</t>
  </si>
  <si>
    <t>770107449198</t>
  </si>
  <si>
    <t>YASIN KHA</t>
  </si>
  <si>
    <t>JAHUR</t>
  </si>
  <si>
    <t>GOMTI COLONY HINDAUN</t>
  </si>
  <si>
    <t>GLASS HAUSE</t>
  </si>
  <si>
    <t>50100019222667</t>
  </si>
  <si>
    <t>407984107227</t>
  </si>
  <si>
    <t xml:space="preserve">SHAKIL </t>
  </si>
  <si>
    <t>MAHOO IBRAHIMPUR HINDAUN</t>
  </si>
  <si>
    <t>LOHARI WORK</t>
  </si>
  <si>
    <t>15080100018566</t>
  </si>
  <si>
    <t>814308696123</t>
  </si>
  <si>
    <t>SURAIYA BANO</t>
  </si>
  <si>
    <t>IRFAN BHISHTI</t>
  </si>
  <si>
    <t>RAJAK NAGAR HINDAUN</t>
  </si>
  <si>
    <t>684602010005471</t>
  </si>
  <si>
    <t>275206307676</t>
  </si>
  <si>
    <t>MUPHIDA BANO</t>
  </si>
  <si>
    <t>KALAM</t>
  </si>
  <si>
    <t>07000100021506</t>
  </si>
  <si>
    <t>942153528040</t>
  </si>
  <si>
    <t>JAFRU</t>
  </si>
  <si>
    <t>KIRODI</t>
  </si>
  <si>
    <t>CHUNGI NAKA HINDAUN</t>
  </si>
  <si>
    <t>187200101003739</t>
  </si>
  <si>
    <t>530684327742</t>
  </si>
  <si>
    <t>SHAHID KURESHI</t>
  </si>
  <si>
    <t>FAKIRA KURESHI</t>
  </si>
  <si>
    <t>KASAIPADA HINDAUN</t>
  </si>
  <si>
    <t>3603119000862</t>
  </si>
  <si>
    <t>542427934871</t>
  </si>
  <si>
    <t>AKRAM ALI</t>
  </si>
  <si>
    <t>ALI SHER KHAN</t>
  </si>
  <si>
    <t>V/P VANKI KARAULI</t>
  </si>
  <si>
    <t>34003743622</t>
  </si>
  <si>
    <t>610777161241</t>
  </si>
  <si>
    <t>RUKSHANA</t>
  </si>
  <si>
    <t>V/P JAGAR THE HINDAUN</t>
  </si>
  <si>
    <t>07008100002611</t>
  </si>
  <si>
    <t>843682839075</t>
  </si>
  <si>
    <t>ANISHA</t>
  </si>
  <si>
    <t>YASEEN</t>
  </si>
  <si>
    <t>07008100005138</t>
  </si>
  <si>
    <t>594358336515</t>
  </si>
  <si>
    <t>NOOR BANO</t>
  </si>
  <si>
    <t>SAUKAT</t>
  </si>
  <si>
    <t>GULSHAN COLONY HINDAUN</t>
  </si>
  <si>
    <t>GENRAL STOR</t>
  </si>
  <si>
    <t>15080100015301</t>
  </si>
  <si>
    <t>984764927692</t>
  </si>
  <si>
    <t xml:space="preserve">SAKEEL </t>
  </si>
  <si>
    <t>KHALEEL</t>
  </si>
  <si>
    <t>747710110001494</t>
  </si>
  <si>
    <t>770767259762</t>
  </si>
  <si>
    <t>SIRAJ</t>
  </si>
  <si>
    <t>JAMAL</t>
  </si>
  <si>
    <t>41410100008147</t>
  </si>
  <si>
    <t>265915517544</t>
  </si>
  <si>
    <t>BABLU KHAN</t>
  </si>
  <si>
    <t>18502191000443</t>
  </si>
  <si>
    <t>440384890030</t>
  </si>
  <si>
    <t>SAMINA BANO</t>
  </si>
  <si>
    <t>RAHISH</t>
  </si>
  <si>
    <t>KRISHNA COLONY HINDAUN</t>
  </si>
  <si>
    <t>684602010005428</t>
  </si>
  <si>
    <t>332475968471</t>
  </si>
  <si>
    <t>ALLA NOOR</t>
  </si>
  <si>
    <t>MEHMOOD ALI</t>
  </si>
  <si>
    <t>MUSLIM SHAH COLONY HINDAUN</t>
  </si>
  <si>
    <t>07008100001245</t>
  </si>
  <si>
    <t>950600000179</t>
  </si>
  <si>
    <t>SIRAJUDDIN</t>
  </si>
  <si>
    <t>KALUA KHAN</t>
  </si>
  <si>
    <t>686301441247</t>
  </si>
  <si>
    <t>366068252799</t>
  </si>
  <si>
    <t xml:space="preserve">ESMAEL </t>
  </si>
  <si>
    <t>RAHAMAT</t>
  </si>
  <si>
    <t>747710110001041</t>
  </si>
  <si>
    <t>234133296259</t>
  </si>
  <si>
    <t>BABU KHAN</t>
  </si>
  <si>
    <t>SAMPAT KHAN</t>
  </si>
  <si>
    <t>15080100002252</t>
  </si>
  <si>
    <t>272962579011</t>
  </si>
  <si>
    <t>MUMTAJ</t>
  </si>
  <si>
    <t>SADDAM TELI</t>
  </si>
  <si>
    <t>1947010033248</t>
  </si>
  <si>
    <t>211040652100</t>
  </si>
  <si>
    <t xml:space="preserve">RUBINA </t>
  </si>
  <si>
    <t>BRAHAMPURI HINDAUN</t>
  </si>
  <si>
    <t>187200101003964</t>
  </si>
  <si>
    <t>784601221745</t>
  </si>
  <si>
    <t>SHAHID KHAN</t>
  </si>
  <si>
    <t>ISLAMUDDIN</t>
  </si>
  <si>
    <t>KHANNA COLONY HINDAUN</t>
  </si>
  <si>
    <t xml:space="preserve">06252121020571
</t>
  </si>
  <si>
    <t>285051086041</t>
  </si>
  <si>
    <t>SATTAR KHAN</t>
  </si>
  <si>
    <t>SMAIL KHAN</t>
  </si>
  <si>
    <t xml:space="preserve">PURANI COURT HINDAUN </t>
  </si>
  <si>
    <t>684602010004920</t>
  </si>
  <si>
    <t>662080923657</t>
  </si>
  <si>
    <t>HANIF BEG</t>
  </si>
  <si>
    <t>BUNDU KHAN</t>
  </si>
  <si>
    <t>KHEDA JAMALPUR HINDAUN</t>
  </si>
  <si>
    <t>TYAIR REPARING</t>
  </si>
  <si>
    <t>41280100003707</t>
  </si>
  <si>
    <t>448781124993</t>
  </si>
  <si>
    <t>RASHID BEG</t>
  </si>
  <si>
    <t>KARIMA</t>
  </si>
  <si>
    <t>AUTO REPERING</t>
  </si>
  <si>
    <t>41280100001046</t>
  </si>
  <si>
    <t>27278736509</t>
  </si>
  <si>
    <t>GUNSAR TODUPURA HINDAUN</t>
  </si>
  <si>
    <t>CYCLE REPARING</t>
  </si>
  <si>
    <t xml:space="preserve">06252191084831
</t>
  </si>
  <si>
    <t>985862864670</t>
  </si>
  <si>
    <t xml:space="preserve">KALMUDDIN </t>
  </si>
  <si>
    <t>NASRU</t>
  </si>
  <si>
    <t>711525560103</t>
  </si>
  <si>
    <t>ABDUL KADIR</t>
  </si>
  <si>
    <t>747710110001876</t>
  </si>
  <si>
    <t>340717964120</t>
  </si>
  <si>
    <t>SHAHINA</t>
  </si>
  <si>
    <t>SANJAY</t>
  </si>
  <si>
    <t>SHAHGANG HINDAUN</t>
  </si>
  <si>
    <t>747710110001877</t>
  </si>
  <si>
    <t>405873893154</t>
  </si>
  <si>
    <t>JAINEDRA JAIN</t>
  </si>
  <si>
    <t>ASHOK KUMAR JAIN</t>
  </si>
  <si>
    <t xml:space="preserve">HP PETROLPUMP HINDAUN </t>
  </si>
  <si>
    <t>MOTER PARTS</t>
  </si>
  <si>
    <t>686301101602</t>
  </si>
  <si>
    <t>878483794720</t>
  </si>
  <si>
    <t>RAJUDDIN KHAN</t>
  </si>
  <si>
    <t>MUNNAVAR</t>
  </si>
  <si>
    <t>KACHVAYA PADA HINDAUN</t>
  </si>
  <si>
    <t>KRISHI YENTR</t>
  </si>
  <si>
    <t xml:space="preserve">4161000100138906
</t>
  </si>
  <si>
    <t>949899069945</t>
  </si>
  <si>
    <t>MUSTAKIM</t>
  </si>
  <si>
    <t>RAFIK</t>
  </si>
  <si>
    <t>CHOPADA KUWA HINDAUN</t>
  </si>
  <si>
    <t>747710110000960</t>
  </si>
  <si>
    <t>848296121317</t>
  </si>
  <si>
    <t>GUDDI</t>
  </si>
  <si>
    <t>SALEEM</t>
  </si>
  <si>
    <t>JAMA MASJID KE PASS HINDAUN</t>
  </si>
  <si>
    <t>686301111040</t>
  </si>
  <si>
    <t>313668291646</t>
  </si>
  <si>
    <t>RIJVANA</t>
  </si>
  <si>
    <t>GUDDU</t>
  </si>
  <si>
    <t>26020110025581</t>
  </si>
  <si>
    <t>208916153516</t>
  </si>
  <si>
    <t>ALTAF</t>
  </si>
  <si>
    <t>FAJALREHMAN</t>
  </si>
  <si>
    <t>SEVA SHING KI GALI BAZEERPUR GATE KARAULI</t>
  </si>
  <si>
    <t>FRROUTS STOR</t>
  </si>
  <si>
    <t>167200101003834</t>
  </si>
  <si>
    <t>998980063481</t>
  </si>
  <si>
    <t xml:space="preserve">IMRAN </t>
  </si>
  <si>
    <t>KAMMU</t>
  </si>
  <si>
    <t>BAZEERPUR GATE KARAULI</t>
  </si>
  <si>
    <t xml:space="preserve">1589104000033381
</t>
  </si>
  <si>
    <t>663280504850</t>
  </si>
  <si>
    <t>HIMANSHU JAIN</t>
  </si>
  <si>
    <t>SAITSH CHAND JAIN</t>
  </si>
  <si>
    <t>SAYANATH KHIDKIYA KARAULI</t>
  </si>
  <si>
    <t>SATISNARI</t>
  </si>
  <si>
    <t>222801000001652</t>
  </si>
  <si>
    <t>592116881606</t>
  </si>
  <si>
    <t>AYYUB AHMED</t>
  </si>
  <si>
    <t>WASI AHMED</t>
  </si>
  <si>
    <t>CHATIKNA BAZAR KARAULIU</t>
  </si>
  <si>
    <t>167200101000534</t>
  </si>
  <si>
    <t>731068908088</t>
  </si>
  <si>
    <t>SAAJIDA KHATOON</t>
  </si>
  <si>
    <t>SHAFIK KHAN</t>
  </si>
  <si>
    <t>HATWARA BAZAR KARAULI</t>
  </si>
  <si>
    <t>3033101004512</t>
  </si>
  <si>
    <t>72704543640</t>
  </si>
  <si>
    <t>SHAHIN KHAN</t>
  </si>
  <si>
    <t xml:space="preserve">MOHAMMAD AABAD </t>
  </si>
  <si>
    <t>BAGUR WALI MASJID KARAULI</t>
  </si>
  <si>
    <t>61270090977</t>
  </si>
  <si>
    <t>902715627154</t>
  </si>
  <si>
    <t>MOHMADH ILIYAS KHAN</t>
  </si>
  <si>
    <t>61056688543</t>
  </si>
  <si>
    <t>572442967636</t>
  </si>
  <si>
    <t>SADIK ALI MANSOORI</t>
  </si>
  <si>
    <t>ABDUL SATTAR</t>
  </si>
  <si>
    <t>41700100009024</t>
  </si>
  <si>
    <t>794294316667</t>
  </si>
  <si>
    <t>222801000004658</t>
  </si>
  <si>
    <t>578464693921</t>
  </si>
  <si>
    <t>SHAHID KURASHI</t>
  </si>
  <si>
    <t>SADAR KI GALI CHATIKNA KARAULI</t>
  </si>
  <si>
    <t xml:space="preserve">1589104000033372
</t>
  </si>
  <si>
    <t>804569059704</t>
  </si>
  <si>
    <t>ATTAR</t>
  </si>
  <si>
    <t>MISRO KA DANDA CHATIKNA KARAULI</t>
  </si>
  <si>
    <t>NAGINA WORK</t>
  </si>
  <si>
    <t>3033101003910</t>
  </si>
  <si>
    <t>905110074216</t>
  </si>
  <si>
    <t>SALMAN KHAN</t>
  </si>
  <si>
    <t>WAHID KHAN</t>
  </si>
  <si>
    <t>JAIN MANDIR KE PASS KARAULI</t>
  </si>
  <si>
    <t>JUTTA CHAPPAL</t>
  </si>
  <si>
    <t>41700100019805</t>
  </si>
  <si>
    <t>990820048756</t>
  </si>
  <si>
    <t>NADEEM KHAN</t>
  </si>
  <si>
    <t>SALEEM KHAN</t>
  </si>
  <si>
    <t>COMPUTER SHOP</t>
  </si>
  <si>
    <t>167200101004058</t>
  </si>
  <si>
    <t>354819588649</t>
  </si>
  <si>
    <t>RESHMA HUSSAIN</t>
  </si>
  <si>
    <t>AASIF HUSSAIN</t>
  </si>
  <si>
    <t>COMPUTER CENTER</t>
  </si>
  <si>
    <t xml:space="preserve">4069001700035131
</t>
  </si>
  <si>
    <t>322351445054</t>
  </si>
  <si>
    <t>SAYED ASIF HUSSAIN</t>
  </si>
  <si>
    <t>SAGEER AHMED</t>
  </si>
  <si>
    <t>SADAR KI GALI KARAULI</t>
  </si>
  <si>
    <t>06390100007544</t>
  </si>
  <si>
    <t>832349189039</t>
  </si>
  <si>
    <t xml:space="preserve">SAJIDA </t>
  </si>
  <si>
    <t>SHABBIR AHMED</t>
  </si>
  <si>
    <t>3033101005442</t>
  </si>
  <si>
    <t>685204203675</t>
  </si>
  <si>
    <t>RAJKUMAR JAIN</t>
  </si>
  <si>
    <t>VIMAL KUMAR JAIN</t>
  </si>
  <si>
    <t>BADA BAZAR KARAULI</t>
  </si>
  <si>
    <t>AUTTO PARTS</t>
  </si>
  <si>
    <t xml:space="preserve">01190100010458
</t>
  </si>
  <si>
    <t>557855716721</t>
  </si>
  <si>
    <t>ABDUL RAFEEK KHAN</t>
  </si>
  <si>
    <t>ABDUL AJIJ KHAN</t>
  </si>
  <si>
    <t xml:space="preserve">4069001700099218
</t>
  </si>
  <si>
    <t>205120285484</t>
  </si>
  <si>
    <t>BASAR MOHAMMED</t>
  </si>
  <si>
    <t>NANE KHA</t>
  </si>
  <si>
    <t>MELA GATE CHATIKANA KARAULI</t>
  </si>
  <si>
    <t>06390100019476</t>
  </si>
  <si>
    <t>875290656363</t>
  </si>
  <si>
    <t>AKIV KHAN</t>
  </si>
  <si>
    <t>KHAR ROAD KARAULI</t>
  </si>
  <si>
    <t>ELCTRIC SHOP</t>
  </si>
  <si>
    <t xml:space="preserve">1589104000022206
</t>
  </si>
  <si>
    <t>442406817353</t>
  </si>
  <si>
    <t>RASUDDIN KHAN</t>
  </si>
  <si>
    <t xml:space="preserve">ALLUFUDEEN </t>
  </si>
  <si>
    <t>MAMCHARI KARAULI</t>
  </si>
  <si>
    <t>FURNETURE</t>
  </si>
  <si>
    <t>3315536158</t>
  </si>
  <si>
    <t>72602396948</t>
  </si>
  <si>
    <t>ASIF</t>
  </si>
  <si>
    <t>MASLUDDIN</t>
  </si>
  <si>
    <t>AUTTO RIKSHA</t>
  </si>
  <si>
    <t xml:space="preserve">4069001700035177
</t>
  </si>
  <si>
    <t>274364478981</t>
  </si>
  <si>
    <t>MAIEEN KHAN</t>
  </si>
  <si>
    <t>ABDUL KAREEM</t>
  </si>
  <si>
    <t xml:space="preserve">4069001700035186
</t>
  </si>
  <si>
    <t>938918630288</t>
  </si>
  <si>
    <t>ANSAR KHAN</t>
  </si>
  <si>
    <t>JAHUR MOHAMMED</t>
  </si>
  <si>
    <t>JAMA MASJID KE PASS KARAULI</t>
  </si>
  <si>
    <t>3033108001833</t>
  </si>
  <si>
    <t>487918719425</t>
  </si>
  <si>
    <t>AFSAR KHAN</t>
  </si>
  <si>
    <t xml:space="preserve">RAHIMUDDIN </t>
  </si>
  <si>
    <t>NADI GATE KARAULI</t>
  </si>
  <si>
    <t xml:space="preserve">1589104000020767
</t>
  </si>
  <si>
    <t>847204153484</t>
  </si>
  <si>
    <t>WASIM AHMED</t>
  </si>
  <si>
    <t>BHOLA KHAN</t>
  </si>
  <si>
    <t>3033101005306</t>
  </si>
  <si>
    <t>266881434765</t>
  </si>
  <si>
    <t>FAIZ MOHAMMAD</t>
  </si>
  <si>
    <t>ABDUL GANI</t>
  </si>
  <si>
    <t>3033101005138</t>
  </si>
  <si>
    <t>675070053032</t>
  </si>
  <si>
    <t>SHAUKIN KHAN</t>
  </si>
  <si>
    <t>HUSAINI</t>
  </si>
  <si>
    <t>MORDA MAIN BAZAR TODABHIM</t>
  </si>
  <si>
    <t>IRON STORE</t>
  </si>
  <si>
    <t xml:space="preserve">06252191086378
</t>
  </si>
  <si>
    <t xml:space="preserve">689859710176
</t>
  </si>
  <si>
    <t>MOHD ASLAM KHAN</t>
  </si>
  <si>
    <t>MOHAMMAD ISMAIL</t>
  </si>
  <si>
    <t>TODABHIM KARAULI</t>
  </si>
  <si>
    <t>GENRAL STORE</t>
  </si>
  <si>
    <t>61038492619</t>
  </si>
  <si>
    <t xml:space="preserve">671755026462
</t>
  </si>
  <si>
    <t>MOHOMAD INEEM KHAN</t>
  </si>
  <si>
    <t>NANNE BHAI</t>
  </si>
  <si>
    <t>NARAULI SAPOTRA KARAULI</t>
  </si>
  <si>
    <t>51080362751</t>
  </si>
  <si>
    <t>360753064365</t>
  </si>
  <si>
    <t>INDIRA DEVI JAIN</t>
  </si>
  <si>
    <t>SATEESH</t>
  </si>
  <si>
    <t>GADDIPURA LAHCHODA KARAULI</t>
  </si>
  <si>
    <t>KIRANA STORE</t>
  </si>
  <si>
    <t xml:space="preserve">15080100016689
</t>
  </si>
  <si>
    <t xml:space="preserve">269153859891
</t>
  </si>
  <si>
    <t xml:space="preserve">NADEEM </t>
  </si>
  <si>
    <t>GAFUR</t>
  </si>
  <si>
    <t>GAHATI BAZAR HINDAUN KARAULI</t>
  </si>
  <si>
    <t xml:space="preserve">747710510000929
</t>
  </si>
  <si>
    <t xml:space="preserve">242297244941
</t>
  </si>
  <si>
    <t xml:space="preserve">RAHISA </t>
  </si>
  <si>
    <t>BARHAMPURI COLONY HINDAUN</t>
  </si>
  <si>
    <t xml:space="preserve">187200101004274
</t>
  </si>
  <si>
    <t xml:space="preserve">442453166747
</t>
  </si>
  <si>
    <t>MUNNA</t>
  </si>
  <si>
    <t>BASEER</t>
  </si>
  <si>
    <t>BAHTTA COLONY HINDAUN</t>
  </si>
  <si>
    <t>TAILRING, RIDEMENT</t>
  </si>
  <si>
    <t xml:space="preserve">07000100012584
</t>
  </si>
  <si>
    <t xml:space="preserve">223050144253
</t>
  </si>
  <si>
    <t xml:space="preserve">KRISHNA COLONY HINDAUN </t>
  </si>
  <si>
    <t xml:space="preserve">07000100013048
</t>
  </si>
  <si>
    <t xml:space="preserve">475400706080
</t>
  </si>
  <si>
    <t>199924164   199926680</t>
  </si>
  <si>
    <t>BABBUKHAN</t>
  </si>
  <si>
    <t>DEEN MOHAMMAD</t>
  </si>
  <si>
    <t>GUNSAR HINDAUN KARAULI</t>
  </si>
  <si>
    <t xml:space="preserve">07000100013978
</t>
  </si>
  <si>
    <t>NAVED KHAN</t>
  </si>
  <si>
    <t>ABDUL ZALIL</t>
  </si>
  <si>
    <t xml:space="preserve">PILU BALI MASJID HINDAUN </t>
  </si>
  <si>
    <t>JALLY SEKSAN</t>
  </si>
  <si>
    <t>61091091088</t>
  </si>
  <si>
    <t xml:space="preserve">315165468638
</t>
  </si>
  <si>
    <t>RIYAJUDDIN KHAN</t>
  </si>
  <si>
    <t>KAMALUDDIN KHAN</t>
  </si>
  <si>
    <t>READIRATIOR</t>
  </si>
  <si>
    <t xml:space="preserve">06252191051604
</t>
  </si>
  <si>
    <t xml:space="preserve">896220210363
</t>
  </si>
  <si>
    <t>TOHEED KHAN</t>
  </si>
  <si>
    <t>SARFUDDIN KHAN</t>
  </si>
  <si>
    <t>FAIVAR GLASS</t>
  </si>
  <si>
    <t xml:space="preserve">1947010024462
</t>
  </si>
  <si>
    <t xml:space="preserve">413885329492
</t>
  </si>
  <si>
    <t>AYASHA BANO</t>
  </si>
  <si>
    <t>SHAHIL KHAN</t>
  </si>
  <si>
    <t>SHOT CENTER</t>
  </si>
  <si>
    <t xml:space="preserve">187200101004047
</t>
  </si>
  <si>
    <t xml:space="preserve">848429481292
</t>
  </si>
  <si>
    <t>CHATIKNA BAZAR KARAULI</t>
  </si>
  <si>
    <t>51087831139</t>
  </si>
  <si>
    <t xml:space="preserve">844402370856
</t>
  </si>
  <si>
    <t>RAHISH KURESI</t>
  </si>
  <si>
    <t>PHAJALUDDIN</t>
  </si>
  <si>
    <t>AUTO RIKSHA</t>
  </si>
  <si>
    <t xml:space="preserve">1589104000005081
</t>
  </si>
  <si>
    <t xml:space="preserve">343714955444
</t>
  </si>
  <si>
    <t xml:space="preserve">BANNO </t>
  </si>
  <si>
    <t>RUSTAM</t>
  </si>
  <si>
    <t>KHEDIYA MASALPUR KARAULI</t>
  </si>
  <si>
    <t>SILAYI MACHIN</t>
  </si>
  <si>
    <t xml:space="preserve">23640100006573
</t>
  </si>
  <si>
    <t xml:space="preserve">967347824339
</t>
  </si>
  <si>
    <t>SALAM KHAN</t>
  </si>
  <si>
    <t>MURAD KHAN</t>
  </si>
  <si>
    <t>HANUMAN PURA KARAULI</t>
  </si>
  <si>
    <t xml:space="preserve">4069000100142573
</t>
  </si>
  <si>
    <t xml:space="preserve">591168595153
</t>
  </si>
  <si>
    <t xml:space="preserve">GUDDU </t>
  </si>
  <si>
    <t>MAJID</t>
  </si>
  <si>
    <t>MELAGET BAHAR KARAULI</t>
  </si>
  <si>
    <t>3323103306</t>
  </si>
  <si>
    <t xml:space="preserve">543007679384
</t>
  </si>
  <si>
    <t>AJEET KHAN</t>
  </si>
  <si>
    <t>3424369204</t>
  </si>
  <si>
    <t xml:space="preserve">796628883987
</t>
  </si>
  <si>
    <t xml:space="preserve">JAFRU </t>
  </si>
  <si>
    <t xml:space="preserve">088101503469
</t>
  </si>
  <si>
    <t xml:space="preserve">485658207711
</t>
  </si>
  <si>
    <t>AZAD</t>
  </si>
  <si>
    <t>DHOLIKHAR KARAULI</t>
  </si>
  <si>
    <t xml:space="preserve">222801000000693
</t>
  </si>
  <si>
    <t xml:space="preserve">462249043721
</t>
  </si>
  <si>
    <t>MUKHATYAR KHAN</t>
  </si>
  <si>
    <t>SARDAR KHAN</t>
  </si>
  <si>
    <t xml:space="preserve">RAVAN KI RUNDI HINDAUN </t>
  </si>
  <si>
    <t>61095278596</t>
  </si>
  <si>
    <t xml:space="preserve">700272633476
</t>
  </si>
  <si>
    <t>LAIK AHMED</t>
  </si>
  <si>
    <t>HABIBURAHAMAN</t>
  </si>
  <si>
    <t xml:space="preserve">KAZI PADA HINDAUN </t>
  </si>
  <si>
    <t>WATCH STORE</t>
  </si>
  <si>
    <t xml:space="preserve">07000100007698
</t>
  </si>
  <si>
    <t xml:space="preserve">987704352659
</t>
  </si>
  <si>
    <t>11.2.16</t>
  </si>
  <si>
    <t>Afsana Bano</t>
  </si>
  <si>
    <t>Liyaqat Ali</t>
  </si>
  <si>
    <t>Banki</t>
  </si>
  <si>
    <t>Sharath Raj</t>
  </si>
  <si>
    <t>Sabu Raj</t>
  </si>
  <si>
    <t>Prayer Home Box no.4, Hindaun</t>
  </si>
  <si>
    <t>Christian</t>
  </si>
  <si>
    <t>Appex Group of Institution Sitapura, Jaipur</t>
  </si>
  <si>
    <t>RTU Kota</t>
  </si>
  <si>
    <t xml:space="preserve">I </t>
  </si>
  <si>
    <t>3603101002166</t>
  </si>
  <si>
    <t>430470124572</t>
  </si>
  <si>
    <t>199926691</t>
  </si>
  <si>
    <t>Saleem Khan</t>
  </si>
  <si>
    <t>Gunsar Todupura Hindaun</t>
  </si>
  <si>
    <t>Polytechnic Institute</t>
  </si>
  <si>
    <t>B.Tech (Civil)</t>
  </si>
  <si>
    <t>3 Years</t>
  </si>
  <si>
    <t>51111075755</t>
  </si>
  <si>
    <t>656379016605</t>
  </si>
  <si>
    <t>199878039</t>
  </si>
  <si>
    <t>Mohammed Sadik</t>
  </si>
  <si>
    <t>Abdul Haseeb</t>
  </si>
  <si>
    <t>Kaji Pada, Todabhim</t>
  </si>
  <si>
    <t>Saket Nursing College Mansarovar, Jaipur</t>
  </si>
  <si>
    <t>R.U.H.S.</t>
  </si>
  <si>
    <t>61138489002</t>
  </si>
  <si>
    <t>635199416755</t>
  </si>
  <si>
    <t>199878048</t>
  </si>
  <si>
    <t>Mohd. Yunus</t>
  </si>
  <si>
    <t>Ni. 173, Vayaniya Pada, Hindaun, Dist-Karauli</t>
  </si>
  <si>
    <t>Vivekananda Institute of Teachnology</t>
  </si>
  <si>
    <t>30.3.16</t>
  </si>
  <si>
    <t xml:space="preserve">IV </t>
  </si>
  <si>
    <t>199926513</t>
  </si>
  <si>
    <t>Rajkiya Politechnic University, Ajmer</t>
  </si>
  <si>
    <t>12.2.15</t>
  </si>
  <si>
    <t>9.5.16</t>
  </si>
  <si>
    <t xml:space="preserve">SAYED AZHAD AHMAD </t>
  </si>
  <si>
    <t>JULFIKARALI</t>
  </si>
  <si>
    <t>21.7.16</t>
  </si>
  <si>
    <t>35468100002053</t>
  </si>
  <si>
    <t>315040915466</t>
  </si>
  <si>
    <t>199878351</t>
  </si>
  <si>
    <t>ABDUL GAFFAR KHAN</t>
  </si>
  <si>
    <t>IMAMMEE KHAN</t>
  </si>
  <si>
    <t xml:space="preserve">BRHAM PURI COLONY HINDAUN CITY </t>
  </si>
  <si>
    <t>25.7.16</t>
  </si>
  <si>
    <t>30.9.16</t>
  </si>
  <si>
    <t>07000100002766</t>
  </si>
  <si>
    <t>246695241555</t>
  </si>
  <si>
    <t>199929027</t>
  </si>
  <si>
    <t>AARIF KHAN</t>
  </si>
  <si>
    <t>NAVAVUDDIN KHAN</t>
  </si>
  <si>
    <t>GOPAL SINGH KI CHATRI, KARAULI RAJASTHASN (322241)</t>
  </si>
  <si>
    <t>OIL PLANTS</t>
  </si>
  <si>
    <t>8.9.16</t>
  </si>
  <si>
    <t>18.1.17</t>
  </si>
  <si>
    <t>51087834899</t>
  </si>
  <si>
    <t>221961121164</t>
  </si>
  <si>
    <t>199878727</t>
  </si>
  <si>
    <t>SARIPH KHAN</t>
  </si>
  <si>
    <t>CHUNGI NAKA NO 5 BAYANA ROAD HINDAUN CITY KARAULI RAJASTHAN 322230</t>
  </si>
  <si>
    <t>10.5.16</t>
  </si>
  <si>
    <t>1947010045252</t>
  </si>
  <si>
    <t>215796715083</t>
  </si>
  <si>
    <t>199926678</t>
  </si>
  <si>
    <t>199877891</t>
  </si>
  <si>
    <t>NAVI KHAN</t>
  </si>
  <si>
    <t>199877878</t>
  </si>
  <si>
    <t>199878952</t>
  </si>
  <si>
    <t>199877943</t>
  </si>
  <si>
    <t>199877945</t>
  </si>
  <si>
    <t>199877928</t>
  </si>
  <si>
    <t>199877803</t>
  </si>
  <si>
    <t>199877806</t>
  </si>
  <si>
    <t>199877881</t>
  </si>
  <si>
    <t>ANISH AHMED</t>
  </si>
  <si>
    <t>199878105</t>
  </si>
  <si>
    <t>199877823</t>
  </si>
  <si>
    <t>199877821</t>
  </si>
  <si>
    <t>199877924</t>
  </si>
  <si>
    <t>199878023</t>
  </si>
  <si>
    <t>SHOKIN KHAN</t>
  </si>
  <si>
    <t>199926687</t>
  </si>
  <si>
    <t>KURGOAN THE. SAPOTRA KARAULI</t>
  </si>
  <si>
    <t>199877842</t>
  </si>
  <si>
    <t>199877809</t>
  </si>
  <si>
    <t>198962169</t>
  </si>
  <si>
    <t>199877802</t>
  </si>
  <si>
    <t>199877808</t>
  </si>
  <si>
    <t>199877807</t>
  </si>
  <si>
    <t>VAJRU</t>
  </si>
  <si>
    <t>36031013146</t>
  </si>
  <si>
    <t>476949519399</t>
  </si>
  <si>
    <t>199924162</t>
  </si>
  <si>
    <t>199924165</t>
  </si>
  <si>
    <t>YASIN KHAN</t>
  </si>
  <si>
    <t>199924156</t>
  </si>
  <si>
    <t>199924154</t>
  </si>
  <si>
    <t>7000100021506</t>
  </si>
  <si>
    <t>199924160</t>
  </si>
  <si>
    <t>199926685</t>
  </si>
  <si>
    <t>199877942</t>
  </si>
  <si>
    <t>7008100005138</t>
  </si>
  <si>
    <t>199924196</t>
  </si>
  <si>
    <t>199924161</t>
  </si>
  <si>
    <t>199877805</t>
  </si>
  <si>
    <t>199877801</t>
  </si>
  <si>
    <t>199924159</t>
  </si>
  <si>
    <t>199924158</t>
  </si>
  <si>
    <t>7008100001245</t>
  </si>
  <si>
    <t>199877810</t>
  </si>
  <si>
    <t>199877811</t>
  </si>
  <si>
    <t>199877849</t>
  </si>
  <si>
    <t>199926689</t>
  </si>
  <si>
    <t>199926688</t>
  </si>
  <si>
    <t>199926702</t>
  </si>
  <si>
    <t>199877879</t>
  </si>
  <si>
    <t>199877880</t>
  </si>
  <si>
    <t>199877889</t>
  </si>
  <si>
    <t>20231412616</t>
  </si>
  <si>
    <t>199877892</t>
  </si>
  <si>
    <t>199877923</t>
  </si>
  <si>
    <t>RIJBANA</t>
  </si>
  <si>
    <t>199877958</t>
  </si>
  <si>
    <t>199787944</t>
  </si>
  <si>
    <t>199878181</t>
  </si>
  <si>
    <t>199926686</t>
  </si>
  <si>
    <t>199926690</t>
  </si>
  <si>
    <t>199926681</t>
  </si>
  <si>
    <t>199926676</t>
  </si>
  <si>
    <t>199877875</t>
  </si>
  <si>
    <t>199877877</t>
  </si>
  <si>
    <t>199877896</t>
  </si>
  <si>
    <t>199877931</t>
  </si>
  <si>
    <t>199877930</t>
  </si>
  <si>
    <t>199877888</t>
  </si>
  <si>
    <t>199877874</t>
  </si>
  <si>
    <t>199877876</t>
  </si>
  <si>
    <t>199877884</t>
  </si>
  <si>
    <t>199877950</t>
  </si>
  <si>
    <t>199877887</t>
  </si>
  <si>
    <t>199877927</t>
  </si>
  <si>
    <t>ABDUL RAFIK KHAN</t>
  </si>
  <si>
    <t>199877890</t>
  </si>
  <si>
    <t>199877921</t>
  </si>
  <si>
    <t>199877897</t>
  </si>
  <si>
    <t>199877822</t>
  </si>
  <si>
    <t>199877873</t>
  </si>
  <si>
    <t>6390100007544</t>
  </si>
  <si>
    <t>199877886</t>
  </si>
  <si>
    <t>199877980</t>
  </si>
  <si>
    <t>199877885</t>
  </si>
  <si>
    <t>199878019</t>
  </si>
  <si>
    <t>BANNO DEVI</t>
  </si>
  <si>
    <t>199877824</t>
  </si>
  <si>
    <t>7008100002611</t>
  </si>
  <si>
    <t>199926677</t>
  </si>
  <si>
    <t>199924155</t>
  </si>
  <si>
    <t>199926679</t>
  </si>
  <si>
    <t>BABBU KHAN</t>
  </si>
  <si>
    <t xml:space="preserve">530942365345
</t>
  </si>
  <si>
    <t>199926745</t>
  </si>
  <si>
    <t>193387333</t>
  </si>
  <si>
    <t>6390100019476</t>
  </si>
  <si>
    <t>199877959</t>
  </si>
  <si>
    <t>199877960</t>
  </si>
  <si>
    <t>AKIVE KHAN</t>
  </si>
  <si>
    <t>199879781</t>
  </si>
  <si>
    <t>199877968</t>
  </si>
  <si>
    <t>199926682</t>
  </si>
  <si>
    <t>199877979</t>
  </si>
  <si>
    <t>199926683</t>
  </si>
  <si>
    <t>SHAKIL KHAN</t>
  </si>
  <si>
    <t>199877882</t>
  </si>
  <si>
    <t>199877895</t>
  </si>
  <si>
    <t>IKBAL KHAN</t>
  </si>
  <si>
    <t>199877922</t>
  </si>
  <si>
    <t>Rafik Khan</t>
  </si>
  <si>
    <t>Sabuddin</t>
  </si>
  <si>
    <t>Vill. Nadoti, Todabhim</t>
  </si>
  <si>
    <t>1.2.16</t>
  </si>
  <si>
    <t>31.3.17</t>
  </si>
  <si>
    <t>199877919</t>
  </si>
  <si>
    <t>Sattar khan</t>
  </si>
  <si>
    <t>Smail Khan</t>
  </si>
  <si>
    <t>Purani Court Hindaun</t>
  </si>
  <si>
    <t>199926744</t>
  </si>
  <si>
    <t>Rajuddin Khan</t>
  </si>
  <si>
    <t>Munnavar</t>
  </si>
  <si>
    <t>Kachvaya Pada Hindaun</t>
  </si>
  <si>
    <t>Kishi Centre</t>
  </si>
  <si>
    <t>4161000100138906</t>
  </si>
  <si>
    <t>199926684</t>
  </si>
  <si>
    <t>Wasim Ahmed</t>
  </si>
  <si>
    <t>Bhola Khan</t>
  </si>
  <si>
    <t>Hatwara Bazar Karauli</t>
  </si>
  <si>
    <t>Kirana Store</t>
  </si>
  <si>
    <t>199877845</t>
  </si>
  <si>
    <t>Faiz Mohammed</t>
  </si>
  <si>
    <t>199877844</t>
  </si>
  <si>
    <t>Abdul Gaffar Khan</t>
  </si>
  <si>
    <t>Imami Khan</t>
  </si>
  <si>
    <t>Bhrampuri Colony Hindaun  City</t>
  </si>
  <si>
    <t>8.12.16</t>
  </si>
  <si>
    <t>DIKSHA JAIN</t>
  </si>
  <si>
    <t>DINESH KUMAR JAIN</t>
  </si>
  <si>
    <t>SAINATH KHIRKIYA KARAULI RAJ. 322241</t>
  </si>
  <si>
    <t>FEMALE</t>
  </si>
  <si>
    <t>THE IIS UNIVERSITY ICG CAMPUS</t>
  </si>
  <si>
    <t>THE IIS UNIVERSITY</t>
  </si>
  <si>
    <t>MCA</t>
  </si>
  <si>
    <t>2 YEAR</t>
  </si>
  <si>
    <t>20.2.17</t>
  </si>
  <si>
    <t>12.5.17</t>
  </si>
  <si>
    <t>12860100017169</t>
  </si>
  <si>
    <t>686771775725</t>
  </si>
  <si>
    <t>478382669</t>
  </si>
  <si>
    <t>MOHAMMAD KASHIF</t>
  </si>
  <si>
    <t>ABDUL MUKTADIR</t>
  </si>
  <si>
    <t>WARD NO. 1 QUAZI PARA, TODABHIM KARAULI RAJ. 321611</t>
  </si>
  <si>
    <t>MALE</t>
  </si>
  <si>
    <t xml:space="preserve">MAHATMA GANDHI GENERAL NURSING INSTITUTE </t>
  </si>
  <si>
    <t>RAJASTHAN UNIVERSITY OF HEALTH SCIENCE</t>
  </si>
  <si>
    <t>3 YEAR</t>
  </si>
  <si>
    <t>61102207905</t>
  </si>
  <si>
    <t>246358335893</t>
  </si>
  <si>
    <t>478382858</t>
  </si>
  <si>
    <t>YASH KUMAR JAIN</t>
  </si>
  <si>
    <t>VINOD KUMAR JAIN</t>
  </si>
  <si>
    <t>106 SETH HOUSE SAYANTHY KHIRKIYA KARAULI RAJ. 32241</t>
  </si>
  <si>
    <t>SIDDHARTH INSTITUTE OF NURSING</t>
  </si>
  <si>
    <t>41700100013738</t>
  </si>
  <si>
    <t>248002882779</t>
  </si>
  <si>
    <t>478382670</t>
  </si>
  <si>
    <t>IMRAN KHAN</t>
  </si>
  <si>
    <t>IKRAMUDDIN KHAN</t>
  </si>
  <si>
    <t>SISODIYA DADA DHABIYYO KI BAGICHI CHALTIKANA BAZAR KARAULI RAJ. 32241</t>
  </si>
  <si>
    <t>DEVI INSTITUTE OF NURSING</t>
  </si>
  <si>
    <t>B.SC. NURSING</t>
  </si>
  <si>
    <t>4 YEAR</t>
  </si>
  <si>
    <t>61198525530</t>
  </si>
  <si>
    <t>857241517224</t>
  </si>
  <si>
    <t>478382737</t>
  </si>
  <si>
    <t>jktdh; vYila[;d ckfydk Nk=kokl ¼vkijcslesUV½ esVªks ekl gkWLihVy ds ikl]</t>
  </si>
  <si>
    <t>lsDVj&amp;7 f’kizk iFk] vjkoyh ekxZ ds lkeus] ekuljksoj t;iqj</t>
  </si>
  <si>
    <r>
      <t xml:space="preserve">Qksu ,oa QSDl ua- 0141&amp;2786051 ¼ </t>
    </r>
    <r>
      <rPr>
        <b/>
        <sz val="14"/>
        <rFont val="Calibri"/>
        <family val="2"/>
        <scheme val="minor"/>
      </rPr>
      <t>Email-rmfdcc_2000@yahoo.co.in )</t>
    </r>
  </si>
  <si>
    <r>
      <t xml:space="preserve">                      </t>
    </r>
    <r>
      <rPr>
        <sz val="10"/>
        <color theme="1"/>
        <rFont val="DevLys 010"/>
      </rPr>
      <t>Øekad i-  ¼  ½@vkj,e,QMhlhlh@2016&amp;17@</t>
    </r>
  </si>
  <si>
    <t>Term Loan 70% of 90%</t>
  </si>
  <si>
    <r>
      <t xml:space="preserve">NMDFC Share (70% </t>
    </r>
    <r>
      <rPr>
        <sz val="11"/>
        <color theme="1"/>
        <rFont val="DevLys 010"/>
      </rPr>
      <t>dk</t>
    </r>
    <r>
      <rPr>
        <sz val="11"/>
        <color theme="1"/>
        <rFont val="Calibri"/>
        <family val="2"/>
        <scheme val="minor"/>
      </rPr>
      <t xml:space="preserve"> 90%)</t>
    </r>
  </si>
  <si>
    <t>Voucher No. and Date</t>
  </si>
  <si>
    <t>Ikaramuddin</t>
  </si>
  <si>
    <t>Sherakhan</t>
  </si>
  <si>
    <t xml:space="preserve">GARHMORA KARAULI </t>
  </si>
  <si>
    <t>rural</t>
  </si>
  <si>
    <t>28.3.18</t>
  </si>
  <si>
    <t>29.3.18</t>
  </si>
  <si>
    <t>41390100004401</t>
  </si>
  <si>
    <t>346146373979</t>
  </si>
  <si>
    <t>101894009</t>
  </si>
  <si>
    <t>Farjna Bano</t>
  </si>
  <si>
    <t>Abdul Latif</t>
  </si>
  <si>
    <t>BHAISA PATTI BHAISA TODABHIM KARAULI RAJ. 321611</t>
  </si>
  <si>
    <t>Lakh work</t>
  </si>
  <si>
    <t>6931000100105394</t>
  </si>
  <si>
    <t>765619216654</t>
  </si>
  <si>
    <t>478474918</t>
  </si>
  <si>
    <t>Suleman</t>
  </si>
  <si>
    <t>Rahim</t>
  </si>
  <si>
    <t xml:space="preserve">CHOBE PADA HINDAUN CITY KARAULI </t>
  </si>
  <si>
    <t>Alumunuiam Furniture</t>
  </si>
  <si>
    <t>4161000100148222</t>
  </si>
  <si>
    <t>913640115867</t>
  </si>
  <si>
    <t>478474917</t>
  </si>
  <si>
    <t>HARUN</t>
  </si>
  <si>
    <t xml:space="preserve">MUNNA </t>
  </si>
  <si>
    <t xml:space="preserve">SAIN BASTI KHEDA HINDAUN CITY KARAULI </t>
  </si>
  <si>
    <t>Cycle Repair</t>
  </si>
  <si>
    <t>7060001011000856</t>
  </si>
  <si>
    <t>599417881960</t>
  </si>
  <si>
    <t>101894010</t>
  </si>
  <si>
    <t>MANNT</t>
  </si>
  <si>
    <t>GUDDU KHAN</t>
  </si>
  <si>
    <t xml:space="preserve">GOMTI COLONY HINDAUN KARAULI RAJ. </t>
  </si>
  <si>
    <t>41410100009739</t>
  </si>
  <si>
    <t>397258682613</t>
  </si>
  <si>
    <t>478474919</t>
  </si>
  <si>
    <t>GULL MOHAMMAD</t>
  </si>
  <si>
    <t xml:space="preserve">NAGAD KHANE DARWAJE KE NICHE KARAULI </t>
  </si>
  <si>
    <t>E-MITRA CINTER</t>
  </si>
  <si>
    <t>520101204196201</t>
  </si>
  <si>
    <t>889500978898</t>
  </si>
  <si>
    <t>101893958</t>
  </si>
  <si>
    <t>SALEEM AHMAD</t>
  </si>
  <si>
    <t>MAHBOOB ALI</t>
  </si>
  <si>
    <t xml:space="preserve">RAJAJI KA GADH TODABHIM KARAULI </t>
  </si>
  <si>
    <t>MOTOR WIDING</t>
  </si>
  <si>
    <t>6931000100105367</t>
  </si>
  <si>
    <t>234747245670</t>
  </si>
  <si>
    <t>101893984</t>
  </si>
  <si>
    <t>MOHAMAD AASIM</t>
  </si>
  <si>
    <t>VALI AHAMD</t>
  </si>
  <si>
    <t xml:space="preserve">WARD NO. 1 QUAZI PARA TODABHIM KARAULI </t>
  </si>
  <si>
    <t>BETARY WORK</t>
  </si>
  <si>
    <t>6931000100082033</t>
  </si>
  <si>
    <t>609258057872</t>
  </si>
  <si>
    <t>101894158</t>
  </si>
  <si>
    <t>SAHIBA BANO</t>
  </si>
  <si>
    <t>HAKEEMUDIN</t>
  </si>
  <si>
    <t xml:space="preserve">BAPOTI KARAULI </t>
  </si>
  <si>
    <t>22840100013724</t>
  </si>
  <si>
    <t>827845983168</t>
  </si>
  <si>
    <t>101894157</t>
  </si>
  <si>
    <t xml:space="preserve">ABDUL </t>
  </si>
  <si>
    <t xml:space="preserve">INAYTI SAPOTRA KARAULI </t>
  </si>
  <si>
    <t>BUILIDING METERIAL</t>
  </si>
  <si>
    <t>374701000001851</t>
  </si>
  <si>
    <t>403784142714</t>
  </si>
  <si>
    <t>101894192</t>
  </si>
  <si>
    <t>Akbar Kharadi</t>
  </si>
  <si>
    <t>Matar Kharadi</t>
  </si>
  <si>
    <t>Hatwara Bazar, Karauli</t>
  </si>
  <si>
    <t>Bans Lathi ki Dukan</t>
  </si>
  <si>
    <t>30.3.18</t>
  </si>
  <si>
    <t>3033101004885</t>
  </si>
  <si>
    <t>809654160692</t>
  </si>
  <si>
    <t>101893883</t>
  </si>
  <si>
    <t>Nazar Mohammed</t>
  </si>
  <si>
    <t>Nanne Khan</t>
  </si>
  <si>
    <t>Melagate Chatikana, Karauli</t>
  </si>
  <si>
    <t>4069000100050908</t>
  </si>
  <si>
    <t>979075769495</t>
  </si>
  <si>
    <t>101893845</t>
  </si>
  <si>
    <t>Itesha</t>
  </si>
  <si>
    <t>Fariyad Khan</t>
  </si>
  <si>
    <t>Kutakpura, Teh. Hinaun, Karauli</t>
  </si>
  <si>
    <t>Lakh Chuda Work</t>
  </si>
  <si>
    <t>4161000100189627</t>
  </si>
  <si>
    <t>618190383145</t>
  </si>
  <si>
    <t>101893982</t>
  </si>
  <si>
    <t>Harun Khan</t>
  </si>
  <si>
    <t>Razaulla Khan</t>
  </si>
  <si>
    <t>Gopalsingh ki Chatari ke Pass, Karauli</t>
  </si>
  <si>
    <t>Silai Work</t>
  </si>
  <si>
    <t>1589104000007658</t>
  </si>
  <si>
    <t>887208119702</t>
  </si>
  <si>
    <t>101893849</t>
  </si>
  <si>
    <t>Kutubuddin Shekh</t>
  </si>
  <si>
    <t>Allauddin Shekh</t>
  </si>
  <si>
    <t>Lakh Chuda</t>
  </si>
  <si>
    <t>3033101006130</t>
  </si>
  <si>
    <t>676173220722</t>
  </si>
  <si>
    <t>101893367</t>
  </si>
  <si>
    <t>Ashafaq Ahamad</t>
  </si>
  <si>
    <t>Lala Khan</t>
  </si>
  <si>
    <t>Madina Masjid ke Pass, Karauli</t>
  </si>
  <si>
    <t>Auto Parts &amp; Oil</t>
  </si>
  <si>
    <t>51087917981</t>
  </si>
  <si>
    <t>224893914993</t>
  </si>
  <si>
    <t>101893880</t>
  </si>
  <si>
    <t>Wahid Khan</t>
  </si>
  <si>
    <t>Mandrayal, karauli</t>
  </si>
  <si>
    <t>23000100004697</t>
  </si>
  <si>
    <t>879424478801</t>
  </si>
  <si>
    <t>101893930</t>
  </si>
  <si>
    <t>Noshad Khan</t>
  </si>
  <si>
    <t>Abdul Jabbar</t>
  </si>
  <si>
    <t>Kauaa Khai, Chatikana, Karauli</t>
  </si>
  <si>
    <t>3033101006184</t>
  </si>
  <si>
    <t>562570457352</t>
  </si>
  <si>
    <t>101893848</t>
  </si>
  <si>
    <t>Mazid Khan</t>
  </si>
  <si>
    <t>Amarddin</t>
  </si>
  <si>
    <t>Gram-Ritholi, Gavadameena, Hindaun, Karauli</t>
  </si>
  <si>
    <t>Firnuture Work</t>
  </si>
  <si>
    <t>264410100036914</t>
  </si>
  <si>
    <t>345842479877</t>
  </si>
  <si>
    <t>101893850</t>
  </si>
  <si>
    <t>Nadim Khan</t>
  </si>
  <si>
    <t>Nawab Khan</t>
  </si>
  <si>
    <t>4161000100138696</t>
  </si>
  <si>
    <t>855537539576</t>
  </si>
  <si>
    <t>101893882</t>
  </si>
  <si>
    <t>Mohamad Sadik</t>
  </si>
  <si>
    <t>Nigadkhane Darwaje ke Niche, Karauli</t>
  </si>
  <si>
    <t>4069000100058229</t>
  </si>
  <si>
    <t>266849444378</t>
  </si>
  <si>
    <t>101893847</t>
  </si>
  <si>
    <t>Anita Jain</t>
  </si>
  <si>
    <t>Village-Dhahara, Teh.-Hindaun,Karuali</t>
  </si>
  <si>
    <t>07000100024373</t>
  </si>
  <si>
    <t>BMQPA1567F</t>
  </si>
  <si>
    <t>478474139</t>
  </si>
  <si>
    <t>Annu Khan</t>
  </si>
  <si>
    <t>Alfuddin</t>
  </si>
  <si>
    <t xml:space="preserve">Village-Mamchari, Teh.-Karauli, Karauli </t>
  </si>
  <si>
    <t>3278344557</t>
  </si>
  <si>
    <t>685024859310</t>
  </si>
  <si>
    <t>101893983</t>
  </si>
  <si>
    <t>Abdul Ajim</t>
  </si>
  <si>
    <t>Abdul Alim</t>
  </si>
  <si>
    <t>Pathan Mohalla, Chatikana, Karauli</t>
  </si>
  <si>
    <t>Electric ki Shop</t>
  </si>
  <si>
    <t>3033101005472</t>
  </si>
  <si>
    <t>869952411556</t>
  </si>
  <si>
    <t>101893881</t>
  </si>
  <si>
    <t>Yakin Khan</t>
  </si>
  <si>
    <t>Hakim Khan</t>
  </si>
  <si>
    <t>Bagur Wali Masjid ke Pass, Karauli</t>
  </si>
  <si>
    <t>1589104000037484</t>
  </si>
  <si>
    <t>554731814960</t>
  </si>
  <si>
    <t>101893844</t>
  </si>
  <si>
    <t>Irshad Ahamad</t>
  </si>
  <si>
    <t>Samshad</t>
  </si>
  <si>
    <t>Munshi Shadi Khan ki Gali, Dholikhar, Karauli</t>
  </si>
  <si>
    <t>06398100004352</t>
  </si>
  <si>
    <t>366722242019</t>
  </si>
  <si>
    <t>101893846</t>
  </si>
  <si>
    <t>Mustqim</t>
  </si>
  <si>
    <t>Mukim Shah</t>
  </si>
  <si>
    <t>Dholikhar, Karauli</t>
  </si>
  <si>
    <t>41700100023303</t>
  </si>
  <si>
    <t>954788369308</t>
  </si>
  <si>
    <t>101893957</t>
  </si>
  <si>
    <t>Aadhar No.</t>
  </si>
  <si>
    <t>SHARATH RAJ</t>
  </si>
  <si>
    <t>K. SABU RAJ</t>
  </si>
  <si>
    <t>MOHAN NAGAR NEAR JAIN MANDIR HINDAUN KARAULI RAJ. 322230</t>
  </si>
  <si>
    <t>CHRISTIAN</t>
  </si>
  <si>
    <t>APEX GROUP OF INSTITUTIONS SITAPURA EXTN, JAIPUR</t>
  </si>
  <si>
    <t>RAJASTHAN TECHNICAL UNIVERSITY KOTA</t>
  </si>
  <si>
    <t>B.TECH.</t>
  </si>
  <si>
    <t>21.6.17</t>
  </si>
  <si>
    <t>23.6.17</t>
  </si>
  <si>
    <t>MOHD. ISTAK KHAN</t>
  </si>
  <si>
    <t>WARD NO. 15 MUSLIM SHAH COLONY HINDAUN KARAULI RAJ. 322230</t>
  </si>
  <si>
    <t>VIVEKANAND TEACHERS TRAINING COLLEGE SUROTH</t>
  </si>
  <si>
    <t>UNIVERSITY OF KOTA, RAJASTHAN</t>
  </si>
  <si>
    <t>B.ED</t>
  </si>
  <si>
    <t>7283000100033140</t>
  </si>
  <si>
    <t>302623265565</t>
  </si>
  <si>
    <t>478382868</t>
  </si>
  <si>
    <t>MOHD. ISHAK KHAN</t>
  </si>
  <si>
    <t>747710510002176</t>
  </si>
  <si>
    <t>703907316477</t>
  </si>
  <si>
    <t>478382869</t>
  </si>
  <si>
    <t>MAJID KHAN</t>
  </si>
  <si>
    <t>ISMAIL KHAN</t>
  </si>
  <si>
    <t>BAGUR MOHALLA DHOLIKHAR KARAULI RAJ.322241</t>
  </si>
  <si>
    <t>SAURABH COLLEGE OF ENGINEERING &amp; TECHNOLOGY KARAULI</t>
  </si>
  <si>
    <t>POLYTECHNIC</t>
  </si>
  <si>
    <t>4069000100147417</t>
  </si>
  <si>
    <t>805257519632</t>
  </si>
  <si>
    <t>478382785</t>
  </si>
  <si>
    <t>ABDUL WASE</t>
  </si>
  <si>
    <t>WAZI UL HASAN</t>
  </si>
  <si>
    <t>SADR KI GALI CHATIKAN BAJAR, KARAULI RAJ. 322241</t>
  </si>
  <si>
    <t>SETH G.B. PODDAR COLLEGE</t>
  </si>
  <si>
    <t>UNIVERSITY OF KOTA</t>
  </si>
  <si>
    <t>2 year</t>
  </si>
  <si>
    <t>7.7.17</t>
  </si>
  <si>
    <t>12.7.17</t>
  </si>
  <si>
    <t>669010110000376</t>
  </si>
  <si>
    <t>303487981741</t>
  </si>
  <si>
    <t>478382736</t>
  </si>
  <si>
    <t>RIJBAN KHAN</t>
  </si>
  <si>
    <t>HAFIJ KHAN</t>
  </si>
  <si>
    <t>BHOJPUR MANDRAIL KARAULI RAJ. 322251</t>
  </si>
  <si>
    <t>SHIVNATH SINGH COLLEGE OF NURSING, GWALIOR</t>
  </si>
  <si>
    <t>JIWAJI UNIVERSITY, GWALIOR</t>
  </si>
  <si>
    <t>23000100004301</t>
  </si>
  <si>
    <t>485650132718</t>
  </si>
  <si>
    <t>478382832</t>
  </si>
  <si>
    <t>SADIMA PARVEEN</t>
  </si>
  <si>
    <t>ABDUL RAFIK</t>
  </si>
  <si>
    <t>SHIKARGANJ HAFIJ COLONY KARAULI RAJ. 322241</t>
  </si>
  <si>
    <t xml:space="preserve">VEENA MEMORIAL COLLEGE OF EDUCATION PADEWA KARAULI RAJ. </t>
  </si>
  <si>
    <t>18.7.17</t>
  </si>
  <si>
    <t>25.7.17</t>
  </si>
  <si>
    <t>61192387243</t>
  </si>
  <si>
    <t>587807497261</t>
  </si>
  <si>
    <t>478382703</t>
  </si>
  <si>
    <t>SHAHEEN PARVEEN</t>
  </si>
  <si>
    <t>61182729778</t>
  </si>
  <si>
    <t>985814379503</t>
  </si>
  <si>
    <t>478382704</t>
  </si>
  <si>
    <t>FAYYAZ KHAN</t>
  </si>
  <si>
    <t>VILL-GADMOHARA KARAULI RAJ. 322212</t>
  </si>
  <si>
    <t>RAJKIYA HIGH EDUCATION TEACHING TRANING T.T. COLLEGE AJMER</t>
  </si>
  <si>
    <t>MAHARSHI DAYAND SARASWATI UNIVERSITY, AJMER</t>
  </si>
  <si>
    <t>21.7.17</t>
  </si>
  <si>
    <t>61166455581</t>
  </si>
  <si>
    <t>801226926325</t>
  </si>
  <si>
    <t>478383034</t>
  </si>
  <si>
    <t>TOSIF KHAN</t>
  </si>
  <si>
    <t>NIYAJ KHAN</t>
  </si>
  <si>
    <t>KHANNA COLONY NR MANDAWARA FATAK HINDAUN CITY KARAULI 322230</t>
  </si>
  <si>
    <t>S.S. JAIN SUBODH P.G. (AUTONOMOUS) COLLEGE JAIPUR</t>
  </si>
  <si>
    <t>UNIVERSITY OF RAJASTHAN</t>
  </si>
  <si>
    <t>264410100003730</t>
  </si>
  <si>
    <t>401172972327</t>
  </si>
  <si>
    <t>101893985</t>
  </si>
  <si>
    <r>
      <t xml:space="preserve">                      </t>
    </r>
    <r>
      <rPr>
        <sz val="10"/>
        <color theme="1"/>
        <rFont val="DevLys 010"/>
      </rPr>
      <t>Øekad i-  ¼  ½@vkj,e,QMhlhlh@2018&amp;19@</t>
    </r>
  </si>
  <si>
    <t>Term Loan 30% of 90%</t>
  </si>
  <si>
    <r>
      <t xml:space="preserve">NMDFC Share (30% </t>
    </r>
    <r>
      <rPr>
        <sz val="11"/>
        <color theme="1"/>
        <rFont val="DevLys 010"/>
      </rPr>
      <t>dk</t>
    </r>
    <r>
      <rPr>
        <sz val="11"/>
        <color theme="1"/>
        <rFont val="Calibri"/>
        <family val="2"/>
        <scheme val="minor"/>
      </rPr>
      <t xml:space="preserve"> 90%)</t>
    </r>
  </si>
  <si>
    <t xml:space="preserve">Akbar </t>
  </si>
  <si>
    <t>Matar</t>
  </si>
  <si>
    <t>Kharadi Niwasi Hatwada Bazar, Karauli</t>
  </si>
  <si>
    <t xml:space="preserve">MUSLIM </t>
  </si>
  <si>
    <t>Bass &amp; Wooden Shop</t>
  </si>
  <si>
    <t>18.9.18</t>
  </si>
  <si>
    <t>24.9.18</t>
  </si>
  <si>
    <t>Kutubuddin Sheikh</t>
  </si>
  <si>
    <t>Allaudin Sheikh</t>
  </si>
  <si>
    <t>Niwasi Hatwada Bazar, Karauli</t>
  </si>
  <si>
    <t>Sher Khan</t>
  </si>
  <si>
    <t>Niwasi- Gatmoda Tehsil Nadoti</t>
  </si>
  <si>
    <t>Majit</t>
  </si>
  <si>
    <t>Amardin</t>
  </si>
  <si>
    <t>Niwasi-Vill. Ridothi, Gabrameena, Hindaun</t>
  </si>
  <si>
    <t>Furniture Work</t>
  </si>
  <si>
    <t>Gul Mohammad</t>
  </si>
  <si>
    <t>Niwasi- Nigadkhane Darwaja, Karauli</t>
  </si>
  <si>
    <t>E-Mitra Centre</t>
  </si>
  <si>
    <t>Afluddin</t>
  </si>
  <si>
    <t>Vill. Mamchari Tehsil- Karauli</t>
  </si>
  <si>
    <t>Saleem Ahmed</t>
  </si>
  <si>
    <t>Mehboob Ali</t>
  </si>
  <si>
    <t>Niwasi- Rajaji Ka Gadh, Todabhim</t>
  </si>
  <si>
    <t>Motor Winding</t>
  </si>
  <si>
    <t>Abdul Azim Khan</t>
  </si>
  <si>
    <t>Abdul alim Khan</t>
  </si>
  <si>
    <t>Niwasi- Pathan Mohalla, Chatikna, Karauli</t>
  </si>
  <si>
    <t>Electronic Shop</t>
  </si>
  <si>
    <t>Mohd. Aasim</t>
  </si>
  <si>
    <t>Bali Mohd.</t>
  </si>
  <si>
    <t>Niwasi- Kajipada, Todabhim</t>
  </si>
  <si>
    <t>Battery Work</t>
  </si>
  <si>
    <t>Yakin</t>
  </si>
  <si>
    <t>Abdul Hakim</t>
  </si>
  <si>
    <t>Niwasi- Bagur Wali Masjid Ke Pass, Karauli</t>
  </si>
  <si>
    <t>Saheba Bano</t>
  </si>
  <si>
    <t>Hakimuddin</t>
  </si>
  <si>
    <t>Niwasi Bapoti Tehsil Sapotra</t>
  </si>
  <si>
    <t xml:space="preserve">Abdul </t>
  </si>
  <si>
    <t>Post- Inayati Tehsil Sapotra</t>
  </si>
  <si>
    <t>Building Material</t>
  </si>
  <si>
    <t>Tosif Khan</t>
  </si>
  <si>
    <t>Niyaj Khan</t>
  </si>
  <si>
    <t>S.S. Jain Subodh P.G. (Autonomous) College Jaipur</t>
  </si>
  <si>
    <t>University of Rajasthan</t>
  </si>
  <si>
    <t>3 Year</t>
  </si>
  <si>
    <t>1.3.19</t>
  </si>
</sst>
</file>

<file path=xl/styles.xml><?xml version="1.0" encoding="utf-8"?>
<styleSheet xmlns="http://schemas.openxmlformats.org/spreadsheetml/2006/main">
  <fonts count="9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DevLys 010"/>
    </font>
    <font>
      <sz val="8"/>
      <color theme="1"/>
      <name val="Arial"/>
      <family val="2"/>
    </font>
    <font>
      <sz val="13"/>
      <color theme="1"/>
      <name val="DevLys 010"/>
    </font>
    <font>
      <sz val="13"/>
      <color theme="1"/>
      <name val="Arial"/>
      <family val="2"/>
    </font>
    <font>
      <sz val="10"/>
      <color theme="1"/>
      <name val="Arial"/>
      <family val="2"/>
    </font>
    <font>
      <b/>
      <sz val="9"/>
      <name val="DevLys 010"/>
    </font>
    <font>
      <b/>
      <sz val="6"/>
      <name val="Arial"/>
      <family val="2"/>
    </font>
    <font>
      <b/>
      <sz val="8"/>
      <name val="Arial"/>
      <family val="2"/>
    </font>
    <font>
      <sz val="8"/>
      <name val="DevLys 010"/>
    </font>
    <font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Arial"/>
      <family val="2"/>
    </font>
    <font>
      <sz val="8"/>
      <color theme="1"/>
      <name val="Calibri"/>
      <family val="2"/>
      <scheme val="minor"/>
    </font>
    <font>
      <b/>
      <sz val="10"/>
      <name val="DevLys 010"/>
    </font>
    <font>
      <sz val="11"/>
      <name val="Arial"/>
      <family val="2"/>
    </font>
    <font>
      <sz val="11"/>
      <color theme="1"/>
      <name val="DevLys 010"/>
    </font>
    <font>
      <sz val="11"/>
      <color theme="1"/>
      <name val="Kruti Dev 011"/>
    </font>
    <font>
      <sz val="11"/>
      <color indexed="8"/>
      <name val="Calibri"/>
      <family val="2"/>
      <scheme val="minor"/>
    </font>
    <font>
      <sz val="11"/>
      <name val="DevLys 010"/>
    </font>
    <font>
      <sz val="11"/>
      <name val="Kruti Dev 011"/>
    </font>
    <font>
      <sz val="11"/>
      <color indexed="8"/>
      <name val="DevLys 010"/>
    </font>
    <font>
      <sz val="11"/>
      <name val="Times New Roman"/>
      <family val="1"/>
    </font>
    <font>
      <sz val="11"/>
      <name val="Kruti Dev 010"/>
    </font>
    <font>
      <sz val="11"/>
      <color theme="1"/>
      <name val="Arial"/>
      <family val="2"/>
    </font>
    <font>
      <sz val="11"/>
      <color theme="1"/>
      <name val="Kruti Dev 010"/>
    </font>
    <font>
      <sz val="11"/>
      <color theme="1"/>
      <name val="Times New Roman"/>
      <family val="1"/>
    </font>
    <font>
      <sz val="10"/>
      <name val="Arial"/>
      <family val="2"/>
    </font>
    <font>
      <b/>
      <sz val="13"/>
      <name val="DevLys 010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11"/>
      <name val="Kruti Dev 010"/>
    </font>
    <font>
      <b/>
      <sz val="14"/>
      <name val="Times New Roman"/>
      <family val="1"/>
    </font>
    <font>
      <sz val="11"/>
      <color rgb="FFFF0000"/>
      <name val="Kruti Dev 010"/>
    </font>
    <font>
      <sz val="10"/>
      <color theme="1"/>
      <name val="DevLys 010"/>
    </font>
    <font>
      <b/>
      <sz val="8"/>
      <name val="DevLys 010"/>
    </font>
    <font>
      <sz val="9"/>
      <color theme="1"/>
      <name val="Calibri"/>
      <family val="2"/>
      <scheme val="minor"/>
    </font>
    <font>
      <sz val="14"/>
      <color theme="1"/>
      <name val="Kruti Dev 010"/>
    </font>
    <font>
      <sz val="13"/>
      <color theme="1"/>
      <name val="Kruti Dev 010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Arial"/>
      <family val="2"/>
    </font>
    <font>
      <b/>
      <sz val="9"/>
      <name val="Arial"/>
      <family val="2"/>
    </font>
    <font>
      <sz val="10"/>
      <name val="DevLys 010"/>
    </font>
    <font>
      <sz val="12"/>
      <color theme="1"/>
      <name val="DevLys 010"/>
    </font>
    <font>
      <sz val="14"/>
      <color theme="1"/>
      <name val="Calibri"/>
      <family val="2"/>
      <scheme val="minor"/>
    </font>
    <font>
      <sz val="12"/>
      <color theme="1"/>
      <name val="Kruti Dev 010"/>
    </font>
    <font>
      <sz val="14"/>
      <color theme="1"/>
      <name val="DevLys 010"/>
    </font>
    <font>
      <sz val="10"/>
      <color theme="1"/>
      <name val="Times New Roman"/>
      <family val="1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DevLys 010"/>
    </font>
    <font>
      <b/>
      <sz val="12"/>
      <color theme="1"/>
      <name val="DevLys 010"/>
    </font>
    <font>
      <b/>
      <sz val="18"/>
      <name val="DevLys 010"/>
    </font>
    <font>
      <b/>
      <sz val="20"/>
      <name val="DevLys 010"/>
    </font>
    <font>
      <b/>
      <sz val="14"/>
      <name val="Arjun"/>
    </font>
    <font>
      <b/>
      <sz val="8"/>
      <name val="Arjun"/>
    </font>
    <font>
      <sz val="10"/>
      <name val="Arjun"/>
    </font>
    <font>
      <sz val="14"/>
      <name val="DevLys 010"/>
    </font>
    <font>
      <b/>
      <sz val="10"/>
      <name val="Calibri"/>
      <family val="2"/>
    </font>
    <font>
      <b/>
      <sz val="12"/>
      <name val="DevLys 010"/>
    </font>
    <font>
      <sz val="9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3"/>
      <name val="DevLys 010"/>
    </font>
    <font>
      <sz val="12"/>
      <name val="DevLys 010"/>
    </font>
    <font>
      <b/>
      <sz val="10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name val="Arjun"/>
    </font>
    <font>
      <b/>
      <sz val="12"/>
      <name val="Times New Roman"/>
      <family val="1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9" fillId="0" borderId="0"/>
  </cellStyleXfs>
  <cellXfs count="542">
    <xf numFmtId="0" fontId="0" fillId="0" borderId="0" xfId="0"/>
    <xf numFmtId="0" fontId="3" fillId="0" borderId="0" xfId="0" applyFont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11" fillId="2" borderId="0" xfId="0" applyFont="1" applyFill="1" applyAlignment="1">
      <alignment vertical="top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left" vertical="top"/>
    </xf>
    <xf numFmtId="0" fontId="9" fillId="0" borderId="1" xfId="0" applyFont="1" applyBorder="1" applyAlignment="1">
      <alignment vertical="top"/>
    </xf>
    <xf numFmtId="0" fontId="14" fillId="2" borderId="1" xfId="0" applyFont="1" applyFill="1" applyBorder="1" applyAlignment="1">
      <alignment vertical="top"/>
    </xf>
    <xf numFmtId="0" fontId="14" fillId="0" borderId="1" xfId="0" applyFont="1" applyBorder="1" applyAlignment="1">
      <alignment vertical="top"/>
    </xf>
    <xf numFmtId="0" fontId="16" fillId="0" borderId="1" xfId="0" applyFont="1" applyBorder="1" applyAlignment="1">
      <alignment vertical="top" wrapText="1"/>
    </xf>
    <xf numFmtId="0" fontId="14" fillId="0" borderId="1" xfId="0" applyFont="1" applyFill="1" applyBorder="1" applyAlignment="1">
      <alignment vertical="top"/>
    </xf>
    <xf numFmtId="0" fontId="8" fillId="0" borderId="1" xfId="0" applyFont="1" applyFill="1" applyBorder="1" applyAlignment="1">
      <alignment vertical="top"/>
    </xf>
    <xf numFmtId="0" fontId="9" fillId="0" borderId="9" xfId="0" applyFont="1" applyBorder="1" applyAlignment="1">
      <alignment vertical="top"/>
    </xf>
    <xf numFmtId="0" fontId="14" fillId="0" borderId="1" xfId="0" applyFont="1" applyBorder="1" applyAlignment="1">
      <alignment horizontal="left" vertical="top"/>
    </xf>
    <xf numFmtId="0" fontId="17" fillId="0" borderId="1" xfId="0" applyFont="1" applyBorder="1" applyAlignment="1">
      <alignment vertical="top"/>
    </xf>
    <xf numFmtId="0" fontId="18" fillId="2" borderId="1" xfId="0" applyFont="1" applyFill="1" applyBorder="1" applyAlignment="1">
      <alignment vertical="top"/>
    </xf>
    <xf numFmtId="0" fontId="19" fillId="0" borderId="1" xfId="0" applyFont="1" applyBorder="1" applyAlignment="1">
      <alignment vertical="top"/>
    </xf>
    <xf numFmtId="0" fontId="18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20" fillId="0" borderId="1" xfId="0" applyFont="1" applyFill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9" xfId="0" applyFont="1" applyBorder="1" applyAlignment="1">
      <alignment vertical="top"/>
    </xf>
    <xf numFmtId="0" fontId="0" fillId="2" borderId="11" xfId="0" applyFont="1" applyFill="1" applyBorder="1" applyAlignment="1">
      <alignment vertical="top"/>
    </xf>
    <xf numFmtId="0" fontId="0" fillId="2" borderId="1" xfId="0" applyFont="1" applyFill="1" applyBorder="1" applyAlignment="1">
      <alignment vertical="top"/>
    </xf>
    <xf numFmtId="0" fontId="0" fillId="0" borderId="1" xfId="0" applyFont="1" applyBorder="1" applyAlignment="1">
      <alignment horizontal="left" vertical="top"/>
    </xf>
    <xf numFmtId="0" fontId="21" fillId="2" borderId="1" xfId="0" applyFont="1" applyFill="1" applyBorder="1" applyAlignment="1">
      <alignment horizontal="justify" vertical="top"/>
    </xf>
    <xf numFmtId="0" fontId="22" fillId="0" borderId="1" xfId="0" applyFont="1" applyFill="1" applyBorder="1" applyAlignment="1">
      <alignment vertical="top"/>
    </xf>
    <xf numFmtId="0" fontId="22" fillId="0" borderId="1" xfId="0" applyFont="1" applyFill="1" applyBorder="1" applyAlignment="1">
      <alignment horizontal="center" vertical="top"/>
    </xf>
    <xf numFmtId="0" fontId="20" fillId="0" borderId="1" xfId="0" applyFont="1" applyFill="1" applyBorder="1" applyAlignment="1">
      <alignment vertical="top" wrapText="1"/>
    </xf>
    <xf numFmtId="0" fontId="22" fillId="0" borderId="1" xfId="0" applyFont="1" applyFill="1" applyBorder="1" applyAlignment="1">
      <alignment vertical="top" wrapText="1"/>
    </xf>
    <xf numFmtId="0" fontId="23" fillId="0" borderId="1" xfId="0" applyFont="1" applyFill="1" applyBorder="1" applyAlignment="1">
      <alignment horizontal="justify" vertical="top" wrapText="1"/>
    </xf>
    <xf numFmtId="0" fontId="21" fillId="0" borderId="1" xfId="0" applyFont="1" applyFill="1" applyBorder="1" applyAlignment="1">
      <alignment vertical="top" wrapText="1"/>
    </xf>
    <xf numFmtId="0" fontId="24" fillId="0" borderId="1" xfId="0" applyFont="1" applyFill="1" applyBorder="1" applyAlignment="1">
      <alignment vertical="top" wrapText="1"/>
    </xf>
    <xf numFmtId="0" fontId="24" fillId="0" borderId="1" xfId="0" applyFont="1" applyFill="1" applyBorder="1" applyAlignment="1">
      <alignment vertical="top"/>
    </xf>
    <xf numFmtId="0" fontId="24" fillId="0" borderId="9" xfId="0" applyFont="1" applyFill="1" applyBorder="1" applyAlignment="1">
      <alignment vertical="top"/>
    </xf>
    <xf numFmtId="0" fontId="24" fillId="2" borderId="11" xfId="0" applyFont="1" applyFill="1" applyBorder="1" applyAlignment="1">
      <alignment vertical="top"/>
    </xf>
    <xf numFmtId="0" fontId="24" fillId="2" borderId="1" xfId="0" applyFont="1" applyFill="1" applyBorder="1" applyAlignment="1">
      <alignment vertical="top"/>
    </xf>
    <xf numFmtId="14" fontId="24" fillId="0" borderId="1" xfId="0" applyNumberFormat="1" applyFont="1" applyFill="1" applyBorder="1" applyAlignment="1">
      <alignment horizontal="left" vertical="top"/>
    </xf>
    <xf numFmtId="0" fontId="24" fillId="0" borderId="1" xfId="0" applyFont="1" applyFill="1" applyBorder="1" applyAlignment="1">
      <alignment horizontal="left" vertical="top"/>
    </xf>
    <xf numFmtId="0" fontId="23" fillId="0" borderId="1" xfId="0" applyFont="1" applyFill="1" applyBorder="1" applyAlignment="1">
      <alignment vertical="top" wrapText="1"/>
    </xf>
    <xf numFmtId="0" fontId="23" fillId="2" borderId="1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vertical="top" wrapText="1"/>
    </xf>
    <xf numFmtId="0" fontId="17" fillId="0" borderId="9" xfId="0" applyFont="1" applyFill="1" applyBorder="1" applyAlignment="1">
      <alignment vertical="top" wrapText="1"/>
    </xf>
    <xf numFmtId="0" fontId="17" fillId="2" borderId="11" xfId="0" applyFont="1" applyFill="1" applyBorder="1" applyAlignment="1">
      <alignment horizontal="right" vertical="top"/>
    </xf>
    <xf numFmtId="0" fontId="17" fillId="2" borderId="1" xfId="0" applyFont="1" applyFill="1" applyBorder="1" applyAlignment="1">
      <alignment horizontal="right" vertical="top"/>
    </xf>
    <xf numFmtId="0" fontId="21" fillId="2" borderId="1" xfId="0" applyFont="1" applyFill="1" applyBorder="1" applyAlignment="1">
      <alignment vertical="top" wrapText="1"/>
    </xf>
    <xf numFmtId="0" fontId="19" fillId="2" borderId="1" xfId="0" applyFont="1" applyFill="1" applyBorder="1" applyAlignment="1">
      <alignment vertical="top" wrapText="1"/>
    </xf>
    <xf numFmtId="0" fontId="25" fillId="2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0" fillId="2" borderId="1" xfId="0" applyFont="1" applyFill="1" applyBorder="1" applyAlignment="1">
      <alignment vertical="top" wrapText="1"/>
    </xf>
    <xf numFmtId="0" fontId="26" fillId="0" borderId="9" xfId="0" applyFont="1" applyBorder="1" applyAlignment="1">
      <alignment vertical="top" wrapText="1"/>
    </xf>
    <xf numFmtId="0" fontId="0" fillId="2" borderId="11" xfId="0" applyFont="1" applyFill="1" applyBorder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18" fillId="2" borderId="1" xfId="0" applyFont="1" applyFill="1" applyBorder="1" applyAlignment="1">
      <alignment vertical="top" wrapText="1"/>
    </xf>
    <xf numFmtId="0" fontId="18" fillId="0" borderId="1" xfId="0" applyFont="1" applyBorder="1" applyAlignment="1">
      <alignment vertical="top"/>
    </xf>
    <xf numFmtId="0" fontId="27" fillId="0" borderId="1" xfId="0" applyFont="1" applyBorder="1" applyAlignment="1">
      <alignment vertical="top" wrapText="1"/>
    </xf>
    <xf numFmtId="0" fontId="28" fillId="0" borderId="1" xfId="0" applyFont="1" applyFill="1" applyBorder="1" applyAlignment="1">
      <alignment vertical="top" wrapText="1"/>
    </xf>
    <xf numFmtId="0" fontId="28" fillId="0" borderId="9" xfId="0" applyFont="1" applyFill="1" applyBorder="1" applyAlignment="1">
      <alignment vertical="top" wrapText="1"/>
    </xf>
    <xf numFmtId="0" fontId="33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top" wrapText="1"/>
    </xf>
    <xf numFmtId="0" fontId="0" fillId="2" borderId="1" xfId="0" applyFont="1" applyFill="1" applyBorder="1" applyAlignment="1">
      <alignment horizontal="right" vertical="top"/>
    </xf>
    <xf numFmtId="0" fontId="27" fillId="2" borderId="1" xfId="0" applyFont="1" applyFill="1" applyBorder="1" applyAlignment="1">
      <alignment vertical="top" wrapText="1"/>
    </xf>
    <xf numFmtId="14" fontId="0" fillId="0" borderId="1" xfId="0" applyNumberFormat="1" applyFont="1" applyBorder="1" applyAlignment="1">
      <alignment vertical="top" wrapText="1"/>
    </xf>
    <xf numFmtId="0" fontId="27" fillId="0" borderId="1" xfId="0" applyFont="1" applyBorder="1" applyAlignment="1">
      <alignment vertical="top"/>
    </xf>
    <xf numFmtId="0" fontId="0" fillId="0" borderId="1" xfId="0" applyFont="1" applyBorder="1" applyAlignment="1">
      <alignment horizontal="right" vertical="top"/>
    </xf>
    <xf numFmtId="0" fontId="35" fillId="2" borderId="1" xfId="0" applyFont="1" applyFill="1" applyBorder="1" applyAlignment="1">
      <alignment vertical="top" wrapText="1"/>
    </xf>
    <xf numFmtId="0" fontId="0" fillId="2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  <xf numFmtId="0" fontId="37" fillId="0" borderId="0" xfId="0" applyFont="1" applyFill="1" applyBorder="1" applyAlignment="1">
      <alignment horizontal="right" vertical="top" wrapText="1"/>
    </xf>
    <xf numFmtId="0" fontId="37" fillId="0" borderId="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11" fillId="0" borderId="0" xfId="0" applyFont="1" applyAlignment="1">
      <alignment vertical="top" wrapText="1"/>
    </xf>
    <xf numFmtId="0" fontId="38" fillId="0" borderId="0" xfId="0" applyFont="1" applyAlignment="1">
      <alignment vertical="top" wrapText="1"/>
    </xf>
    <xf numFmtId="0" fontId="0" fillId="0" borderId="0" xfId="0" applyAlignment="1">
      <alignment horizontal="right" vertical="top" wrapText="1"/>
    </xf>
    <xf numFmtId="0" fontId="15" fillId="0" borderId="0" xfId="0" applyFont="1" applyAlignment="1">
      <alignment horizontal="right" vertical="top" wrapText="1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0" fillId="0" borderId="1" xfId="0" applyBorder="1" applyAlignment="1">
      <alignment horizontal="right" vertical="top" wrapText="1"/>
    </xf>
    <xf numFmtId="0" fontId="0" fillId="0" borderId="1" xfId="0" applyFont="1" applyBorder="1" applyAlignment="1">
      <alignment horizontal="right" vertical="top" wrapText="1"/>
    </xf>
    <xf numFmtId="0" fontId="39" fillId="0" borderId="1" xfId="0" applyFont="1" applyBorder="1" applyAlignment="1">
      <alignment vertical="top" wrapText="1"/>
    </xf>
    <xf numFmtId="0" fontId="40" fillId="0" borderId="1" xfId="0" applyFont="1" applyBorder="1" applyAlignment="1">
      <alignment vertical="top" wrapText="1"/>
    </xf>
    <xf numFmtId="0" fontId="41" fillId="0" borderId="1" xfId="0" applyFont="1" applyBorder="1" applyAlignment="1">
      <alignment vertical="top" wrapText="1"/>
    </xf>
    <xf numFmtId="0" fontId="42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center" vertical="top" wrapText="1"/>
    </xf>
    <xf numFmtId="0" fontId="39" fillId="0" borderId="1" xfId="0" applyFont="1" applyBorder="1" applyAlignment="1">
      <alignment vertical="top"/>
    </xf>
    <xf numFmtId="0" fontId="40" fillId="0" borderId="1" xfId="0" applyFont="1" applyBorder="1" applyAlignment="1">
      <alignment vertical="top"/>
    </xf>
    <xf numFmtId="0" fontId="41" fillId="0" borderId="1" xfId="0" applyFont="1" applyBorder="1" applyAlignment="1">
      <alignment vertical="top"/>
    </xf>
    <xf numFmtId="14" fontId="15" fillId="0" borderId="1" xfId="0" applyNumberFormat="1" applyFont="1" applyBorder="1" applyAlignment="1">
      <alignment vertical="top"/>
    </xf>
    <xf numFmtId="0" fontId="15" fillId="0" borderId="1" xfId="0" applyFont="1" applyBorder="1" applyAlignment="1">
      <alignment vertical="top"/>
    </xf>
    <xf numFmtId="14" fontId="15" fillId="0" borderId="1" xfId="0" applyNumberFormat="1" applyFont="1" applyBorder="1" applyAlignment="1">
      <alignment vertical="top" wrapText="1"/>
    </xf>
    <xf numFmtId="0" fontId="41" fillId="0" borderId="1" xfId="0" applyFont="1" applyBorder="1" applyAlignment="1">
      <alignment horizontal="center" vertical="top"/>
    </xf>
    <xf numFmtId="0" fontId="41" fillId="0" borderId="1" xfId="0" applyFont="1" applyBorder="1" applyAlignment="1">
      <alignment horizontal="right" vertical="top"/>
    </xf>
    <xf numFmtId="14" fontId="11" fillId="0" borderId="1" xfId="0" applyNumberFormat="1" applyFont="1" applyBorder="1" applyAlignment="1">
      <alignment vertical="top"/>
    </xf>
    <xf numFmtId="0" fontId="41" fillId="0" borderId="6" xfId="0" applyFont="1" applyFill="1" applyBorder="1" applyAlignment="1">
      <alignment vertical="top"/>
    </xf>
    <xf numFmtId="0" fontId="0" fillId="0" borderId="2" xfId="0" applyBorder="1" applyAlignment="1">
      <alignment vertical="top"/>
    </xf>
    <xf numFmtId="0" fontId="40" fillId="0" borderId="2" xfId="0" applyFont="1" applyBorder="1" applyAlignment="1">
      <alignment vertical="top"/>
    </xf>
    <xf numFmtId="0" fontId="41" fillId="0" borderId="2" xfId="0" applyFont="1" applyBorder="1" applyAlignment="1">
      <alignment horizontal="right" vertical="top"/>
    </xf>
    <xf numFmtId="14" fontId="11" fillId="0" borderId="2" xfId="0" applyNumberFormat="1" applyFont="1" applyBorder="1" applyAlignment="1">
      <alignment vertical="top"/>
    </xf>
    <xf numFmtId="0" fontId="0" fillId="0" borderId="0" xfId="0" applyAlignment="1">
      <alignment vertical="top"/>
    </xf>
    <xf numFmtId="0" fontId="43" fillId="0" borderId="0" xfId="0" applyFont="1" applyFill="1" applyBorder="1" applyAlignment="1">
      <alignment horizontal="right" vertical="top" wrapText="1"/>
    </xf>
    <xf numFmtId="0" fontId="44" fillId="0" borderId="0" xfId="0" applyFont="1" applyFill="1" applyBorder="1" applyAlignment="1">
      <alignment horizontal="center" vertical="top" wrapText="1"/>
    </xf>
    <xf numFmtId="0" fontId="45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38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vertical="top" wrapText="1"/>
    </xf>
    <xf numFmtId="0" fontId="46" fillId="0" borderId="0" xfId="0" applyFont="1" applyAlignment="1">
      <alignment horizontal="center" vertical="top"/>
    </xf>
    <xf numFmtId="0" fontId="41" fillId="0" borderId="0" xfId="0" applyFont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38" fillId="0" borderId="1" xfId="0" applyFont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right" vertical="top" wrapText="1"/>
    </xf>
    <xf numFmtId="0" fontId="38" fillId="0" borderId="1" xfId="0" applyFont="1" applyFill="1" applyBorder="1" applyAlignment="1">
      <alignment horizontal="center" vertical="top" wrapText="1"/>
    </xf>
    <xf numFmtId="0" fontId="0" fillId="0" borderId="9" xfId="0" applyFill="1" applyBorder="1" applyAlignment="1">
      <alignment horizontal="center" vertical="top" wrapText="1"/>
    </xf>
    <xf numFmtId="0" fontId="29" fillId="0" borderId="1" xfId="0" applyFont="1" applyBorder="1" applyAlignment="1">
      <alignment horizontal="center" vertical="top" wrapText="1"/>
    </xf>
    <xf numFmtId="0" fontId="38" fillId="0" borderId="1" xfId="0" applyFont="1" applyBorder="1" applyAlignment="1">
      <alignment vertical="top" wrapText="1"/>
    </xf>
    <xf numFmtId="0" fontId="41" fillId="0" borderId="1" xfId="0" applyFont="1" applyBorder="1" applyAlignment="1">
      <alignment horizontal="left" vertical="top" wrapText="1"/>
    </xf>
    <xf numFmtId="0" fontId="38" fillId="0" borderId="1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38" fillId="0" borderId="1" xfId="0" applyFont="1" applyFill="1" applyBorder="1" applyAlignment="1">
      <alignment vertical="top" wrapText="1"/>
    </xf>
    <xf numFmtId="0" fontId="41" fillId="0" borderId="1" xfId="0" applyFont="1" applyFill="1" applyBorder="1" applyAlignment="1">
      <alignment horizontal="left" vertical="top" wrapText="1"/>
    </xf>
    <xf numFmtId="0" fontId="38" fillId="0" borderId="1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47" fillId="0" borderId="1" xfId="0" applyFont="1" applyBorder="1" applyAlignment="1">
      <alignment vertical="top"/>
    </xf>
    <xf numFmtId="0" fontId="42" fillId="2" borderId="1" xfId="0" applyFont="1" applyFill="1" applyBorder="1" applyAlignment="1">
      <alignment horizontal="center" vertical="top"/>
    </xf>
    <xf numFmtId="0" fontId="48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49" fillId="0" borderId="1" xfId="0" applyFont="1" applyBorder="1" applyAlignment="1">
      <alignment vertical="top"/>
    </xf>
    <xf numFmtId="0" fontId="41" fillId="0" borderId="1" xfId="0" applyFont="1" applyBorder="1" applyAlignment="1">
      <alignment horizontal="left" vertical="top"/>
    </xf>
    <xf numFmtId="0" fontId="41" fillId="0" borderId="9" xfId="0" applyFont="1" applyBorder="1" applyAlignment="1">
      <alignment horizontal="left" vertical="top"/>
    </xf>
    <xf numFmtId="0" fontId="11" fillId="0" borderId="1" xfId="0" applyFont="1" applyBorder="1" applyAlignment="1">
      <alignment vertical="top"/>
    </xf>
    <xf numFmtId="0" fontId="48" fillId="0" borderId="1" xfId="0" applyFont="1" applyBorder="1" applyAlignment="1">
      <alignment vertical="top"/>
    </xf>
    <xf numFmtId="0" fontId="11" fillId="0" borderId="9" xfId="0" applyFont="1" applyBorder="1" applyAlignment="1">
      <alignment vertical="top"/>
    </xf>
    <xf numFmtId="0" fontId="50" fillId="0" borderId="1" xfId="0" applyFont="1" applyBorder="1" applyAlignment="1">
      <alignment vertical="top"/>
    </xf>
    <xf numFmtId="0" fontId="11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left" vertical="top" wrapText="1"/>
    </xf>
    <xf numFmtId="0" fontId="50" fillId="0" borderId="1" xfId="0" applyFont="1" applyFill="1" applyBorder="1" applyAlignment="1">
      <alignment vertical="top"/>
    </xf>
    <xf numFmtId="0" fontId="41" fillId="0" borderId="1" xfId="0" applyFont="1" applyBorder="1" applyAlignment="1">
      <alignment horizontal="center" vertical="top" wrapText="1"/>
    </xf>
    <xf numFmtId="0" fontId="41" fillId="0" borderId="1" xfId="0" applyFont="1" applyBorder="1" applyAlignment="1">
      <alignment horizontal="justify" vertical="top" wrapText="1"/>
    </xf>
    <xf numFmtId="0" fontId="51" fillId="0" borderId="1" xfId="0" applyFont="1" applyBorder="1" applyAlignment="1">
      <alignment horizontal="justify" vertical="top" wrapText="1"/>
    </xf>
    <xf numFmtId="0" fontId="51" fillId="0" borderId="1" xfId="0" applyFont="1" applyBorder="1" applyAlignment="1">
      <alignment horizontal="left" vertical="top" wrapText="1"/>
    </xf>
    <xf numFmtId="0" fontId="0" fillId="0" borderId="1" xfId="0" applyBorder="1"/>
    <xf numFmtId="0" fontId="41" fillId="0" borderId="1" xfId="0" applyFont="1" applyBorder="1" applyAlignment="1">
      <alignment horizontal="right" vertical="top" wrapText="1"/>
    </xf>
    <xf numFmtId="0" fontId="41" fillId="0" borderId="1" xfId="0" applyFont="1" applyFill="1" applyBorder="1" applyAlignment="1">
      <alignment horizontal="justify" vertical="top" wrapText="1"/>
    </xf>
    <xf numFmtId="0" fontId="52" fillId="0" borderId="1" xfId="0" applyFont="1" applyBorder="1" applyAlignment="1">
      <alignment vertical="top" wrapText="1"/>
    </xf>
    <xf numFmtId="0" fontId="52" fillId="0" borderId="1" xfId="0" applyFont="1" applyFill="1" applyBorder="1" applyAlignment="1">
      <alignment vertical="top" wrapText="1"/>
    </xf>
    <xf numFmtId="0" fontId="53" fillId="2" borderId="1" xfId="0" applyFont="1" applyFill="1" applyBorder="1" applyAlignment="1">
      <alignment horizontal="center" vertical="top" wrapText="1"/>
    </xf>
    <xf numFmtId="49" fontId="52" fillId="0" borderId="1" xfId="0" applyNumberFormat="1" applyFont="1" applyBorder="1" applyAlignment="1">
      <alignment vertical="top" wrapText="1"/>
    </xf>
    <xf numFmtId="49" fontId="52" fillId="2" borderId="1" xfId="0" applyNumberFormat="1" applyFont="1" applyFill="1" applyBorder="1" applyAlignment="1">
      <alignment vertical="top" wrapText="1"/>
    </xf>
    <xf numFmtId="0" fontId="52" fillId="2" borderId="1" xfId="0" applyFont="1" applyFill="1" applyBorder="1" applyAlignment="1">
      <alignment vertical="top" wrapText="1"/>
    </xf>
    <xf numFmtId="0" fontId="11" fillId="0" borderId="1" xfId="0" applyFont="1" applyBorder="1" applyAlignment="1">
      <alignment horizontal="left" vertical="top" wrapText="1"/>
    </xf>
    <xf numFmtId="0" fontId="52" fillId="0" borderId="1" xfId="0" applyFont="1" applyBorder="1" applyAlignment="1">
      <alignment horizontal="left" vertical="top" wrapText="1"/>
    </xf>
    <xf numFmtId="0" fontId="52" fillId="0" borderId="1" xfId="0" applyFont="1" applyFill="1" applyBorder="1" applyAlignment="1">
      <alignment horizontal="left" vertical="top" wrapText="1"/>
    </xf>
    <xf numFmtId="49" fontId="0" fillId="0" borderId="1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justify" vertical="top" wrapText="1"/>
    </xf>
    <xf numFmtId="0" fontId="54" fillId="0" borderId="1" xfId="0" applyFont="1" applyBorder="1" applyAlignment="1">
      <alignment horizontal="left" vertical="top" wrapText="1"/>
    </xf>
    <xf numFmtId="0" fontId="52" fillId="0" borderId="1" xfId="0" applyFont="1" applyBorder="1" applyAlignment="1">
      <alignment horizontal="justify" vertical="top" wrapText="1"/>
    </xf>
    <xf numFmtId="0" fontId="55" fillId="0" borderId="0" xfId="0" applyFont="1" applyFill="1" applyBorder="1" applyAlignment="1">
      <alignment horizontal="center" vertical="top" wrapText="1"/>
    </xf>
    <xf numFmtId="0" fontId="43" fillId="0" borderId="0" xfId="0" applyFont="1" applyFill="1" applyBorder="1" applyAlignment="1">
      <alignment horizontal="center" vertical="top" wrapText="1"/>
    </xf>
    <xf numFmtId="0" fontId="41" fillId="0" borderId="0" xfId="0" applyFont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0" fillId="0" borderId="9" xfId="0" applyBorder="1" applyAlignment="1">
      <alignment vertical="top" wrapText="1"/>
    </xf>
    <xf numFmtId="0" fontId="41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top"/>
    </xf>
    <xf numFmtId="0" fontId="38" fillId="0" borderId="1" xfId="0" applyFont="1" applyBorder="1" applyAlignment="1">
      <alignment vertical="top"/>
    </xf>
    <xf numFmtId="0" fontId="41" fillId="2" borderId="1" xfId="0" applyFont="1" applyFill="1" applyBorder="1" applyAlignment="1">
      <alignment vertical="top"/>
    </xf>
    <xf numFmtId="0" fontId="0" fillId="3" borderId="1" xfId="0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horizontal="justify" vertical="top" wrapText="1"/>
    </xf>
    <xf numFmtId="0" fontId="0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center" vertical="top"/>
    </xf>
    <xf numFmtId="49" fontId="0" fillId="3" borderId="1" xfId="0" applyNumberFormat="1" applyFont="1" applyFill="1" applyBorder="1" applyAlignment="1">
      <alignment horizontal="left" vertical="top" wrapText="1"/>
    </xf>
    <xf numFmtId="49" fontId="0" fillId="3" borderId="9" xfId="0" applyNumberFormat="1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left" vertical="top" wrapText="1"/>
    </xf>
    <xf numFmtId="0" fontId="41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49" fontId="51" fillId="0" borderId="1" xfId="0" applyNumberFormat="1" applyFont="1" applyBorder="1" applyAlignment="1">
      <alignment vertical="top" wrapText="1"/>
    </xf>
    <xf numFmtId="49" fontId="41" fillId="0" borderId="9" xfId="0" applyNumberFormat="1" applyFont="1" applyBorder="1" applyAlignment="1">
      <alignment vertical="top" wrapText="1"/>
    </xf>
    <xf numFmtId="0" fontId="7" fillId="2" borderId="0" xfId="0" applyFont="1" applyFill="1" applyBorder="1" applyAlignment="1">
      <alignment horizontal="right" vertical="top" wrapText="1"/>
    </xf>
    <xf numFmtId="0" fontId="0" fillId="2" borderId="0" xfId="0" applyFill="1" applyAlignment="1">
      <alignment horizontal="right" vertical="top" wrapText="1"/>
    </xf>
    <xf numFmtId="0" fontId="41" fillId="0" borderId="1" xfId="0" applyFont="1" applyFill="1" applyBorder="1" applyAlignment="1">
      <alignment horizontal="right" vertical="top" wrapText="1"/>
    </xf>
    <xf numFmtId="0" fontId="56" fillId="2" borderId="1" xfId="0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0" fontId="31" fillId="0" borderId="0" xfId="0" applyFont="1" applyFill="1" applyBorder="1" applyAlignment="1">
      <alignment horizontal="center" vertical="top" wrapText="1"/>
    </xf>
    <xf numFmtId="0" fontId="57" fillId="0" borderId="0" xfId="0" applyFont="1" applyFill="1" applyBorder="1" applyAlignment="1">
      <alignment horizontal="right" vertical="top" wrapText="1"/>
    </xf>
    <xf numFmtId="0" fontId="32" fillId="0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right" vertical="top" wrapText="1"/>
    </xf>
    <xf numFmtId="0" fontId="41" fillId="2" borderId="1" xfId="0" applyFont="1" applyFill="1" applyBorder="1" applyAlignment="1">
      <alignment horizontal="right" vertical="top" wrapText="1"/>
    </xf>
    <xf numFmtId="0" fontId="41" fillId="2" borderId="1" xfId="0" applyFont="1" applyFill="1" applyBorder="1" applyAlignment="1">
      <alignment horizontal="left" vertical="top" wrapText="1"/>
    </xf>
    <xf numFmtId="49" fontId="41" fillId="2" borderId="1" xfId="0" applyNumberFormat="1" applyFont="1" applyFill="1" applyBorder="1" applyAlignment="1">
      <alignment horizontal="left" vertical="top" wrapText="1"/>
    </xf>
    <xf numFmtId="49" fontId="41" fillId="0" borderId="1" xfId="0" applyNumberFormat="1" applyFont="1" applyFill="1" applyBorder="1" applyAlignment="1">
      <alignment vertical="top" wrapText="1"/>
    </xf>
    <xf numFmtId="49" fontId="41" fillId="0" borderId="1" xfId="0" applyNumberFormat="1" applyFont="1" applyBorder="1" applyAlignment="1">
      <alignment vertical="top" wrapText="1"/>
    </xf>
    <xf numFmtId="0" fontId="7" fillId="0" borderId="0" xfId="0" applyFont="1" applyFill="1" applyBorder="1" applyAlignment="1">
      <alignment horizontal="left" vertical="top" wrapText="1"/>
    </xf>
    <xf numFmtId="0" fontId="38" fillId="0" borderId="0" xfId="0" applyFont="1" applyAlignment="1">
      <alignment horizontal="left" vertical="top" wrapText="1"/>
    </xf>
    <xf numFmtId="0" fontId="41" fillId="2" borderId="1" xfId="0" applyFont="1" applyFill="1" applyBorder="1" applyAlignment="1">
      <alignment horizontal="center" vertical="top" wrapText="1"/>
    </xf>
    <xf numFmtId="0" fontId="53" fillId="2" borderId="1" xfId="0" applyFont="1" applyFill="1" applyBorder="1" applyAlignment="1">
      <alignment horizontal="left" vertical="top" wrapText="1"/>
    </xf>
    <xf numFmtId="49" fontId="0" fillId="0" borderId="1" xfId="0" applyNumberFormat="1" applyFont="1" applyBorder="1" applyAlignment="1">
      <alignment horizontal="center" vertical="top" wrapText="1"/>
    </xf>
    <xf numFmtId="49" fontId="0" fillId="0" borderId="1" xfId="0" applyNumberFormat="1" applyFont="1" applyBorder="1" applyAlignment="1">
      <alignment vertical="top" wrapText="1"/>
    </xf>
    <xf numFmtId="0" fontId="59" fillId="0" borderId="0" xfId="0" applyFont="1" applyAlignment="1">
      <alignment horizontal="center"/>
    </xf>
    <xf numFmtId="2" fontId="59" fillId="0" borderId="0" xfId="0" applyNumberFormat="1" applyFont="1" applyAlignment="1">
      <alignment horizontal="center"/>
    </xf>
    <xf numFmtId="0" fontId="60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45" fillId="0" borderId="0" xfId="0" applyFont="1"/>
    <xf numFmtId="0" fontId="61" fillId="0" borderId="15" xfId="0" applyFont="1" applyBorder="1" applyAlignment="1">
      <alignment horizontal="center"/>
    </xf>
    <xf numFmtId="2" fontId="61" fillId="0" borderId="15" xfId="0" applyNumberFormat="1" applyFont="1" applyBorder="1" applyAlignment="1">
      <alignment horizontal="center"/>
    </xf>
    <xf numFmtId="0" fontId="61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63" fillId="0" borderId="0" xfId="0" applyFont="1"/>
    <xf numFmtId="0" fontId="63" fillId="0" borderId="0" xfId="0" applyFont="1" applyBorder="1"/>
    <xf numFmtId="0" fontId="64" fillId="0" borderId="0" xfId="0" applyFont="1"/>
    <xf numFmtId="0" fontId="16" fillId="0" borderId="17" xfId="0" applyFont="1" applyBorder="1" applyAlignment="1">
      <alignment horizontal="center" vertical="top" wrapText="1"/>
    </xf>
    <xf numFmtId="0" fontId="0" fillId="0" borderId="0" xfId="0" applyBorder="1"/>
    <xf numFmtId="0" fontId="45" fillId="0" borderId="6" xfId="0" applyFont="1" applyBorder="1" applyAlignment="1">
      <alignment vertical="top" wrapText="1"/>
    </xf>
    <xf numFmtId="0" fontId="45" fillId="0" borderId="5" xfId="0" applyFont="1" applyBorder="1" applyAlignment="1">
      <alignment vertical="top" wrapText="1"/>
    </xf>
    <xf numFmtId="0" fontId="16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45" fillId="0" borderId="1" xfId="0" applyFont="1" applyBorder="1" applyAlignment="1">
      <alignment horizontal="center" vertical="top" wrapText="1"/>
    </xf>
    <xf numFmtId="0" fontId="16" fillId="0" borderId="23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0" fillId="0" borderId="26" xfId="0" applyBorder="1" applyAlignment="1">
      <alignment vertical="top"/>
    </xf>
    <xf numFmtId="0" fontId="67" fillId="0" borderId="27" xfId="0" applyFont="1" applyBorder="1" applyAlignment="1">
      <alignment vertical="top"/>
    </xf>
    <xf numFmtId="0" fontId="67" fillId="0" borderId="16" xfId="0" applyFont="1" applyBorder="1" applyAlignment="1">
      <alignment vertical="top"/>
    </xf>
    <xf numFmtId="0" fontId="68" fillId="0" borderId="16" xfId="0" applyFont="1" applyBorder="1" applyAlignment="1">
      <alignment vertical="top"/>
    </xf>
    <xf numFmtId="0" fontId="67" fillId="0" borderId="28" xfId="0" applyFont="1" applyBorder="1" applyAlignment="1">
      <alignment vertical="top"/>
    </xf>
    <xf numFmtId="0" fontId="63" fillId="0" borderId="1" xfId="0" applyFont="1" applyBorder="1" applyAlignment="1">
      <alignment horizontal="left" vertical="top" wrapText="1"/>
    </xf>
    <xf numFmtId="0" fontId="45" fillId="0" borderId="1" xfId="0" applyFont="1" applyBorder="1" applyAlignment="1">
      <alignment vertical="top" wrapText="1"/>
    </xf>
    <xf numFmtId="0" fontId="69" fillId="0" borderId="1" xfId="0" applyFont="1" applyBorder="1" applyAlignment="1">
      <alignment vertical="top" wrapText="1"/>
    </xf>
    <xf numFmtId="1" fontId="69" fillId="0" borderId="1" xfId="0" applyNumberFormat="1" applyFont="1" applyBorder="1" applyAlignment="1">
      <alignment vertical="top" wrapText="1"/>
    </xf>
    <xf numFmtId="0" fontId="69" fillId="0" borderId="1" xfId="0" quotePrefix="1" applyFont="1" applyBorder="1" applyAlignment="1">
      <alignment vertical="top" wrapText="1"/>
    </xf>
    <xf numFmtId="14" fontId="69" fillId="0" borderId="1" xfId="0" quotePrefix="1" applyNumberFormat="1" applyFont="1" applyBorder="1" applyAlignment="1">
      <alignment vertical="top" wrapText="1"/>
    </xf>
    <xf numFmtId="0" fontId="70" fillId="0" borderId="1" xfId="0" applyFont="1" applyBorder="1" applyAlignment="1">
      <alignment vertical="top" wrapText="1"/>
    </xf>
    <xf numFmtId="14" fontId="69" fillId="0" borderId="1" xfId="0" applyNumberFormat="1" applyFont="1" applyBorder="1" applyAlignment="1">
      <alignment vertical="top" wrapText="1"/>
    </xf>
    <xf numFmtId="0" fontId="71" fillId="0" borderId="1" xfId="0" applyFont="1" applyBorder="1" applyAlignment="1">
      <alignment vertical="top" wrapText="1"/>
    </xf>
    <xf numFmtId="0" fontId="69" fillId="0" borderId="1" xfId="0" applyFont="1" applyBorder="1" applyAlignment="1"/>
    <xf numFmtId="0" fontId="69" fillId="0" borderId="9" xfId="0" applyFont="1" applyBorder="1" applyAlignment="1"/>
    <xf numFmtId="0" fontId="69" fillId="0" borderId="12" xfId="0" applyFont="1" applyBorder="1" applyAlignment="1"/>
    <xf numFmtId="0" fontId="69" fillId="0" borderId="11" xfId="0" applyFont="1" applyBorder="1" applyAlignment="1"/>
    <xf numFmtId="0" fontId="69" fillId="0" borderId="1" xfId="0" applyFont="1" applyBorder="1" applyAlignment="1">
      <alignment vertical="top"/>
    </xf>
    <xf numFmtId="0" fontId="69" fillId="0" borderId="9" xfId="0" applyFont="1" applyBorder="1" applyAlignment="1">
      <alignment vertical="top"/>
    </xf>
    <xf numFmtId="0" fontId="69" fillId="0" borderId="12" xfId="0" applyFont="1" applyBorder="1" applyAlignment="1">
      <alignment vertical="top"/>
    </xf>
    <xf numFmtId="0" fontId="69" fillId="0" borderId="11" xfId="0" applyFont="1" applyBorder="1" applyAlignment="1">
      <alignment vertical="top"/>
    </xf>
    <xf numFmtId="1" fontId="71" fillId="0" borderId="1" xfId="0" applyNumberFormat="1" applyFont="1" applyBorder="1" applyAlignment="1">
      <alignment vertical="top" wrapText="1"/>
    </xf>
    <xf numFmtId="0" fontId="71" fillId="0" borderId="9" xfId="0" applyFont="1" applyBorder="1" applyAlignment="1">
      <alignment vertical="top" wrapText="1"/>
    </xf>
    <xf numFmtId="0" fontId="71" fillId="0" borderId="12" xfId="0" applyFont="1" applyBorder="1" applyAlignment="1">
      <alignment vertical="top" wrapText="1"/>
    </xf>
    <xf numFmtId="0" fontId="0" fillId="0" borderId="29" xfId="0" applyBorder="1" applyAlignment="1">
      <alignment vertical="top"/>
    </xf>
    <xf numFmtId="0" fontId="63" fillId="0" borderId="30" xfId="0" applyFont="1" applyBorder="1" applyAlignment="1">
      <alignment horizontal="left" vertical="top" wrapText="1"/>
    </xf>
    <xf numFmtId="1" fontId="69" fillId="0" borderId="23" xfId="0" applyNumberFormat="1" applyFont="1" applyBorder="1" applyAlignment="1">
      <alignment vertical="top" wrapText="1"/>
    </xf>
    <xf numFmtId="0" fontId="69" fillId="0" borderId="11" xfId="0" applyFont="1" applyBorder="1" applyAlignment="1">
      <alignment vertical="top" wrapText="1"/>
    </xf>
    <xf numFmtId="2" fontId="69" fillId="0" borderId="1" xfId="0" applyNumberFormat="1" applyFont="1" applyBorder="1" applyAlignment="1">
      <alignment vertical="top" wrapText="1"/>
    </xf>
    <xf numFmtId="0" fontId="71" fillId="0" borderId="23" xfId="0" applyFont="1" applyBorder="1" applyAlignment="1">
      <alignment vertical="top" wrapText="1"/>
    </xf>
    <xf numFmtId="0" fontId="69" fillId="0" borderId="0" xfId="0" applyFont="1" applyAlignment="1">
      <alignment vertical="top"/>
    </xf>
    <xf numFmtId="0" fontId="69" fillId="0" borderId="31" xfId="0" applyFont="1" applyBorder="1" applyAlignment="1">
      <alignment vertical="top"/>
    </xf>
    <xf numFmtId="0" fontId="71" fillId="0" borderId="31" xfId="0" applyFont="1" applyBorder="1" applyAlignment="1">
      <alignment vertical="top" wrapText="1"/>
    </xf>
    <xf numFmtId="0" fontId="69" fillId="0" borderId="0" xfId="0" applyFont="1" applyAlignment="1">
      <alignment vertical="top" wrapText="1"/>
    </xf>
    <xf numFmtId="0" fontId="69" fillId="0" borderId="32" xfId="0" applyFont="1" applyBorder="1" applyAlignment="1">
      <alignment vertical="top" wrapText="1"/>
    </xf>
    <xf numFmtId="14" fontId="69" fillId="0" borderId="0" xfId="0" applyNumberFormat="1" applyFont="1" applyAlignment="1">
      <alignment vertical="top" wrapText="1"/>
    </xf>
    <xf numFmtId="0" fontId="63" fillId="0" borderId="1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vertical="top" wrapText="1"/>
    </xf>
    <xf numFmtId="0" fontId="45" fillId="0" borderId="1" xfId="0" applyFont="1" applyBorder="1"/>
    <xf numFmtId="0" fontId="71" fillId="0" borderId="11" xfId="0" applyFont="1" applyBorder="1" applyAlignment="1">
      <alignment vertical="top" wrapText="1"/>
    </xf>
    <xf numFmtId="0" fontId="72" fillId="0" borderId="1" xfId="0" applyFont="1" applyBorder="1" applyAlignment="1">
      <alignment horizontal="right" vertical="top" wrapText="1"/>
    </xf>
    <xf numFmtId="1" fontId="72" fillId="0" borderId="11" xfId="0" applyNumberFormat="1" applyFont="1" applyBorder="1" applyAlignment="1">
      <alignment horizontal="right" vertical="top" wrapText="1"/>
    </xf>
    <xf numFmtId="1" fontId="73" fillId="0" borderId="1" xfId="0" applyNumberFormat="1" applyFont="1" applyBorder="1" applyAlignment="1">
      <alignment vertical="top" wrapText="1"/>
    </xf>
    <xf numFmtId="0" fontId="69" fillId="0" borderId="1" xfId="0" applyFont="1" applyBorder="1" applyAlignment="1">
      <alignment horizontal="center" vertical="top" wrapText="1"/>
    </xf>
    <xf numFmtId="0" fontId="69" fillId="0" borderId="9" xfId="0" applyFont="1" applyBorder="1" applyAlignment="1">
      <alignment vertical="top" wrapText="1"/>
    </xf>
    <xf numFmtId="0" fontId="73" fillId="0" borderId="0" xfId="0" applyFont="1" applyAlignment="1">
      <alignment vertical="top" wrapText="1"/>
    </xf>
    <xf numFmtId="0" fontId="72" fillId="0" borderId="1" xfId="0" applyFont="1" applyBorder="1" applyAlignment="1">
      <alignment vertical="top" wrapText="1"/>
    </xf>
    <xf numFmtId="0" fontId="72" fillId="0" borderId="11" xfId="0" applyFont="1" applyBorder="1" applyAlignment="1">
      <alignment vertical="top" wrapText="1"/>
    </xf>
    <xf numFmtId="0" fontId="72" fillId="0" borderId="10" xfId="0" applyFont="1" applyBorder="1" applyAlignment="1">
      <alignment vertical="top" wrapText="1"/>
    </xf>
    <xf numFmtId="0" fontId="45" fillId="0" borderId="1" xfId="0" applyFont="1" applyBorder="1" applyAlignment="1">
      <alignment vertical="top"/>
    </xf>
    <xf numFmtId="1" fontId="74" fillId="0" borderId="1" xfId="0" applyNumberFormat="1" applyFont="1" applyBorder="1" applyAlignment="1">
      <alignment vertical="top" wrapText="1"/>
    </xf>
    <xf numFmtId="1" fontId="71" fillId="0" borderId="1" xfId="0" applyNumberFormat="1" applyFont="1" applyBorder="1" applyAlignment="1">
      <alignment horizontal="center" vertical="top" wrapText="1"/>
    </xf>
    <xf numFmtId="0" fontId="74" fillId="0" borderId="1" xfId="0" applyFont="1" applyBorder="1" applyAlignment="1">
      <alignment vertical="top" wrapText="1"/>
    </xf>
    <xf numFmtId="0" fontId="45" fillId="0" borderId="10" xfId="0" applyFont="1" applyBorder="1" applyAlignment="1">
      <alignment vertical="top" wrapText="1"/>
    </xf>
    <xf numFmtId="0" fontId="72" fillId="0" borderId="10" xfId="0" applyFont="1" applyBorder="1" applyAlignment="1">
      <alignment horizontal="right" vertical="top" wrapText="1"/>
    </xf>
    <xf numFmtId="0" fontId="72" fillId="0" borderId="11" xfId="0" applyFont="1" applyBorder="1" applyAlignment="1">
      <alignment horizontal="right" vertical="top" wrapText="1"/>
    </xf>
    <xf numFmtId="0" fontId="69" fillId="0" borderId="10" xfId="0" applyFont="1" applyBorder="1" applyAlignment="1">
      <alignment vertical="top" wrapText="1"/>
    </xf>
    <xf numFmtId="1" fontId="72" fillId="0" borderId="10" xfId="0" applyNumberFormat="1" applyFont="1" applyBorder="1" applyAlignment="1">
      <alignment horizontal="right" vertical="top" wrapText="1"/>
    </xf>
    <xf numFmtId="0" fontId="75" fillId="0" borderId="1" xfId="0" applyFont="1" applyBorder="1" applyAlignment="1">
      <alignment vertical="top" wrapText="1"/>
    </xf>
    <xf numFmtId="0" fontId="63" fillId="0" borderId="33" xfId="0" applyFont="1" applyBorder="1" applyAlignment="1">
      <alignment vertical="top" wrapText="1"/>
    </xf>
    <xf numFmtId="0" fontId="45" fillId="0" borderId="34" xfId="0" applyFont="1" applyBorder="1" applyAlignment="1">
      <alignment vertical="top" wrapText="1"/>
    </xf>
    <xf numFmtId="0" fontId="72" fillId="0" borderId="34" xfId="0" applyFont="1" applyBorder="1" applyAlignment="1">
      <alignment horizontal="right" vertical="top" wrapText="1"/>
    </xf>
    <xf numFmtId="0" fontId="72" fillId="0" borderId="34" xfId="0" applyFont="1" applyBorder="1" applyAlignment="1">
      <alignment vertical="top" wrapText="1"/>
    </xf>
    <xf numFmtId="0" fontId="69" fillId="0" borderId="34" xfId="0" applyFont="1" applyBorder="1" applyAlignment="1">
      <alignment vertical="top" wrapText="1"/>
    </xf>
    <xf numFmtId="0" fontId="45" fillId="0" borderId="0" xfId="0" applyFont="1" applyAlignment="1">
      <alignment vertical="top" wrapText="1"/>
    </xf>
    <xf numFmtId="0" fontId="76" fillId="0" borderId="0" xfId="0" applyFont="1" applyAlignment="1">
      <alignment vertical="top" wrapText="1"/>
    </xf>
    <xf numFmtId="1" fontId="72" fillId="0" borderId="0" xfId="0" applyNumberFormat="1" applyFont="1" applyBorder="1" applyAlignment="1">
      <alignment vertical="top" wrapText="1"/>
    </xf>
    <xf numFmtId="0" fontId="72" fillId="0" borderId="1" xfId="0" applyFont="1" applyBorder="1" applyAlignment="1">
      <alignment horizontal="center" vertical="top" wrapText="1"/>
    </xf>
    <xf numFmtId="0" fontId="63" fillId="0" borderId="35" xfId="0" applyFont="1" applyBorder="1" applyAlignment="1">
      <alignment vertical="top" wrapText="1"/>
    </xf>
    <xf numFmtId="0" fontId="45" fillId="0" borderId="36" xfId="0" applyFont="1" applyBorder="1" applyAlignment="1">
      <alignment vertical="top" wrapText="1"/>
    </xf>
    <xf numFmtId="0" fontId="77" fillId="0" borderId="0" xfId="0" applyFont="1" applyAlignment="1">
      <alignment vertical="top" wrapText="1"/>
    </xf>
    <xf numFmtId="0" fontId="71" fillId="0" borderId="1" xfId="0" applyFont="1" applyBorder="1" applyAlignment="1">
      <alignment horizontal="center" vertical="top" wrapText="1"/>
    </xf>
    <xf numFmtId="0" fontId="61" fillId="0" borderId="0" xfId="0" applyFont="1" applyBorder="1" applyAlignment="1">
      <alignment horizontal="center"/>
    </xf>
    <xf numFmtId="2" fontId="61" fillId="0" borderId="0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 vertical="top" wrapText="1"/>
    </xf>
    <xf numFmtId="0" fontId="78" fillId="0" borderId="1" xfId="0" applyFont="1" applyBorder="1" applyAlignment="1">
      <alignment vertical="top" wrapText="1"/>
    </xf>
    <xf numFmtId="0" fontId="79" fillId="0" borderId="1" xfId="0" applyFont="1" applyBorder="1" applyAlignment="1">
      <alignment vertical="top" wrapText="1"/>
    </xf>
    <xf numFmtId="0" fontId="29" fillId="0" borderId="1" xfId="0" applyFont="1" applyBorder="1" applyAlignment="1">
      <alignment horizontal="right" vertical="top" wrapText="1"/>
    </xf>
    <xf numFmtId="1" fontId="69" fillId="0" borderId="1" xfId="0" applyNumberFormat="1" applyFont="1" applyBorder="1" applyAlignment="1">
      <alignment vertical="top"/>
    </xf>
    <xf numFmtId="0" fontId="29" fillId="0" borderId="1" xfId="0" applyFont="1" applyBorder="1" applyAlignment="1">
      <alignment vertical="top" wrapText="1"/>
    </xf>
    <xf numFmtId="14" fontId="0" fillId="0" borderId="1" xfId="0" applyNumberFormat="1" applyBorder="1" applyAlignment="1">
      <alignment vertical="top" wrapText="1"/>
    </xf>
    <xf numFmtId="0" fontId="30" fillId="0" borderId="1" xfId="0" applyFont="1" applyBorder="1" applyAlignment="1">
      <alignment vertical="top" wrapText="1"/>
    </xf>
    <xf numFmtId="0" fontId="66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right" vertical="top" wrapText="1"/>
    </xf>
    <xf numFmtId="0" fontId="80" fillId="0" borderId="1" xfId="0" applyFont="1" applyBorder="1" applyAlignment="1">
      <alignment vertical="top" wrapText="1"/>
    </xf>
    <xf numFmtId="0" fontId="81" fillId="0" borderId="1" xfId="0" applyFont="1" applyBorder="1" applyAlignment="1">
      <alignment horizontal="right" vertical="top" wrapText="1"/>
    </xf>
    <xf numFmtId="1" fontId="71" fillId="0" borderId="1" xfId="0" applyNumberFormat="1" applyFont="1" applyBorder="1" applyAlignment="1">
      <alignment vertical="top"/>
    </xf>
    <xf numFmtId="0" fontId="14" fillId="0" borderId="1" xfId="0" applyFont="1" applyBorder="1" applyAlignment="1">
      <alignment vertical="top" wrapText="1"/>
    </xf>
    <xf numFmtId="0" fontId="81" fillId="0" borderId="1" xfId="0" applyFont="1" applyBorder="1" applyAlignment="1">
      <alignment horizontal="center" vertical="top" wrapText="1"/>
    </xf>
    <xf numFmtId="14" fontId="80" fillId="0" borderId="1" xfId="0" applyNumberFormat="1" applyFont="1" applyBorder="1" applyAlignment="1">
      <alignment vertical="top" wrapText="1"/>
    </xf>
    <xf numFmtId="14" fontId="71" fillId="0" borderId="1" xfId="0" applyNumberFormat="1" applyFont="1" applyBorder="1" applyAlignment="1">
      <alignment vertical="top" wrapText="1"/>
    </xf>
    <xf numFmtId="14" fontId="71" fillId="0" borderId="1" xfId="0" quotePrefix="1" applyNumberFormat="1" applyFont="1" applyBorder="1" applyAlignment="1">
      <alignment vertical="top" wrapText="1"/>
    </xf>
    <xf numFmtId="0" fontId="82" fillId="0" borderId="1" xfId="0" applyFont="1" applyBorder="1" applyAlignment="1">
      <alignment vertical="top" wrapText="1"/>
    </xf>
    <xf numFmtId="14" fontId="82" fillId="0" borderId="1" xfId="0" applyNumberFormat="1" applyFont="1" applyBorder="1" applyAlignment="1">
      <alignment vertical="top" wrapText="1"/>
    </xf>
    <xf numFmtId="14" fontId="82" fillId="0" borderId="1" xfId="0" quotePrefix="1" applyNumberFormat="1" applyFont="1" applyBorder="1" applyAlignment="1">
      <alignment vertical="top" wrapText="1"/>
    </xf>
    <xf numFmtId="0" fontId="83" fillId="0" borderId="1" xfId="0" applyFont="1" applyFill="1" applyBorder="1" applyAlignment="1">
      <alignment vertical="top" wrapText="1"/>
    </xf>
    <xf numFmtId="0" fontId="63" fillId="0" borderId="1" xfId="0" applyFont="1" applyBorder="1" applyAlignment="1">
      <alignment vertical="top"/>
    </xf>
    <xf numFmtId="0" fontId="30" fillId="0" borderId="0" xfId="0" applyFont="1" applyBorder="1" applyAlignment="1">
      <alignment vertical="top" wrapText="1"/>
    </xf>
    <xf numFmtId="0" fontId="84" fillId="0" borderId="0" xfId="0" applyFont="1" applyBorder="1" applyAlignment="1">
      <alignment vertical="top" wrapText="1"/>
    </xf>
    <xf numFmtId="14" fontId="82" fillId="0" borderId="0" xfId="0" quotePrefix="1" applyNumberFormat="1" applyFont="1" applyBorder="1" applyAlignment="1">
      <alignment vertical="top" wrapText="1"/>
    </xf>
    <xf numFmtId="0" fontId="78" fillId="0" borderId="0" xfId="0" applyFont="1" applyBorder="1" applyAlignment="1">
      <alignment vertical="top" wrapText="1"/>
    </xf>
    <xf numFmtId="0" fontId="30" fillId="0" borderId="0" xfId="0" quotePrefix="1" applyFont="1" applyBorder="1" applyAlignment="1">
      <alignment vertical="top" wrapText="1"/>
    </xf>
    <xf numFmtId="0" fontId="82" fillId="0" borderId="0" xfId="0" applyFont="1" applyBorder="1" applyAlignment="1">
      <alignment vertical="top" wrapText="1"/>
    </xf>
    <xf numFmtId="14" fontId="82" fillId="0" borderId="0" xfId="0" applyNumberFormat="1" applyFont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45" fillId="0" borderId="1" xfId="0" applyFont="1" applyBorder="1" applyAlignment="1">
      <alignment vertical="top" wrapText="1"/>
    </xf>
    <xf numFmtId="0" fontId="11" fillId="0" borderId="1" xfId="0" applyFont="1" applyFill="1" applyBorder="1" applyAlignment="1">
      <alignment vertical="top"/>
    </xf>
    <xf numFmtId="49" fontId="0" fillId="0" borderId="1" xfId="0" applyNumberFormat="1" applyBorder="1" applyAlignment="1">
      <alignment horizontal="center" vertical="top" wrapText="1"/>
    </xf>
    <xf numFmtId="49" fontId="0" fillId="0" borderId="1" xfId="0" applyNumberFormat="1" applyFont="1" applyFill="1" applyBorder="1" applyAlignment="1">
      <alignment horizontal="center" vertical="top" wrapText="1"/>
    </xf>
    <xf numFmtId="49" fontId="0" fillId="0" borderId="1" xfId="0" applyNumberForma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right" vertical="top" wrapText="1"/>
    </xf>
    <xf numFmtId="49" fontId="0" fillId="0" borderId="1" xfId="0" applyNumberFormat="1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52" fillId="0" borderId="1" xfId="0" applyFont="1" applyFill="1" applyBorder="1" applyAlignment="1">
      <alignment horizontal="center" vertical="top"/>
    </xf>
    <xf numFmtId="49" fontId="52" fillId="0" borderId="1" xfId="0" applyNumberFormat="1" applyFont="1" applyFill="1" applyBorder="1" applyAlignment="1">
      <alignment horizontal="center" vertical="top" wrapText="1"/>
    </xf>
    <xf numFmtId="0" fontId="52" fillId="0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/>
    </xf>
    <xf numFmtId="0" fontId="0" fillId="0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0" fontId="52" fillId="2" borderId="1" xfId="0" applyFont="1" applyFill="1" applyBorder="1" applyAlignment="1">
      <alignment horizontal="center" vertical="top" wrapText="1"/>
    </xf>
    <xf numFmtId="0" fontId="54" fillId="2" borderId="1" xfId="0" applyFont="1" applyFill="1" applyBorder="1" applyAlignment="1">
      <alignment horizontal="center" vertical="top" wrapText="1"/>
    </xf>
    <xf numFmtId="49" fontId="52" fillId="2" borderId="1" xfId="0" applyNumberFormat="1" applyFont="1" applyFill="1" applyBorder="1" applyAlignment="1">
      <alignment horizontal="center" vertical="top" wrapText="1"/>
    </xf>
    <xf numFmtId="49" fontId="52" fillId="0" borderId="1" xfId="0" applyNumberFormat="1" applyFont="1" applyBorder="1" applyAlignment="1">
      <alignment horizontal="center" vertical="top" wrapText="1"/>
    </xf>
    <xf numFmtId="0" fontId="52" fillId="0" borderId="1" xfId="0" applyFont="1" applyBorder="1" applyAlignment="1">
      <alignment horizontal="center" vertical="top" wrapText="1"/>
    </xf>
    <xf numFmtId="0" fontId="0" fillId="0" borderId="6" xfId="0" applyFont="1" applyFill="1" applyBorder="1" applyAlignment="1">
      <alignment horizontal="center" vertical="top" wrapText="1"/>
    </xf>
    <xf numFmtId="0" fontId="52" fillId="3" borderId="1" xfId="0" applyFont="1" applyFill="1" applyBorder="1" applyAlignment="1">
      <alignment horizontal="center" vertical="top" wrapText="1"/>
    </xf>
    <xf numFmtId="1" fontId="0" fillId="0" borderId="0" xfId="0" applyNumberFormat="1"/>
    <xf numFmtId="2" fontId="0" fillId="0" borderId="0" xfId="0" applyNumberFormat="1"/>
    <xf numFmtId="0" fontId="0" fillId="2" borderId="0" xfId="0" applyFont="1" applyFill="1" applyBorder="1" applyAlignment="1">
      <alignment horizontal="right" vertical="top"/>
    </xf>
    <xf numFmtId="0" fontId="85" fillId="0" borderId="1" xfId="0" applyFont="1" applyBorder="1" applyAlignment="1">
      <alignment horizontal="center" vertical="top" wrapText="1"/>
    </xf>
    <xf numFmtId="49" fontId="11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vertical="top" wrapText="1"/>
    </xf>
    <xf numFmtId="0" fontId="0" fillId="0" borderId="1" xfId="0" applyNumberFormat="1" applyFont="1" applyBorder="1" applyAlignment="1">
      <alignment horizontal="center" vertical="top" wrapText="1"/>
    </xf>
    <xf numFmtId="0" fontId="85" fillId="2" borderId="1" xfId="0" applyFont="1" applyFill="1" applyBorder="1" applyAlignment="1">
      <alignment horizontal="center" vertical="top" wrapText="1"/>
    </xf>
    <xf numFmtId="1" fontId="0" fillId="0" borderId="1" xfId="0" applyNumberFormat="1" applyFont="1" applyBorder="1" applyAlignment="1">
      <alignment vertical="top"/>
    </xf>
    <xf numFmtId="49" fontId="0" fillId="0" borderId="1" xfId="0" applyNumberFormat="1" applyBorder="1" applyAlignment="1">
      <alignment horizontal="left" vertical="top" wrapText="1"/>
    </xf>
    <xf numFmtId="49" fontId="0" fillId="0" borderId="1" xfId="0" applyNumberFormat="1" applyFont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23" xfId="0" applyFont="1" applyBorder="1" applyAlignment="1">
      <alignment horizontal="center" vertical="top" wrapText="1"/>
    </xf>
    <xf numFmtId="0" fontId="14" fillId="0" borderId="24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top" wrapText="1"/>
    </xf>
    <xf numFmtId="0" fontId="14" fillId="0" borderId="25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66" fillId="0" borderId="16" xfId="0" applyFont="1" applyBorder="1" applyAlignment="1">
      <alignment horizontal="center" vertical="center"/>
    </xf>
    <xf numFmtId="0" fontId="66" fillId="0" borderId="21" xfId="0" applyFont="1" applyBorder="1" applyAlignment="1">
      <alignment horizontal="center" vertical="center"/>
    </xf>
    <xf numFmtId="0" fontId="59" fillId="0" borderId="0" xfId="0" applyFont="1" applyAlignment="1">
      <alignment horizontal="center"/>
    </xf>
    <xf numFmtId="0" fontId="59" fillId="0" borderId="14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left" vertical="top" wrapText="1"/>
    </xf>
    <xf numFmtId="0" fontId="45" fillId="0" borderId="1" xfId="0" applyFont="1" applyBorder="1" applyAlignment="1">
      <alignment horizontal="left" vertical="top" wrapText="1"/>
    </xf>
    <xf numFmtId="0" fontId="16" fillId="0" borderId="16" xfId="0" applyFont="1" applyBorder="1" applyAlignment="1">
      <alignment horizontal="center" vertical="top" wrapText="1"/>
    </xf>
    <xf numFmtId="0" fontId="45" fillId="0" borderId="1" xfId="0" applyFont="1" applyBorder="1" applyAlignment="1">
      <alignment vertical="top" wrapText="1"/>
    </xf>
    <xf numFmtId="1" fontId="16" fillId="0" borderId="17" xfId="0" applyNumberFormat="1" applyFont="1" applyBorder="1" applyAlignment="1">
      <alignment horizontal="center" vertical="top" wrapText="1"/>
    </xf>
    <xf numFmtId="1" fontId="16" fillId="0" borderId="6" xfId="0" applyNumberFormat="1" applyFont="1" applyBorder="1" applyAlignment="1">
      <alignment horizontal="center" vertical="top" wrapText="1"/>
    </xf>
    <xf numFmtId="1" fontId="16" fillId="0" borderId="5" xfId="0" applyNumberFormat="1" applyFont="1" applyBorder="1" applyAlignment="1">
      <alignment horizontal="center" vertical="top" wrapText="1"/>
    </xf>
    <xf numFmtId="2" fontId="16" fillId="0" borderId="17" xfId="0" applyNumberFormat="1" applyFont="1" applyBorder="1" applyAlignment="1">
      <alignment horizontal="center" vertical="top" wrapText="1"/>
    </xf>
    <xf numFmtId="2" fontId="16" fillId="0" borderId="6" xfId="0" applyNumberFormat="1" applyFont="1" applyBorder="1" applyAlignment="1">
      <alignment horizontal="center" vertical="top" wrapText="1"/>
    </xf>
    <xf numFmtId="2" fontId="16" fillId="0" borderId="5" xfId="0" applyNumberFormat="1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/>
    </xf>
    <xf numFmtId="0" fontId="16" fillId="0" borderId="19" xfId="0" applyFont="1" applyBorder="1" applyAlignment="1">
      <alignment horizontal="center" vertical="top"/>
    </xf>
    <xf numFmtId="0" fontId="16" fillId="0" borderId="20" xfId="0" applyFont="1" applyBorder="1" applyAlignment="1">
      <alignment horizontal="center" vertical="top"/>
    </xf>
    <xf numFmtId="0" fontId="16" fillId="0" borderId="22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16" fillId="0" borderId="8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66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6" fillId="0" borderId="1" xfId="0" applyFont="1" applyBorder="1" applyAlignment="1">
      <alignment horizontal="left" vertical="top" wrapText="1"/>
    </xf>
    <xf numFmtId="1" fontId="16" fillId="0" borderId="1" xfId="0" applyNumberFormat="1" applyFont="1" applyBorder="1" applyAlignment="1">
      <alignment horizontal="center" vertical="top" wrapText="1"/>
    </xf>
    <xf numFmtId="2" fontId="16" fillId="0" borderId="1" xfId="0" applyNumberFormat="1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/>
    </xf>
    <xf numFmtId="0" fontId="14" fillId="0" borderId="2" xfId="0" applyFont="1" applyFill="1" applyBorder="1" applyAlignment="1">
      <alignment horizontal="center" vertical="top" textRotation="90" wrapText="1"/>
    </xf>
    <xf numFmtId="0" fontId="14" fillId="0" borderId="5" xfId="0" applyFont="1" applyFill="1" applyBorder="1" applyAlignment="1">
      <alignment horizontal="center" vertical="top" textRotation="90" wrapText="1"/>
    </xf>
    <xf numFmtId="0" fontId="2" fillId="0" borderId="0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13" fillId="2" borderId="2" xfId="0" applyFont="1" applyFill="1" applyBorder="1" applyAlignment="1">
      <alignment horizontal="center" vertical="top" wrapText="1"/>
    </xf>
    <xf numFmtId="0" fontId="0" fillId="2" borderId="5" xfId="0" applyFont="1" applyFill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textRotation="90" wrapText="1"/>
    </xf>
    <xf numFmtId="0" fontId="14" fillId="0" borderId="5" xfId="0" applyFont="1" applyBorder="1" applyAlignment="1">
      <alignment horizontal="center" vertical="top" textRotation="90" wrapText="1"/>
    </xf>
    <xf numFmtId="0" fontId="13" fillId="0" borderId="2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/>
    </xf>
    <xf numFmtId="0" fontId="14" fillId="0" borderId="5" xfId="0" applyFont="1" applyFill="1" applyBorder="1" applyAlignment="1">
      <alignment horizontal="center" vertical="top"/>
    </xf>
    <xf numFmtId="0" fontId="14" fillId="0" borderId="2" xfId="0" applyFont="1" applyFill="1" applyBorder="1" applyAlignment="1">
      <alignment horizontal="center" vertical="top" textRotation="90"/>
    </xf>
    <xf numFmtId="0" fontId="14" fillId="0" borderId="5" xfId="0" applyFont="1" applyFill="1" applyBorder="1" applyAlignment="1">
      <alignment horizontal="center" vertical="top" textRotation="90"/>
    </xf>
    <xf numFmtId="0" fontId="14" fillId="0" borderId="2" xfId="0" applyFont="1" applyBorder="1" applyAlignment="1">
      <alignment horizontal="center" vertical="top" textRotation="88" wrapText="1"/>
    </xf>
    <xf numFmtId="0" fontId="14" fillId="0" borderId="5" xfId="0" applyFont="1" applyBorder="1" applyAlignment="1">
      <alignment horizontal="center" vertical="top" textRotation="88" wrapText="1"/>
    </xf>
    <xf numFmtId="0" fontId="8" fillId="0" borderId="2" xfId="0" applyFont="1" applyFill="1" applyBorder="1" applyAlignment="1">
      <alignment horizontal="center" vertical="top" textRotation="90"/>
    </xf>
    <xf numFmtId="0" fontId="8" fillId="0" borderId="5" xfId="0" applyFont="1" applyFill="1" applyBorder="1" applyAlignment="1">
      <alignment horizontal="center" vertical="top" textRotation="90"/>
    </xf>
    <xf numFmtId="0" fontId="9" fillId="0" borderId="2" xfId="0" applyFont="1" applyBorder="1" applyAlignment="1">
      <alignment horizontal="center" vertical="top" textRotation="90" wrapText="1"/>
    </xf>
    <xf numFmtId="0" fontId="15" fillId="0" borderId="5" xfId="0" applyFont="1" applyBorder="1" applyAlignment="1">
      <alignment vertical="top"/>
    </xf>
    <xf numFmtId="0" fontId="9" fillId="0" borderId="3" xfId="0" applyFont="1" applyBorder="1" applyAlignment="1">
      <alignment horizontal="center" vertical="top" textRotation="90" wrapText="1"/>
    </xf>
    <xf numFmtId="0" fontId="9" fillId="0" borderId="7" xfId="0" applyFont="1" applyBorder="1" applyAlignment="1">
      <alignment horizontal="center" vertical="top" textRotation="90" wrapText="1"/>
    </xf>
    <xf numFmtId="0" fontId="14" fillId="0" borderId="1" xfId="0" applyFont="1" applyBorder="1" applyAlignment="1">
      <alignment horizontal="center" vertical="top" textRotation="90"/>
    </xf>
    <xf numFmtId="0" fontId="14" fillId="2" borderId="4" xfId="0" applyFont="1" applyFill="1" applyBorder="1" applyAlignment="1">
      <alignment horizontal="center" vertical="top" wrapText="1"/>
    </xf>
    <xf numFmtId="0" fontId="14" fillId="2" borderId="8" xfId="0" applyFont="1" applyFill="1" applyBorder="1" applyAlignment="1">
      <alignment horizontal="center" vertical="top" wrapText="1"/>
    </xf>
    <xf numFmtId="0" fontId="14" fillId="2" borderId="10" xfId="0" applyFont="1" applyFill="1" applyBorder="1" applyAlignment="1">
      <alignment horizontal="center" vertical="top" wrapText="1"/>
    </xf>
    <xf numFmtId="0" fontId="14" fillId="2" borderId="2" xfId="0" applyFont="1" applyFill="1" applyBorder="1" applyAlignment="1">
      <alignment horizontal="center" vertical="top" wrapText="1"/>
    </xf>
    <xf numFmtId="0" fontId="14" fillId="2" borderId="5" xfId="0" applyFont="1" applyFill="1" applyBorder="1" applyAlignment="1">
      <alignment horizontal="center" vertical="top" wrapText="1"/>
    </xf>
    <xf numFmtId="0" fontId="14" fillId="0" borderId="2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32" fillId="0" borderId="2" xfId="1" applyFont="1" applyFill="1" applyBorder="1" applyAlignment="1">
      <alignment horizontal="center" vertical="top" textRotation="90" wrapText="1"/>
    </xf>
    <xf numFmtId="0" fontId="32" fillId="0" borderId="6" xfId="1" applyFont="1" applyFill="1" applyBorder="1" applyAlignment="1">
      <alignment horizontal="center" vertical="top" textRotation="90" wrapText="1"/>
    </xf>
    <xf numFmtId="0" fontId="32" fillId="0" borderId="5" xfId="1" applyFont="1" applyFill="1" applyBorder="1" applyAlignment="1">
      <alignment horizontal="center" vertical="top" textRotation="90" wrapText="1"/>
    </xf>
    <xf numFmtId="0" fontId="30" fillId="0" borderId="9" xfId="1" applyFont="1" applyFill="1" applyBorder="1" applyAlignment="1">
      <alignment horizontal="center" vertical="top" wrapText="1"/>
    </xf>
    <xf numFmtId="0" fontId="30" fillId="0" borderId="12" xfId="1" applyFont="1" applyFill="1" applyBorder="1" applyAlignment="1">
      <alignment horizontal="center" vertical="top" wrapText="1"/>
    </xf>
    <xf numFmtId="0" fontId="30" fillId="0" borderId="11" xfId="1" applyFont="1" applyFill="1" applyBorder="1" applyAlignment="1">
      <alignment horizontal="center" vertical="top" wrapText="1"/>
    </xf>
    <xf numFmtId="0" fontId="31" fillId="0" borderId="2" xfId="1" applyFont="1" applyBorder="1" applyAlignment="1">
      <alignment horizontal="center" vertical="top" wrapText="1"/>
    </xf>
    <xf numFmtId="0" fontId="31" fillId="0" borderId="6" xfId="1" applyFont="1" applyBorder="1" applyAlignment="1">
      <alignment horizontal="center" vertical="top" wrapText="1"/>
    </xf>
    <xf numFmtId="0" fontId="31" fillId="0" borderId="5" xfId="1" applyFont="1" applyBorder="1" applyAlignment="1">
      <alignment horizontal="center" vertical="top" wrapText="1"/>
    </xf>
    <xf numFmtId="0" fontId="31" fillId="0" borderId="2" xfId="1" applyFont="1" applyBorder="1" applyAlignment="1">
      <alignment horizontal="left" vertical="top" wrapText="1"/>
    </xf>
    <xf numFmtId="0" fontId="31" fillId="0" borderId="6" xfId="1" applyFont="1" applyBorder="1" applyAlignment="1">
      <alignment horizontal="left" vertical="top" wrapText="1"/>
    </xf>
    <xf numFmtId="0" fontId="31" fillId="0" borderId="5" xfId="1" applyFont="1" applyBorder="1" applyAlignment="1">
      <alignment horizontal="left" vertical="top" wrapText="1"/>
    </xf>
    <xf numFmtId="0" fontId="31" fillId="0" borderId="2" xfId="1" applyFont="1" applyBorder="1" applyAlignment="1">
      <alignment horizontal="center" vertical="top" textRotation="90" wrapText="1"/>
    </xf>
    <xf numFmtId="0" fontId="31" fillId="0" borderId="6" xfId="1" applyFont="1" applyBorder="1" applyAlignment="1">
      <alignment horizontal="center" vertical="top" textRotation="90" wrapText="1"/>
    </xf>
    <xf numFmtId="0" fontId="31" fillId="0" borderId="5" xfId="1" applyFont="1" applyBorder="1" applyAlignment="1">
      <alignment horizontal="center" vertical="top" textRotation="90" wrapText="1"/>
    </xf>
    <xf numFmtId="0" fontId="32" fillId="0" borderId="2" xfId="1" applyFont="1" applyBorder="1" applyAlignment="1">
      <alignment vertical="top" wrapText="1"/>
    </xf>
    <xf numFmtId="0" fontId="32" fillId="0" borderId="6" xfId="1" applyFont="1" applyBorder="1" applyAlignment="1">
      <alignment vertical="top" wrapText="1"/>
    </xf>
    <xf numFmtId="0" fontId="32" fillId="0" borderId="5" xfId="1" applyFont="1" applyBorder="1" applyAlignment="1">
      <alignment vertical="top" wrapText="1"/>
    </xf>
    <xf numFmtId="0" fontId="32" fillId="0" borderId="2" xfId="1" applyFont="1" applyFill="1" applyBorder="1" applyAlignment="1">
      <alignment horizontal="center" vertical="top" wrapText="1"/>
    </xf>
    <xf numFmtId="0" fontId="32" fillId="0" borderId="6" xfId="1" applyFont="1" applyFill="1" applyBorder="1" applyAlignment="1">
      <alignment horizontal="center" vertical="top" wrapText="1"/>
    </xf>
    <xf numFmtId="0" fontId="32" fillId="0" borderId="5" xfId="1" applyFont="1" applyFill="1" applyBorder="1" applyAlignment="1">
      <alignment horizontal="center" vertical="top" wrapText="1"/>
    </xf>
    <xf numFmtId="0" fontId="32" fillId="0" borderId="2" xfId="1" applyFont="1" applyBorder="1" applyAlignment="1">
      <alignment horizontal="center" vertical="top" textRotation="88" wrapText="1"/>
    </xf>
    <xf numFmtId="0" fontId="32" fillId="0" borderId="6" xfId="1" applyFont="1" applyBorder="1" applyAlignment="1">
      <alignment horizontal="center" vertical="top" textRotation="88" wrapText="1"/>
    </xf>
    <xf numFmtId="0" fontId="32" fillId="0" borderId="5" xfId="1" applyFont="1" applyBorder="1" applyAlignment="1">
      <alignment horizontal="center" vertical="top" textRotation="88" wrapText="1"/>
    </xf>
    <xf numFmtId="0" fontId="32" fillId="0" borderId="2" xfId="1" applyFont="1" applyBorder="1" applyAlignment="1">
      <alignment horizontal="center" vertical="top" textRotation="90" wrapText="1"/>
    </xf>
    <xf numFmtId="0" fontId="32" fillId="0" borderId="6" xfId="1" applyFont="1" applyBorder="1" applyAlignment="1">
      <alignment horizontal="center" vertical="top" textRotation="90" wrapText="1"/>
    </xf>
    <xf numFmtId="0" fontId="32" fillId="0" borderId="5" xfId="1" applyFont="1" applyBorder="1" applyAlignment="1">
      <alignment horizontal="center" vertical="top" textRotation="90" wrapText="1"/>
    </xf>
    <xf numFmtId="0" fontId="32" fillId="2" borderId="2" xfId="1" applyFont="1" applyFill="1" applyBorder="1" applyAlignment="1">
      <alignment horizontal="right" vertical="top" wrapText="1"/>
    </xf>
    <xf numFmtId="0" fontId="32" fillId="2" borderId="6" xfId="1" applyFont="1" applyFill="1" applyBorder="1" applyAlignment="1">
      <alignment horizontal="right" vertical="top" wrapText="1"/>
    </xf>
    <xf numFmtId="0" fontId="32" fillId="2" borderId="5" xfId="1" applyFont="1" applyFill="1" applyBorder="1" applyAlignment="1">
      <alignment horizontal="right" vertical="top" wrapText="1"/>
    </xf>
    <xf numFmtId="0" fontId="32" fillId="2" borderId="2" xfId="1" applyFont="1" applyFill="1" applyBorder="1" applyAlignment="1">
      <alignment horizontal="center" vertical="top" wrapText="1"/>
    </xf>
    <xf numFmtId="0" fontId="32" fillId="2" borderId="6" xfId="1" applyFont="1" applyFill="1" applyBorder="1" applyAlignment="1">
      <alignment horizontal="center" vertical="top" wrapText="1"/>
    </xf>
    <xf numFmtId="0" fontId="32" fillId="2" borderId="5" xfId="1" applyFont="1" applyFill="1" applyBorder="1" applyAlignment="1">
      <alignment horizontal="center" vertical="top" wrapText="1"/>
    </xf>
    <xf numFmtId="0" fontId="32" fillId="0" borderId="2" xfId="1" applyFont="1" applyBorder="1" applyAlignment="1">
      <alignment horizontal="center" vertical="top" wrapText="1"/>
    </xf>
    <xf numFmtId="0" fontId="32" fillId="0" borderId="6" xfId="1" applyFont="1" applyBorder="1" applyAlignment="1">
      <alignment horizontal="center" vertical="top" wrapText="1"/>
    </xf>
    <xf numFmtId="0" fontId="32" fillId="0" borderId="5" xfId="1" applyFont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49" fontId="7" fillId="0" borderId="0" xfId="0" applyNumberFormat="1" applyFont="1" applyFill="1" applyBorder="1" applyAlignment="1">
      <alignment horizontal="right" vertical="top" wrapText="1"/>
    </xf>
    <xf numFmtId="49" fontId="2" fillId="0" borderId="0" xfId="0" applyNumberFormat="1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center" vertical="top" wrapText="1"/>
    </xf>
    <xf numFmtId="0" fontId="43" fillId="2" borderId="0" xfId="0" applyFont="1" applyFill="1" applyBorder="1" applyAlignment="1">
      <alignment horizontal="center" vertical="top" wrapText="1"/>
    </xf>
    <xf numFmtId="0" fontId="44" fillId="2" borderId="0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right" vertical="top" wrapText="1"/>
    </xf>
    <xf numFmtId="0" fontId="41" fillId="0" borderId="0" xfId="0" applyFont="1" applyAlignment="1">
      <alignment horizontal="left" vertical="top" wrapText="1"/>
    </xf>
    <xf numFmtId="0" fontId="41" fillId="0" borderId="0" xfId="0" applyFont="1" applyAlignment="1">
      <alignment horizontal="center" vertical="top" wrapText="1"/>
    </xf>
    <xf numFmtId="49" fontId="0" fillId="0" borderId="0" xfId="0" applyNumberFormat="1" applyAlignment="1">
      <alignment horizontal="right" vertical="top" wrapText="1"/>
    </xf>
    <xf numFmtId="0" fontId="38" fillId="0" borderId="0" xfId="0" applyFont="1" applyAlignment="1">
      <alignment horizontal="right" vertical="top" wrapText="1"/>
    </xf>
    <xf numFmtId="0" fontId="0" fillId="2" borderId="0" xfId="0" applyFill="1" applyAlignment="1">
      <alignment vertical="top" wrapText="1"/>
    </xf>
    <xf numFmtId="0" fontId="0" fillId="2" borderId="1" xfId="0" applyFont="1" applyFill="1" applyBorder="1" applyAlignment="1">
      <alignment horizontal="left" vertical="top" wrapText="1"/>
    </xf>
    <xf numFmtId="49" fontId="0" fillId="2" borderId="1" xfId="0" applyNumberFormat="1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left" vertical="top" wrapText="1"/>
    </xf>
    <xf numFmtId="0" fontId="38" fillId="2" borderId="1" xfId="0" applyFont="1" applyFill="1" applyBorder="1" applyAlignment="1">
      <alignment horizontal="left" vertical="top" wrapText="1"/>
    </xf>
    <xf numFmtId="0" fontId="87" fillId="2" borderId="1" xfId="0" applyFont="1" applyFill="1" applyBorder="1" applyAlignment="1">
      <alignment horizontal="left" vertical="top" wrapText="1"/>
    </xf>
    <xf numFmtId="49" fontId="0" fillId="2" borderId="1" xfId="0" applyNumberFormat="1" applyFill="1" applyBorder="1" applyAlignment="1">
      <alignment horizontal="left" vertical="top" wrapText="1"/>
    </xf>
    <xf numFmtId="49" fontId="0" fillId="0" borderId="1" xfId="0" applyNumberFormat="1" applyFont="1" applyFill="1" applyBorder="1" applyAlignment="1">
      <alignment vertical="top" wrapText="1"/>
    </xf>
    <xf numFmtId="0" fontId="88" fillId="2" borderId="1" xfId="0" applyFont="1" applyFill="1" applyBorder="1" applyAlignment="1">
      <alignment horizontal="center" vertical="top" wrapText="1"/>
    </xf>
    <xf numFmtId="1" fontId="0" fillId="2" borderId="1" xfId="0" applyNumberFormat="1" applyFont="1" applyFill="1" applyBorder="1" applyAlignment="1">
      <alignment horizontal="center" vertical="top" wrapText="1"/>
    </xf>
    <xf numFmtId="49" fontId="0" fillId="2" borderId="1" xfId="0" applyNumberFormat="1" applyFont="1" applyFill="1" applyBorder="1" applyAlignment="1">
      <alignment horizontal="center" vertical="top" wrapText="1"/>
    </xf>
    <xf numFmtId="0" fontId="38" fillId="2" borderId="1" xfId="0" applyFont="1" applyFill="1" applyBorder="1" applyAlignment="1">
      <alignment horizontal="center" vertical="top" wrapText="1"/>
    </xf>
    <xf numFmtId="0" fontId="16" fillId="2" borderId="0" xfId="0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1" fillId="2" borderId="0" xfId="0" applyFont="1" applyFill="1" applyAlignment="1">
      <alignment vertical="top" wrapText="1"/>
    </xf>
    <xf numFmtId="49" fontId="53" fillId="2" borderId="1" xfId="0" applyNumberFormat="1" applyFont="1" applyFill="1" applyBorder="1" applyAlignment="1">
      <alignment horizontal="left" vertical="top" wrapText="1"/>
    </xf>
    <xf numFmtId="0" fontId="88" fillId="0" borderId="1" xfId="0" applyFont="1" applyBorder="1" applyAlignment="1">
      <alignment horizontal="center" vertical="top" wrapText="1"/>
    </xf>
    <xf numFmtId="49" fontId="11" fillId="0" borderId="0" xfId="0" applyNumberFormat="1" applyFont="1" applyAlignment="1">
      <alignment vertical="top" wrapText="1"/>
    </xf>
    <xf numFmtId="0" fontId="13" fillId="0" borderId="0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center" vertical="top" wrapText="1"/>
    </xf>
    <xf numFmtId="0" fontId="89" fillId="0" borderId="0" xfId="0" applyFont="1" applyFill="1" applyBorder="1" applyAlignment="1">
      <alignment horizontal="center" vertical="top" wrapText="1"/>
    </xf>
    <xf numFmtId="49" fontId="37" fillId="0" borderId="0" xfId="0" applyNumberFormat="1" applyFont="1" applyFill="1" applyBorder="1" applyAlignment="1">
      <alignment horizontal="right" vertical="top" wrapText="1"/>
    </xf>
    <xf numFmtId="0" fontId="7" fillId="2" borderId="0" xfId="0" applyFont="1" applyFill="1" applyBorder="1" applyAlignment="1">
      <alignment horizontal="center" vertical="top" wrapText="1"/>
    </xf>
    <xf numFmtId="0" fontId="41" fillId="0" borderId="0" xfId="0" applyFont="1" applyAlignment="1">
      <alignment horizontal="center" vertical="center" wrapText="1"/>
    </xf>
    <xf numFmtId="49" fontId="15" fillId="0" borderId="0" xfId="0" applyNumberFormat="1" applyFont="1" applyAlignment="1">
      <alignment horizontal="right" vertical="top" wrapText="1"/>
    </xf>
    <xf numFmtId="0" fontId="38" fillId="2" borderId="0" xfId="0" applyFont="1" applyFill="1" applyAlignment="1">
      <alignment vertical="top" wrapText="1"/>
    </xf>
    <xf numFmtId="0" fontId="0" fillId="2" borderId="1" xfId="0" applyFont="1" applyFill="1" applyBorder="1" applyAlignment="1">
      <alignment horizontal="center" vertical="center" wrapText="1"/>
    </xf>
    <xf numFmtId="0" fontId="9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I19"/>
  <sheetViews>
    <sheetView workbookViewId="0">
      <selection activeCell="K6" sqref="K6"/>
    </sheetView>
  </sheetViews>
  <sheetFormatPr defaultRowHeight="15"/>
  <cols>
    <col min="2" max="2" width="12.7109375" bestFit="1" customWidth="1"/>
  </cols>
  <sheetData>
    <row r="1" spans="1:113" ht="26.25">
      <c r="A1" s="394" t="s">
        <v>1296</v>
      </c>
      <c r="B1" s="394"/>
      <c r="C1" s="394"/>
      <c r="D1" s="394"/>
      <c r="E1" s="394"/>
      <c r="F1" s="394"/>
      <c r="G1" s="394"/>
      <c r="H1" s="394"/>
      <c r="I1" s="394"/>
      <c r="J1" s="217"/>
      <c r="K1" s="217"/>
      <c r="L1" s="218"/>
      <c r="M1" s="217"/>
      <c r="N1" s="217"/>
      <c r="O1" s="217"/>
      <c r="P1" s="217"/>
      <c r="Q1" s="219"/>
      <c r="R1" s="219"/>
      <c r="S1" s="219"/>
      <c r="T1" s="219"/>
      <c r="U1" s="219"/>
      <c r="V1" s="219"/>
      <c r="W1" s="219"/>
      <c r="X1" s="219"/>
      <c r="Y1" s="219"/>
      <c r="Z1" s="220"/>
      <c r="AA1" s="219"/>
      <c r="AB1" s="219"/>
      <c r="AC1" s="219"/>
      <c r="AD1" s="219"/>
      <c r="AE1" s="219"/>
      <c r="AF1" s="219"/>
      <c r="AG1" s="219"/>
      <c r="AH1" s="221"/>
      <c r="AI1" s="221"/>
      <c r="AJ1" s="221"/>
      <c r="AK1" s="221"/>
      <c r="AL1" s="221"/>
      <c r="AM1" s="221"/>
      <c r="AN1" s="221"/>
      <c r="AO1" s="221"/>
      <c r="AP1" s="221"/>
      <c r="AQ1" s="221"/>
      <c r="AR1" s="221"/>
      <c r="AS1" s="221"/>
      <c r="AT1" s="221"/>
      <c r="AU1" s="221"/>
      <c r="AV1" s="221"/>
      <c r="AW1" s="221"/>
      <c r="AX1" s="221"/>
      <c r="AY1" s="221"/>
      <c r="AZ1" s="221"/>
      <c r="BA1" s="221"/>
      <c r="BB1" s="221"/>
      <c r="BC1" s="221"/>
      <c r="BD1" s="221"/>
      <c r="BE1" s="221"/>
      <c r="BF1" s="221"/>
      <c r="BG1" s="221"/>
      <c r="BH1" s="221"/>
      <c r="BI1" s="221"/>
      <c r="BJ1" s="221"/>
      <c r="BK1" s="221"/>
      <c r="BL1" s="221"/>
      <c r="BM1" s="221"/>
      <c r="BN1" s="221"/>
      <c r="BO1" s="221"/>
      <c r="BP1" s="221"/>
      <c r="BQ1" s="221"/>
      <c r="BR1" s="221"/>
      <c r="BS1" s="221"/>
      <c r="BT1" s="221"/>
      <c r="BU1" s="221"/>
      <c r="BV1" s="221"/>
      <c r="BW1" s="221"/>
      <c r="BX1" s="221"/>
      <c r="BY1" s="221"/>
      <c r="BZ1" s="221"/>
      <c r="CA1" s="221"/>
      <c r="CB1" s="221"/>
      <c r="CC1" s="221"/>
      <c r="CD1" s="221"/>
      <c r="CE1" s="221"/>
      <c r="CF1" s="221"/>
      <c r="CG1" s="221"/>
      <c r="CH1" s="221"/>
      <c r="CI1" s="221"/>
      <c r="CJ1" s="221"/>
      <c r="CK1" s="221"/>
      <c r="CL1" s="221"/>
      <c r="CM1" s="221"/>
      <c r="CN1" s="221"/>
      <c r="CO1" s="221"/>
      <c r="CP1" s="221"/>
      <c r="CQ1" s="221"/>
      <c r="CR1" s="221"/>
      <c r="CS1" s="221"/>
      <c r="CT1" s="395" t="s">
        <v>1297</v>
      </c>
      <c r="CU1" s="396"/>
      <c r="CV1" s="394"/>
      <c r="CW1" s="394"/>
      <c r="CX1" s="394"/>
      <c r="CY1" s="394"/>
      <c r="CZ1" s="394"/>
      <c r="DA1" s="394"/>
      <c r="DB1" s="394"/>
      <c r="DC1" s="394"/>
      <c r="DD1" s="394"/>
      <c r="DE1" s="394"/>
      <c r="DF1" s="394"/>
      <c r="DG1" s="394"/>
      <c r="DH1" s="394"/>
      <c r="DI1" s="221"/>
    </row>
    <row r="2" spans="1:113" ht="19.5" thickBot="1">
      <c r="A2" s="397" t="s">
        <v>1298</v>
      </c>
      <c r="B2" s="397"/>
      <c r="C2" s="397"/>
      <c r="D2" s="397"/>
      <c r="E2" s="397"/>
      <c r="F2" s="397"/>
      <c r="G2" s="397"/>
      <c r="H2" s="397"/>
      <c r="I2" s="397"/>
      <c r="J2" s="222"/>
      <c r="K2" s="222"/>
      <c r="L2" s="223"/>
      <c r="M2" s="222"/>
      <c r="N2" s="222"/>
      <c r="O2" s="222"/>
      <c r="P2" s="222"/>
      <c r="Q2" s="224"/>
      <c r="R2" s="224"/>
      <c r="S2" s="224"/>
      <c r="T2" s="224"/>
      <c r="U2" s="224"/>
      <c r="V2" s="224"/>
      <c r="W2" s="224"/>
      <c r="X2" s="224"/>
      <c r="Y2" s="224"/>
      <c r="Z2" s="225"/>
      <c r="AA2" s="224"/>
      <c r="AB2" s="224"/>
      <c r="AC2" s="224"/>
      <c r="AD2" s="224"/>
      <c r="AE2" s="224"/>
      <c r="AF2" s="224"/>
      <c r="AG2" s="224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6"/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  <c r="BE2" s="226"/>
      <c r="BF2" s="226"/>
      <c r="BG2" s="226"/>
      <c r="BH2" s="226"/>
      <c r="BI2" s="226"/>
      <c r="BJ2" s="226"/>
      <c r="BK2" s="226"/>
      <c r="BL2" s="226"/>
      <c r="BM2" s="226"/>
      <c r="BN2" s="226"/>
      <c r="BO2" s="226"/>
      <c r="BP2" s="226"/>
      <c r="BQ2" s="226"/>
      <c r="BR2" s="226"/>
      <c r="BS2" s="226"/>
      <c r="BT2" s="226"/>
      <c r="BU2" s="226"/>
      <c r="BV2" s="226"/>
      <c r="BW2" s="226"/>
      <c r="BX2" s="226"/>
      <c r="BY2" s="226"/>
      <c r="BZ2" s="226"/>
      <c r="CA2" s="226"/>
      <c r="CB2" s="226"/>
      <c r="CC2" s="226"/>
      <c r="CD2" s="226"/>
      <c r="CE2" s="226"/>
      <c r="CF2" s="226"/>
      <c r="CG2" s="226"/>
      <c r="CH2" s="226"/>
      <c r="CI2" s="226"/>
      <c r="CJ2" s="226"/>
      <c r="CK2" s="226"/>
      <c r="CL2" s="226"/>
      <c r="CM2" s="226"/>
      <c r="CN2" s="226"/>
      <c r="CO2" s="226"/>
      <c r="CP2" s="226"/>
      <c r="CQ2" s="226"/>
      <c r="CR2" s="226"/>
      <c r="CS2" s="226"/>
      <c r="CT2" s="227"/>
      <c r="CU2" s="227"/>
      <c r="CV2" s="226"/>
      <c r="CW2" s="226"/>
      <c r="CX2" s="228" t="s">
        <v>1299</v>
      </c>
      <c r="CY2" s="228"/>
      <c r="CZ2" s="221"/>
      <c r="DA2" s="221"/>
      <c r="DB2" s="226"/>
      <c r="DC2" s="226"/>
      <c r="DD2" s="226"/>
      <c r="DE2" s="226"/>
      <c r="DF2" s="226"/>
      <c r="DG2" s="226"/>
      <c r="DH2" s="226"/>
      <c r="DI2" s="226"/>
    </row>
    <row r="3" spans="1:113" ht="16.5" thickBot="1">
      <c r="A3" s="398" t="s">
        <v>1300</v>
      </c>
      <c r="B3" s="389" t="s">
        <v>1301</v>
      </c>
      <c r="C3" s="389" t="s">
        <v>1302</v>
      </c>
      <c r="D3" s="400" t="s">
        <v>1303</v>
      </c>
      <c r="E3" s="400" t="s">
        <v>1304</v>
      </c>
      <c r="F3" s="400" t="s">
        <v>1305</v>
      </c>
      <c r="G3" s="229"/>
      <c r="H3" s="402" t="s">
        <v>1306</v>
      </c>
      <c r="I3" s="400" t="s">
        <v>1307</v>
      </c>
      <c r="J3" s="389" t="s">
        <v>1308</v>
      </c>
      <c r="K3" s="389" t="s">
        <v>1309</v>
      </c>
      <c r="L3" s="405" t="s">
        <v>1310</v>
      </c>
      <c r="M3" s="408" t="s">
        <v>1311</v>
      </c>
      <c r="N3" s="409"/>
      <c r="O3" s="410"/>
      <c r="P3" s="389" t="s">
        <v>1312</v>
      </c>
      <c r="Q3" s="392" t="s">
        <v>1313</v>
      </c>
      <c r="R3" s="392"/>
      <c r="S3" s="392"/>
      <c r="T3" s="392"/>
      <c r="U3" s="392"/>
      <c r="V3" s="392"/>
      <c r="W3" s="392"/>
      <c r="X3" s="392"/>
      <c r="Y3" s="392"/>
      <c r="Z3" s="392"/>
      <c r="AA3" s="392"/>
      <c r="AB3" s="392"/>
      <c r="AC3" s="392"/>
      <c r="AD3" s="392"/>
      <c r="AE3" s="392"/>
      <c r="AF3" s="392"/>
      <c r="AG3" s="393"/>
      <c r="AH3" s="221"/>
      <c r="AI3" s="221"/>
      <c r="AJ3" s="221"/>
      <c r="AK3" s="221"/>
      <c r="AL3" s="221"/>
      <c r="AM3" s="221"/>
      <c r="AN3" s="221"/>
      <c r="AO3" s="221"/>
      <c r="AP3" s="221"/>
      <c r="AQ3" s="221"/>
      <c r="AR3" s="221"/>
      <c r="AS3" s="221"/>
      <c r="AT3" s="221"/>
      <c r="AU3" s="221"/>
      <c r="AV3" s="221"/>
      <c r="AW3" s="221"/>
      <c r="AX3" s="221"/>
      <c r="AY3" s="221"/>
      <c r="AZ3" s="221"/>
      <c r="BA3" s="221"/>
      <c r="BB3" s="221"/>
      <c r="BC3" s="221"/>
      <c r="BD3" s="221"/>
      <c r="BE3" s="221"/>
      <c r="BF3" s="221"/>
      <c r="BG3" s="221"/>
      <c r="BH3" s="221"/>
      <c r="BI3" s="221"/>
      <c r="BJ3" s="221"/>
      <c r="BK3" s="221"/>
      <c r="BL3" s="221"/>
      <c r="BM3" s="221"/>
      <c r="BN3" s="221"/>
      <c r="BO3" s="221"/>
      <c r="BP3" s="221"/>
      <c r="BQ3" s="221"/>
      <c r="BR3" s="221"/>
      <c r="BS3" s="221"/>
      <c r="BT3" s="221"/>
      <c r="BU3" s="221"/>
      <c r="BV3" s="221"/>
      <c r="BW3" s="221"/>
      <c r="BX3" s="221"/>
      <c r="BY3" s="221"/>
      <c r="BZ3" s="221"/>
      <c r="CA3" s="221"/>
      <c r="CB3" s="221"/>
      <c r="CC3" s="221"/>
      <c r="CD3" s="221"/>
      <c r="CE3" s="221"/>
      <c r="CF3" s="221"/>
      <c r="CG3" s="221"/>
      <c r="CH3" s="221"/>
      <c r="CI3" s="221"/>
      <c r="CJ3" s="221"/>
      <c r="CK3" s="221"/>
      <c r="CL3" s="221"/>
      <c r="CM3" s="221"/>
      <c r="CN3" s="221"/>
      <c r="CO3" s="221"/>
      <c r="CP3" s="221"/>
      <c r="CQ3" s="221"/>
      <c r="CR3" s="221"/>
      <c r="CS3" s="221"/>
      <c r="CT3" s="230"/>
      <c r="CU3" s="230"/>
    </row>
    <row r="4" spans="1:113" ht="15.75" thickBot="1">
      <c r="A4" s="399"/>
      <c r="B4" s="390"/>
      <c r="C4" s="390"/>
      <c r="D4" s="401"/>
      <c r="E4" s="401"/>
      <c r="F4" s="401"/>
      <c r="G4" s="231"/>
      <c r="H4" s="403"/>
      <c r="I4" s="401"/>
      <c r="J4" s="390"/>
      <c r="K4" s="390"/>
      <c r="L4" s="406"/>
      <c r="M4" s="411"/>
      <c r="N4" s="412"/>
      <c r="O4" s="413"/>
      <c r="P4" s="390"/>
      <c r="Q4" s="382" t="s">
        <v>1314</v>
      </c>
      <c r="R4" s="382"/>
      <c r="S4" s="382"/>
      <c r="T4" s="382"/>
      <c r="U4" s="382"/>
      <c r="V4" s="382" t="s">
        <v>1315</v>
      </c>
      <c r="W4" s="382"/>
      <c r="X4" s="382"/>
      <c r="Y4" s="382"/>
      <c r="Z4" s="382" t="s">
        <v>1132</v>
      </c>
      <c r="AA4" s="382"/>
      <c r="AB4" s="382"/>
      <c r="AC4" s="382"/>
      <c r="AD4" s="382" t="s">
        <v>1094</v>
      </c>
      <c r="AE4" s="382"/>
      <c r="AF4" s="382"/>
      <c r="AG4" s="383"/>
      <c r="AH4" s="382" t="s">
        <v>1316</v>
      </c>
      <c r="AI4" s="382"/>
      <c r="AJ4" s="382"/>
      <c r="AK4" s="383"/>
      <c r="AL4" s="382" t="s">
        <v>1317</v>
      </c>
      <c r="AM4" s="382"/>
      <c r="AN4" s="382"/>
      <c r="AO4" s="383"/>
      <c r="AP4" s="382" t="s">
        <v>1318</v>
      </c>
      <c r="AQ4" s="382"/>
      <c r="AR4" s="382"/>
      <c r="AS4" s="383"/>
      <c r="AT4" s="382" t="s">
        <v>1319</v>
      </c>
      <c r="AU4" s="382"/>
      <c r="AV4" s="382"/>
      <c r="AW4" s="383"/>
      <c r="AX4" s="382" t="s">
        <v>1320</v>
      </c>
      <c r="AY4" s="382"/>
      <c r="AZ4" s="382"/>
      <c r="BA4" s="383"/>
      <c r="BB4" s="382" t="s">
        <v>1321</v>
      </c>
      <c r="BC4" s="382"/>
      <c r="BD4" s="382"/>
      <c r="BE4" s="383"/>
      <c r="BF4" s="382" t="s">
        <v>1322</v>
      </c>
      <c r="BG4" s="382"/>
      <c r="BH4" s="382"/>
      <c r="BI4" s="383"/>
      <c r="BJ4" s="382" t="s">
        <v>1323</v>
      </c>
      <c r="BK4" s="382"/>
      <c r="BL4" s="382"/>
      <c r="BM4" s="383"/>
      <c r="BN4" s="382" t="s">
        <v>1324</v>
      </c>
      <c r="BO4" s="382"/>
      <c r="BP4" s="382"/>
      <c r="BQ4" s="383"/>
      <c r="BR4" s="382" t="s">
        <v>1325</v>
      </c>
      <c r="BS4" s="382"/>
      <c r="BT4" s="382"/>
      <c r="BU4" s="383"/>
      <c r="BV4" s="382" t="s">
        <v>1326</v>
      </c>
      <c r="BW4" s="382"/>
      <c r="BX4" s="382"/>
      <c r="BY4" s="383"/>
      <c r="BZ4" s="382" t="s">
        <v>1327</v>
      </c>
      <c r="CA4" s="382"/>
      <c r="CB4" s="382"/>
      <c r="CC4" s="383"/>
      <c r="CD4" s="382" t="s">
        <v>1328</v>
      </c>
      <c r="CE4" s="382"/>
      <c r="CF4" s="382"/>
      <c r="CG4" s="383"/>
      <c r="CH4" s="382" t="s">
        <v>1329</v>
      </c>
      <c r="CI4" s="382"/>
      <c r="CJ4" s="382"/>
      <c r="CK4" s="383"/>
      <c r="CL4" s="382" t="s">
        <v>1330</v>
      </c>
      <c r="CM4" s="382"/>
      <c r="CN4" s="382"/>
      <c r="CO4" s="383"/>
      <c r="CP4" s="382" t="s">
        <v>1331</v>
      </c>
      <c r="CQ4" s="382"/>
      <c r="CR4" s="382"/>
      <c r="CS4" s="383"/>
      <c r="CT4" s="384" t="s">
        <v>1332</v>
      </c>
      <c r="CU4" s="385"/>
      <c r="CV4" s="385"/>
      <c r="CW4" s="386"/>
      <c r="CX4" s="387" t="s">
        <v>1333</v>
      </c>
      <c r="CY4" s="385"/>
      <c r="CZ4" s="385"/>
      <c r="DA4" s="385"/>
      <c r="DB4" s="385"/>
      <c r="DC4" s="385"/>
      <c r="DD4" s="385"/>
      <c r="DE4" s="385"/>
      <c r="DF4" s="385"/>
      <c r="DG4" s="385"/>
      <c r="DH4" s="385"/>
      <c r="DI4" s="388"/>
    </row>
    <row r="5" spans="1:113">
      <c r="A5" s="399"/>
      <c r="B5" s="391"/>
      <c r="C5" s="391"/>
      <c r="D5" s="401"/>
      <c r="E5" s="401"/>
      <c r="F5" s="401"/>
      <c r="G5" s="232"/>
      <c r="H5" s="404"/>
      <c r="I5" s="401"/>
      <c r="J5" s="391"/>
      <c r="K5" s="391"/>
      <c r="L5" s="407"/>
      <c r="M5" s="233" t="s">
        <v>1334</v>
      </c>
      <c r="N5" s="234" t="s">
        <v>1335</v>
      </c>
      <c r="O5" s="234" t="s">
        <v>1336</v>
      </c>
      <c r="P5" s="391"/>
      <c r="Q5" s="235" t="s">
        <v>1337</v>
      </c>
      <c r="R5" s="235" t="s">
        <v>1338</v>
      </c>
      <c r="S5" s="236" t="s">
        <v>1335</v>
      </c>
      <c r="T5" s="236" t="s">
        <v>1336</v>
      </c>
      <c r="U5" s="234" t="s">
        <v>1334</v>
      </c>
      <c r="V5" s="235" t="s">
        <v>1338</v>
      </c>
      <c r="W5" s="236" t="s">
        <v>1339</v>
      </c>
      <c r="X5" s="236" t="s">
        <v>1336</v>
      </c>
      <c r="Y5" s="234" t="s">
        <v>1334</v>
      </c>
      <c r="Z5" s="235" t="s">
        <v>1338</v>
      </c>
      <c r="AA5" s="236" t="s">
        <v>1339</v>
      </c>
      <c r="AB5" s="236" t="s">
        <v>1336</v>
      </c>
      <c r="AC5" s="234" t="s">
        <v>1334</v>
      </c>
      <c r="AD5" s="235" t="s">
        <v>1338</v>
      </c>
      <c r="AE5" s="236" t="s">
        <v>1339</v>
      </c>
      <c r="AF5" s="236" t="s">
        <v>1336</v>
      </c>
      <c r="AG5" s="237" t="s">
        <v>1334</v>
      </c>
      <c r="AH5" s="235" t="s">
        <v>1338</v>
      </c>
      <c r="AI5" s="236" t="s">
        <v>1339</v>
      </c>
      <c r="AJ5" s="236" t="s">
        <v>1336</v>
      </c>
      <c r="AK5" s="237" t="s">
        <v>1334</v>
      </c>
      <c r="AL5" s="235" t="s">
        <v>1338</v>
      </c>
      <c r="AM5" s="236" t="s">
        <v>1339</v>
      </c>
      <c r="AN5" s="236" t="s">
        <v>1336</v>
      </c>
      <c r="AO5" s="237" t="s">
        <v>1334</v>
      </c>
      <c r="AP5" s="235" t="s">
        <v>1338</v>
      </c>
      <c r="AQ5" s="236" t="s">
        <v>1339</v>
      </c>
      <c r="AR5" s="236" t="s">
        <v>1336</v>
      </c>
      <c r="AS5" s="237" t="s">
        <v>1334</v>
      </c>
      <c r="AT5" s="235" t="s">
        <v>1338</v>
      </c>
      <c r="AU5" s="236" t="s">
        <v>1339</v>
      </c>
      <c r="AV5" s="236" t="s">
        <v>1336</v>
      </c>
      <c r="AW5" s="237" t="s">
        <v>1334</v>
      </c>
      <c r="AX5" s="235" t="s">
        <v>1338</v>
      </c>
      <c r="AY5" s="236" t="s">
        <v>1339</v>
      </c>
      <c r="AZ5" s="236" t="s">
        <v>1336</v>
      </c>
      <c r="BA5" s="237" t="s">
        <v>1334</v>
      </c>
      <c r="BB5" s="235" t="s">
        <v>1338</v>
      </c>
      <c r="BC5" s="236" t="s">
        <v>1339</v>
      </c>
      <c r="BD5" s="236" t="s">
        <v>1336</v>
      </c>
      <c r="BE5" s="237" t="s">
        <v>1334</v>
      </c>
      <c r="BF5" s="235" t="s">
        <v>1338</v>
      </c>
      <c r="BG5" s="236" t="s">
        <v>1339</v>
      </c>
      <c r="BH5" s="236" t="s">
        <v>1336</v>
      </c>
      <c r="BI5" s="237" t="s">
        <v>1334</v>
      </c>
      <c r="BJ5" s="235" t="s">
        <v>1338</v>
      </c>
      <c r="BK5" s="236" t="s">
        <v>1339</v>
      </c>
      <c r="BL5" s="236" t="s">
        <v>1336</v>
      </c>
      <c r="BM5" s="237" t="s">
        <v>1334</v>
      </c>
      <c r="BN5" s="235" t="s">
        <v>1338</v>
      </c>
      <c r="BO5" s="236" t="s">
        <v>1339</v>
      </c>
      <c r="BP5" s="236" t="s">
        <v>1336</v>
      </c>
      <c r="BQ5" s="237" t="s">
        <v>1334</v>
      </c>
      <c r="BR5" s="235" t="s">
        <v>1338</v>
      </c>
      <c r="BS5" s="236" t="s">
        <v>1339</v>
      </c>
      <c r="BT5" s="236" t="s">
        <v>1336</v>
      </c>
      <c r="BU5" s="237" t="s">
        <v>1334</v>
      </c>
      <c r="BV5" s="235" t="s">
        <v>1338</v>
      </c>
      <c r="BW5" s="236" t="s">
        <v>1339</v>
      </c>
      <c r="BX5" s="236" t="s">
        <v>1336</v>
      </c>
      <c r="BY5" s="237" t="s">
        <v>1334</v>
      </c>
      <c r="BZ5" s="235" t="s">
        <v>1338</v>
      </c>
      <c r="CA5" s="236" t="s">
        <v>1339</v>
      </c>
      <c r="CB5" s="236" t="s">
        <v>1336</v>
      </c>
      <c r="CC5" s="237" t="s">
        <v>1334</v>
      </c>
      <c r="CD5" s="235" t="s">
        <v>1338</v>
      </c>
      <c r="CE5" s="236" t="s">
        <v>1339</v>
      </c>
      <c r="CF5" s="236" t="s">
        <v>1336</v>
      </c>
      <c r="CG5" s="237" t="s">
        <v>1334</v>
      </c>
      <c r="CH5" s="235" t="s">
        <v>1338</v>
      </c>
      <c r="CI5" s="236" t="s">
        <v>1339</v>
      </c>
      <c r="CJ5" s="236" t="s">
        <v>1336</v>
      </c>
      <c r="CK5" s="237" t="s">
        <v>1334</v>
      </c>
      <c r="CL5" s="235" t="s">
        <v>1338</v>
      </c>
      <c r="CM5" s="236" t="s">
        <v>1339</v>
      </c>
      <c r="CN5" s="236" t="s">
        <v>1336</v>
      </c>
      <c r="CO5" s="237" t="s">
        <v>1334</v>
      </c>
      <c r="CP5" s="235" t="s">
        <v>1338</v>
      </c>
      <c r="CQ5" s="236" t="s">
        <v>1339</v>
      </c>
      <c r="CR5" s="236" t="s">
        <v>1336</v>
      </c>
      <c r="CS5" s="238" t="s">
        <v>1334</v>
      </c>
      <c r="CT5" s="239" t="s">
        <v>33</v>
      </c>
      <c r="CU5" s="240" t="s">
        <v>1340</v>
      </c>
      <c r="CV5" s="241" t="s">
        <v>85</v>
      </c>
      <c r="CW5" s="241" t="s">
        <v>1340</v>
      </c>
      <c r="CX5" s="242" t="s">
        <v>1341</v>
      </c>
      <c r="CY5" s="241" t="s">
        <v>1340</v>
      </c>
      <c r="CZ5" s="242" t="s">
        <v>1342</v>
      </c>
      <c r="DA5" s="241" t="s">
        <v>1340</v>
      </c>
      <c r="DB5" s="242" t="s">
        <v>1343</v>
      </c>
      <c r="DC5" s="241" t="s">
        <v>1340</v>
      </c>
      <c r="DD5" s="242" t="s">
        <v>1344</v>
      </c>
      <c r="DE5" s="241" t="s">
        <v>1340</v>
      </c>
      <c r="DF5" s="242" t="s">
        <v>1345</v>
      </c>
      <c r="DG5" s="241" t="s">
        <v>1340</v>
      </c>
      <c r="DH5" s="242" t="s">
        <v>1346</v>
      </c>
      <c r="DI5" s="243" t="s">
        <v>1340</v>
      </c>
    </row>
    <row r="6" spans="1:113" ht="36">
      <c r="A6" s="244">
        <v>1</v>
      </c>
      <c r="B6" s="245" t="s">
        <v>1347</v>
      </c>
      <c r="C6" s="245"/>
      <c r="D6" s="245" t="s">
        <v>1348</v>
      </c>
      <c r="E6" s="246">
        <v>20000</v>
      </c>
      <c r="F6" s="246">
        <v>20</v>
      </c>
      <c r="G6" s="247">
        <f t="shared" ref="G6:G14" si="0">SUM((H6-E6/20))</f>
        <v>175</v>
      </c>
      <c r="H6" s="247">
        <f t="shared" ref="H6:H13" si="1">SUM((E6*7*20)/(8*20*100))+(E6/20)</f>
        <v>1175</v>
      </c>
      <c r="I6" s="246" t="s">
        <v>1349</v>
      </c>
      <c r="J6" s="246">
        <v>20</v>
      </c>
      <c r="K6" s="247">
        <f t="shared" ref="K6:K13" si="2">SUM(J6*G6)</f>
        <v>3500</v>
      </c>
      <c r="L6" s="247">
        <f t="shared" ref="L6:L13" si="3">SUM(J6*H6)</f>
        <v>23500</v>
      </c>
      <c r="M6" s="246">
        <f t="shared" ref="M6:M13" si="4">SUM(N6:O6)</f>
        <v>1226</v>
      </c>
      <c r="N6" s="246">
        <f t="shared" ref="N6:O13" si="5">SUM(S6,W6,AA6,AE6,AI6,AM6,AQ6,AU6,AY6,BC6,BG6,BK6,BO6,BS6,BW6,CA6,CE6,CI6,CM6,CQ6)</f>
        <v>1000</v>
      </c>
      <c r="O6" s="246">
        <f t="shared" si="5"/>
        <v>226</v>
      </c>
      <c r="P6" s="247">
        <f t="shared" ref="P6:P13" si="6">SUM(L6-M6)</f>
        <v>22274</v>
      </c>
      <c r="Q6" s="248" t="s">
        <v>1350</v>
      </c>
      <c r="R6" s="249" t="s">
        <v>1351</v>
      </c>
      <c r="S6" s="246">
        <v>1000</v>
      </c>
      <c r="T6" s="246">
        <v>226</v>
      </c>
      <c r="U6" s="250">
        <f t="shared" ref="U6:U13" si="7">SUM(S6:T6)</f>
        <v>1226</v>
      </c>
      <c r="V6" s="251"/>
      <c r="W6" s="246"/>
      <c r="X6" s="246"/>
      <c r="Y6" s="250">
        <f>SUM(W6:X6)</f>
        <v>0</v>
      </c>
      <c r="Z6" s="249"/>
      <c r="AA6" s="246"/>
      <c r="AB6" s="246" t="s">
        <v>1352</v>
      </c>
      <c r="AC6" s="250"/>
      <c r="AD6" s="249"/>
      <c r="AE6" s="246"/>
      <c r="AF6" s="246">
        <v>0</v>
      </c>
      <c r="AG6" s="252"/>
      <c r="AH6" s="253"/>
      <c r="AI6" s="253"/>
      <c r="AJ6" s="253"/>
      <c r="AK6" s="253"/>
      <c r="AL6" s="253"/>
      <c r="AM6" s="253"/>
      <c r="AN6" s="253"/>
      <c r="AO6" s="253"/>
      <c r="AP6" s="253"/>
      <c r="AQ6" s="253"/>
      <c r="AR6" s="253"/>
      <c r="AS6" s="253"/>
      <c r="AT6" s="253"/>
      <c r="AU6" s="253"/>
      <c r="AV6" s="253"/>
      <c r="AW6" s="253"/>
      <c r="AX6" s="253"/>
      <c r="AY6" s="253"/>
      <c r="AZ6" s="253"/>
      <c r="BA6" s="253"/>
      <c r="BB6" s="253"/>
      <c r="BC6" s="253"/>
      <c r="BD6" s="253"/>
      <c r="BE6" s="253"/>
      <c r="BF6" s="253"/>
      <c r="BG6" s="253"/>
      <c r="BH6" s="253"/>
      <c r="BI6" s="253"/>
      <c r="BJ6" s="253"/>
      <c r="BK6" s="253"/>
      <c r="BL6" s="253"/>
      <c r="BM6" s="253"/>
      <c r="BN6" s="253"/>
      <c r="BO6" s="253"/>
      <c r="BP6" s="253"/>
      <c r="BQ6" s="253"/>
      <c r="BR6" s="253"/>
      <c r="BS6" s="253"/>
      <c r="BT6" s="253"/>
      <c r="BU6" s="253"/>
      <c r="BV6" s="253"/>
      <c r="BW6" s="253"/>
      <c r="BX6" s="253"/>
      <c r="BY6" s="253"/>
      <c r="BZ6" s="253"/>
      <c r="CA6" s="253"/>
      <c r="CB6" s="253"/>
      <c r="CC6" s="253"/>
      <c r="CD6" s="253"/>
      <c r="CE6" s="253"/>
      <c r="CF6" s="253"/>
      <c r="CG6" s="253"/>
      <c r="CH6" s="253"/>
      <c r="CI6" s="253"/>
      <c r="CJ6" s="253"/>
      <c r="CK6" s="253"/>
      <c r="CL6" s="253"/>
      <c r="CM6" s="253"/>
      <c r="CN6" s="253"/>
      <c r="CO6" s="253"/>
      <c r="CP6" s="253"/>
      <c r="CQ6" s="253"/>
      <c r="CR6" s="253"/>
      <c r="CS6" s="254"/>
      <c r="CT6" s="255">
        <v>1</v>
      </c>
      <c r="CU6" s="256">
        <v>20000</v>
      </c>
      <c r="CV6" s="253"/>
      <c r="CW6" s="253"/>
      <c r="CX6" s="253"/>
      <c r="CY6" s="253"/>
      <c r="CZ6" s="246">
        <v>1</v>
      </c>
      <c r="DA6" s="246">
        <v>20000</v>
      </c>
      <c r="DB6" s="253"/>
      <c r="DC6" s="253"/>
      <c r="DD6" s="253"/>
      <c r="DE6" s="253"/>
      <c r="DF6" s="253"/>
      <c r="DG6" s="253"/>
      <c r="DH6" s="253"/>
      <c r="DI6" s="253"/>
    </row>
    <row r="7" spans="1:113" ht="36">
      <c r="A7" s="244">
        <v>2</v>
      </c>
      <c r="B7" s="245" t="s">
        <v>1353</v>
      </c>
      <c r="C7" s="245"/>
      <c r="D7" s="245" t="s">
        <v>1354</v>
      </c>
      <c r="E7" s="246">
        <v>7000</v>
      </c>
      <c r="F7" s="246">
        <v>20</v>
      </c>
      <c r="G7" s="247">
        <f t="shared" si="0"/>
        <v>61.25</v>
      </c>
      <c r="H7" s="247">
        <f t="shared" si="1"/>
        <v>411.25</v>
      </c>
      <c r="I7" s="246" t="s">
        <v>1355</v>
      </c>
      <c r="J7" s="246">
        <v>20</v>
      </c>
      <c r="K7" s="247">
        <f t="shared" si="2"/>
        <v>1225</v>
      </c>
      <c r="L7" s="247">
        <f t="shared" si="3"/>
        <v>8225</v>
      </c>
      <c r="M7" s="246">
        <f t="shared" si="4"/>
        <v>429</v>
      </c>
      <c r="N7" s="246">
        <f t="shared" si="5"/>
        <v>350</v>
      </c>
      <c r="O7" s="246">
        <f t="shared" si="5"/>
        <v>79</v>
      </c>
      <c r="P7" s="247">
        <f t="shared" si="6"/>
        <v>7796</v>
      </c>
      <c r="Q7" s="248" t="s">
        <v>1350</v>
      </c>
      <c r="R7" s="249" t="s">
        <v>1356</v>
      </c>
      <c r="S7" s="246">
        <v>350</v>
      </c>
      <c r="T7" s="246">
        <v>79</v>
      </c>
      <c r="U7" s="250">
        <f t="shared" si="7"/>
        <v>429</v>
      </c>
      <c r="V7" s="249"/>
      <c r="W7" s="246"/>
      <c r="X7" s="246"/>
      <c r="Y7" s="250">
        <f t="shared" ref="Y7:Y13" si="8">SUM(W7:X7)</f>
        <v>0</v>
      </c>
      <c r="Z7" s="249"/>
      <c r="AA7" s="246"/>
      <c r="AB7" s="246"/>
      <c r="AC7" s="250"/>
      <c r="AD7" s="249"/>
      <c r="AE7" s="246"/>
      <c r="AF7" s="246"/>
      <c r="AG7" s="252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257"/>
      <c r="AS7" s="257"/>
      <c r="AT7" s="257"/>
      <c r="AU7" s="257"/>
      <c r="AV7" s="257"/>
      <c r="AW7" s="257"/>
      <c r="AX7" s="257"/>
      <c r="AY7" s="257"/>
      <c r="AZ7" s="257"/>
      <c r="BA7" s="257"/>
      <c r="BB7" s="257"/>
      <c r="BC7" s="257"/>
      <c r="BD7" s="257"/>
      <c r="BE7" s="257"/>
      <c r="BF7" s="257"/>
      <c r="BG7" s="257"/>
      <c r="BH7" s="257"/>
      <c r="BI7" s="257"/>
      <c r="BJ7" s="257"/>
      <c r="BK7" s="257"/>
      <c r="BL7" s="257"/>
      <c r="BM7" s="257"/>
      <c r="BN7" s="257"/>
      <c r="BO7" s="257"/>
      <c r="BP7" s="257"/>
      <c r="BQ7" s="257"/>
      <c r="BR7" s="257"/>
      <c r="BS7" s="257"/>
      <c r="BT7" s="257"/>
      <c r="BU7" s="257"/>
      <c r="BV7" s="257"/>
      <c r="BW7" s="257"/>
      <c r="BX7" s="257"/>
      <c r="BY7" s="257"/>
      <c r="BZ7" s="257"/>
      <c r="CA7" s="257"/>
      <c r="CB7" s="257"/>
      <c r="CC7" s="257"/>
      <c r="CD7" s="257"/>
      <c r="CE7" s="257"/>
      <c r="CF7" s="257"/>
      <c r="CG7" s="257"/>
      <c r="CH7" s="257"/>
      <c r="CI7" s="257"/>
      <c r="CJ7" s="257"/>
      <c r="CK7" s="257"/>
      <c r="CL7" s="257"/>
      <c r="CM7" s="257"/>
      <c r="CN7" s="257"/>
      <c r="CO7" s="257"/>
      <c r="CP7" s="257"/>
      <c r="CQ7" s="257"/>
      <c r="CR7" s="257"/>
      <c r="CS7" s="258"/>
      <c r="CT7" s="259">
        <v>1</v>
      </c>
      <c r="CU7" s="260">
        <v>7000</v>
      </c>
      <c r="CV7" s="257"/>
      <c r="CW7" s="257"/>
      <c r="CX7" s="257"/>
      <c r="CY7" s="257"/>
      <c r="CZ7" s="246">
        <v>1</v>
      </c>
      <c r="DA7" s="246">
        <v>7000</v>
      </c>
      <c r="DB7" s="257"/>
      <c r="DC7" s="257"/>
      <c r="DD7" s="257"/>
      <c r="DE7" s="257"/>
      <c r="DF7" s="257"/>
      <c r="DG7" s="257"/>
      <c r="DH7" s="257"/>
      <c r="DI7" s="257"/>
    </row>
    <row r="8" spans="1:113" ht="38.25">
      <c r="A8" s="244">
        <v>3</v>
      </c>
      <c r="B8" s="245" t="s">
        <v>1357</v>
      </c>
      <c r="C8" s="245"/>
      <c r="D8" s="245" t="s">
        <v>1358</v>
      </c>
      <c r="E8" s="246">
        <v>10000</v>
      </c>
      <c r="F8" s="246">
        <v>20</v>
      </c>
      <c r="G8" s="247">
        <f t="shared" si="0"/>
        <v>87.5</v>
      </c>
      <c r="H8" s="247">
        <f t="shared" si="1"/>
        <v>587.5</v>
      </c>
      <c r="I8" s="246" t="s">
        <v>1355</v>
      </c>
      <c r="J8" s="246">
        <v>20</v>
      </c>
      <c r="K8" s="247">
        <f t="shared" si="2"/>
        <v>1750</v>
      </c>
      <c r="L8" s="247">
        <f t="shared" si="3"/>
        <v>11750</v>
      </c>
      <c r="M8" s="246">
        <f t="shared" si="4"/>
        <v>613</v>
      </c>
      <c r="N8" s="246">
        <f t="shared" si="5"/>
        <v>500</v>
      </c>
      <c r="O8" s="246">
        <f t="shared" si="5"/>
        <v>113</v>
      </c>
      <c r="P8" s="247">
        <f t="shared" si="6"/>
        <v>11137</v>
      </c>
      <c r="Q8" s="248" t="s">
        <v>1350</v>
      </c>
      <c r="R8" s="249" t="s">
        <v>1351</v>
      </c>
      <c r="S8" s="246">
        <v>500</v>
      </c>
      <c r="T8" s="246">
        <v>113</v>
      </c>
      <c r="U8" s="250">
        <f t="shared" si="7"/>
        <v>613</v>
      </c>
      <c r="V8" s="249"/>
      <c r="W8" s="246"/>
      <c r="X8" s="246"/>
      <c r="Y8" s="250">
        <f t="shared" si="8"/>
        <v>0</v>
      </c>
      <c r="Z8" s="249"/>
      <c r="AA8" s="246"/>
      <c r="AB8" s="246"/>
      <c r="AC8" s="250"/>
      <c r="AD8" s="249"/>
      <c r="AE8" s="246"/>
      <c r="AF8" s="246"/>
      <c r="AG8" s="252"/>
      <c r="AH8" s="257"/>
      <c r="AI8" s="257"/>
      <c r="AJ8" s="257"/>
      <c r="AK8" s="257"/>
      <c r="AL8" s="257"/>
      <c r="AM8" s="257"/>
      <c r="AN8" s="257"/>
      <c r="AO8" s="257"/>
      <c r="AP8" s="257"/>
      <c r="AQ8" s="257"/>
      <c r="AR8" s="257"/>
      <c r="AS8" s="257"/>
      <c r="AT8" s="257"/>
      <c r="AU8" s="257"/>
      <c r="AV8" s="257"/>
      <c r="AW8" s="257"/>
      <c r="AX8" s="257"/>
      <c r="AY8" s="257"/>
      <c r="AZ8" s="257"/>
      <c r="BA8" s="257"/>
      <c r="BB8" s="257"/>
      <c r="BC8" s="257"/>
      <c r="BD8" s="257"/>
      <c r="BE8" s="257"/>
      <c r="BF8" s="257"/>
      <c r="BG8" s="257"/>
      <c r="BH8" s="257"/>
      <c r="BI8" s="257"/>
      <c r="BJ8" s="257"/>
      <c r="BK8" s="257"/>
      <c r="BL8" s="257"/>
      <c r="BM8" s="257"/>
      <c r="BN8" s="257"/>
      <c r="BO8" s="257"/>
      <c r="BP8" s="257"/>
      <c r="BQ8" s="257"/>
      <c r="BR8" s="257"/>
      <c r="BS8" s="257"/>
      <c r="BT8" s="257"/>
      <c r="BU8" s="257"/>
      <c r="BV8" s="257"/>
      <c r="BW8" s="257"/>
      <c r="BX8" s="257"/>
      <c r="BY8" s="257"/>
      <c r="BZ8" s="257"/>
      <c r="CA8" s="257"/>
      <c r="CB8" s="257"/>
      <c r="CC8" s="257"/>
      <c r="CD8" s="257"/>
      <c r="CE8" s="257"/>
      <c r="CF8" s="257"/>
      <c r="CG8" s="257"/>
      <c r="CH8" s="257"/>
      <c r="CI8" s="257"/>
      <c r="CJ8" s="257"/>
      <c r="CK8" s="257"/>
      <c r="CL8" s="257"/>
      <c r="CM8" s="257"/>
      <c r="CN8" s="257"/>
      <c r="CO8" s="257"/>
      <c r="CP8" s="257"/>
      <c r="CQ8" s="257"/>
      <c r="CR8" s="257"/>
      <c r="CS8" s="258"/>
      <c r="CT8" s="259">
        <v>1</v>
      </c>
      <c r="CU8" s="260">
        <v>10000</v>
      </c>
      <c r="CV8" s="257"/>
      <c r="CW8" s="257"/>
      <c r="CX8" s="257"/>
      <c r="CY8" s="257"/>
      <c r="CZ8" s="246">
        <v>1</v>
      </c>
      <c r="DA8" s="246">
        <v>10000</v>
      </c>
      <c r="DB8" s="257"/>
      <c r="DC8" s="257"/>
      <c r="DD8" s="257"/>
      <c r="DE8" s="257"/>
      <c r="DF8" s="257"/>
      <c r="DG8" s="257"/>
      <c r="DH8" s="257"/>
      <c r="DI8" s="257"/>
    </row>
    <row r="9" spans="1:113" ht="38.25">
      <c r="A9" s="244">
        <v>4</v>
      </c>
      <c r="B9" s="245" t="s">
        <v>1359</v>
      </c>
      <c r="C9" s="245" t="s">
        <v>1360</v>
      </c>
      <c r="D9" s="245" t="s">
        <v>1361</v>
      </c>
      <c r="E9" s="246">
        <v>25000</v>
      </c>
      <c r="F9" s="246">
        <v>20</v>
      </c>
      <c r="G9" s="247">
        <f t="shared" si="0"/>
        <v>218.75</v>
      </c>
      <c r="H9" s="247">
        <f t="shared" si="1"/>
        <v>1468.75</v>
      </c>
      <c r="I9" s="246" t="s">
        <v>1355</v>
      </c>
      <c r="J9" s="246">
        <v>20</v>
      </c>
      <c r="K9" s="247">
        <f t="shared" si="2"/>
        <v>4375</v>
      </c>
      <c r="L9" s="247">
        <f t="shared" si="3"/>
        <v>29375</v>
      </c>
      <c r="M9" s="246">
        <f t="shared" si="4"/>
        <v>31533</v>
      </c>
      <c r="N9" s="246">
        <f t="shared" si="5"/>
        <v>31250</v>
      </c>
      <c r="O9" s="246">
        <f t="shared" si="5"/>
        <v>283</v>
      </c>
      <c r="P9" s="247">
        <f t="shared" si="6"/>
        <v>-2158</v>
      </c>
      <c r="Q9" s="248" t="s">
        <v>1350</v>
      </c>
      <c r="R9" s="249" t="s">
        <v>1351</v>
      </c>
      <c r="S9" s="246">
        <v>1250</v>
      </c>
      <c r="T9" s="246">
        <v>283</v>
      </c>
      <c r="U9" s="250">
        <f t="shared" si="7"/>
        <v>1533</v>
      </c>
      <c r="V9" s="251" t="s">
        <v>1362</v>
      </c>
      <c r="W9" s="246">
        <v>30000</v>
      </c>
      <c r="X9" s="246"/>
      <c r="Y9" s="250">
        <f t="shared" si="8"/>
        <v>30000</v>
      </c>
      <c r="Z9" s="249"/>
      <c r="AA9" s="246"/>
      <c r="AB9" s="246"/>
      <c r="AC9" s="250"/>
      <c r="AD9" s="249"/>
      <c r="AE9" s="246"/>
      <c r="AF9" s="246"/>
      <c r="AG9" s="252"/>
      <c r="AH9" s="257"/>
      <c r="AI9" s="257"/>
      <c r="AJ9" s="257"/>
      <c r="AK9" s="257"/>
      <c r="AL9" s="257"/>
      <c r="AM9" s="257"/>
      <c r="AN9" s="257"/>
      <c r="AO9" s="257"/>
      <c r="AP9" s="257"/>
      <c r="AQ9" s="257"/>
      <c r="AR9" s="257"/>
      <c r="AS9" s="257"/>
      <c r="AT9" s="257"/>
      <c r="AU9" s="257"/>
      <c r="AV9" s="257"/>
      <c r="AW9" s="257"/>
      <c r="AX9" s="257"/>
      <c r="AY9" s="257"/>
      <c r="AZ9" s="257"/>
      <c r="BA9" s="257"/>
      <c r="BB9" s="257"/>
      <c r="BC9" s="257"/>
      <c r="BD9" s="257"/>
      <c r="BE9" s="257"/>
      <c r="BF9" s="257"/>
      <c r="BG9" s="257"/>
      <c r="BH9" s="257"/>
      <c r="BI9" s="257"/>
      <c r="BJ9" s="257"/>
      <c r="BK9" s="257"/>
      <c r="BL9" s="257"/>
      <c r="BM9" s="257"/>
      <c r="BN9" s="257"/>
      <c r="BO9" s="257"/>
      <c r="BP9" s="257"/>
      <c r="BQ9" s="257"/>
      <c r="BR9" s="257"/>
      <c r="BS9" s="257"/>
      <c r="BT9" s="257"/>
      <c r="BU9" s="257"/>
      <c r="BV9" s="257"/>
      <c r="BW9" s="257"/>
      <c r="BX9" s="257"/>
      <c r="BY9" s="257"/>
      <c r="BZ9" s="257"/>
      <c r="CA9" s="257"/>
      <c r="CB9" s="257"/>
      <c r="CC9" s="257"/>
      <c r="CD9" s="257"/>
      <c r="CE9" s="257"/>
      <c r="CF9" s="257"/>
      <c r="CG9" s="257"/>
      <c r="CH9" s="257"/>
      <c r="CI9" s="257"/>
      <c r="CJ9" s="257"/>
      <c r="CK9" s="257"/>
      <c r="CL9" s="257"/>
      <c r="CM9" s="257"/>
      <c r="CN9" s="257"/>
      <c r="CO9" s="257"/>
      <c r="CP9" s="257"/>
      <c r="CQ9" s="257"/>
      <c r="CR9" s="257"/>
      <c r="CS9" s="258"/>
      <c r="CT9" s="259">
        <v>1</v>
      </c>
      <c r="CU9" s="260">
        <v>25000</v>
      </c>
      <c r="CV9" s="257"/>
      <c r="CW9" s="257"/>
      <c r="CX9" s="257"/>
      <c r="CY9" s="257"/>
      <c r="CZ9" s="246" t="s">
        <v>1352</v>
      </c>
      <c r="DA9" s="246"/>
      <c r="DB9" s="257">
        <v>1</v>
      </c>
      <c r="DC9" s="257">
        <v>25000</v>
      </c>
      <c r="DD9" s="257"/>
      <c r="DE9" s="257"/>
      <c r="DF9" s="257"/>
      <c r="DG9" s="257"/>
      <c r="DH9" s="257"/>
      <c r="DI9" s="257"/>
    </row>
    <row r="10" spans="1:113" ht="36">
      <c r="A10" s="244">
        <v>5</v>
      </c>
      <c r="B10" s="245" t="s">
        <v>1363</v>
      </c>
      <c r="C10" s="245"/>
      <c r="D10" s="245" t="s">
        <v>1364</v>
      </c>
      <c r="E10" s="246">
        <v>20000</v>
      </c>
      <c r="F10" s="246">
        <v>20</v>
      </c>
      <c r="G10" s="247">
        <f t="shared" si="0"/>
        <v>175</v>
      </c>
      <c r="H10" s="247">
        <f t="shared" si="1"/>
        <v>1175</v>
      </c>
      <c r="I10" s="246" t="s">
        <v>1355</v>
      </c>
      <c r="J10" s="246">
        <v>20</v>
      </c>
      <c r="K10" s="247">
        <f t="shared" si="2"/>
        <v>3500</v>
      </c>
      <c r="L10" s="247">
        <f t="shared" si="3"/>
        <v>23500</v>
      </c>
      <c r="M10" s="246">
        <f t="shared" si="4"/>
        <v>1226</v>
      </c>
      <c r="N10" s="246">
        <f t="shared" si="5"/>
        <v>1000</v>
      </c>
      <c r="O10" s="246">
        <f t="shared" si="5"/>
        <v>226</v>
      </c>
      <c r="P10" s="247">
        <f t="shared" si="6"/>
        <v>22274</v>
      </c>
      <c r="Q10" s="248" t="s">
        <v>1350</v>
      </c>
      <c r="R10" s="249" t="s">
        <v>1356</v>
      </c>
      <c r="S10" s="246">
        <v>1000</v>
      </c>
      <c r="T10" s="246">
        <v>226</v>
      </c>
      <c r="U10" s="250">
        <f t="shared" si="7"/>
        <v>1226</v>
      </c>
      <c r="V10" s="249"/>
      <c r="W10" s="246"/>
      <c r="X10" s="246"/>
      <c r="Y10" s="250">
        <f t="shared" si="8"/>
        <v>0</v>
      </c>
      <c r="Z10" s="249"/>
      <c r="AA10" s="246"/>
      <c r="AB10" s="246"/>
      <c r="AC10" s="250"/>
      <c r="AD10" s="249"/>
      <c r="AE10" s="246"/>
      <c r="AF10" s="246"/>
      <c r="AG10" s="252"/>
      <c r="AH10" s="257"/>
      <c r="AI10" s="257"/>
      <c r="AJ10" s="257"/>
      <c r="AK10" s="257"/>
      <c r="AL10" s="257"/>
      <c r="AM10" s="257"/>
      <c r="AN10" s="257"/>
      <c r="AO10" s="257"/>
      <c r="AP10" s="257"/>
      <c r="AQ10" s="257"/>
      <c r="AR10" s="257"/>
      <c r="AS10" s="257"/>
      <c r="AT10" s="257"/>
      <c r="AU10" s="257"/>
      <c r="AV10" s="257"/>
      <c r="AW10" s="257"/>
      <c r="AX10" s="257"/>
      <c r="AY10" s="257"/>
      <c r="AZ10" s="257"/>
      <c r="BA10" s="257"/>
      <c r="BB10" s="257"/>
      <c r="BC10" s="257"/>
      <c r="BD10" s="257"/>
      <c r="BE10" s="257"/>
      <c r="BF10" s="257"/>
      <c r="BG10" s="257"/>
      <c r="BH10" s="257"/>
      <c r="BI10" s="257"/>
      <c r="BJ10" s="257"/>
      <c r="BK10" s="257"/>
      <c r="BL10" s="257"/>
      <c r="BM10" s="257"/>
      <c r="BN10" s="257"/>
      <c r="BO10" s="257"/>
      <c r="BP10" s="257"/>
      <c r="BQ10" s="257"/>
      <c r="BR10" s="257"/>
      <c r="BS10" s="257"/>
      <c r="BT10" s="257"/>
      <c r="BU10" s="257"/>
      <c r="BV10" s="257"/>
      <c r="BW10" s="257"/>
      <c r="BX10" s="257"/>
      <c r="BY10" s="257"/>
      <c r="BZ10" s="257"/>
      <c r="CA10" s="257"/>
      <c r="CB10" s="257"/>
      <c r="CC10" s="257"/>
      <c r="CD10" s="257"/>
      <c r="CE10" s="257"/>
      <c r="CF10" s="257"/>
      <c r="CG10" s="257"/>
      <c r="CH10" s="257"/>
      <c r="CI10" s="257"/>
      <c r="CJ10" s="257"/>
      <c r="CK10" s="257"/>
      <c r="CL10" s="257"/>
      <c r="CM10" s="257"/>
      <c r="CN10" s="257"/>
      <c r="CO10" s="257"/>
      <c r="CP10" s="257"/>
      <c r="CQ10" s="257"/>
      <c r="CR10" s="257"/>
      <c r="CS10" s="258"/>
      <c r="CT10" s="259">
        <v>1</v>
      </c>
      <c r="CU10" s="260">
        <v>20000</v>
      </c>
      <c r="CV10" s="257"/>
      <c r="CW10" s="257"/>
      <c r="CX10" s="257"/>
      <c r="CY10" s="257"/>
      <c r="CZ10" s="246">
        <v>1</v>
      </c>
      <c r="DA10" s="246">
        <v>20000</v>
      </c>
      <c r="DB10" s="257"/>
      <c r="DC10" s="257"/>
      <c r="DD10" s="257"/>
      <c r="DE10" s="257"/>
      <c r="DF10" s="257"/>
      <c r="DG10" s="257"/>
      <c r="DH10" s="257"/>
      <c r="DI10" s="257"/>
    </row>
    <row r="11" spans="1:113" ht="38.25">
      <c r="A11" s="244">
        <v>6</v>
      </c>
      <c r="B11" s="245" t="s">
        <v>1365</v>
      </c>
      <c r="C11" s="245"/>
      <c r="D11" s="245" t="s">
        <v>1366</v>
      </c>
      <c r="E11" s="246">
        <v>20000</v>
      </c>
      <c r="F11" s="246">
        <v>20</v>
      </c>
      <c r="G11" s="247">
        <f t="shared" si="0"/>
        <v>175</v>
      </c>
      <c r="H11" s="247">
        <f t="shared" si="1"/>
        <v>1175</v>
      </c>
      <c r="I11" s="246" t="s">
        <v>1355</v>
      </c>
      <c r="J11" s="246">
        <v>20</v>
      </c>
      <c r="K11" s="247">
        <f t="shared" si="2"/>
        <v>3500</v>
      </c>
      <c r="L11" s="247">
        <f t="shared" si="3"/>
        <v>23500</v>
      </c>
      <c r="M11" s="246">
        <f t="shared" si="4"/>
        <v>1226</v>
      </c>
      <c r="N11" s="246">
        <f t="shared" si="5"/>
        <v>1000</v>
      </c>
      <c r="O11" s="246">
        <f t="shared" si="5"/>
        <v>226</v>
      </c>
      <c r="P11" s="247">
        <f t="shared" si="6"/>
        <v>22274</v>
      </c>
      <c r="Q11" s="248" t="s">
        <v>1350</v>
      </c>
      <c r="R11" s="249" t="s">
        <v>1351</v>
      </c>
      <c r="S11" s="246">
        <v>1000</v>
      </c>
      <c r="T11" s="246">
        <v>226</v>
      </c>
      <c r="U11" s="250">
        <f t="shared" si="7"/>
        <v>1226</v>
      </c>
      <c r="V11" s="249"/>
      <c r="W11" s="246"/>
      <c r="X11" s="246"/>
      <c r="Y11" s="250">
        <f t="shared" si="8"/>
        <v>0</v>
      </c>
      <c r="Z11" s="249"/>
      <c r="AA11" s="246"/>
      <c r="AB11" s="246"/>
      <c r="AC11" s="250"/>
      <c r="AD11" s="249"/>
      <c r="AE11" s="246"/>
      <c r="AF11" s="246"/>
      <c r="AG11" s="252"/>
      <c r="AH11" s="257"/>
      <c r="AI11" s="257"/>
      <c r="AJ11" s="257"/>
      <c r="AK11" s="257"/>
      <c r="AL11" s="257"/>
      <c r="AM11" s="257"/>
      <c r="AN11" s="257"/>
      <c r="AO11" s="257"/>
      <c r="AP11" s="257"/>
      <c r="AQ11" s="257"/>
      <c r="AR11" s="257"/>
      <c r="AS11" s="257"/>
      <c r="AT11" s="257"/>
      <c r="AU11" s="257"/>
      <c r="AV11" s="257"/>
      <c r="AW11" s="257"/>
      <c r="AX11" s="257"/>
      <c r="AY11" s="257"/>
      <c r="AZ11" s="257"/>
      <c r="BA11" s="257"/>
      <c r="BB11" s="257"/>
      <c r="BC11" s="257"/>
      <c r="BD11" s="257"/>
      <c r="BE11" s="257"/>
      <c r="BF11" s="257"/>
      <c r="BG11" s="257"/>
      <c r="BH11" s="257"/>
      <c r="BI11" s="257"/>
      <c r="BJ11" s="257"/>
      <c r="BK11" s="257"/>
      <c r="BL11" s="257"/>
      <c r="BM11" s="257"/>
      <c r="BN11" s="257"/>
      <c r="BO11" s="257"/>
      <c r="BP11" s="257"/>
      <c r="BQ11" s="257"/>
      <c r="BR11" s="257"/>
      <c r="BS11" s="257"/>
      <c r="BT11" s="257"/>
      <c r="BU11" s="257"/>
      <c r="BV11" s="257"/>
      <c r="BW11" s="257"/>
      <c r="BX11" s="257"/>
      <c r="BY11" s="257"/>
      <c r="BZ11" s="257"/>
      <c r="CA11" s="257"/>
      <c r="CB11" s="257"/>
      <c r="CC11" s="257"/>
      <c r="CD11" s="257"/>
      <c r="CE11" s="257"/>
      <c r="CF11" s="257"/>
      <c r="CG11" s="257"/>
      <c r="CH11" s="257"/>
      <c r="CI11" s="257"/>
      <c r="CJ11" s="257"/>
      <c r="CK11" s="257"/>
      <c r="CL11" s="257"/>
      <c r="CM11" s="257"/>
      <c r="CN11" s="257"/>
      <c r="CO11" s="257"/>
      <c r="CP11" s="257"/>
      <c r="CQ11" s="257"/>
      <c r="CR11" s="257"/>
      <c r="CS11" s="258"/>
      <c r="CT11" s="259">
        <v>1</v>
      </c>
      <c r="CU11" s="260">
        <v>20000</v>
      </c>
      <c r="CV11" s="257"/>
      <c r="CW11" s="257"/>
      <c r="CX11" s="257"/>
      <c r="CY11" s="257"/>
      <c r="CZ11" s="246">
        <v>1</v>
      </c>
      <c r="DA11" s="246">
        <v>20000</v>
      </c>
      <c r="DB11" s="257"/>
      <c r="DC11" s="257"/>
      <c r="DD11" s="257"/>
      <c r="DE11" s="257"/>
      <c r="DF11" s="257"/>
      <c r="DG11" s="257"/>
      <c r="DH11" s="257"/>
      <c r="DI11" s="257"/>
    </row>
    <row r="12" spans="1:113" ht="36">
      <c r="A12" s="244">
        <v>7</v>
      </c>
      <c r="B12" s="245" t="s">
        <v>1367</v>
      </c>
      <c r="C12" s="245"/>
      <c r="D12" s="245" t="s">
        <v>1368</v>
      </c>
      <c r="E12" s="246">
        <v>20000</v>
      </c>
      <c r="F12" s="246">
        <v>20</v>
      </c>
      <c r="G12" s="247">
        <f t="shared" si="0"/>
        <v>175</v>
      </c>
      <c r="H12" s="247">
        <f t="shared" si="1"/>
        <v>1175</v>
      </c>
      <c r="I12" s="246" t="s">
        <v>1369</v>
      </c>
      <c r="J12" s="246">
        <v>20</v>
      </c>
      <c r="K12" s="247">
        <f t="shared" si="2"/>
        <v>3500</v>
      </c>
      <c r="L12" s="247">
        <f t="shared" si="3"/>
        <v>23500</v>
      </c>
      <c r="M12" s="246">
        <f t="shared" si="4"/>
        <v>1211</v>
      </c>
      <c r="N12" s="246">
        <f t="shared" si="5"/>
        <v>1000</v>
      </c>
      <c r="O12" s="246">
        <f t="shared" si="5"/>
        <v>211</v>
      </c>
      <c r="P12" s="247">
        <f t="shared" si="6"/>
        <v>22289</v>
      </c>
      <c r="Q12" s="249" t="s">
        <v>1370</v>
      </c>
      <c r="R12" s="249" t="s">
        <v>1351</v>
      </c>
      <c r="S12" s="246">
        <v>1000</v>
      </c>
      <c r="T12" s="246">
        <v>211</v>
      </c>
      <c r="U12" s="250">
        <f t="shared" si="7"/>
        <v>1211</v>
      </c>
      <c r="V12" s="249"/>
      <c r="W12" s="246"/>
      <c r="X12" s="246"/>
      <c r="Y12" s="250">
        <f t="shared" si="8"/>
        <v>0</v>
      </c>
      <c r="Z12" s="249"/>
      <c r="AA12" s="246"/>
      <c r="AB12" s="246"/>
      <c r="AC12" s="250"/>
      <c r="AD12" s="249"/>
      <c r="AE12" s="246"/>
      <c r="AF12" s="246"/>
      <c r="AG12" s="252"/>
      <c r="AH12" s="257"/>
      <c r="AI12" s="257"/>
      <c r="AJ12" s="257"/>
      <c r="AK12" s="257"/>
      <c r="AL12" s="257"/>
      <c r="AM12" s="257"/>
      <c r="AN12" s="257"/>
      <c r="AO12" s="257"/>
      <c r="AP12" s="257"/>
      <c r="AQ12" s="257"/>
      <c r="AR12" s="257"/>
      <c r="AS12" s="257"/>
      <c r="AT12" s="257"/>
      <c r="AU12" s="257"/>
      <c r="AV12" s="257"/>
      <c r="AW12" s="257"/>
      <c r="AX12" s="257"/>
      <c r="AY12" s="257"/>
      <c r="AZ12" s="257"/>
      <c r="BA12" s="257"/>
      <c r="BB12" s="257"/>
      <c r="BC12" s="257"/>
      <c r="BD12" s="257"/>
      <c r="BE12" s="257"/>
      <c r="BF12" s="257"/>
      <c r="BG12" s="257"/>
      <c r="BH12" s="257"/>
      <c r="BI12" s="257"/>
      <c r="BJ12" s="257"/>
      <c r="BK12" s="257"/>
      <c r="BL12" s="257"/>
      <c r="BM12" s="257"/>
      <c r="BN12" s="257"/>
      <c r="BO12" s="257"/>
      <c r="BP12" s="257"/>
      <c r="BQ12" s="257"/>
      <c r="BR12" s="257"/>
      <c r="BS12" s="257"/>
      <c r="BT12" s="257"/>
      <c r="BU12" s="257"/>
      <c r="BV12" s="257"/>
      <c r="BW12" s="257"/>
      <c r="BX12" s="257"/>
      <c r="BY12" s="257"/>
      <c r="BZ12" s="257"/>
      <c r="CA12" s="257"/>
      <c r="CB12" s="257"/>
      <c r="CC12" s="257"/>
      <c r="CD12" s="257"/>
      <c r="CE12" s="257"/>
      <c r="CF12" s="257"/>
      <c r="CG12" s="257"/>
      <c r="CH12" s="257"/>
      <c r="CI12" s="257"/>
      <c r="CJ12" s="257"/>
      <c r="CK12" s="257"/>
      <c r="CL12" s="257"/>
      <c r="CM12" s="257"/>
      <c r="CN12" s="257"/>
      <c r="CO12" s="257"/>
      <c r="CP12" s="257"/>
      <c r="CQ12" s="257"/>
      <c r="CR12" s="257"/>
      <c r="CS12" s="258"/>
      <c r="CT12" s="259">
        <v>1</v>
      </c>
      <c r="CU12" s="260">
        <v>20000</v>
      </c>
      <c r="CV12" s="257"/>
      <c r="CW12" s="257"/>
      <c r="CX12" s="257"/>
      <c r="CY12" s="257"/>
      <c r="CZ12" s="246">
        <v>1</v>
      </c>
      <c r="DA12" s="246">
        <v>20000</v>
      </c>
      <c r="DB12" s="257"/>
      <c r="DC12" s="257"/>
      <c r="DD12" s="257"/>
      <c r="DE12" s="257"/>
      <c r="DF12" s="257"/>
      <c r="DG12" s="257"/>
      <c r="DH12" s="257"/>
      <c r="DI12" s="257"/>
    </row>
    <row r="13" spans="1:113" ht="36">
      <c r="A13" s="244">
        <v>8</v>
      </c>
      <c r="B13" s="245" t="s">
        <v>1371</v>
      </c>
      <c r="C13" s="245"/>
      <c r="D13" s="245" t="s">
        <v>1372</v>
      </c>
      <c r="E13" s="246">
        <v>7000</v>
      </c>
      <c r="F13" s="246">
        <v>20</v>
      </c>
      <c r="G13" s="247">
        <f t="shared" si="0"/>
        <v>61.25</v>
      </c>
      <c r="H13" s="247">
        <f t="shared" si="1"/>
        <v>411.25</v>
      </c>
      <c r="I13" s="246" t="s">
        <v>1355</v>
      </c>
      <c r="J13" s="246">
        <v>20</v>
      </c>
      <c r="K13" s="247">
        <f t="shared" si="2"/>
        <v>1225</v>
      </c>
      <c r="L13" s="247">
        <f t="shared" si="3"/>
        <v>8225</v>
      </c>
      <c r="M13" s="246">
        <f t="shared" si="4"/>
        <v>429</v>
      </c>
      <c r="N13" s="246">
        <f t="shared" si="5"/>
        <v>350</v>
      </c>
      <c r="O13" s="246">
        <f t="shared" si="5"/>
        <v>79</v>
      </c>
      <c r="P13" s="247">
        <f t="shared" si="6"/>
        <v>7796</v>
      </c>
      <c r="Q13" s="248" t="s">
        <v>1350</v>
      </c>
      <c r="R13" s="249" t="s">
        <v>1351</v>
      </c>
      <c r="S13" s="246">
        <v>350</v>
      </c>
      <c r="T13" s="246">
        <v>79</v>
      </c>
      <c r="U13" s="250">
        <f t="shared" si="7"/>
        <v>429</v>
      </c>
      <c r="V13" s="249"/>
      <c r="W13" s="246"/>
      <c r="X13" s="246"/>
      <c r="Y13" s="250">
        <f t="shared" si="8"/>
        <v>0</v>
      </c>
      <c r="Z13" s="249"/>
      <c r="AA13" s="246"/>
      <c r="AB13" s="246"/>
      <c r="AC13" s="250"/>
      <c r="AD13" s="249"/>
      <c r="AE13" s="246"/>
      <c r="AF13" s="246"/>
      <c r="AG13" s="252"/>
      <c r="AH13" s="257"/>
      <c r="AI13" s="257"/>
      <c r="AJ13" s="257"/>
      <c r="AK13" s="257"/>
      <c r="AL13" s="257"/>
      <c r="AM13" s="257"/>
      <c r="AN13" s="257"/>
      <c r="AO13" s="257"/>
      <c r="AP13" s="257"/>
      <c r="AQ13" s="257"/>
      <c r="AR13" s="257"/>
      <c r="AS13" s="257"/>
      <c r="AT13" s="257"/>
      <c r="AU13" s="257"/>
      <c r="AV13" s="257"/>
      <c r="AW13" s="257"/>
      <c r="AX13" s="257"/>
      <c r="AY13" s="257"/>
      <c r="AZ13" s="257"/>
      <c r="BA13" s="257"/>
      <c r="BB13" s="257"/>
      <c r="BC13" s="257"/>
      <c r="BD13" s="257"/>
      <c r="BE13" s="257"/>
      <c r="BF13" s="257"/>
      <c r="BG13" s="257"/>
      <c r="BH13" s="257"/>
      <c r="BI13" s="257"/>
      <c r="BJ13" s="257"/>
      <c r="BK13" s="257"/>
      <c r="BL13" s="257"/>
      <c r="BM13" s="257"/>
      <c r="BN13" s="257"/>
      <c r="BO13" s="257"/>
      <c r="BP13" s="257"/>
      <c r="BQ13" s="257"/>
      <c r="BR13" s="257"/>
      <c r="BS13" s="257"/>
      <c r="BT13" s="257"/>
      <c r="BU13" s="257"/>
      <c r="BV13" s="257"/>
      <c r="BW13" s="257"/>
      <c r="BX13" s="257"/>
      <c r="BY13" s="257"/>
      <c r="BZ13" s="257"/>
      <c r="CA13" s="257"/>
      <c r="CB13" s="257"/>
      <c r="CC13" s="257"/>
      <c r="CD13" s="257"/>
      <c r="CE13" s="257"/>
      <c r="CF13" s="257"/>
      <c r="CG13" s="257"/>
      <c r="CH13" s="257"/>
      <c r="CI13" s="257"/>
      <c r="CJ13" s="257"/>
      <c r="CK13" s="257"/>
      <c r="CL13" s="257"/>
      <c r="CM13" s="257"/>
      <c r="CN13" s="257"/>
      <c r="CO13" s="257"/>
      <c r="CP13" s="257"/>
      <c r="CQ13" s="257"/>
      <c r="CR13" s="257"/>
      <c r="CS13" s="258"/>
      <c r="CT13" s="259">
        <v>1</v>
      </c>
      <c r="CU13" s="260">
        <v>7000</v>
      </c>
      <c r="CV13" s="257"/>
      <c r="CW13" s="257"/>
      <c r="CX13" s="257"/>
      <c r="CY13" s="257"/>
      <c r="CZ13" s="246" t="s">
        <v>1352</v>
      </c>
      <c r="DA13" s="246"/>
      <c r="DB13" s="257">
        <v>1</v>
      </c>
      <c r="DC13" s="257">
        <v>7000</v>
      </c>
      <c r="DD13" s="257"/>
      <c r="DE13" s="257"/>
      <c r="DF13" s="257"/>
      <c r="DG13" s="257"/>
      <c r="DH13" s="257"/>
      <c r="DI13" s="257"/>
    </row>
    <row r="14" spans="1:113">
      <c r="A14" s="244"/>
      <c r="B14" s="18" t="s">
        <v>1334</v>
      </c>
      <c r="C14" s="245"/>
      <c r="D14" s="245"/>
      <c r="E14" s="252">
        <f>SUM(E6:E13)</f>
        <v>129000</v>
      </c>
      <c r="F14" s="246"/>
      <c r="G14" s="247">
        <f t="shared" si="0"/>
        <v>1128.75</v>
      </c>
      <c r="H14" s="261">
        <f>SUM(H6:H13)</f>
        <v>7578.75</v>
      </c>
      <c r="I14" s="246"/>
      <c r="J14" s="261">
        <f t="shared" ref="J14:BW14" si="9">SUM(J6:J13)</f>
        <v>160</v>
      </c>
      <c r="K14" s="261">
        <f t="shared" si="9"/>
        <v>22575</v>
      </c>
      <c r="L14" s="261">
        <f t="shared" si="9"/>
        <v>151575</v>
      </c>
      <c r="M14" s="252">
        <f t="shared" si="9"/>
        <v>37893</v>
      </c>
      <c r="N14" s="252">
        <f t="shared" si="9"/>
        <v>36450</v>
      </c>
      <c r="O14" s="252">
        <f t="shared" si="9"/>
        <v>1443</v>
      </c>
      <c r="P14" s="252">
        <f t="shared" si="9"/>
        <v>113682</v>
      </c>
      <c r="Q14" s="252">
        <f t="shared" si="9"/>
        <v>0</v>
      </c>
      <c r="R14" s="252">
        <f t="shared" si="9"/>
        <v>0</v>
      </c>
      <c r="S14" s="252">
        <f t="shared" si="9"/>
        <v>6450</v>
      </c>
      <c r="T14" s="252">
        <f t="shared" si="9"/>
        <v>1443</v>
      </c>
      <c r="U14" s="252">
        <f t="shared" si="9"/>
        <v>7893</v>
      </c>
      <c r="V14" s="252">
        <f t="shared" si="9"/>
        <v>0</v>
      </c>
      <c r="W14" s="252">
        <f t="shared" si="9"/>
        <v>30000</v>
      </c>
      <c r="X14" s="252">
        <f t="shared" si="9"/>
        <v>0</v>
      </c>
      <c r="Y14" s="252">
        <f t="shared" si="9"/>
        <v>30000</v>
      </c>
      <c r="Z14" s="252">
        <f t="shared" si="9"/>
        <v>0</v>
      </c>
      <c r="AA14" s="252">
        <f t="shared" si="9"/>
        <v>0</v>
      </c>
      <c r="AB14" s="252">
        <f t="shared" si="9"/>
        <v>0</v>
      </c>
      <c r="AC14" s="252">
        <f t="shared" si="9"/>
        <v>0</v>
      </c>
      <c r="AD14" s="252">
        <f t="shared" si="9"/>
        <v>0</v>
      </c>
      <c r="AE14" s="252">
        <f t="shared" si="9"/>
        <v>0</v>
      </c>
      <c r="AF14" s="252">
        <f t="shared" si="9"/>
        <v>0</v>
      </c>
      <c r="AG14" s="252">
        <f t="shared" si="9"/>
        <v>0</v>
      </c>
      <c r="AH14" s="252">
        <f t="shared" si="9"/>
        <v>0</v>
      </c>
      <c r="AI14" s="252">
        <f t="shared" si="9"/>
        <v>0</v>
      </c>
      <c r="AJ14" s="252">
        <f t="shared" si="9"/>
        <v>0</v>
      </c>
      <c r="AK14" s="252">
        <f t="shared" si="9"/>
        <v>0</v>
      </c>
      <c r="AL14" s="252">
        <f t="shared" si="9"/>
        <v>0</v>
      </c>
      <c r="AM14" s="252">
        <f t="shared" si="9"/>
        <v>0</v>
      </c>
      <c r="AN14" s="252">
        <f t="shared" si="9"/>
        <v>0</v>
      </c>
      <c r="AO14" s="252">
        <f t="shared" si="9"/>
        <v>0</v>
      </c>
      <c r="AP14" s="252">
        <f t="shared" si="9"/>
        <v>0</v>
      </c>
      <c r="AQ14" s="252">
        <f t="shared" si="9"/>
        <v>0</v>
      </c>
      <c r="AR14" s="252">
        <f t="shared" si="9"/>
        <v>0</v>
      </c>
      <c r="AS14" s="252">
        <f t="shared" si="9"/>
        <v>0</v>
      </c>
      <c r="AT14" s="252">
        <f t="shared" si="9"/>
        <v>0</v>
      </c>
      <c r="AU14" s="252">
        <f t="shared" si="9"/>
        <v>0</v>
      </c>
      <c r="AV14" s="252">
        <f t="shared" si="9"/>
        <v>0</v>
      </c>
      <c r="AW14" s="252">
        <f t="shared" si="9"/>
        <v>0</v>
      </c>
      <c r="AX14" s="252">
        <f t="shared" si="9"/>
        <v>0</v>
      </c>
      <c r="AY14" s="252">
        <f t="shared" si="9"/>
        <v>0</v>
      </c>
      <c r="AZ14" s="252">
        <f t="shared" si="9"/>
        <v>0</v>
      </c>
      <c r="BA14" s="252">
        <f t="shared" si="9"/>
        <v>0</v>
      </c>
      <c r="BB14" s="252">
        <f t="shared" si="9"/>
        <v>0</v>
      </c>
      <c r="BC14" s="252">
        <f t="shared" si="9"/>
        <v>0</v>
      </c>
      <c r="BD14" s="252">
        <f t="shared" si="9"/>
        <v>0</v>
      </c>
      <c r="BE14" s="252">
        <f t="shared" si="9"/>
        <v>0</v>
      </c>
      <c r="BF14" s="252">
        <f t="shared" si="9"/>
        <v>0</v>
      </c>
      <c r="BG14" s="252">
        <f t="shared" si="9"/>
        <v>0</v>
      </c>
      <c r="BH14" s="252">
        <f t="shared" si="9"/>
        <v>0</v>
      </c>
      <c r="BI14" s="252">
        <f t="shared" si="9"/>
        <v>0</v>
      </c>
      <c r="BJ14" s="252">
        <f t="shared" si="9"/>
        <v>0</v>
      </c>
      <c r="BK14" s="252">
        <f t="shared" si="9"/>
        <v>0</v>
      </c>
      <c r="BL14" s="252">
        <f t="shared" si="9"/>
        <v>0</v>
      </c>
      <c r="BM14" s="252">
        <f t="shared" si="9"/>
        <v>0</v>
      </c>
      <c r="BN14" s="252">
        <f t="shared" si="9"/>
        <v>0</v>
      </c>
      <c r="BO14" s="252">
        <f t="shared" si="9"/>
        <v>0</v>
      </c>
      <c r="BP14" s="252">
        <f t="shared" si="9"/>
        <v>0</v>
      </c>
      <c r="BQ14" s="252">
        <f t="shared" si="9"/>
        <v>0</v>
      </c>
      <c r="BR14" s="252">
        <f t="shared" si="9"/>
        <v>0</v>
      </c>
      <c r="BS14" s="252">
        <f t="shared" si="9"/>
        <v>0</v>
      </c>
      <c r="BT14" s="252">
        <f t="shared" si="9"/>
        <v>0</v>
      </c>
      <c r="BU14" s="252">
        <f t="shared" si="9"/>
        <v>0</v>
      </c>
      <c r="BV14" s="252">
        <f t="shared" si="9"/>
        <v>0</v>
      </c>
      <c r="BW14" s="252">
        <f t="shared" si="9"/>
        <v>0</v>
      </c>
      <c r="BX14" s="252">
        <f t="shared" ref="BX14:DI14" si="10">SUM(BX6:BX13)</f>
        <v>0</v>
      </c>
      <c r="BY14" s="252">
        <f t="shared" si="10"/>
        <v>0</v>
      </c>
      <c r="BZ14" s="252">
        <f t="shared" si="10"/>
        <v>0</v>
      </c>
      <c r="CA14" s="252">
        <f t="shared" si="10"/>
        <v>0</v>
      </c>
      <c r="CB14" s="252">
        <f t="shared" si="10"/>
        <v>0</v>
      </c>
      <c r="CC14" s="252">
        <f t="shared" si="10"/>
        <v>0</v>
      </c>
      <c r="CD14" s="252">
        <f t="shared" si="10"/>
        <v>0</v>
      </c>
      <c r="CE14" s="252">
        <f t="shared" si="10"/>
        <v>0</v>
      </c>
      <c r="CF14" s="252">
        <f t="shared" si="10"/>
        <v>0</v>
      </c>
      <c r="CG14" s="252">
        <f t="shared" si="10"/>
        <v>0</v>
      </c>
      <c r="CH14" s="252">
        <f t="shared" si="10"/>
        <v>0</v>
      </c>
      <c r="CI14" s="252">
        <f t="shared" si="10"/>
        <v>0</v>
      </c>
      <c r="CJ14" s="252">
        <f t="shared" si="10"/>
        <v>0</v>
      </c>
      <c r="CK14" s="252">
        <f t="shared" si="10"/>
        <v>0</v>
      </c>
      <c r="CL14" s="252">
        <f t="shared" si="10"/>
        <v>0</v>
      </c>
      <c r="CM14" s="252">
        <f t="shared" si="10"/>
        <v>0</v>
      </c>
      <c r="CN14" s="252">
        <f t="shared" si="10"/>
        <v>0</v>
      </c>
      <c r="CO14" s="252">
        <f t="shared" si="10"/>
        <v>0</v>
      </c>
      <c r="CP14" s="252">
        <f t="shared" si="10"/>
        <v>0</v>
      </c>
      <c r="CQ14" s="252">
        <f t="shared" si="10"/>
        <v>0</v>
      </c>
      <c r="CR14" s="252">
        <f t="shared" si="10"/>
        <v>0</v>
      </c>
      <c r="CS14" s="262">
        <f t="shared" si="10"/>
        <v>0</v>
      </c>
      <c r="CT14" s="263">
        <f t="shared" si="10"/>
        <v>8</v>
      </c>
      <c r="CU14" s="263">
        <f t="shared" si="10"/>
        <v>129000</v>
      </c>
      <c r="CV14" s="263">
        <f t="shared" si="10"/>
        <v>0</v>
      </c>
      <c r="CW14" s="263">
        <f t="shared" si="10"/>
        <v>0</v>
      </c>
      <c r="CX14" s="263">
        <f t="shared" si="10"/>
        <v>0</v>
      </c>
      <c r="CY14" s="263">
        <f t="shared" si="10"/>
        <v>0</v>
      </c>
      <c r="CZ14" s="263">
        <f t="shared" si="10"/>
        <v>6</v>
      </c>
      <c r="DA14" s="263">
        <f t="shared" si="10"/>
        <v>97000</v>
      </c>
      <c r="DB14" s="263">
        <f t="shared" si="10"/>
        <v>2</v>
      </c>
      <c r="DC14" s="263">
        <f t="shared" si="10"/>
        <v>32000</v>
      </c>
      <c r="DD14" s="263">
        <f t="shared" si="10"/>
        <v>0</v>
      </c>
      <c r="DE14" s="263">
        <f t="shared" si="10"/>
        <v>0</v>
      </c>
      <c r="DF14" s="263">
        <f t="shared" si="10"/>
        <v>0</v>
      </c>
      <c r="DG14" s="263">
        <f t="shared" si="10"/>
        <v>0</v>
      </c>
      <c r="DH14" s="263">
        <f t="shared" si="10"/>
        <v>0</v>
      </c>
      <c r="DI14" s="263">
        <f t="shared" si="10"/>
        <v>0</v>
      </c>
    </row>
    <row r="16" spans="1:113">
      <c r="E16" s="370">
        <f>E14/85*100</f>
        <v>151764.70588235295</v>
      </c>
    </row>
    <row r="17" spans="5:7">
      <c r="E17" s="370">
        <f>E16*0.1</f>
        <v>15176.470588235296</v>
      </c>
      <c r="G17">
        <v>197000</v>
      </c>
    </row>
    <row r="18" spans="5:7">
      <c r="E18" s="370">
        <f>E17+E14</f>
        <v>144176.4705882353</v>
      </c>
      <c r="G18">
        <v>129000</v>
      </c>
    </row>
    <row r="19" spans="5:7">
      <c r="G19">
        <f>G17-G18</f>
        <v>68000</v>
      </c>
    </row>
  </sheetData>
  <mergeCells count="39">
    <mergeCell ref="A1:I1"/>
    <mergeCell ref="CT1:DH1"/>
    <mergeCell ref="A2:I2"/>
    <mergeCell ref="A3:A5"/>
    <mergeCell ref="B3:B5"/>
    <mergeCell ref="C3:C5"/>
    <mergeCell ref="D3:D5"/>
    <mergeCell ref="E3:E5"/>
    <mergeCell ref="F3:F5"/>
    <mergeCell ref="H3:H5"/>
    <mergeCell ref="AH4:AK4"/>
    <mergeCell ref="I3:I5"/>
    <mergeCell ref="J3:J5"/>
    <mergeCell ref="K3:K5"/>
    <mergeCell ref="L3:L5"/>
    <mergeCell ref="M3:O4"/>
    <mergeCell ref="P3:P5"/>
    <mergeCell ref="Q3:AG3"/>
    <mergeCell ref="Q4:U4"/>
    <mergeCell ref="V4:Y4"/>
    <mergeCell ref="Z4:AC4"/>
    <mergeCell ref="AD4:AG4"/>
    <mergeCell ref="CD4:CG4"/>
    <mergeCell ref="AL4:AO4"/>
    <mergeCell ref="AP4:AS4"/>
    <mergeCell ref="AT4:AW4"/>
    <mergeCell ref="AX4:BA4"/>
    <mergeCell ref="BB4:BE4"/>
    <mergeCell ref="BF4:BI4"/>
    <mergeCell ref="BJ4:BM4"/>
    <mergeCell ref="BN4:BQ4"/>
    <mergeCell ref="BR4:BU4"/>
    <mergeCell ref="BV4:BY4"/>
    <mergeCell ref="BZ4:CC4"/>
    <mergeCell ref="CH4:CK4"/>
    <mergeCell ref="CL4:CO4"/>
    <mergeCell ref="CP4:CS4"/>
    <mergeCell ref="CT4:CW4"/>
    <mergeCell ref="CX4:DI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 filterMode="1"/>
  <dimension ref="A1:Y25"/>
  <sheetViews>
    <sheetView topLeftCell="F18" workbookViewId="0">
      <selection activeCell="T8" sqref="T8:U24"/>
    </sheetView>
  </sheetViews>
  <sheetFormatPr defaultRowHeight="15"/>
  <sheetData>
    <row r="1" spans="1:25" ht="18.75">
      <c r="A1" s="424" t="s">
        <v>0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  <c r="W1" s="424"/>
      <c r="X1" s="424"/>
      <c r="Y1" s="424"/>
    </row>
    <row r="2" spans="1:25" ht="18.75">
      <c r="A2" s="424" t="s">
        <v>1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4"/>
      <c r="T2" s="424"/>
      <c r="U2" s="424"/>
      <c r="V2" s="424"/>
      <c r="W2" s="424"/>
      <c r="X2" s="424"/>
      <c r="Y2" s="424"/>
    </row>
    <row r="3" spans="1:25" ht="18.75">
      <c r="A3" s="424" t="s">
        <v>2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4"/>
      <c r="Q3" s="424"/>
      <c r="R3" s="424"/>
      <c r="S3" s="424"/>
      <c r="T3" s="424"/>
      <c r="U3" s="424"/>
      <c r="V3" s="424"/>
      <c r="W3" s="424"/>
      <c r="X3" s="424"/>
      <c r="Y3" s="424"/>
    </row>
    <row r="4" spans="1:25" ht="18.75">
      <c r="A4" s="1"/>
      <c r="B4" s="2"/>
      <c r="C4" s="3"/>
      <c r="D4" s="3"/>
      <c r="E4" s="4"/>
      <c r="F4" s="5"/>
      <c r="G4" s="6"/>
      <c r="H4" s="7"/>
      <c r="I4" s="7"/>
      <c r="J4" s="7"/>
      <c r="K4" s="6"/>
      <c r="L4" s="7"/>
      <c r="M4" s="7"/>
      <c r="N4" s="6"/>
      <c r="O4" s="8"/>
      <c r="P4" s="9"/>
      <c r="Q4" s="10"/>
      <c r="R4" s="11"/>
      <c r="S4" s="12"/>
      <c r="T4" s="12"/>
      <c r="U4" s="12"/>
      <c r="V4" s="12"/>
      <c r="W4" s="13"/>
      <c r="X4" s="14"/>
      <c r="Y4" s="13"/>
    </row>
    <row r="5" spans="1:25">
      <c r="A5" s="425" t="s">
        <v>3</v>
      </c>
      <c r="B5" s="427" t="s">
        <v>4</v>
      </c>
      <c r="C5" s="429" t="s">
        <v>5</v>
      </c>
      <c r="D5" s="429" t="s">
        <v>6</v>
      </c>
      <c r="E5" s="431" t="s">
        <v>7</v>
      </c>
      <c r="F5" s="433" t="s">
        <v>8</v>
      </c>
      <c r="G5" s="436" t="s">
        <v>9</v>
      </c>
      <c r="H5" s="436" t="s">
        <v>10</v>
      </c>
      <c r="I5" s="436" t="s">
        <v>11</v>
      </c>
      <c r="J5" s="436" t="s">
        <v>12</v>
      </c>
      <c r="K5" s="422" t="s">
        <v>13</v>
      </c>
      <c r="L5" s="438" t="s">
        <v>14</v>
      </c>
      <c r="M5" s="422" t="s">
        <v>15</v>
      </c>
      <c r="N5" s="438" t="s">
        <v>16</v>
      </c>
      <c r="O5" s="442" t="s">
        <v>17</v>
      </c>
      <c r="P5" s="444" t="s">
        <v>18</v>
      </c>
      <c r="Q5" s="446" t="s">
        <v>19</v>
      </c>
      <c r="R5" s="448" t="s">
        <v>20</v>
      </c>
      <c r="S5" s="449" t="s">
        <v>21</v>
      </c>
      <c r="T5" s="452" t="s">
        <v>22</v>
      </c>
      <c r="U5" s="452" t="s">
        <v>23</v>
      </c>
      <c r="V5" s="452" t="s">
        <v>24</v>
      </c>
      <c r="W5" s="433" t="s">
        <v>25</v>
      </c>
      <c r="X5" s="454" t="s">
        <v>26</v>
      </c>
      <c r="Y5" s="440" t="s">
        <v>27</v>
      </c>
    </row>
    <row r="6" spans="1:25" hidden="1">
      <c r="A6" s="426"/>
      <c r="B6" s="428"/>
      <c r="C6" s="430"/>
      <c r="D6" s="430"/>
      <c r="E6" s="432"/>
      <c r="F6" s="434"/>
      <c r="G6" s="437"/>
      <c r="H6" s="437"/>
      <c r="I6" s="437"/>
      <c r="J6" s="437"/>
      <c r="K6" s="423"/>
      <c r="L6" s="439"/>
      <c r="M6" s="423"/>
      <c r="N6" s="439"/>
      <c r="O6" s="443"/>
      <c r="P6" s="445"/>
      <c r="Q6" s="447"/>
      <c r="R6" s="448"/>
      <c r="S6" s="450"/>
      <c r="T6" s="453"/>
      <c r="U6" s="453"/>
      <c r="V6" s="453"/>
      <c r="W6" s="435"/>
      <c r="X6" s="455"/>
      <c r="Y6" s="441"/>
    </row>
    <row r="7" spans="1:25" hidden="1">
      <c r="A7" s="15"/>
      <c r="B7" s="16"/>
      <c r="C7" s="17"/>
      <c r="D7" s="17"/>
      <c r="E7" s="18"/>
      <c r="F7" s="435"/>
      <c r="G7" s="19"/>
      <c r="H7" s="19"/>
      <c r="I7" s="19"/>
      <c r="J7" s="19"/>
      <c r="K7" s="19"/>
      <c r="L7" s="19"/>
      <c r="M7" s="19"/>
      <c r="N7" s="19"/>
      <c r="O7" s="20"/>
      <c r="P7" s="15"/>
      <c r="Q7" s="21"/>
      <c r="R7" s="17"/>
      <c r="S7" s="451"/>
      <c r="T7" s="16"/>
      <c r="U7" s="16"/>
      <c r="V7" s="16"/>
      <c r="W7" s="17"/>
      <c r="X7" s="22"/>
      <c r="Y7" s="17"/>
    </row>
    <row r="8" spans="1:25" ht="30">
      <c r="A8" s="23">
        <v>1</v>
      </c>
      <c r="B8" s="24" t="s">
        <v>28</v>
      </c>
      <c r="C8" s="25"/>
      <c r="D8" s="25">
        <v>1</v>
      </c>
      <c r="E8" s="26" t="s">
        <v>29</v>
      </c>
      <c r="F8" s="27">
        <v>55000</v>
      </c>
      <c r="G8" s="28" t="s">
        <v>44</v>
      </c>
      <c r="H8" s="27" t="s">
        <v>31</v>
      </c>
      <c r="I8" s="27"/>
      <c r="J8" s="26" t="s">
        <v>29</v>
      </c>
      <c r="K8" s="27"/>
      <c r="L8" s="27"/>
      <c r="M8" s="29"/>
      <c r="N8" s="30"/>
      <c r="O8" s="31"/>
      <c r="P8" s="31" t="s">
        <v>32</v>
      </c>
      <c r="Q8" s="32" t="s">
        <v>33</v>
      </c>
      <c r="R8" s="31"/>
      <c r="S8" s="33">
        <v>50000</v>
      </c>
      <c r="T8" s="34">
        <v>45000</v>
      </c>
      <c r="U8" s="34">
        <v>5000</v>
      </c>
      <c r="V8" s="34">
        <v>0</v>
      </c>
      <c r="W8" s="31" t="s">
        <v>34</v>
      </c>
      <c r="X8" s="35">
        <v>468609</v>
      </c>
      <c r="Y8" s="31">
        <v>60</v>
      </c>
    </row>
    <row r="9" spans="1:25" ht="45" hidden="1">
      <c r="A9" s="23">
        <v>2</v>
      </c>
      <c r="B9" s="36" t="s">
        <v>35</v>
      </c>
      <c r="C9" s="37"/>
      <c r="D9" s="38">
        <v>1</v>
      </c>
      <c r="E9" s="39" t="s">
        <v>36</v>
      </c>
      <c r="F9" s="40">
        <v>50000</v>
      </c>
      <c r="G9" s="28" t="s">
        <v>44</v>
      </c>
      <c r="H9" s="41" t="s">
        <v>37</v>
      </c>
      <c r="I9" s="42"/>
      <c r="J9" s="42"/>
      <c r="K9" s="42"/>
      <c r="L9" s="43"/>
      <c r="M9" s="29"/>
      <c r="N9" s="30"/>
      <c r="O9" s="44"/>
      <c r="P9" s="44" t="s">
        <v>32</v>
      </c>
      <c r="Q9" s="45" t="s">
        <v>33</v>
      </c>
      <c r="R9" s="31"/>
      <c r="S9" s="46">
        <v>50000</v>
      </c>
      <c r="T9" s="47">
        <v>45000</v>
      </c>
      <c r="U9" s="47">
        <v>5000</v>
      </c>
      <c r="V9" s="47">
        <v>0</v>
      </c>
      <c r="W9" s="48" t="s">
        <v>38</v>
      </c>
      <c r="X9" s="49"/>
      <c r="Y9" s="44">
        <v>20</v>
      </c>
    </row>
    <row r="10" spans="1:25" ht="45" hidden="1">
      <c r="A10" s="23">
        <v>3</v>
      </c>
      <c r="B10" s="36" t="s">
        <v>39</v>
      </c>
      <c r="C10" s="37"/>
      <c r="D10" s="38">
        <v>1</v>
      </c>
      <c r="E10" s="50"/>
      <c r="F10" s="40">
        <v>50000</v>
      </c>
      <c r="G10" s="28" t="s">
        <v>44</v>
      </c>
      <c r="H10" s="41" t="s">
        <v>37</v>
      </c>
      <c r="I10" s="42"/>
      <c r="J10" s="42"/>
      <c r="K10" s="42"/>
      <c r="L10" s="43"/>
      <c r="M10" s="29"/>
      <c r="N10" s="30"/>
      <c r="O10" s="44"/>
      <c r="P10" s="44" t="s">
        <v>32</v>
      </c>
      <c r="Q10" s="45" t="s">
        <v>33</v>
      </c>
      <c r="R10" s="31"/>
      <c r="S10" s="46">
        <v>50000</v>
      </c>
      <c r="T10" s="47">
        <v>45000</v>
      </c>
      <c r="U10" s="47">
        <v>5000</v>
      </c>
      <c r="V10" s="47">
        <v>0</v>
      </c>
      <c r="W10" s="48" t="s">
        <v>38</v>
      </c>
      <c r="X10" s="49"/>
      <c r="Y10" s="44">
        <v>20</v>
      </c>
    </row>
    <row r="11" spans="1:25" ht="60" hidden="1">
      <c r="A11" s="23">
        <v>4</v>
      </c>
      <c r="B11" s="51" t="s">
        <v>1206</v>
      </c>
      <c r="C11" s="38"/>
      <c r="D11" s="37">
        <v>1</v>
      </c>
      <c r="E11" s="39" t="s">
        <v>1145</v>
      </c>
      <c r="F11" s="52">
        <v>50000</v>
      </c>
      <c r="G11" s="116" t="s">
        <v>44</v>
      </c>
      <c r="H11" s="27" t="s">
        <v>1207</v>
      </c>
      <c r="I11" s="42"/>
      <c r="J11" s="42"/>
      <c r="K11" s="42"/>
      <c r="L11" s="43"/>
      <c r="M11" s="29"/>
      <c r="N11" s="30"/>
      <c r="O11" s="44"/>
      <c r="P11" s="52" t="s">
        <v>32</v>
      </c>
      <c r="Q11" s="53" t="s">
        <v>33</v>
      </c>
      <c r="R11" s="31"/>
      <c r="S11" s="54">
        <v>50000</v>
      </c>
      <c r="T11" s="55">
        <v>45000</v>
      </c>
      <c r="U11" s="55">
        <v>5000</v>
      </c>
      <c r="V11" s="55">
        <v>0</v>
      </c>
      <c r="W11" s="48">
        <v>41061</v>
      </c>
      <c r="X11" s="49"/>
      <c r="Y11" s="44">
        <v>20</v>
      </c>
    </row>
    <row r="12" spans="1:25" ht="45" hidden="1">
      <c r="A12" s="23">
        <v>5</v>
      </c>
      <c r="B12" s="51" t="s">
        <v>40</v>
      </c>
      <c r="C12" s="38"/>
      <c r="D12" s="37">
        <v>1</v>
      </c>
      <c r="E12" s="39" t="s">
        <v>41</v>
      </c>
      <c r="F12" s="52">
        <v>50000</v>
      </c>
      <c r="G12" s="28" t="s">
        <v>44</v>
      </c>
      <c r="H12" s="41"/>
      <c r="I12" s="42"/>
      <c r="J12" s="42"/>
      <c r="K12" s="42"/>
      <c r="L12" s="43"/>
      <c r="M12" s="29"/>
      <c r="N12" s="30"/>
      <c r="O12" s="44"/>
      <c r="P12" s="52" t="s">
        <v>32</v>
      </c>
      <c r="Q12" s="53" t="s">
        <v>33</v>
      </c>
      <c r="R12" s="31"/>
      <c r="S12" s="54">
        <v>50000</v>
      </c>
      <c r="T12" s="55">
        <v>45000</v>
      </c>
      <c r="U12" s="55">
        <v>5000</v>
      </c>
      <c r="V12" s="55">
        <v>0</v>
      </c>
      <c r="W12" s="48">
        <v>41061</v>
      </c>
      <c r="X12" s="49"/>
      <c r="Y12" s="44">
        <v>20</v>
      </c>
    </row>
    <row r="13" spans="1:25" ht="60" hidden="1">
      <c r="A13" s="23">
        <v>6</v>
      </c>
      <c r="B13" s="56" t="s">
        <v>42</v>
      </c>
      <c r="C13" s="57">
        <v>1</v>
      </c>
      <c r="D13" s="57"/>
      <c r="E13" s="56" t="s">
        <v>43</v>
      </c>
      <c r="F13" s="58">
        <v>40000</v>
      </c>
      <c r="G13" s="28" t="s">
        <v>44</v>
      </c>
      <c r="H13" s="59" t="s">
        <v>44</v>
      </c>
      <c r="I13" s="59" t="s">
        <v>44</v>
      </c>
      <c r="J13" s="60" t="s">
        <v>44</v>
      </c>
      <c r="K13" s="60"/>
      <c r="L13" s="60" t="s">
        <v>44</v>
      </c>
      <c r="M13" s="60"/>
      <c r="N13" s="60"/>
      <c r="O13" s="58"/>
      <c r="P13" s="58" t="s">
        <v>43</v>
      </c>
      <c r="Q13" s="61" t="s">
        <v>33</v>
      </c>
      <c r="R13" s="59"/>
      <c r="S13" s="62">
        <v>128000</v>
      </c>
      <c r="T13" s="60">
        <v>108800</v>
      </c>
      <c r="U13" s="60">
        <v>12800</v>
      </c>
      <c r="V13" s="60">
        <v>6400</v>
      </c>
      <c r="W13" s="27"/>
      <c r="X13" s="14"/>
      <c r="Y13" s="63">
        <v>20</v>
      </c>
    </row>
    <row r="14" spans="1:25" ht="45" hidden="1">
      <c r="A14" s="23">
        <v>7</v>
      </c>
      <c r="B14" s="56" t="s">
        <v>45</v>
      </c>
      <c r="C14" s="57">
        <v>1</v>
      </c>
      <c r="D14" s="57"/>
      <c r="E14" s="56" t="s">
        <v>46</v>
      </c>
      <c r="F14" s="58">
        <v>40000</v>
      </c>
      <c r="G14" s="28" t="s">
        <v>44</v>
      </c>
      <c r="H14" s="59" t="s">
        <v>44</v>
      </c>
      <c r="I14" s="59" t="s">
        <v>44</v>
      </c>
      <c r="J14" s="60" t="s">
        <v>44</v>
      </c>
      <c r="K14" s="60"/>
      <c r="L14" s="60" t="s">
        <v>44</v>
      </c>
      <c r="M14" s="60"/>
      <c r="N14" s="60"/>
      <c r="O14" s="58"/>
      <c r="P14" s="58" t="s">
        <v>46</v>
      </c>
      <c r="Q14" s="61" t="s">
        <v>33</v>
      </c>
      <c r="R14" s="59"/>
      <c r="S14" s="62">
        <v>50000</v>
      </c>
      <c r="T14" s="60">
        <v>42500</v>
      </c>
      <c r="U14" s="60">
        <v>5000</v>
      </c>
      <c r="V14" s="60">
        <v>2500</v>
      </c>
      <c r="W14" s="27"/>
      <c r="X14" s="14"/>
      <c r="Y14" s="63">
        <v>20</v>
      </c>
    </row>
    <row r="15" spans="1:25" ht="60" hidden="1">
      <c r="A15" s="23">
        <v>8</v>
      </c>
      <c r="B15" s="56" t="s">
        <v>47</v>
      </c>
      <c r="C15" s="57">
        <v>1</v>
      </c>
      <c r="D15" s="57"/>
      <c r="E15" s="56" t="s">
        <v>46</v>
      </c>
      <c r="F15" s="58">
        <v>40000</v>
      </c>
      <c r="G15" s="28" t="s">
        <v>44</v>
      </c>
      <c r="H15" s="59" t="s">
        <v>44</v>
      </c>
      <c r="I15" s="59" t="s">
        <v>44</v>
      </c>
      <c r="J15" s="60" t="s">
        <v>44</v>
      </c>
      <c r="K15" s="60"/>
      <c r="L15" s="60" t="s">
        <v>44</v>
      </c>
      <c r="M15" s="60"/>
      <c r="N15" s="60"/>
      <c r="O15" s="58"/>
      <c r="P15" s="58" t="s">
        <v>46</v>
      </c>
      <c r="Q15" s="61" t="s">
        <v>33</v>
      </c>
      <c r="R15" s="59"/>
      <c r="S15" s="62">
        <v>50000</v>
      </c>
      <c r="T15" s="60">
        <v>42500</v>
      </c>
      <c r="U15" s="60">
        <v>5000</v>
      </c>
      <c r="V15" s="60">
        <v>2500</v>
      </c>
      <c r="W15" s="27"/>
      <c r="X15" s="14"/>
      <c r="Y15" s="63">
        <v>20</v>
      </c>
    </row>
    <row r="16" spans="1:25" ht="45">
      <c r="A16" s="23">
        <v>9</v>
      </c>
      <c r="B16" s="64" t="s">
        <v>48</v>
      </c>
      <c r="C16" s="26"/>
      <c r="D16" s="65">
        <v>1</v>
      </c>
      <c r="E16" s="26" t="s">
        <v>49</v>
      </c>
      <c r="F16" s="66">
        <v>36000</v>
      </c>
      <c r="G16" s="28" t="s">
        <v>44</v>
      </c>
      <c r="H16" s="66" t="s">
        <v>50</v>
      </c>
      <c r="I16" s="66" t="s">
        <v>50</v>
      </c>
      <c r="J16" s="66" t="s">
        <v>51</v>
      </c>
      <c r="K16" s="66" t="s">
        <v>50</v>
      </c>
      <c r="L16" s="27"/>
      <c r="M16" s="66"/>
      <c r="N16" s="66"/>
      <c r="O16" s="66"/>
      <c r="P16" s="67" t="s">
        <v>32</v>
      </c>
      <c r="Q16" s="68" t="s">
        <v>33</v>
      </c>
      <c r="R16" s="31"/>
      <c r="S16" s="33">
        <v>50000</v>
      </c>
      <c r="T16" s="34">
        <v>45000</v>
      </c>
      <c r="U16" s="34">
        <v>5000</v>
      </c>
      <c r="V16" s="34">
        <v>0</v>
      </c>
      <c r="W16" s="31" t="s">
        <v>52</v>
      </c>
      <c r="X16" s="14"/>
      <c r="Y16" s="31">
        <v>60</v>
      </c>
    </row>
    <row r="17" spans="1:25" ht="45">
      <c r="A17" s="23">
        <v>10</v>
      </c>
      <c r="B17" s="64" t="s">
        <v>53</v>
      </c>
      <c r="C17" s="26"/>
      <c r="D17" s="65">
        <v>1</v>
      </c>
      <c r="E17" s="26" t="s">
        <v>54</v>
      </c>
      <c r="F17" s="66">
        <v>36000</v>
      </c>
      <c r="G17" s="28" t="s">
        <v>44</v>
      </c>
      <c r="H17" s="66" t="s">
        <v>37</v>
      </c>
      <c r="I17" s="66" t="s">
        <v>37</v>
      </c>
      <c r="J17" s="66" t="s">
        <v>51</v>
      </c>
      <c r="K17" s="66" t="s">
        <v>37</v>
      </c>
      <c r="L17" s="27"/>
      <c r="M17" s="66"/>
      <c r="N17" s="66"/>
      <c r="O17" s="66"/>
      <c r="P17" s="67" t="s">
        <v>32</v>
      </c>
      <c r="Q17" s="68" t="s">
        <v>33</v>
      </c>
      <c r="R17" s="31"/>
      <c r="S17" s="33">
        <v>50000</v>
      </c>
      <c r="T17" s="34">
        <v>45000</v>
      </c>
      <c r="U17" s="34">
        <v>5000</v>
      </c>
      <c r="V17" s="34">
        <v>0</v>
      </c>
      <c r="W17" s="31" t="s">
        <v>52</v>
      </c>
      <c r="X17" s="14"/>
      <c r="Y17" s="31">
        <v>60</v>
      </c>
    </row>
    <row r="18" spans="1:25" ht="60">
      <c r="A18" s="23">
        <v>11</v>
      </c>
      <c r="B18" s="64" t="s">
        <v>55</v>
      </c>
      <c r="C18" s="26"/>
      <c r="D18" s="65">
        <v>1</v>
      </c>
      <c r="E18" s="26" t="s">
        <v>56</v>
      </c>
      <c r="F18" s="66">
        <v>40000</v>
      </c>
      <c r="G18" s="28" t="s">
        <v>44</v>
      </c>
      <c r="H18" s="66" t="s">
        <v>57</v>
      </c>
      <c r="I18" s="66" t="s">
        <v>51</v>
      </c>
      <c r="J18" s="66" t="s">
        <v>51</v>
      </c>
      <c r="K18" s="66" t="s">
        <v>57</v>
      </c>
      <c r="L18" s="27"/>
      <c r="M18" s="66"/>
      <c r="N18" s="66"/>
      <c r="O18" s="66"/>
      <c r="P18" s="67" t="s">
        <v>32</v>
      </c>
      <c r="Q18" s="68" t="s">
        <v>33</v>
      </c>
      <c r="R18" s="31"/>
      <c r="S18" s="33">
        <v>50000</v>
      </c>
      <c r="T18" s="34">
        <v>45000</v>
      </c>
      <c r="U18" s="34">
        <v>5000</v>
      </c>
      <c r="V18" s="34">
        <v>0</v>
      </c>
      <c r="W18" s="31" t="s">
        <v>52</v>
      </c>
      <c r="X18" s="14"/>
      <c r="Y18" s="31">
        <v>60</v>
      </c>
    </row>
    <row r="19" spans="1:25" ht="45">
      <c r="A19" s="23">
        <v>12</v>
      </c>
      <c r="B19" s="64" t="s">
        <v>58</v>
      </c>
      <c r="C19" s="26"/>
      <c r="D19" s="65">
        <v>1</v>
      </c>
      <c r="E19" s="26" t="s">
        <v>56</v>
      </c>
      <c r="F19" s="66">
        <v>25000</v>
      </c>
      <c r="G19" s="28" t="s">
        <v>44</v>
      </c>
      <c r="H19" s="66" t="s">
        <v>59</v>
      </c>
      <c r="I19" s="66" t="s">
        <v>60</v>
      </c>
      <c r="J19" s="66" t="s">
        <v>51</v>
      </c>
      <c r="K19" s="66" t="s">
        <v>60</v>
      </c>
      <c r="L19" s="27"/>
      <c r="M19" s="66"/>
      <c r="N19" s="66"/>
      <c r="O19" s="66"/>
      <c r="P19" s="67" t="s">
        <v>32</v>
      </c>
      <c r="Q19" s="68" t="s">
        <v>33</v>
      </c>
      <c r="R19" s="31"/>
      <c r="S19" s="33">
        <v>50000</v>
      </c>
      <c r="T19" s="34">
        <v>45000</v>
      </c>
      <c r="U19" s="34">
        <v>5000</v>
      </c>
      <c r="V19" s="34">
        <v>0</v>
      </c>
      <c r="W19" s="31" t="s">
        <v>52</v>
      </c>
      <c r="X19" s="14"/>
      <c r="Y19" s="31">
        <v>60</v>
      </c>
    </row>
    <row r="20" spans="1:25" ht="45">
      <c r="A20" s="23">
        <v>13</v>
      </c>
      <c r="B20" s="64" t="s">
        <v>61</v>
      </c>
      <c r="C20" s="26"/>
      <c r="D20" s="65">
        <v>1</v>
      </c>
      <c r="E20" s="26" t="s">
        <v>62</v>
      </c>
      <c r="F20" s="66">
        <v>40000</v>
      </c>
      <c r="G20" s="28" t="s">
        <v>44</v>
      </c>
      <c r="H20" s="66" t="s">
        <v>57</v>
      </c>
      <c r="I20" s="66" t="s">
        <v>57</v>
      </c>
      <c r="J20" s="66" t="s">
        <v>51</v>
      </c>
      <c r="K20" s="66" t="s">
        <v>57</v>
      </c>
      <c r="L20" s="27"/>
      <c r="M20" s="66"/>
      <c r="N20" s="66"/>
      <c r="O20" s="66"/>
      <c r="P20" s="67" t="s">
        <v>32</v>
      </c>
      <c r="Q20" s="68" t="s">
        <v>33</v>
      </c>
      <c r="R20" s="31"/>
      <c r="S20" s="33">
        <v>50000</v>
      </c>
      <c r="T20" s="34">
        <v>45000</v>
      </c>
      <c r="U20" s="34">
        <v>5000</v>
      </c>
      <c r="V20" s="34">
        <v>0</v>
      </c>
      <c r="W20" s="31" t="s">
        <v>52</v>
      </c>
      <c r="X20" s="14"/>
      <c r="Y20" s="31">
        <v>60</v>
      </c>
    </row>
    <row r="21" spans="1:25" ht="30">
      <c r="A21" s="23">
        <v>14</v>
      </c>
      <c r="B21" s="64" t="s">
        <v>63</v>
      </c>
      <c r="C21" s="26"/>
      <c r="D21" s="65">
        <v>1</v>
      </c>
      <c r="E21" s="26" t="s">
        <v>56</v>
      </c>
      <c r="F21" s="66">
        <v>25000</v>
      </c>
      <c r="G21" s="28" t="s">
        <v>44</v>
      </c>
      <c r="H21" s="66" t="s">
        <v>50</v>
      </c>
      <c r="I21" s="66" t="s">
        <v>50</v>
      </c>
      <c r="J21" s="66" t="s">
        <v>51</v>
      </c>
      <c r="K21" s="66" t="s">
        <v>50</v>
      </c>
      <c r="L21" s="27"/>
      <c r="M21" s="66"/>
      <c r="N21" s="66"/>
      <c r="O21" s="66"/>
      <c r="P21" s="67" t="s">
        <v>32</v>
      </c>
      <c r="Q21" s="68" t="s">
        <v>33</v>
      </c>
      <c r="R21" s="31"/>
      <c r="S21" s="33">
        <v>50000</v>
      </c>
      <c r="T21" s="34">
        <v>45000</v>
      </c>
      <c r="U21" s="34">
        <v>5000</v>
      </c>
      <c r="V21" s="34">
        <v>0</v>
      </c>
      <c r="W21" s="31" t="s">
        <v>52</v>
      </c>
      <c r="X21" s="14"/>
      <c r="Y21" s="31">
        <v>60</v>
      </c>
    </row>
    <row r="22" spans="1:25" ht="45">
      <c r="A22" s="23">
        <v>15</v>
      </c>
      <c r="B22" s="64" t="s">
        <v>64</v>
      </c>
      <c r="C22" s="26"/>
      <c r="D22" s="65">
        <v>1</v>
      </c>
      <c r="E22" s="26" t="s">
        <v>56</v>
      </c>
      <c r="F22" s="66">
        <v>48000</v>
      </c>
      <c r="G22" s="28" t="s">
        <v>44</v>
      </c>
      <c r="H22" s="66" t="s">
        <v>37</v>
      </c>
      <c r="I22" s="66" t="s">
        <v>37</v>
      </c>
      <c r="J22" s="66" t="s">
        <v>51</v>
      </c>
      <c r="K22" s="66" t="s">
        <v>37</v>
      </c>
      <c r="L22" s="27"/>
      <c r="M22" s="66"/>
      <c r="N22" s="66"/>
      <c r="O22" s="66"/>
      <c r="P22" s="67" t="s">
        <v>32</v>
      </c>
      <c r="Q22" s="68" t="s">
        <v>33</v>
      </c>
      <c r="R22" s="31"/>
      <c r="S22" s="33">
        <v>50000</v>
      </c>
      <c r="T22" s="34">
        <v>45000</v>
      </c>
      <c r="U22" s="34">
        <v>5000</v>
      </c>
      <c r="V22" s="34">
        <v>0</v>
      </c>
      <c r="W22" s="31" t="s">
        <v>52</v>
      </c>
      <c r="X22" s="14"/>
      <c r="Y22" s="31">
        <v>60</v>
      </c>
    </row>
    <row r="23" spans="1:25" ht="75">
      <c r="A23" s="23">
        <v>16</v>
      </c>
      <c r="B23" s="64" t="s">
        <v>65</v>
      </c>
      <c r="C23" s="26"/>
      <c r="D23" s="65">
        <v>1</v>
      </c>
      <c r="E23" s="26" t="s">
        <v>66</v>
      </c>
      <c r="F23" s="66">
        <v>40000</v>
      </c>
      <c r="G23" s="28" t="s">
        <v>44</v>
      </c>
      <c r="H23" s="66" t="s">
        <v>57</v>
      </c>
      <c r="I23" s="66" t="s">
        <v>57</v>
      </c>
      <c r="J23" s="66" t="s">
        <v>51</v>
      </c>
      <c r="K23" s="66" t="s">
        <v>57</v>
      </c>
      <c r="L23" s="27"/>
      <c r="M23" s="66"/>
      <c r="N23" s="66"/>
      <c r="O23" s="66"/>
      <c r="P23" s="67" t="s">
        <v>32</v>
      </c>
      <c r="Q23" s="68" t="s">
        <v>33</v>
      </c>
      <c r="R23" s="31"/>
      <c r="S23" s="33">
        <v>50000</v>
      </c>
      <c r="T23" s="34">
        <v>45000</v>
      </c>
      <c r="U23" s="34">
        <v>5000</v>
      </c>
      <c r="V23" s="34">
        <v>0</v>
      </c>
      <c r="W23" s="31" t="s">
        <v>52</v>
      </c>
      <c r="X23" s="14"/>
      <c r="Y23" s="31">
        <v>60</v>
      </c>
    </row>
    <row r="24" spans="1:25" ht="45">
      <c r="A24" s="23">
        <v>17</v>
      </c>
      <c r="B24" s="64" t="s">
        <v>67</v>
      </c>
      <c r="C24" s="26"/>
      <c r="D24" s="65">
        <v>1</v>
      </c>
      <c r="E24" s="26" t="s">
        <v>56</v>
      </c>
      <c r="F24" s="66">
        <v>36000</v>
      </c>
      <c r="G24" s="28" t="s">
        <v>44</v>
      </c>
      <c r="H24" s="66" t="s">
        <v>37</v>
      </c>
      <c r="I24" s="66" t="s">
        <v>37</v>
      </c>
      <c r="J24" s="66" t="s">
        <v>51</v>
      </c>
      <c r="K24" s="66" t="s">
        <v>37</v>
      </c>
      <c r="L24" s="27"/>
      <c r="M24" s="66"/>
      <c r="N24" s="66"/>
      <c r="O24" s="66"/>
      <c r="P24" s="67" t="s">
        <v>32</v>
      </c>
      <c r="Q24" s="68" t="s">
        <v>33</v>
      </c>
      <c r="R24" s="31"/>
      <c r="S24" s="33">
        <v>50000</v>
      </c>
      <c r="T24" s="34">
        <v>45000</v>
      </c>
      <c r="U24" s="34">
        <v>5000</v>
      </c>
      <c r="V24" s="34">
        <v>0</v>
      </c>
      <c r="W24" s="31" t="s">
        <v>52</v>
      </c>
      <c r="X24" s="14"/>
      <c r="Y24" s="31">
        <v>60</v>
      </c>
    </row>
    <row r="25" spans="1:25" hidden="1">
      <c r="S25">
        <f>SUM(S8:S24)</f>
        <v>928000</v>
      </c>
      <c r="T25">
        <f t="shared" ref="T25:V25" si="0">SUM(T8:T24)</f>
        <v>823800</v>
      </c>
      <c r="U25">
        <f t="shared" si="0"/>
        <v>92800</v>
      </c>
      <c r="V25">
        <f t="shared" si="0"/>
        <v>11400</v>
      </c>
    </row>
  </sheetData>
  <autoFilter ref="A5:Y25">
    <filterColumn colId="24">
      <filters>
        <filter val="60"/>
      </filters>
    </filterColumn>
  </autoFilter>
  <mergeCells count="28">
    <mergeCell ref="Y5:Y6"/>
    <mergeCell ref="N5:N6"/>
    <mergeCell ref="O5:O6"/>
    <mergeCell ref="P5:P6"/>
    <mergeCell ref="Q5:Q6"/>
    <mergeCell ref="R5:R6"/>
    <mergeCell ref="S5:S7"/>
    <mergeCell ref="T5:T6"/>
    <mergeCell ref="U5:U6"/>
    <mergeCell ref="V5:V6"/>
    <mergeCell ref="W5:W6"/>
    <mergeCell ref="X5:X6"/>
    <mergeCell ref="M5:M6"/>
    <mergeCell ref="A1:Y1"/>
    <mergeCell ref="A2:Y2"/>
    <mergeCell ref="A3:Y3"/>
    <mergeCell ref="A5:A6"/>
    <mergeCell ref="B5:B6"/>
    <mergeCell ref="C5:C6"/>
    <mergeCell ref="D5:D6"/>
    <mergeCell ref="E5:E6"/>
    <mergeCell ref="F5:F7"/>
    <mergeCell ref="G5:G6"/>
    <mergeCell ref="H5:H6"/>
    <mergeCell ref="I5:I6"/>
    <mergeCell ref="J5:J6"/>
    <mergeCell ref="K5:K6"/>
    <mergeCell ref="L5:L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14"/>
  <sheetViews>
    <sheetView topLeftCell="F1" workbookViewId="0">
      <selection activeCell="T9" sqref="T9:U11"/>
    </sheetView>
  </sheetViews>
  <sheetFormatPr defaultRowHeight="15"/>
  <sheetData>
    <row r="1" spans="1:25" ht="16.5">
      <c r="A1" s="459" t="s">
        <v>0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  <c r="W1" s="460"/>
      <c r="X1" s="460"/>
      <c r="Y1" s="461"/>
    </row>
    <row r="2" spans="1:25" ht="16.5">
      <c r="A2" s="459" t="s">
        <v>1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  <c r="S2" s="460"/>
      <c r="T2" s="460"/>
      <c r="U2" s="460"/>
      <c r="V2" s="460"/>
      <c r="W2" s="460"/>
      <c r="X2" s="460"/>
      <c r="Y2" s="461"/>
    </row>
    <row r="3" spans="1:25" ht="16.5">
      <c r="A3" s="459" t="s">
        <v>68</v>
      </c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  <c r="Q3" s="460"/>
      <c r="R3" s="460"/>
      <c r="S3" s="460"/>
      <c r="T3" s="460"/>
      <c r="U3" s="460"/>
      <c r="V3" s="460"/>
      <c r="W3" s="460"/>
      <c r="X3" s="460"/>
      <c r="Y3" s="461"/>
    </row>
    <row r="4" spans="1:25">
      <c r="A4" s="462" t="s">
        <v>3</v>
      </c>
      <c r="B4" s="465" t="s">
        <v>4</v>
      </c>
      <c r="C4" s="468" t="s">
        <v>5</v>
      </c>
      <c r="D4" s="468" t="s">
        <v>6</v>
      </c>
      <c r="E4" s="462" t="s">
        <v>7</v>
      </c>
      <c r="F4" s="471" t="s">
        <v>8</v>
      </c>
      <c r="G4" s="474" t="s">
        <v>9</v>
      </c>
      <c r="H4" s="474" t="s">
        <v>10</v>
      </c>
      <c r="I4" s="474" t="s">
        <v>11</v>
      </c>
      <c r="J4" s="474" t="s">
        <v>12</v>
      </c>
      <c r="K4" s="456" t="s">
        <v>13</v>
      </c>
      <c r="L4" s="456" t="s">
        <v>14</v>
      </c>
      <c r="M4" s="456" t="s">
        <v>15</v>
      </c>
      <c r="N4" s="456" t="s">
        <v>16</v>
      </c>
      <c r="O4" s="456" t="s">
        <v>17</v>
      </c>
      <c r="P4" s="480" t="s">
        <v>18</v>
      </c>
      <c r="Q4" s="480" t="s">
        <v>19</v>
      </c>
      <c r="R4" s="480" t="s">
        <v>20</v>
      </c>
      <c r="S4" s="483" t="s">
        <v>21</v>
      </c>
      <c r="T4" s="483" t="s">
        <v>22</v>
      </c>
      <c r="U4" s="483" t="s">
        <v>23</v>
      </c>
      <c r="V4" s="486" t="s">
        <v>24</v>
      </c>
      <c r="W4" s="489" t="s">
        <v>25</v>
      </c>
      <c r="X4" s="489" t="s">
        <v>69</v>
      </c>
      <c r="Y4" s="477" t="s">
        <v>27</v>
      </c>
    </row>
    <row r="5" spans="1:25">
      <c r="A5" s="463"/>
      <c r="B5" s="466"/>
      <c r="C5" s="469"/>
      <c r="D5" s="469"/>
      <c r="E5" s="463"/>
      <c r="F5" s="472"/>
      <c r="G5" s="475"/>
      <c r="H5" s="475"/>
      <c r="I5" s="475"/>
      <c r="J5" s="475"/>
      <c r="K5" s="457"/>
      <c r="L5" s="457"/>
      <c r="M5" s="457"/>
      <c r="N5" s="457"/>
      <c r="O5" s="457"/>
      <c r="P5" s="481"/>
      <c r="Q5" s="481"/>
      <c r="R5" s="481"/>
      <c r="S5" s="484"/>
      <c r="T5" s="484"/>
      <c r="U5" s="484"/>
      <c r="V5" s="487"/>
      <c r="W5" s="490"/>
      <c r="X5" s="490"/>
      <c r="Y5" s="478"/>
    </row>
    <row r="6" spans="1:25">
      <c r="A6" s="463"/>
      <c r="B6" s="466"/>
      <c r="C6" s="469"/>
      <c r="D6" s="469"/>
      <c r="E6" s="463"/>
      <c r="F6" s="472"/>
      <c r="G6" s="475"/>
      <c r="H6" s="475"/>
      <c r="I6" s="475"/>
      <c r="J6" s="475"/>
      <c r="K6" s="457"/>
      <c r="L6" s="457"/>
      <c r="M6" s="457"/>
      <c r="N6" s="457"/>
      <c r="O6" s="457"/>
      <c r="P6" s="481"/>
      <c r="Q6" s="481"/>
      <c r="R6" s="481"/>
      <c r="S6" s="484"/>
      <c r="T6" s="484"/>
      <c r="U6" s="484"/>
      <c r="V6" s="487"/>
      <c r="W6" s="490"/>
      <c r="X6" s="490"/>
      <c r="Y6" s="478"/>
    </row>
    <row r="7" spans="1:25">
      <c r="A7" s="463"/>
      <c r="B7" s="466"/>
      <c r="C7" s="469"/>
      <c r="D7" s="469"/>
      <c r="E7" s="463"/>
      <c r="F7" s="472"/>
      <c r="G7" s="475"/>
      <c r="H7" s="475"/>
      <c r="I7" s="475"/>
      <c r="J7" s="475"/>
      <c r="K7" s="457"/>
      <c r="L7" s="457"/>
      <c r="M7" s="457"/>
      <c r="N7" s="457"/>
      <c r="O7" s="457"/>
      <c r="P7" s="481"/>
      <c r="Q7" s="481"/>
      <c r="R7" s="481"/>
      <c r="S7" s="484"/>
      <c r="T7" s="484"/>
      <c r="U7" s="484"/>
      <c r="V7" s="487"/>
      <c r="W7" s="490"/>
      <c r="X7" s="490"/>
      <c r="Y7" s="478"/>
    </row>
    <row r="8" spans="1:25">
      <c r="A8" s="464"/>
      <c r="B8" s="467"/>
      <c r="C8" s="470"/>
      <c r="D8" s="470"/>
      <c r="E8" s="464"/>
      <c r="F8" s="473"/>
      <c r="G8" s="476"/>
      <c r="H8" s="476"/>
      <c r="I8" s="476"/>
      <c r="J8" s="476"/>
      <c r="K8" s="458"/>
      <c r="L8" s="458"/>
      <c r="M8" s="458"/>
      <c r="N8" s="458"/>
      <c r="O8" s="458"/>
      <c r="P8" s="482"/>
      <c r="Q8" s="482"/>
      <c r="R8" s="482"/>
      <c r="S8" s="485"/>
      <c r="T8" s="485"/>
      <c r="U8" s="485"/>
      <c r="V8" s="488"/>
      <c r="W8" s="491"/>
      <c r="X8" s="491"/>
      <c r="Y8" s="479"/>
    </row>
    <row r="9" spans="1:25" ht="60">
      <c r="A9" s="69">
        <v>1</v>
      </c>
      <c r="B9" s="70" t="s">
        <v>70</v>
      </c>
      <c r="C9" s="27"/>
      <c r="D9" s="27">
        <v>1</v>
      </c>
      <c r="E9" s="27" t="s">
        <v>71</v>
      </c>
      <c r="F9" s="27">
        <v>36000</v>
      </c>
      <c r="G9" s="27" t="s">
        <v>44</v>
      </c>
      <c r="H9" s="27" t="s">
        <v>44</v>
      </c>
      <c r="I9" s="27" t="s">
        <v>44</v>
      </c>
      <c r="J9" s="27" t="s">
        <v>71</v>
      </c>
      <c r="K9" s="27" t="s">
        <v>72</v>
      </c>
      <c r="L9" s="27" t="s">
        <v>44</v>
      </c>
      <c r="M9" s="31"/>
      <c r="N9" s="31"/>
      <c r="O9" s="31"/>
      <c r="P9" s="27" t="s">
        <v>32</v>
      </c>
      <c r="Q9" s="27" t="s">
        <v>33</v>
      </c>
      <c r="R9" s="27"/>
      <c r="S9" s="60">
        <v>29500</v>
      </c>
      <c r="T9" s="60">
        <f t="shared" ref="T9:T11" si="0">S9/100*90</f>
        <v>26550</v>
      </c>
      <c r="U9" s="60">
        <f t="shared" ref="U9:U13" si="1">S9/100*10</f>
        <v>2950</v>
      </c>
      <c r="V9" s="60">
        <v>0</v>
      </c>
      <c r="W9" s="27" t="s">
        <v>73</v>
      </c>
      <c r="X9" s="27"/>
      <c r="Y9" s="27">
        <v>60</v>
      </c>
    </row>
    <row r="10" spans="1:25" ht="45">
      <c r="A10" s="69">
        <v>2</v>
      </c>
      <c r="B10" s="70" t="s">
        <v>74</v>
      </c>
      <c r="C10" s="27"/>
      <c r="D10" s="27">
        <v>1</v>
      </c>
      <c r="E10" s="27" t="s">
        <v>75</v>
      </c>
      <c r="F10" s="27">
        <v>40000</v>
      </c>
      <c r="G10" s="27" t="s">
        <v>44</v>
      </c>
      <c r="H10" s="27" t="s">
        <v>76</v>
      </c>
      <c r="I10" s="27" t="s">
        <v>76</v>
      </c>
      <c r="J10" s="27" t="s">
        <v>75</v>
      </c>
      <c r="K10" s="27" t="s">
        <v>72</v>
      </c>
      <c r="L10" s="27" t="s">
        <v>44</v>
      </c>
      <c r="M10" s="31"/>
      <c r="N10" s="31"/>
      <c r="O10" s="31"/>
      <c r="P10" s="27" t="s">
        <v>32</v>
      </c>
      <c r="Q10" s="27" t="s">
        <v>33</v>
      </c>
      <c r="R10" s="27"/>
      <c r="S10" s="60">
        <v>50000</v>
      </c>
      <c r="T10" s="60">
        <f t="shared" si="0"/>
        <v>45000</v>
      </c>
      <c r="U10" s="60">
        <f t="shared" si="1"/>
        <v>5000</v>
      </c>
      <c r="V10" s="60">
        <v>0</v>
      </c>
      <c r="W10" s="27" t="s">
        <v>73</v>
      </c>
      <c r="X10" s="27"/>
      <c r="Y10" s="27">
        <v>60</v>
      </c>
    </row>
    <row r="11" spans="1:25" ht="30">
      <c r="A11" s="69">
        <v>3</v>
      </c>
      <c r="B11" s="70" t="s">
        <v>77</v>
      </c>
      <c r="C11" s="27"/>
      <c r="D11" s="27">
        <v>1</v>
      </c>
      <c r="E11" s="27" t="s">
        <v>78</v>
      </c>
      <c r="F11" s="27">
        <v>40000</v>
      </c>
      <c r="G11" s="27" t="s">
        <v>44</v>
      </c>
      <c r="H11" s="27" t="s">
        <v>79</v>
      </c>
      <c r="I11" s="27" t="s">
        <v>79</v>
      </c>
      <c r="J11" s="27" t="s">
        <v>78</v>
      </c>
      <c r="K11" s="27" t="s">
        <v>72</v>
      </c>
      <c r="L11" s="27" t="s">
        <v>44</v>
      </c>
      <c r="M11" s="31"/>
      <c r="N11" s="31"/>
      <c r="O11" s="31"/>
      <c r="P11" s="27" t="s">
        <v>32</v>
      </c>
      <c r="Q11" s="27" t="s">
        <v>33</v>
      </c>
      <c r="R11" s="27"/>
      <c r="S11" s="60">
        <v>38000</v>
      </c>
      <c r="T11" s="60">
        <f t="shared" si="0"/>
        <v>34200</v>
      </c>
      <c r="U11" s="60">
        <f t="shared" si="1"/>
        <v>3800</v>
      </c>
      <c r="V11" s="60">
        <v>0</v>
      </c>
      <c r="W11" s="27" t="s">
        <v>80</v>
      </c>
      <c r="X11" s="27"/>
      <c r="Y11" s="27">
        <v>60</v>
      </c>
    </row>
    <row r="12" spans="1:25" ht="30">
      <c r="A12" s="69">
        <v>4</v>
      </c>
      <c r="B12" s="70" t="s">
        <v>81</v>
      </c>
      <c r="C12" s="27"/>
      <c r="D12" s="27">
        <v>1</v>
      </c>
      <c r="E12" s="27" t="s">
        <v>82</v>
      </c>
      <c r="F12" s="27">
        <v>38000</v>
      </c>
      <c r="G12" s="27" t="s">
        <v>44</v>
      </c>
      <c r="H12" s="27" t="s">
        <v>83</v>
      </c>
      <c r="I12" s="27" t="s">
        <v>83</v>
      </c>
      <c r="J12" s="27" t="s">
        <v>82</v>
      </c>
      <c r="K12" s="27" t="s">
        <v>84</v>
      </c>
      <c r="L12" s="27" t="s">
        <v>44</v>
      </c>
      <c r="M12" s="31"/>
      <c r="N12" s="31"/>
      <c r="O12" s="31"/>
      <c r="P12" s="27" t="s">
        <v>32</v>
      </c>
      <c r="Q12" s="27" t="s">
        <v>85</v>
      </c>
      <c r="R12" s="27"/>
      <c r="S12" s="60">
        <v>25000</v>
      </c>
      <c r="T12" s="60">
        <f t="shared" ref="T12:T13" si="2">S12/100*85</f>
        <v>21250</v>
      </c>
      <c r="U12" s="60">
        <f t="shared" si="1"/>
        <v>2500</v>
      </c>
      <c r="V12" s="60">
        <f t="shared" ref="V12:V13" si="3">S12/100*5</f>
        <v>1250</v>
      </c>
      <c r="W12" s="27" t="s">
        <v>80</v>
      </c>
      <c r="X12" s="27"/>
      <c r="Y12" s="27">
        <v>20</v>
      </c>
    </row>
    <row r="13" spans="1:25" ht="60">
      <c r="A13" s="69">
        <v>5</v>
      </c>
      <c r="B13" s="70" t="s">
        <v>86</v>
      </c>
      <c r="C13" s="27"/>
      <c r="D13" s="27">
        <v>1</v>
      </c>
      <c r="E13" s="27" t="s">
        <v>87</v>
      </c>
      <c r="F13" s="27">
        <v>40000</v>
      </c>
      <c r="G13" s="27" t="s">
        <v>44</v>
      </c>
      <c r="H13" s="27" t="s">
        <v>76</v>
      </c>
      <c r="I13" s="27" t="s">
        <v>76</v>
      </c>
      <c r="J13" s="27" t="s">
        <v>87</v>
      </c>
      <c r="K13" s="27" t="s">
        <v>84</v>
      </c>
      <c r="L13" s="27" t="s">
        <v>44</v>
      </c>
      <c r="M13" s="31"/>
      <c r="N13" s="31"/>
      <c r="O13" s="31"/>
      <c r="P13" s="27" t="s">
        <v>32</v>
      </c>
      <c r="Q13" s="27" t="s">
        <v>85</v>
      </c>
      <c r="R13" s="27"/>
      <c r="S13" s="60">
        <v>25000</v>
      </c>
      <c r="T13" s="60">
        <f t="shared" si="2"/>
        <v>21250</v>
      </c>
      <c r="U13" s="60">
        <f t="shared" si="1"/>
        <v>2500</v>
      </c>
      <c r="V13" s="60">
        <f t="shared" si="3"/>
        <v>1250</v>
      </c>
      <c r="W13" s="27" t="s">
        <v>88</v>
      </c>
      <c r="X13" s="27"/>
      <c r="Y13" s="27">
        <v>20</v>
      </c>
    </row>
    <row r="14" spans="1:25">
      <c r="S14">
        <f>SUM(S9:S13)</f>
        <v>167500</v>
      </c>
      <c r="T14">
        <f t="shared" ref="T14:V14" si="4">SUM(T9:T13)</f>
        <v>148250</v>
      </c>
      <c r="U14">
        <f t="shared" si="4"/>
        <v>16750</v>
      </c>
      <c r="V14">
        <f t="shared" si="4"/>
        <v>2500</v>
      </c>
    </row>
  </sheetData>
  <mergeCells count="28">
    <mergeCell ref="Y4:Y8"/>
    <mergeCell ref="N4:N8"/>
    <mergeCell ref="O4:O8"/>
    <mergeCell ref="P4:P8"/>
    <mergeCell ref="Q4:Q8"/>
    <mergeCell ref="R4:R8"/>
    <mergeCell ref="S4:S8"/>
    <mergeCell ref="T4:T8"/>
    <mergeCell ref="U4:U8"/>
    <mergeCell ref="V4:V8"/>
    <mergeCell ref="W4:W8"/>
    <mergeCell ref="X4:X8"/>
    <mergeCell ref="M4:M8"/>
    <mergeCell ref="A1:Y1"/>
    <mergeCell ref="A2:Y2"/>
    <mergeCell ref="A3:Y3"/>
    <mergeCell ref="A4:A8"/>
    <mergeCell ref="B4:B8"/>
    <mergeCell ref="C4:C8"/>
    <mergeCell ref="D4:D8"/>
    <mergeCell ref="E4:E8"/>
    <mergeCell ref="F4:F8"/>
    <mergeCell ref="G4:G8"/>
    <mergeCell ref="H4:H8"/>
    <mergeCell ref="I4:I8"/>
    <mergeCell ref="J4:J8"/>
    <mergeCell ref="K4:K8"/>
    <mergeCell ref="L4:L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25"/>
  <sheetViews>
    <sheetView topLeftCell="A12" workbookViewId="0">
      <selection activeCell="K25" sqref="K25"/>
    </sheetView>
  </sheetViews>
  <sheetFormatPr defaultRowHeight="15"/>
  <sheetData>
    <row r="1" spans="1:18" ht="18.75">
      <c r="A1" s="424" t="s">
        <v>0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</row>
    <row r="2" spans="1:18" ht="18.75">
      <c r="A2" s="424" t="s">
        <v>1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</row>
    <row r="3" spans="1:18" ht="18.75">
      <c r="A3" s="424" t="s">
        <v>138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4"/>
      <c r="Q3" s="424"/>
      <c r="R3" s="424"/>
    </row>
    <row r="4" spans="1:18" ht="18.75">
      <c r="A4" s="492" t="s">
        <v>139</v>
      </c>
      <c r="B4" s="492"/>
      <c r="C4" s="492"/>
      <c r="D4" s="492"/>
      <c r="E4" s="492"/>
      <c r="F4" s="492"/>
      <c r="G4" s="492"/>
      <c r="H4" s="492"/>
      <c r="I4" s="492"/>
      <c r="J4" s="492"/>
      <c r="K4" s="492"/>
      <c r="L4" s="492"/>
      <c r="M4" s="492"/>
      <c r="N4" s="492"/>
      <c r="O4" s="492"/>
      <c r="P4" s="492"/>
      <c r="Q4" s="492"/>
      <c r="R4" s="492"/>
    </row>
    <row r="5" spans="1:18" ht="60">
      <c r="A5" s="27" t="s">
        <v>140</v>
      </c>
      <c r="B5" s="27" t="s">
        <v>141</v>
      </c>
      <c r="C5" s="27" t="s">
        <v>142</v>
      </c>
      <c r="D5" s="27" t="s">
        <v>143</v>
      </c>
      <c r="E5" s="27" t="s">
        <v>144</v>
      </c>
      <c r="F5" s="27" t="s">
        <v>9</v>
      </c>
      <c r="G5" s="27" t="s">
        <v>145</v>
      </c>
      <c r="H5" s="27" t="s">
        <v>146</v>
      </c>
      <c r="I5" s="27" t="s">
        <v>147</v>
      </c>
      <c r="J5" s="27" t="s">
        <v>148</v>
      </c>
      <c r="K5" s="60" t="s">
        <v>149</v>
      </c>
      <c r="L5" s="60" t="s">
        <v>150</v>
      </c>
      <c r="M5" s="60" t="s">
        <v>151</v>
      </c>
      <c r="N5" s="60" t="s">
        <v>152</v>
      </c>
      <c r="O5" s="27" t="s">
        <v>153</v>
      </c>
      <c r="P5" s="27" t="s">
        <v>152</v>
      </c>
      <c r="Q5" s="27" t="s">
        <v>151</v>
      </c>
      <c r="R5" s="71" t="s">
        <v>153</v>
      </c>
    </row>
    <row r="6" spans="1:18" ht="30">
      <c r="A6" s="71">
        <v>1</v>
      </c>
      <c r="B6" s="31"/>
      <c r="C6" s="26" t="s">
        <v>89</v>
      </c>
      <c r="D6" s="26" t="s">
        <v>90</v>
      </c>
      <c r="E6" s="26" t="s">
        <v>91</v>
      </c>
      <c r="F6" s="27" t="s">
        <v>44</v>
      </c>
      <c r="G6" s="27" t="s">
        <v>32</v>
      </c>
      <c r="H6" s="27" t="s">
        <v>85</v>
      </c>
      <c r="I6" s="27" t="s">
        <v>5</v>
      </c>
      <c r="J6" s="26" t="s">
        <v>92</v>
      </c>
      <c r="K6" s="72">
        <v>100000</v>
      </c>
      <c r="L6" s="72">
        <v>85000</v>
      </c>
      <c r="M6" s="34" t="s">
        <v>93</v>
      </c>
      <c r="N6" s="34">
        <v>100000</v>
      </c>
      <c r="O6" s="31">
        <v>1</v>
      </c>
      <c r="P6" s="31">
        <v>100000</v>
      </c>
      <c r="Q6" s="31" t="s">
        <v>93</v>
      </c>
      <c r="R6" s="31">
        <v>20</v>
      </c>
    </row>
    <row r="7" spans="1:18" ht="30">
      <c r="A7" s="71">
        <v>2</v>
      </c>
      <c r="B7" s="31"/>
      <c r="C7" s="26" t="s">
        <v>94</v>
      </c>
      <c r="D7" s="26" t="s">
        <v>95</v>
      </c>
      <c r="E7" s="26" t="s">
        <v>37</v>
      </c>
      <c r="F7" s="27" t="s">
        <v>44</v>
      </c>
      <c r="G7" s="27" t="s">
        <v>32</v>
      </c>
      <c r="H7" s="27" t="s">
        <v>33</v>
      </c>
      <c r="I7" s="27" t="s">
        <v>6</v>
      </c>
      <c r="J7" s="26" t="s">
        <v>96</v>
      </c>
      <c r="K7" s="72">
        <v>50000</v>
      </c>
      <c r="L7" s="72">
        <v>42500</v>
      </c>
      <c r="M7" s="34" t="s">
        <v>93</v>
      </c>
      <c r="N7" s="34">
        <v>50000</v>
      </c>
      <c r="O7" s="31">
        <v>1</v>
      </c>
      <c r="P7" s="31">
        <v>50000</v>
      </c>
      <c r="Q7" s="31" t="s">
        <v>93</v>
      </c>
      <c r="R7" s="31">
        <v>20</v>
      </c>
    </row>
    <row r="8" spans="1:18" ht="30">
      <c r="A8" s="71">
        <v>3</v>
      </c>
      <c r="B8" s="31"/>
      <c r="C8" s="26" t="s">
        <v>97</v>
      </c>
      <c r="D8" s="26" t="s">
        <v>98</v>
      </c>
      <c r="E8" s="26" t="s">
        <v>99</v>
      </c>
      <c r="F8" s="27" t="s">
        <v>44</v>
      </c>
      <c r="G8" s="27" t="s">
        <v>32</v>
      </c>
      <c r="H8" s="27" t="s">
        <v>33</v>
      </c>
      <c r="I8" s="59" t="s">
        <v>5</v>
      </c>
      <c r="J8" s="26" t="s">
        <v>100</v>
      </c>
      <c r="K8" s="72">
        <v>100000</v>
      </c>
      <c r="L8" s="72">
        <v>85000</v>
      </c>
      <c r="M8" s="34" t="s">
        <v>93</v>
      </c>
      <c r="N8" s="34">
        <v>100000</v>
      </c>
      <c r="O8" s="31">
        <v>1</v>
      </c>
      <c r="P8" s="31">
        <v>100000</v>
      </c>
      <c r="Q8" s="31" t="s">
        <v>93</v>
      </c>
      <c r="R8" s="31">
        <v>20</v>
      </c>
    </row>
    <row r="9" spans="1:18" ht="30">
      <c r="A9" s="71">
        <v>4</v>
      </c>
      <c r="B9" s="31"/>
      <c r="C9" s="26" t="s">
        <v>101</v>
      </c>
      <c r="D9" s="26" t="s">
        <v>102</v>
      </c>
      <c r="E9" s="26" t="s">
        <v>103</v>
      </c>
      <c r="F9" s="27" t="s">
        <v>44</v>
      </c>
      <c r="G9" s="27" t="s">
        <v>32</v>
      </c>
      <c r="H9" s="27" t="s">
        <v>33</v>
      </c>
      <c r="I9" s="59" t="s">
        <v>5</v>
      </c>
      <c r="J9" s="26" t="s">
        <v>104</v>
      </c>
      <c r="K9" s="72">
        <v>50000</v>
      </c>
      <c r="L9" s="72">
        <v>42500</v>
      </c>
      <c r="M9" s="34" t="s">
        <v>93</v>
      </c>
      <c r="N9" s="34">
        <v>50000</v>
      </c>
      <c r="O9" s="31">
        <v>1</v>
      </c>
      <c r="P9" s="31">
        <v>50000</v>
      </c>
      <c r="Q9" s="31" t="s">
        <v>93</v>
      </c>
      <c r="R9" s="31">
        <v>20</v>
      </c>
    </row>
    <row r="10" spans="1:18" ht="30">
      <c r="A10" s="71">
        <v>5</v>
      </c>
      <c r="B10" s="31"/>
      <c r="C10" s="26" t="s">
        <v>105</v>
      </c>
      <c r="D10" s="26" t="s">
        <v>106</v>
      </c>
      <c r="E10" s="26" t="s">
        <v>107</v>
      </c>
      <c r="F10" s="27" t="s">
        <v>44</v>
      </c>
      <c r="G10" s="27" t="s">
        <v>32</v>
      </c>
      <c r="H10" s="27" t="s">
        <v>33</v>
      </c>
      <c r="I10" s="59" t="s">
        <v>6</v>
      </c>
      <c r="J10" s="26" t="s">
        <v>108</v>
      </c>
      <c r="K10" s="72">
        <v>100000</v>
      </c>
      <c r="L10" s="72">
        <v>85000</v>
      </c>
      <c r="M10" s="34" t="s">
        <v>93</v>
      </c>
      <c r="N10" s="34">
        <v>100000</v>
      </c>
      <c r="O10" s="31">
        <v>1</v>
      </c>
      <c r="P10" s="31">
        <v>100000</v>
      </c>
      <c r="Q10" s="31" t="s">
        <v>93</v>
      </c>
      <c r="R10" s="31">
        <v>20</v>
      </c>
    </row>
    <row r="11" spans="1:18" ht="30">
      <c r="A11" s="71">
        <v>6</v>
      </c>
      <c r="B11" s="31"/>
      <c r="C11" s="26" t="s">
        <v>95</v>
      </c>
      <c r="D11" s="26" t="s">
        <v>109</v>
      </c>
      <c r="E11" s="26" t="s">
        <v>37</v>
      </c>
      <c r="F11" s="27" t="s">
        <v>44</v>
      </c>
      <c r="G11" s="27" t="s">
        <v>32</v>
      </c>
      <c r="H11" s="27" t="s">
        <v>33</v>
      </c>
      <c r="I11" s="59" t="s">
        <v>6</v>
      </c>
      <c r="J11" s="26" t="s">
        <v>110</v>
      </c>
      <c r="K11" s="72">
        <v>50000</v>
      </c>
      <c r="L11" s="72">
        <v>42500</v>
      </c>
      <c r="M11" s="34" t="s">
        <v>93</v>
      </c>
      <c r="N11" s="34">
        <v>50000</v>
      </c>
      <c r="O11" s="31">
        <v>1</v>
      </c>
      <c r="P11" s="31">
        <v>50000</v>
      </c>
      <c r="Q11" s="31" t="s">
        <v>93</v>
      </c>
      <c r="R11" s="31">
        <v>20</v>
      </c>
    </row>
    <row r="12" spans="1:18" ht="30">
      <c r="A12" s="71">
        <v>7</v>
      </c>
      <c r="B12" s="31"/>
      <c r="C12" s="26" t="s">
        <v>111</v>
      </c>
      <c r="D12" s="26" t="s">
        <v>112</v>
      </c>
      <c r="E12" s="26" t="s">
        <v>113</v>
      </c>
      <c r="F12" s="27" t="s">
        <v>44</v>
      </c>
      <c r="G12" s="27" t="s">
        <v>32</v>
      </c>
      <c r="H12" s="27" t="s">
        <v>33</v>
      </c>
      <c r="I12" s="59" t="s">
        <v>5</v>
      </c>
      <c r="J12" s="26" t="s">
        <v>110</v>
      </c>
      <c r="K12" s="72">
        <v>50000</v>
      </c>
      <c r="L12" s="72">
        <v>42500</v>
      </c>
      <c r="M12" s="34" t="s">
        <v>93</v>
      </c>
      <c r="N12" s="34">
        <v>50000</v>
      </c>
      <c r="O12" s="31">
        <v>1</v>
      </c>
      <c r="P12" s="31">
        <v>50000</v>
      </c>
      <c r="Q12" s="31" t="s">
        <v>93</v>
      </c>
      <c r="R12" s="31">
        <v>20</v>
      </c>
    </row>
    <row r="13" spans="1:18" ht="30">
      <c r="A13" s="71">
        <v>8</v>
      </c>
      <c r="B13" s="31"/>
      <c r="C13" s="26" t="s">
        <v>114</v>
      </c>
      <c r="D13" s="26" t="s">
        <v>90</v>
      </c>
      <c r="E13" s="26" t="s">
        <v>115</v>
      </c>
      <c r="F13" s="27" t="s">
        <v>44</v>
      </c>
      <c r="G13" s="27" t="s">
        <v>32</v>
      </c>
      <c r="H13" s="27" t="s">
        <v>33</v>
      </c>
      <c r="I13" s="59" t="s">
        <v>5</v>
      </c>
      <c r="J13" s="26" t="s">
        <v>110</v>
      </c>
      <c r="K13" s="72">
        <v>50000</v>
      </c>
      <c r="L13" s="72">
        <v>42500</v>
      </c>
      <c r="M13" s="34" t="s">
        <v>93</v>
      </c>
      <c r="N13" s="34">
        <v>50000</v>
      </c>
      <c r="O13" s="31">
        <v>1</v>
      </c>
      <c r="P13" s="31">
        <v>50000</v>
      </c>
      <c r="Q13" s="31" t="s">
        <v>93</v>
      </c>
      <c r="R13" s="31">
        <v>20</v>
      </c>
    </row>
    <row r="14" spans="1:18" ht="30">
      <c r="A14" s="71">
        <v>9</v>
      </c>
      <c r="B14" s="31"/>
      <c r="C14" s="26" t="s">
        <v>116</v>
      </c>
      <c r="D14" s="26" t="s">
        <v>114</v>
      </c>
      <c r="E14" s="26" t="s">
        <v>37</v>
      </c>
      <c r="F14" s="27" t="s">
        <v>44</v>
      </c>
      <c r="G14" s="27" t="s">
        <v>32</v>
      </c>
      <c r="H14" s="27" t="s">
        <v>33</v>
      </c>
      <c r="I14" s="59" t="s">
        <v>6</v>
      </c>
      <c r="J14" s="26" t="s">
        <v>117</v>
      </c>
      <c r="K14" s="72">
        <v>50000</v>
      </c>
      <c r="L14" s="72">
        <v>42500</v>
      </c>
      <c r="M14" s="34" t="s">
        <v>93</v>
      </c>
      <c r="N14" s="34">
        <v>50000</v>
      </c>
      <c r="O14" s="31">
        <v>1</v>
      </c>
      <c r="P14" s="31">
        <v>50000</v>
      </c>
      <c r="Q14" s="31" t="s">
        <v>93</v>
      </c>
      <c r="R14" s="31">
        <v>20</v>
      </c>
    </row>
    <row r="15" spans="1:18" ht="30">
      <c r="A15" s="71">
        <v>10</v>
      </c>
      <c r="B15" s="31"/>
      <c r="C15" s="26" t="s">
        <v>118</v>
      </c>
      <c r="D15" s="26" t="s">
        <v>119</v>
      </c>
      <c r="E15" s="26" t="s">
        <v>37</v>
      </c>
      <c r="F15" s="27" t="s">
        <v>44</v>
      </c>
      <c r="G15" s="27" t="s">
        <v>32</v>
      </c>
      <c r="H15" s="27" t="s">
        <v>33</v>
      </c>
      <c r="I15" s="59" t="s">
        <v>6</v>
      </c>
      <c r="J15" s="26" t="s">
        <v>110</v>
      </c>
      <c r="K15" s="72">
        <v>100000</v>
      </c>
      <c r="L15" s="72">
        <v>85000</v>
      </c>
      <c r="M15" s="34" t="s">
        <v>93</v>
      </c>
      <c r="N15" s="34">
        <v>100000</v>
      </c>
      <c r="O15" s="31">
        <v>1</v>
      </c>
      <c r="P15" s="31">
        <v>100000</v>
      </c>
      <c r="Q15" s="31" t="s">
        <v>93</v>
      </c>
      <c r="R15" s="31">
        <v>20</v>
      </c>
    </row>
    <row r="16" spans="1:18" ht="30">
      <c r="A16" s="71">
        <v>11</v>
      </c>
      <c r="B16" s="31"/>
      <c r="C16" s="26" t="s">
        <v>120</v>
      </c>
      <c r="D16" s="26" t="s">
        <v>121</v>
      </c>
      <c r="E16" s="26" t="s">
        <v>37</v>
      </c>
      <c r="F16" s="27" t="s">
        <v>44</v>
      </c>
      <c r="G16" s="27" t="s">
        <v>32</v>
      </c>
      <c r="H16" s="27" t="s">
        <v>33</v>
      </c>
      <c r="I16" s="59" t="s">
        <v>6</v>
      </c>
      <c r="J16" s="26" t="s">
        <v>110</v>
      </c>
      <c r="K16" s="72">
        <v>100000</v>
      </c>
      <c r="L16" s="72">
        <v>85000</v>
      </c>
      <c r="M16" s="34" t="s">
        <v>93</v>
      </c>
      <c r="N16" s="34">
        <v>100000</v>
      </c>
      <c r="O16" s="31">
        <v>1</v>
      </c>
      <c r="P16" s="31">
        <v>100000</v>
      </c>
      <c r="Q16" s="31" t="s">
        <v>93</v>
      </c>
      <c r="R16" s="31">
        <v>20</v>
      </c>
    </row>
    <row r="17" spans="1:18" ht="30">
      <c r="A17" s="71">
        <v>12</v>
      </c>
      <c r="B17" s="31"/>
      <c r="C17" s="26" t="s">
        <v>122</v>
      </c>
      <c r="D17" s="26" t="s">
        <v>123</v>
      </c>
      <c r="E17" s="26" t="s">
        <v>37</v>
      </c>
      <c r="F17" s="27" t="s">
        <v>44</v>
      </c>
      <c r="G17" s="27" t="s">
        <v>32</v>
      </c>
      <c r="H17" s="27" t="s">
        <v>33</v>
      </c>
      <c r="I17" s="59" t="s">
        <v>6</v>
      </c>
      <c r="J17" s="26" t="s">
        <v>124</v>
      </c>
      <c r="K17" s="72">
        <v>50000</v>
      </c>
      <c r="L17" s="72">
        <v>42500</v>
      </c>
      <c r="M17" s="34" t="s">
        <v>93</v>
      </c>
      <c r="N17" s="34">
        <v>50000</v>
      </c>
      <c r="O17" s="31">
        <v>1</v>
      </c>
      <c r="P17" s="31">
        <v>50000</v>
      </c>
      <c r="Q17" s="31" t="s">
        <v>93</v>
      </c>
      <c r="R17" s="31">
        <v>20</v>
      </c>
    </row>
    <row r="18" spans="1:18" ht="30">
      <c r="A18" s="71">
        <v>13</v>
      </c>
      <c r="B18" s="31"/>
      <c r="C18" s="26" t="s">
        <v>125</v>
      </c>
      <c r="D18" s="26" t="s">
        <v>126</v>
      </c>
      <c r="E18" s="26" t="s">
        <v>57</v>
      </c>
      <c r="F18" s="27" t="s">
        <v>44</v>
      </c>
      <c r="G18" s="27" t="s">
        <v>32</v>
      </c>
      <c r="H18" s="27" t="s">
        <v>33</v>
      </c>
      <c r="I18" s="59" t="s">
        <v>6</v>
      </c>
      <c r="J18" s="26" t="s">
        <v>110</v>
      </c>
      <c r="K18" s="72">
        <v>50000</v>
      </c>
      <c r="L18" s="72">
        <v>42500</v>
      </c>
      <c r="M18" s="34" t="s">
        <v>93</v>
      </c>
      <c r="N18" s="34">
        <v>50000</v>
      </c>
      <c r="O18" s="31">
        <v>1</v>
      </c>
      <c r="P18" s="31">
        <v>50000</v>
      </c>
      <c r="Q18" s="31" t="s">
        <v>93</v>
      </c>
      <c r="R18" s="31">
        <v>20</v>
      </c>
    </row>
    <row r="19" spans="1:18" ht="30">
      <c r="A19" s="71">
        <v>14</v>
      </c>
      <c r="B19" s="31"/>
      <c r="C19" s="26" t="s">
        <v>127</v>
      </c>
      <c r="D19" s="26" t="s">
        <v>128</v>
      </c>
      <c r="E19" s="26" t="s">
        <v>37</v>
      </c>
      <c r="F19" s="27" t="s">
        <v>44</v>
      </c>
      <c r="G19" s="27" t="s">
        <v>32</v>
      </c>
      <c r="H19" s="27" t="s">
        <v>33</v>
      </c>
      <c r="I19" s="59" t="s">
        <v>6</v>
      </c>
      <c r="J19" s="26" t="s">
        <v>129</v>
      </c>
      <c r="K19" s="72">
        <v>50000</v>
      </c>
      <c r="L19" s="72">
        <v>42500</v>
      </c>
      <c r="M19" s="34" t="s">
        <v>93</v>
      </c>
      <c r="N19" s="34">
        <v>50000</v>
      </c>
      <c r="O19" s="31">
        <v>1</v>
      </c>
      <c r="P19" s="31">
        <v>50000</v>
      </c>
      <c r="Q19" s="31" t="s">
        <v>93</v>
      </c>
      <c r="R19" s="31">
        <v>20</v>
      </c>
    </row>
    <row r="20" spans="1:18" ht="30">
      <c r="A20" s="71">
        <v>15</v>
      </c>
      <c r="B20" s="31"/>
      <c r="C20" s="26" t="s">
        <v>130</v>
      </c>
      <c r="D20" s="26" t="s">
        <v>131</v>
      </c>
      <c r="E20" s="26" t="s">
        <v>132</v>
      </c>
      <c r="F20" s="27" t="s">
        <v>44</v>
      </c>
      <c r="G20" s="27" t="s">
        <v>32</v>
      </c>
      <c r="H20" s="27" t="s">
        <v>33</v>
      </c>
      <c r="I20" s="59" t="s">
        <v>5</v>
      </c>
      <c r="J20" s="26" t="s">
        <v>133</v>
      </c>
      <c r="K20" s="72">
        <v>100000</v>
      </c>
      <c r="L20" s="72">
        <v>85000</v>
      </c>
      <c r="M20" s="34" t="s">
        <v>93</v>
      </c>
      <c r="N20" s="34">
        <v>100000</v>
      </c>
      <c r="O20" s="31">
        <v>1</v>
      </c>
      <c r="P20" s="31">
        <v>100000</v>
      </c>
      <c r="Q20" s="31" t="s">
        <v>93</v>
      </c>
      <c r="R20" s="31">
        <v>20</v>
      </c>
    </row>
    <row r="21" spans="1:18">
      <c r="A21" s="71">
        <v>16</v>
      </c>
      <c r="B21" s="31"/>
      <c r="C21" s="26" t="s">
        <v>134</v>
      </c>
      <c r="D21" s="26" t="s">
        <v>135</v>
      </c>
      <c r="E21" s="26" t="s">
        <v>136</v>
      </c>
      <c r="F21" s="27" t="s">
        <v>44</v>
      </c>
      <c r="G21" s="27" t="s">
        <v>32</v>
      </c>
      <c r="H21" s="27" t="s">
        <v>33</v>
      </c>
      <c r="I21" s="59" t="s">
        <v>5</v>
      </c>
      <c r="J21" s="26" t="s">
        <v>137</v>
      </c>
      <c r="K21" s="72">
        <v>50000</v>
      </c>
      <c r="L21" s="72">
        <v>42500</v>
      </c>
      <c r="M21" s="34" t="s">
        <v>93</v>
      </c>
      <c r="N21" s="34">
        <v>50000</v>
      </c>
      <c r="O21" s="31">
        <v>1</v>
      </c>
      <c r="P21" s="31">
        <v>50000</v>
      </c>
      <c r="Q21" s="31" t="s">
        <v>93</v>
      </c>
      <c r="R21" s="31">
        <v>20</v>
      </c>
    </row>
    <row r="22" spans="1:18">
      <c r="K22">
        <f>SUM(K6:K21)</f>
        <v>1100000</v>
      </c>
      <c r="L22">
        <f>SUM(L6:L21)</f>
        <v>935000</v>
      </c>
      <c r="N22">
        <f>SUM(N6:N21)</f>
        <v>1100000</v>
      </c>
    </row>
    <row r="23" spans="1:18">
      <c r="K23">
        <f>K22*0.95</f>
        <v>1045000</v>
      </c>
    </row>
    <row r="24" spans="1:18">
      <c r="K24" s="372">
        <v>117500</v>
      </c>
    </row>
    <row r="25" spans="1:18">
      <c r="K25">
        <f>K23+K24</f>
        <v>1162500</v>
      </c>
    </row>
  </sheetData>
  <mergeCells count="4">
    <mergeCell ref="A1:R1"/>
    <mergeCell ref="A2:R2"/>
    <mergeCell ref="A3:R3"/>
    <mergeCell ref="A4:R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17"/>
  <sheetViews>
    <sheetView topLeftCell="A11" workbookViewId="0">
      <selection activeCell="L30" sqref="L30"/>
    </sheetView>
  </sheetViews>
  <sheetFormatPr defaultRowHeight="15"/>
  <sheetData>
    <row r="1" spans="1:19" ht="18.75">
      <c r="A1" s="424" t="s">
        <v>0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</row>
    <row r="2" spans="1:19" ht="18.75">
      <c r="A2" s="424" t="s">
        <v>1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</row>
    <row r="3" spans="1:19" ht="18.75">
      <c r="A3" s="424" t="s">
        <v>138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4"/>
      <c r="Q3" s="424"/>
      <c r="R3" s="424"/>
    </row>
    <row r="4" spans="1:19" ht="18.75">
      <c r="A4" s="492" t="s">
        <v>190</v>
      </c>
      <c r="B4" s="492"/>
      <c r="C4" s="492"/>
      <c r="D4" s="492"/>
      <c r="E4" s="492"/>
      <c r="F4" s="492"/>
      <c r="G4" s="492"/>
      <c r="H4" s="492"/>
      <c r="I4" s="492"/>
      <c r="J4" s="492"/>
      <c r="K4" s="492"/>
      <c r="L4" s="492"/>
      <c r="M4" s="492"/>
      <c r="N4" s="492"/>
      <c r="O4" s="492"/>
      <c r="P4" s="492"/>
      <c r="Q4" s="492"/>
      <c r="R4" s="492"/>
    </row>
    <row r="5" spans="1:19" ht="60">
      <c r="A5" s="71" t="s">
        <v>140</v>
      </c>
      <c r="B5" s="71" t="s">
        <v>141</v>
      </c>
      <c r="C5" s="78" t="s">
        <v>142</v>
      </c>
      <c r="D5" s="71" t="s">
        <v>143</v>
      </c>
      <c r="E5" s="71" t="s">
        <v>144</v>
      </c>
      <c r="F5" s="71" t="s">
        <v>9</v>
      </c>
      <c r="G5" s="71" t="s">
        <v>145</v>
      </c>
      <c r="H5" s="71" t="s">
        <v>146</v>
      </c>
      <c r="I5" s="71" t="s">
        <v>147</v>
      </c>
      <c r="J5" s="79" t="s">
        <v>191</v>
      </c>
      <c r="K5" s="79" t="s">
        <v>192</v>
      </c>
      <c r="L5" s="79" t="s">
        <v>193</v>
      </c>
      <c r="M5" s="79" t="s">
        <v>194</v>
      </c>
      <c r="N5" s="79" t="s">
        <v>195</v>
      </c>
      <c r="O5" s="79" t="s">
        <v>196</v>
      </c>
      <c r="P5" s="79" t="s">
        <v>152</v>
      </c>
      <c r="Q5" s="79" t="s">
        <v>151</v>
      </c>
      <c r="R5" s="79" t="s">
        <v>153</v>
      </c>
    </row>
    <row r="6" spans="1:19" ht="60">
      <c r="A6" s="71">
        <v>1</v>
      </c>
      <c r="B6" s="27"/>
      <c r="C6" s="73" t="s">
        <v>154</v>
      </c>
      <c r="D6" s="66" t="s">
        <v>130</v>
      </c>
      <c r="E6" s="66" t="s">
        <v>57</v>
      </c>
      <c r="F6" s="74" t="s">
        <v>44</v>
      </c>
      <c r="G6" s="59" t="s">
        <v>32</v>
      </c>
      <c r="H6" s="59" t="s">
        <v>33</v>
      </c>
      <c r="I6" s="59" t="s">
        <v>6</v>
      </c>
      <c r="J6" s="66" t="s">
        <v>155</v>
      </c>
      <c r="K6" s="66" t="s">
        <v>156</v>
      </c>
      <c r="L6" s="66" t="s">
        <v>157</v>
      </c>
      <c r="M6" s="66" t="s">
        <v>158</v>
      </c>
      <c r="N6" s="27">
        <v>100000</v>
      </c>
      <c r="O6" s="74" t="s">
        <v>159</v>
      </c>
      <c r="P6" s="27">
        <v>50000</v>
      </c>
      <c r="Q6" s="74" t="s">
        <v>160</v>
      </c>
      <c r="R6" s="27" t="s">
        <v>161</v>
      </c>
      <c r="S6">
        <f>P6*0.9</f>
        <v>45000</v>
      </c>
    </row>
    <row r="7" spans="1:19" ht="105">
      <c r="A7" s="71">
        <v>2</v>
      </c>
      <c r="B7" s="27"/>
      <c r="C7" s="73" t="s">
        <v>162</v>
      </c>
      <c r="D7" s="66" t="s">
        <v>130</v>
      </c>
      <c r="E7" s="66" t="s">
        <v>57</v>
      </c>
      <c r="F7" s="74" t="s">
        <v>44</v>
      </c>
      <c r="G7" s="59" t="s">
        <v>32</v>
      </c>
      <c r="H7" s="59" t="s">
        <v>33</v>
      </c>
      <c r="I7" s="59" t="s">
        <v>6</v>
      </c>
      <c r="J7" s="66" t="s">
        <v>163</v>
      </c>
      <c r="K7" s="66" t="s">
        <v>164</v>
      </c>
      <c r="L7" s="66" t="s">
        <v>165</v>
      </c>
      <c r="M7" s="66" t="s">
        <v>158</v>
      </c>
      <c r="N7" s="27">
        <v>150000</v>
      </c>
      <c r="O7" s="74" t="s">
        <v>159</v>
      </c>
      <c r="P7" s="27">
        <v>50000</v>
      </c>
      <c r="Q7" s="74" t="s">
        <v>160</v>
      </c>
      <c r="R7" s="27" t="s">
        <v>161</v>
      </c>
      <c r="S7">
        <f t="shared" ref="S7:S12" si="0">P7*0.9</f>
        <v>45000</v>
      </c>
    </row>
    <row r="8" spans="1:19" ht="120">
      <c r="A8" s="71">
        <v>3</v>
      </c>
      <c r="B8" s="27"/>
      <c r="C8" s="73" t="s">
        <v>166</v>
      </c>
      <c r="D8" s="66" t="s">
        <v>167</v>
      </c>
      <c r="E8" s="66" t="s">
        <v>37</v>
      </c>
      <c r="F8" s="74" t="s">
        <v>44</v>
      </c>
      <c r="G8" s="59" t="s">
        <v>32</v>
      </c>
      <c r="H8" s="59" t="s">
        <v>33</v>
      </c>
      <c r="I8" s="59" t="s">
        <v>6</v>
      </c>
      <c r="J8" s="66" t="s">
        <v>168</v>
      </c>
      <c r="K8" s="66" t="s">
        <v>156</v>
      </c>
      <c r="L8" s="66" t="s">
        <v>56</v>
      </c>
      <c r="M8" s="66" t="s">
        <v>169</v>
      </c>
      <c r="N8" s="27">
        <v>200000</v>
      </c>
      <c r="O8" s="27" t="s">
        <v>170</v>
      </c>
      <c r="P8" s="27">
        <v>50000</v>
      </c>
      <c r="Q8" s="74" t="s">
        <v>160</v>
      </c>
      <c r="R8" s="27" t="s">
        <v>171</v>
      </c>
      <c r="S8">
        <f t="shared" si="0"/>
        <v>45000</v>
      </c>
    </row>
    <row r="9" spans="1:19" ht="60">
      <c r="A9" s="71">
        <v>4</v>
      </c>
      <c r="B9" s="31"/>
      <c r="C9" s="73" t="s">
        <v>172</v>
      </c>
      <c r="D9" s="66" t="s">
        <v>173</v>
      </c>
      <c r="E9" s="66" t="s">
        <v>57</v>
      </c>
      <c r="F9" s="71" t="s">
        <v>44</v>
      </c>
      <c r="G9" s="59" t="s">
        <v>32</v>
      </c>
      <c r="H9" s="59" t="s">
        <v>33</v>
      </c>
      <c r="I9" s="59" t="s">
        <v>6</v>
      </c>
      <c r="J9" s="66" t="s">
        <v>174</v>
      </c>
      <c r="K9" s="75" t="s">
        <v>175</v>
      </c>
      <c r="L9" s="66" t="s">
        <v>56</v>
      </c>
      <c r="M9" s="75" t="s">
        <v>158</v>
      </c>
      <c r="N9" s="31">
        <v>200000</v>
      </c>
      <c r="O9" s="31" t="s">
        <v>176</v>
      </c>
      <c r="P9" s="76">
        <v>50000</v>
      </c>
      <c r="Q9" s="31" t="s">
        <v>93</v>
      </c>
      <c r="R9" s="31">
        <v>1</v>
      </c>
      <c r="S9">
        <f t="shared" si="0"/>
        <v>45000</v>
      </c>
    </row>
    <row r="10" spans="1:19" ht="75">
      <c r="A10" s="71">
        <v>5</v>
      </c>
      <c r="B10" s="31"/>
      <c r="C10" s="73" t="s">
        <v>177</v>
      </c>
      <c r="D10" s="66" t="s">
        <v>178</v>
      </c>
      <c r="E10" s="66" t="s">
        <v>37</v>
      </c>
      <c r="F10" s="71" t="s">
        <v>44</v>
      </c>
      <c r="G10" s="59" t="s">
        <v>32</v>
      </c>
      <c r="H10" s="59" t="s">
        <v>33</v>
      </c>
      <c r="I10" s="59" t="s">
        <v>6</v>
      </c>
      <c r="J10" s="66" t="s">
        <v>179</v>
      </c>
      <c r="K10" s="75" t="s">
        <v>175</v>
      </c>
      <c r="L10" s="66" t="s">
        <v>54</v>
      </c>
      <c r="M10" s="75" t="s">
        <v>169</v>
      </c>
      <c r="N10" s="31">
        <v>200000</v>
      </c>
      <c r="O10" s="31" t="s">
        <v>180</v>
      </c>
      <c r="P10" s="76">
        <v>50000</v>
      </c>
      <c r="Q10" s="31" t="s">
        <v>93</v>
      </c>
      <c r="R10" s="31">
        <v>2</v>
      </c>
      <c r="S10">
        <f t="shared" si="0"/>
        <v>45000</v>
      </c>
    </row>
    <row r="11" spans="1:19" ht="45">
      <c r="A11" s="71">
        <v>6</v>
      </c>
      <c r="B11" s="31"/>
      <c r="C11" s="73" t="s">
        <v>181</v>
      </c>
      <c r="D11" s="66" t="s">
        <v>182</v>
      </c>
      <c r="E11" s="66" t="s">
        <v>50</v>
      </c>
      <c r="F11" s="71" t="s">
        <v>44</v>
      </c>
      <c r="G11" s="59" t="s">
        <v>32</v>
      </c>
      <c r="H11" s="59" t="s">
        <v>33</v>
      </c>
      <c r="I11" s="59" t="s">
        <v>6</v>
      </c>
      <c r="J11" s="66" t="s">
        <v>183</v>
      </c>
      <c r="K11" s="75" t="s">
        <v>184</v>
      </c>
      <c r="L11" s="66" t="s">
        <v>185</v>
      </c>
      <c r="M11" s="75" t="s">
        <v>158</v>
      </c>
      <c r="N11" s="31">
        <v>150000</v>
      </c>
      <c r="O11" s="31" t="s">
        <v>180</v>
      </c>
      <c r="P11" s="76">
        <v>50000</v>
      </c>
      <c r="Q11" s="31" t="s">
        <v>93</v>
      </c>
      <c r="R11" s="31">
        <v>3</v>
      </c>
      <c r="S11">
        <f t="shared" si="0"/>
        <v>45000</v>
      </c>
    </row>
    <row r="12" spans="1:19" ht="60">
      <c r="A12" s="71">
        <v>7</v>
      </c>
      <c r="B12" s="31"/>
      <c r="C12" s="77" t="s">
        <v>186</v>
      </c>
      <c r="D12" s="66" t="s">
        <v>187</v>
      </c>
      <c r="E12" s="66" t="s">
        <v>188</v>
      </c>
      <c r="F12" s="71" t="s">
        <v>44</v>
      </c>
      <c r="G12" s="59" t="s">
        <v>32</v>
      </c>
      <c r="H12" s="59" t="s">
        <v>33</v>
      </c>
      <c r="I12" s="59" t="s">
        <v>5</v>
      </c>
      <c r="J12" s="66" t="s">
        <v>189</v>
      </c>
      <c r="K12" s="75" t="s">
        <v>175</v>
      </c>
      <c r="L12" s="66" t="s">
        <v>56</v>
      </c>
      <c r="M12" s="75" t="s">
        <v>169</v>
      </c>
      <c r="N12" s="31">
        <v>200000</v>
      </c>
      <c r="O12" s="31" t="s">
        <v>180</v>
      </c>
      <c r="P12" s="76">
        <v>50000</v>
      </c>
      <c r="Q12" s="31" t="s">
        <v>93</v>
      </c>
      <c r="R12" s="31">
        <v>2</v>
      </c>
      <c r="S12">
        <f t="shared" si="0"/>
        <v>45000</v>
      </c>
    </row>
    <row r="13" spans="1:19">
      <c r="P13">
        <f>SUM(P6:P12)</f>
        <v>350000</v>
      </c>
    </row>
    <row r="14" spans="1:19">
      <c r="P14">
        <f>P13*0.05</f>
        <v>17500</v>
      </c>
    </row>
    <row r="15" spans="1:19">
      <c r="P15">
        <f>P13-P14</f>
        <v>332500</v>
      </c>
    </row>
    <row r="16" spans="1:19">
      <c r="P16">
        <v>47500</v>
      </c>
    </row>
    <row r="17" spans="16:16">
      <c r="P17">
        <f>P15+P16</f>
        <v>380000</v>
      </c>
    </row>
  </sheetData>
  <mergeCells count="4">
    <mergeCell ref="A1:R1"/>
    <mergeCell ref="A2:R2"/>
    <mergeCell ref="A3:R3"/>
    <mergeCell ref="A4:R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71"/>
  <sheetViews>
    <sheetView topLeftCell="A51" workbookViewId="0">
      <selection activeCell="K72" sqref="K72"/>
    </sheetView>
  </sheetViews>
  <sheetFormatPr defaultRowHeight="15"/>
  <sheetData>
    <row r="1" spans="1:18" ht="18.75">
      <c r="A1" s="424" t="s">
        <v>0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</row>
    <row r="2" spans="1:18" ht="18.75">
      <c r="A2" s="424" t="s">
        <v>1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</row>
    <row r="3" spans="1:18" ht="18.75">
      <c r="A3" s="424" t="s">
        <v>138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4"/>
      <c r="Q3" s="424"/>
      <c r="R3" s="424"/>
    </row>
    <row r="4" spans="1:18" ht="18.75">
      <c r="A4" s="493" t="s">
        <v>197</v>
      </c>
      <c r="B4" s="493"/>
      <c r="C4" s="493"/>
      <c r="D4" s="493"/>
      <c r="E4" s="493"/>
      <c r="F4" s="493"/>
      <c r="G4" s="493"/>
      <c r="H4" s="80"/>
      <c r="I4" s="80"/>
      <c r="J4" s="7"/>
      <c r="K4" s="81"/>
      <c r="L4" s="82"/>
      <c r="M4" s="83"/>
      <c r="N4" s="83"/>
      <c r="O4" s="84"/>
      <c r="P4" s="9"/>
      <c r="Q4" s="9"/>
      <c r="R4" s="10" t="s">
        <v>198</v>
      </c>
    </row>
    <row r="5" spans="1:18" ht="22.5">
      <c r="A5" s="85"/>
      <c r="B5" s="85"/>
      <c r="C5" s="85"/>
      <c r="D5" s="85"/>
      <c r="E5" s="85"/>
      <c r="F5" s="86"/>
      <c r="G5" s="86"/>
      <c r="H5" s="86"/>
      <c r="I5" s="86"/>
      <c r="J5" s="87"/>
      <c r="K5" s="88"/>
      <c r="L5" s="88"/>
      <c r="M5" s="89"/>
      <c r="N5" s="89"/>
      <c r="O5" s="90"/>
      <c r="P5" s="90"/>
      <c r="Q5" s="90" t="s">
        <v>199</v>
      </c>
      <c r="R5" s="91"/>
    </row>
    <row r="6" spans="1:18" ht="22.5">
      <c r="A6" s="494" t="s">
        <v>200</v>
      </c>
      <c r="B6" s="494"/>
      <c r="C6" s="85"/>
      <c r="D6" s="85"/>
      <c r="E6" s="85"/>
      <c r="F6" s="86"/>
      <c r="G6" s="86"/>
      <c r="H6" s="86"/>
      <c r="I6" s="86"/>
      <c r="J6" s="87"/>
      <c r="K6" s="88"/>
      <c r="L6" s="88"/>
      <c r="M6" s="89"/>
      <c r="N6" s="89"/>
      <c r="O6" s="90"/>
      <c r="P6" s="90"/>
      <c r="Q6" s="90" t="s">
        <v>201</v>
      </c>
      <c r="R6" s="91"/>
    </row>
    <row r="7" spans="1:18" ht="60">
      <c r="A7" s="92" t="s">
        <v>140</v>
      </c>
      <c r="B7" s="92" t="s">
        <v>141</v>
      </c>
      <c r="C7" s="92" t="s">
        <v>142</v>
      </c>
      <c r="D7" s="92" t="s">
        <v>143</v>
      </c>
      <c r="E7" s="92" t="s">
        <v>144</v>
      </c>
      <c r="F7" s="93" t="s">
        <v>9</v>
      </c>
      <c r="G7" s="93" t="s">
        <v>145</v>
      </c>
      <c r="H7" s="93" t="s">
        <v>146</v>
      </c>
      <c r="I7" s="93" t="s">
        <v>147</v>
      </c>
      <c r="J7" s="27" t="s">
        <v>148</v>
      </c>
      <c r="K7" s="94" t="s">
        <v>149</v>
      </c>
      <c r="L7" s="95" t="s">
        <v>150</v>
      </c>
      <c r="M7" s="95" t="s">
        <v>151</v>
      </c>
      <c r="N7" s="95" t="s">
        <v>152</v>
      </c>
      <c r="O7" s="27" t="s">
        <v>153</v>
      </c>
      <c r="P7" s="27" t="s">
        <v>152</v>
      </c>
      <c r="Q7" s="27" t="s">
        <v>151</v>
      </c>
      <c r="R7" s="71" t="s">
        <v>153</v>
      </c>
    </row>
    <row r="8" spans="1:18" ht="49.5">
      <c r="A8" s="31">
        <v>1</v>
      </c>
      <c r="B8" s="96"/>
      <c r="C8" s="97" t="s">
        <v>202</v>
      </c>
      <c r="D8" s="97" t="s">
        <v>203</v>
      </c>
      <c r="E8" s="97" t="s">
        <v>204</v>
      </c>
      <c r="F8" s="98" t="s">
        <v>44</v>
      </c>
      <c r="G8" s="99" t="s">
        <v>32</v>
      </c>
      <c r="H8" s="99" t="s">
        <v>33</v>
      </c>
      <c r="I8" s="99" t="s">
        <v>6</v>
      </c>
      <c r="J8" s="97" t="s">
        <v>205</v>
      </c>
      <c r="K8" s="98">
        <v>50000</v>
      </c>
      <c r="L8" s="98">
        <v>45000</v>
      </c>
      <c r="M8" s="100" t="s">
        <v>206</v>
      </c>
      <c r="N8" s="100">
        <v>50000</v>
      </c>
      <c r="O8" s="100">
        <v>1</v>
      </c>
      <c r="P8" s="100">
        <v>50000</v>
      </c>
      <c r="Q8" s="100" t="s">
        <v>206</v>
      </c>
      <c r="R8" s="101">
        <v>20</v>
      </c>
    </row>
    <row r="9" spans="1:18" ht="82.5">
      <c r="A9" s="31">
        <v>2</v>
      </c>
      <c r="B9" s="96"/>
      <c r="C9" s="97" t="s">
        <v>207</v>
      </c>
      <c r="D9" s="97" t="s">
        <v>208</v>
      </c>
      <c r="E9" s="97" t="s">
        <v>209</v>
      </c>
      <c r="F9" s="98" t="s">
        <v>44</v>
      </c>
      <c r="G9" s="99" t="s">
        <v>32</v>
      </c>
      <c r="H9" s="99" t="s">
        <v>33</v>
      </c>
      <c r="I9" s="99" t="s">
        <v>6</v>
      </c>
      <c r="J9" s="97" t="s">
        <v>210</v>
      </c>
      <c r="K9" s="98">
        <v>50000</v>
      </c>
      <c r="L9" s="98">
        <v>45000</v>
      </c>
      <c r="M9" s="100" t="s">
        <v>206</v>
      </c>
      <c r="N9" s="100">
        <v>50000</v>
      </c>
      <c r="O9" s="100">
        <v>1</v>
      </c>
      <c r="P9" s="100">
        <v>50000</v>
      </c>
      <c r="Q9" s="100" t="s">
        <v>206</v>
      </c>
      <c r="R9" s="101">
        <v>20</v>
      </c>
    </row>
    <row r="10" spans="1:18" ht="49.5">
      <c r="A10" s="31">
        <v>3</v>
      </c>
      <c r="B10" s="96"/>
      <c r="C10" s="97" t="s">
        <v>211</v>
      </c>
      <c r="D10" s="97" t="s">
        <v>212</v>
      </c>
      <c r="E10" s="97" t="s">
        <v>213</v>
      </c>
      <c r="F10" s="98" t="s">
        <v>44</v>
      </c>
      <c r="G10" s="99" t="s">
        <v>32</v>
      </c>
      <c r="H10" s="99" t="s">
        <v>33</v>
      </c>
      <c r="I10" s="99" t="s">
        <v>6</v>
      </c>
      <c r="J10" s="97" t="s">
        <v>214</v>
      </c>
      <c r="K10" s="98">
        <v>50000</v>
      </c>
      <c r="L10" s="98">
        <v>45000</v>
      </c>
      <c r="M10" s="100" t="s">
        <v>206</v>
      </c>
      <c r="N10" s="100">
        <v>50000</v>
      </c>
      <c r="O10" s="100">
        <v>1</v>
      </c>
      <c r="P10" s="100">
        <v>50000</v>
      </c>
      <c r="Q10" s="100" t="s">
        <v>206</v>
      </c>
      <c r="R10" s="101">
        <v>20</v>
      </c>
    </row>
    <row r="11" spans="1:18" ht="33">
      <c r="A11" s="31">
        <v>4</v>
      </c>
      <c r="B11" s="96"/>
      <c r="C11" s="97" t="s">
        <v>215</v>
      </c>
      <c r="D11" s="97" t="s">
        <v>216</v>
      </c>
      <c r="E11" s="97" t="s">
        <v>217</v>
      </c>
      <c r="F11" s="98" t="s">
        <v>44</v>
      </c>
      <c r="G11" s="99" t="s">
        <v>32</v>
      </c>
      <c r="H11" s="99" t="s">
        <v>33</v>
      </c>
      <c r="I11" s="99" t="s">
        <v>6</v>
      </c>
      <c r="J11" s="97" t="s">
        <v>218</v>
      </c>
      <c r="K11" s="98">
        <v>50000</v>
      </c>
      <c r="L11" s="98">
        <v>45000</v>
      </c>
      <c r="M11" s="100" t="s">
        <v>206</v>
      </c>
      <c r="N11" s="100">
        <v>50000</v>
      </c>
      <c r="O11" s="100">
        <v>1</v>
      </c>
      <c r="P11" s="100">
        <v>50000</v>
      </c>
      <c r="Q11" s="100" t="s">
        <v>206</v>
      </c>
      <c r="R11" s="101">
        <v>20</v>
      </c>
    </row>
    <row r="12" spans="1:18" ht="49.5">
      <c r="A12" s="31">
        <v>5</v>
      </c>
      <c r="B12" s="96"/>
      <c r="C12" s="97" t="s">
        <v>219</v>
      </c>
      <c r="D12" s="97" t="s">
        <v>220</v>
      </c>
      <c r="E12" s="97" t="s">
        <v>221</v>
      </c>
      <c r="F12" s="98" t="s">
        <v>44</v>
      </c>
      <c r="G12" s="99" t="s">
        <v>32</v>
      </c>
      <c r="H12" s="99" t="s">
        <v>33</v>
      </c>
      <c r="I12" s="99" t="s">
        <v>6</v>
      </c>
      <c r="J12" s="97" t="s">
        <v>222</v>
      </c>
      <c r="K12" s="98">
        <v>50000</v>
      </c>
      <c r="L12" s="98">
        <v>45000</v>
      </c>
      <c r="M12" s="100" t="s">
        <v>206</v>
      </c>
      <c r="N12" s="100">
        <v>50000</v>
      </c>
      <c r="O12" s="100">
        <v>1</v>
      </c>
      <c r="P12" s="100">
        <v>50000</v>
      </c>
      <c r="Q12" s="100" t="s">
        <v>206</v>
      </c>
      <c r="R12" s="101">
        <v>20</v>
      </c>
    </row>
    <row r="13" spans="1:18" ht="33">
      <c r="A13" s="31">
        <v>6</v>
      </c>
      <c r="B13" s="96"/>
      <c r="C13" s="97" t="s">
        <v>223</v>
      </c>
      <c r="D13" s="97" t="s">
        <v>111</v>
      </c>
      <c r="E13" s="97" t="s">
        <v>217</v>
      </c>
      <c r="F13" s="98" t="s">
        <v>44</v>
      </c>
      <c r="G13" s="99" t="s">
        <v>32</v>
      </c>
      <c r="H13" s="99" t="s">
        <v>33</v>
      </c>
      <c r="I13" s="99" t="s">
        <v>6</v>
      </c>
      <c r="J13" s="97" t="s">
        <v>224</v>
      </c>
      <c r="K13" s="98">
        <v>50000</v>
      </c>
      <c r="L13" s="98">
        <v>45000</v>
      </c>
      <c r="M13" s="100" t="s">
        <v>206</v>
      </c>
      <c r="N13" s="100">
        <v>50000</v>
      </c>
      <c r="O13" s="100">
        <v>1</v>
      </c>
      <c r="P13" s="100">
        <v>50000</v>
      </c>
      <c r="Q13" s="100" t="s">
        <v>206</v>
      </c>
      <c r="R13" s="101">
        <v>20</v>
      </c>
    </row>
    <row r="14" spans="1:18" ht="33">
      <c r="A14" s="31">
        <v>7</v>
      </c>
      <c r="B14" s="96"/>
      <c r="C14" s="97" t="s">
        <v>225</v>
      </c>
      <c r="D14" s="97" t="s">
        <v>226</v>
      </c>
      <c r="E14" s="97" t="s">
        <v>227</v>
      </c>
      <c r="F14" s="98" t="s">
        <v>44</v>
      </c>
      <c r="G14" s="99" t="s">
        <v>32</v>
      </c>
      <c r="H14" s="99" t="s">
        <v>33</v>
      </c>
      <c r="I14" s="99" t="s">
        <v>6</v>
      </c>
      <c r="J14" s="97" t="s">
        <v>210</v>
      </c>
      <c r="K14" s="98">
        <v>50000</v>
      </c>
      <c r="L14" s="98">
        <v>45000</v>
      </c>
      <c r="M14" s="100" t="s">
        <v>206</v>
      </c>
      <c r="N14" s="100">
        <v>50000</v>
      </c>
      <c r="O14" s="100">
        <v>1</v>
      </c>
      <c r="P14" s="100">
        <v>50000</v>
      </c>
      <c r="Q14" s="100" t="s">
        <v>206</v>
      </c>
      <c r="R14" s="101">
        <v>20</v>
      </c>
    </row>
    <row r="15" spans="1:18" ht="49.5">
      <c r="A15" s="31">
        <v>8</v>
      </c>
      <c r="B15" s="96"/>
      <c r="C15" s="97" t="s">
        <v>228</v>
      </c>
      <c r="D15" s="97" t="s">
        <v>229</v>
      </c>
      <c r="E15" s="97" t="s">
        <v>230</v>
      </c>
      <c r="F15" s="98" t="s">
        <v>44</v>
      </c>
      <c r="G15" s="99" t="s">
        <v>32</v>
      </c>
      <c r="H15" s="99" t="s">
        <v>33</v>
      </c>
      <c r="I15" s="99" t="s">
        <v>6</v>
      </c>
      <c r="J15" s="97" t="s">
        <v>231</v>
      </c>
      <c r="K15" s="98">
        <v>50000</v>
      </c>
      <c r="L15" s="98">
        <v>45000</v>
      </c>
      <c r="M15" s="100" t="s">
        <v>206</v>
      </c>
      <c r="N15" s="100">
        <v>50000</v>
      </c>
      <c r="O15" s="100">
        <v>1</v>
      </c>
      <c r="P15" s="100">
        <v>50000</v>
      </c>
      <c r="Q15" s="100" t="s">
        <v>206</v>
      </c>
      <c r="R15" s="101">
        <v>20</v>
      </c>
    </row>
    <row r="16" spans="1:18" ht="33">
      <c r="A16" s="31">
        <v>9</v>
      </c>
      <c r="B16" s="93"/>
      <c r="C16" s="97" t="s">
        <v>232</v>
      </c>
      <c r="D16" s="97" t="s">
        <v>233</v>
      </c>
      <c r="E16" s="97" t="s">
        <v>234</v>
      </c>
      <c r="F16" s="98" t="s">
        <v>44</v>
      </c>
      <c r="G16" s="99" t="s">
        <v>32</v>
      </c>
      <c r="H16" s="99" t="s">
        <v>33</v>
      </c>
      <c r="I16" s="99" t="s">
        <v>6</v>
      </c>
      <c r="J16" s="97" t="s">
        <v>210</v>
      </c>
      <c r="K16" s="98">
        <v>50000</v>
      </c>
      <c r="L16" s="98">
        <v>45000</v>
      </c>
      <c r="M16" s="100" t="s">
        <v>206</v>
      </c>
      <c r="N16" s="100">
        <v>50000</v>
      </c>
      <c r="O16" s="100">
        <v>1</v>
      </c>
      <c r="P16" s="100">
        <v>50000</v>
      </c>
      <c r="Q16" s="100" t="s">
        <v>206</v>
      </c>
      <c r="R16" s="101">
        <v>20</v>
      </c>
    </row>
    <row r="17" spans="1:18" ht="33">
      <c r="A17" s="31">
        <v>10</v>
      </c>
      <c r="B17" s="93"/>
      <c r="C17" s="97" t="s">
        <v>235</v>
      </c>
      <c r="D17" s="97" t="s">
        <v>236</v>
      </c>
      <c r="E17" s="97" t="s">
        <v>237</v>
      </c>
      <c r="F17" s="98" t="s">
        <v>44</v>
      </c>
      <c r="G17" s="99" t="s">
        <v>32</v>
      </c>
      <c r="H17" s="99" t="s">
        <v>33</v>
      </c>
      <c r="I17" s="99" t="s">
        <v>6</v>
      </c>
      <c r="J17" s="97" t="s">
        <v>210</v>
      </c>
      <c r="K17" s="98">
        <v>50000</v>
      </c>
      <c r="L17" s="98">
        <v>45000</v>
      </c>
      <c r="M17" s="100" t="s">
        <v>206</v>
      </c>
      <c r="N17" s="100">
        <v>50000</v>
      </c>
      <c r="O17" s="100">
        <v>1</v>
      </c>
      <c r="P17" s="100">
        <v>50000</v>
      </c>
      <c r="Q17" s="100" t="s">
        <v>206</v>
      </c>
      <c r="R17" s="101">
        <v>20</v>
      </c>
    </row>
    <row r="18" spans="1:18" ht="49.5">
      <c r="A18" s="31">
        <v>11</v>
      </c>
      <c r="B18" s="93"/>
      <c r="C18" s="97" t="s">
        <v>238</v>
      </c>
      <c r="D18" s="97" t="s">
        <v>239</v>
      </c>
      <c r="E18" s="97" t="s">
        <v>221</v>
      </c>
      <c r="F18" s="98" t="s">
        <v>44</v>
      </c>
      <c r="G18" s="99" t="s">
        <v>32</v>
      </c>
      <c r="H18" s="99" t="s">
        <v>33</v>
      </c>
      <c r="I18" s="99" t="s">
        <v>6</v>
      </c>
      <c r="J18" s="97" t="s">
        <v>210</v>
      </c>
      <c r="K18" s="98">
        <v>50000</v>
      </c>
      <c r="L18" s="98">
        <v>45000</v>
      </c>
      <c r="M18" s="100" t="s">
        <v>206</v>
      </c>
      <c r="N18" s="100">
        <v>50000</v>
      </c>
      <c r="O18" s="100">
        <v>1</v>
      </c>
      <c r="P18" s="100">
        <v>50000</v>
      </c>
      <c r="Q18" s="100" t="s">
        <v>206</v>
      </c>
      <c r="R18" s="101">
        <v>20</v>
      </c>
    </row>
    <row r="19" spans="1:18" ht="49.5">
      <c r="A19" s="31">
        <v>12</v>
      </c>
      <c r="B19" s="92"/>
      <c r="C19" s="97" t="s">
        <v>240</v>
      </c>
      <c r="D19" s="97" t="s">
        <v>239</v>
      </c>
      <c r="E19" s="97" t="s">
        <v>221</v>
      </c>
      <c r="F19" s="98" t="s">
        <v>44</v>
      </c>
      <c r="G19" s="99" t="s">
        <v>32</v>
      </c>
      <c r="H19" s="99" t="s">
        <v>33</v>
      </c>
      <c r="I19" s="99" t="s">
        <v>6</v>
      </c>
      <c r="J19" s="97" t="s">
        <v>241</v>
      </c>
      <c r="K19" s="98">
        <v>50000</v>
      </c>
      <c r="L19" s="98">
        <v>45000</v>
      </c>
      <c r="M19" s="100" t="s">
        <v>242</v>
      </c>
      <c r="N19" s="100">
        <v>50000</v>
      </c>
      <c r="O19" s="100">
        <v>1</v>
      </c>
      <c r="P19" s="100">
        <v>50000</v>
      </c>
      <c r="Q19" s="100" t="s">
        <v>242</v>
      </c>
      <c r="R19" s="101">
        <v>20</v>
      </c>
    </row>
    <row r="20" spans="1:18" ht="49.5">
      <c r="A20" s="31">
        <v>13</v>
      </c>
      <c r="B20" s="92"/>
      <c r="C20" s="97" t="s">
        <v>243</v>
      </c>
      <c r="D20" s="97" t="s">
        <v>244</v>
      </c>
      <c r="E20" s="97" t="s">
        <v>245</v>
      </c>
      <c r="F20" s="98" t="s">
        <v>44</v>
      </c>
      <c r="G20" s="99" t="s">
        <v>32</v>
      </c>
      <c r="H20" s="99" t="s">
        <v>33</v>
      </c>
      <c r="I20" s="99" t="s">
        <v>6</v>
      </c>
      <c r="J20" s="97" t="s">
        <v>246</v>
      </c>
      <c r="K20" s="98">
        <v>50000</v>
      </c>
      <c r="L20" s="98">
        <v>45000</v>
      </c>
      <c r="M20" s="100" t="s">
        <v>242</v>
      </c>
      <c r="N20" s="100">
        <v>50000</v>
      </c>
      <c r="O20" s="100">
        <v>1</v>
      </c>
      <c r="P20" s="100">
        <v>50000</v>
      </c>
      <c r="Q20" s="100" t="s">
        <v>242</v>
      </c>
      <c r="R20" s="101">
        <v>20</v>
      </c>
    </row>
    <row r="21" spans="1:18" ht="33">
      <c r="A21" s="31">
        <v>14</v>
      </c>
      <c r="B21" s="92"/>
      <c r="C21" s="97" t="s">
        <v>247</v>
      </c>
      <c r="D21" s="97" t="s">
        <v>248</v>
      </c>
      <c r="E21" s="97" t="s">
        <v>217</v>
      </c>
      <c r="F21" s="98" t="s">
        <v>44</v>
      </c>
      <c r="G21" s="99" t="s">
        <v>32</v>
      </c>
      <c r="H21" s="99" t="s">
        <v>33</v>
      </c>
      <c r="I21" s="99" t="s">
        <v>6</v>
      </c>
      <c r="J21" s="97" t="s">
        <v>222</v>
      </c>
      <c r="K21" s="98">
        <v>50000</v>
      </c>
      <c r="L21" s="98">
        <v>45000</v>
      </c>
      <c r="M21" s="100" t="s">
        <v>242</v>
      </c>
      <c r="N21" s="100">
        <v>50000</v>
      </c>
      <c r="O21" s="100">
        <v>1</v>
      </c>
      <c r="P21" s="100">
        <v>50000</v>
      </c>
      <c r="Q21" s="100" t="s">
        <v>242</v>
      </c>
      <c r="R21" s="101">
        <v>20</v>
      </c>
    </row>
    <row r="22" spans="1:18" ht="33">
      <c r="A22" s="31">
        <v>15</v>
      </c>
      <c r="B22" s="92"/>
      <c r="C22" s="97" t="s">
        <v>249</v>
      </c>
      <c r="D22" s="97" t="s">
        <v>250</v>
      </c>
      <c r="E22" s="97" t="s">
        <v>251</v>
      </c>
      <c r="F22" s="98" t="s">
        <v>44</v>
      </c>
      <c r="G22" s="99" t="s">
        <v>32</v>
      </c>
      <c r="H22" s="99" t="s">
        <v>33</v>
      </c>
      <c r="I22" s="99" t="s">
        <v>6</v>
      </c>
      <c r="J22" s="97" t="s">
        <v>252</v>
      </c>
      <c r="K22" s="98">
        <v>50000</v>
      </c>
      <c r="L22" s="98">
        <v>45000</v>
      </c>
      <c r="M22" s="100" t="s">
        <v>242</v>
      </c>
      <c r="N22" s="100">
        <v>50000</v>
      </c>
      <c r="O22" s="100">
        <v>1</v>
      </c>
      <c r="P22" s="100">
        <v>50000</v>
      </c>
      <c r="Q22" s="100" t="s">
        <v>242</v>
      </c>
      <c r="R22" s="101">
        <v>20</v>
      </c>
    </row>
    <row r="23" spans="1:18" ht="49.5">
      <c r="A23" s="31">
        <v>16</v>
      </c>
      <c r="B23" s="92"/>
      <c r="C23" s="97" t="s">
        <v>253</v>
      </c>
      <c r="D23" s="97" t="s">
        <v>254</v>
      </c>
      <c r="E23" s="97" t="s">
        <v>255</v>
      </c>
      <c r="F23" s="98" t="s">
        <v>44</v>
      </c>
      <c r="G23" s="99" t="s">
        <v>32</v>
      </c>
      <c r="H23" s="99" t="s">
        <v>85</v>
      </c>
      <c r="I23" s="99" t="s">
        <v>6</v>
      </c>
      <c r="J23" s="97" t="s">
        <v>210</v>
      </c>
      <c r="K23" s="98">
        <v>50000</v>
      </c>
      <c r="L23" s="98">
        <v>45000</v>
      </c>
      <c r="M23" s="100" t="s">
        <v>242</v>
      </c>
      <c r="N23" s="100">
        <v>50000</v>
      </c>
      <c r="O23" s="100">
        <v>1</v>
      </c>
      <c r="P23" s="100">
        <v>50000</v>
      </c>
      <c r="Q23" s="100" t="s">
        <v>242</v>
      </c>
      <c r="R23" s="101">
        <v>20</v>
      </c>
    </row>
    <row r="24" spans="1:18" ht="16.5">
      <c r="A24" s="31">
        <v>17</v>
      </c>
      <c r="B24" s="92"/>
      <c r="C24" s="97" t="s">
        <v>256</v>
      </c>
      <c r="D24" s="97" t="s">
        <v>257</v>
      </c>
      <c r="E24" s="97" t="s">
        <v>258</v>
      </c>
      <c r="F24" s="98" t="s">
        <v>44</v>
      </c>
      <c r="G24" s="99" t="s">
        <v>32</v>
      </c>
      <c r="H24" s="99" t="s">
        <v>33</v>
      </c>
      <c r="I24" s="99" t="s">
        <v>5</v>
      </c>
      <c r="J24" s="97" t="s">
        <v>210</v>
      </c>
      <c r="K24" s="98">
        <v>50000</v>
      </c>
      <c r="L24" s="98">
        <v>45000</v>
      </c>
      <c r="M24" s="100" t="s">
        <v>242</v>
      </c>
      <c r="N24" s="100">
        <v>50000</v>
      </c>
      <c r="O24" s="100">
        <v>1</v>
      </c>
      <c r="P24" s="100">
        <v>50000</v>
      </c>
      <c r="Q24" s="100" t="s">
        <v>242</v>
      </c>
      <c r="R24" s="101">
        <v>20</v>
      </c>
    </row>
    <row r="25" spans="1:18" ht="16.5">
      <c r="A25" s="31">
        <v>18</v>
      </c>
      <c r="B25" s="92"/>
      <c r="C25" s="97" t="s">
        <v>259</v>
      </c>
      <c r="D25" s="97" t="s">
        <v>260</v>
      </c>
      <c r="E25" s="97" t="s">
        <v>258</v>
      </c>
      <c r="F25" s="98" t="s">
        <v>44</v>
      </c>
      <c r="G25" s="99" t="s">
        <v>32</v>
      </c>
      <c r="H25" s="99" t="s">
        <v>85</v>
      </c>
      <c r="I25" s="99" t="s">
        <v>5</v>
      </c>
      <c r="J25" s="97" t="s">
        <v>210</v>
      </c>
      <c r="K25" s="98">
        <v>50000</v>
      </c>
      <c r="L25" s="98">
        <v>45000</v>
      </c>
      <c r="M25" s="100" t="s">
        <v>242</v>
      </c>
      <c r="N25" s="100">
        <v>50000</v>
      </c>
      <c r="O25" s="100">
        <v>1</v>
      </c>
      <c r="P25" s="100">
        <v>50000</v>
      </c>
      <c r="Q25" s="100" t="s">
        <v>242</v>
      </c>
      <c r="R25" s="101">
        <v>20</v>
      </c>
    </row>
    <row r="26" spans="1:18" ht="49.5">
      <c r="A26" s="31">
        <v>19</v>
      </c>
      <c r="B26" s="92"/>
      <c r="C26" s="97" t="s">
        <v>261</v>
      </c>
      <c r="D26" s="97" t="s">
        <v>262</v>
      </c>
      <c r="E26" s="97" t="s">
        <v>263</v>
      </c>
      <c r="F26" s="98" t="s">
        <v>44</v>
      </c>
      <c r="G26" s="99" t="s">
        <v>32</v>
      </c>
      <c r="H26" s="99" t="s">
        <v>33</v>
      </c>
      <c r="I26" s="99" t="s">
        <v>6</v>
      </c>
      <c r="J26" s="97" t="s">
        <v>210</v>
      </c>
      <c r="K26" s="98">
        <v>50000</v>
      </c>
      <c r="L26" s="98">
        <v>45000</v>
      </c>
      <c r="M26" s="100" t="s">
        <v>242</v>
      </c>
      <c r="N26" s="100">
        <v>50000</v>
      </c>
      <c r="O26" s="100">
        <v>1</v>
      </c>
      <c r="P26" s="100">
        <v>50000</v>
      </c>
      <c r="Q26" s="100" t="s">
        <v>242</v>
      </c>
      <c r="R26" s="101">
        <v>20</v>
      </c>
    </row>
    <row r="27" spans="1:18" ht="49.5">
      <c r="A27" s="31">
        <v>20</v>
      </c>
      <c r="B27" s="92"/>
      <c r="C27" s="97" t="s">
        <v>264</v>
      </c>
      <c r="D27" s="97" t="s">
        <v>265</v>
      </c>
      <c r="E27" s="97" t="s">
        <v>266</v>
      </c>
      <c r="F27" s="98" t="s">
        <v>44</v>
      </c>
      <c r="G27" s="99" t="s">
        <v>32</v>
      </c>
      <c r="H27" s="99" t="s">
        <v>33</v>
      </c>
      <c r="I27" s="99" t="s">
        <v>5</v>
      </c>
      <c r="J27" s="97" t="s">
        <v>210</v>
      </c>
      <c r="K27" s="98">
        <v>50000</v>
      </c>
      <c r="L27" s="98">
        <v>45000</v>
      </c>
      <c r="M27" s="100" t="s">
        <v>242</v>
      </c>
      <c r="N27" s="100">
        <v>50000</v>
      </c>
      <c r="O27" s="100">
        <v>1</v>
      </c>
      <c r="P27" s="100">
        <v>50000</v>
      </c>
      <c r="Q27" s="100" t="s">
        <v>242</v>
      </c>
      <c r="R27" s="101">
        <v>20</v>
      </c>
    </row>
    <row r="28" spans="1:18" ht="33">
      <c r="A28" s="31">
        <v>21</v>
      </c>
      <c r="B28" s="92"/>
      <c r="C28" s="97" t="s">
        <v>267</v>
      </c>
      <c r="D28" s="97" t="s">
        <v>268</v>
      </c>
      <c r="E28" s="97" t="s">
        <v>269</v>
      </c>
      <c r="F28" s="98" t="s">
        <v>44</v>
      </c>
      <c r="G28" s="99" t="s">
        <v>32</v>
      </c>
      <c r="H28" s="99" t="s">
        <v>33</v>
      </c>
      <c r="I28" s="99" t="s">
        <v>5</v>
      </c>
      <c r="J28" s="97" t="s">
        <v>270</v>
      </c>
      <c r="K28" s="98">
        <v>50000</v>
      </c>
      <c r="L28" s="98">
        <v>45000</v>
      </c>
      <c r="M28" s="100" t="s">
        <v>242</v>
      </c>
      <c r="N28" s="100">
        <v>50000</v>
      </c>
      <c r="O28" s="100">
        <v>1</v>
      </c>
      <c r="P28" s="100">
        <v>50000</v>
      </c>
      <c r="Q28" s="100" t="s">
        <v>242</v>
      </c>
      <c r="R28" s="101">
        <v>20</v>
      </c>
    </row>
    <row r="29" spans="1:18" ht="33">
      <c r="A29" s="31">
        <v>22</v>
      </c>
      <c r="B29" s="92"/>
      <c r="C29" s="97" t="s">
        <v>271</v>
      </c>
      <c r="D29" s="97" t="s">
        <v>272</v>
      </c>
      <c r="E29" s="97" t="s">
        <v>273</v>
      </c>
      <c r="F29" s="98" t="s">
        <v>44</v>
      </c>
      <c r="G29" s="99" t="s">
        <v>32</v>
      </c>
      <c r="H29" s="99" t="s">
        <v>33</v>
      </c>
      <c r="I29" s="99" t="s">
        <v>5</v>
      </c>
      <c r="J29" s="97" t="s">
        <v>274</v>
      </c>
      <c r="K29" s="98">
        <v>50000</v>
      </c>
      <c r="L29" s="98">
        <v>45000</v>
      </c>
      <c r="M29" s="100" t="s">
        <v>242</v>
      </c>
      <c r="N29" s="100">
        <v>50000</v>
      </c>
      <c r="O29" s="100">
        <v>1</v>
      </c>
      <c r="P29" s="100">
        <v>50000</v>
      </c>
      <c r="Q29" s="100" t="s">
        <v>242</v>
      </c>
      <c r="R29" s="101">
        <v>20</v>
      </c>
    </row>
    <row r="30" spans="1:18" ht="33">
      <c r="A30" s="31">
        <v>23</v>
      </c>
      <c r="B30" s="92"/>
      <c r="C30" s="97" t="s">
        <v>275</v>
      </c>
      <c r="D30" s="97" t="s">
        <v>226</v>
      </c>
      <c r="E30" s="97" t="s">
        <v>273</v>
      </c>
      <c r="F30" s="98" t="s">
        <v>44</v>
      </c>
      <c r="G30" s="99" t="s">
        <v>32</v>
      </c>
      <c r="H30" s="99" t="s">
        <v>33</v>
      </c>
      <c r="I30" s="99" t="s">
        <v>5</v>
      </c>
      <c r="J30" s="97" t="s">
        <v>276</v>
      </c>
      <c r="K30" s="98">
        <v>50000</v>
      </c>
      <c r="L30" s="98">
        <v>45000</v>
      </c>
      <c r="M30" s="100" t="s">
        <v>242</v>
      </c>
      <c r="N30" s="100">
        <v>50000</v>
      </c>
      <c r="O30" s="100">
        <v>1</v>
      </c>
      <c r="P30" s="100">
        <v>50000</v>
      </c>
      <c r="Q30" s="100" t="s">
        <v>242</v>
      </c>
      <c r="R30" s="101">
        <v>20</v>
      </c>
    </row>
    <row r="31" spans="1:18" ht="16.5">
      <c r="A31" s="31">
        <v>24</v>
      </c>
      <c r="B31" s="92"/>
      <c r="C31" s="97" t="s">
        <v>277</v>
      </c>
      <c r="D31" s="97" t="s">
        <v>278</v>
      </c>
      <c r="E31" s="97" t="s">
        <v>279</v>
      </c>
      <c r="F31" s="98" t="s">
        <v>44</v>
      </c>
      <c r="G31" s="99" t="s">
        <v>32</v>
      </c>
      <c r="H31" s="99" t="s">
        <v>85</v>
      </c>
      <c r="I31" s="99" t="s">
        <v>5</v>
      </c>
      <c r="J31" s="97" t="s">
        <v>270</v>
      </c>
      <c r="K31" s="98">
        <v>50000</v>
      </c>
      <c r="L31" s="98">
        <v>45000</v>
      </c>
      <c r="M31" s="100" t="s">
        <v>242</v>
      </c>
      <c r="N31" s="100">
        <v>50000</v>
      </c>
      <c r="O31" s="100">
        <v>1</v>
      </c>
      <c r="P31" s="100">
        <v>50000</v>
      </c>
      <c r="Q31" s="100" t="s">
        <v>242</v>
      </c>
      <c r="R31" s="101">
        <v>20</v>
      </c>
    </row>
    <row r="32" spans="1:18" ht="33">
      <c r="A32" s="31">
        <v>25</v>
      </c>
      <c r="B32" s="92"/>
      <c r="C32" s="97" t="s">
        <v>280</v>
      </c>
      <c r="D32" s="97" t="s">
        <v>118</v>
      </c>
      <c r="E32" s="97" t="s">
        <v>281</v>
      </c>
      <c r="F32" s="98" t="s">
        <v>44</v>
      </c>
      <c r="G32" s="99" t="s">
        <v>32</v>
      </c>
      <c r="H32" s="99" t="s">
        <v>33</v>
      </c>
      <c r="I32" s="99" t="s">
        <v>5</v>
      </c>
      <c r="J32" s="97" t="s">
        <v>270</v>
      </c>
      <c r="K32" s="98">
        <v>50000</v>
      </c>
      <c r="L32" s="98">
        <v>45000</v>
      </c>
      <c r="M32" s="100" t="s">
        <v>242</v>
      </c>
      <c r="N32" s="100">
        <v>50000</v>
      </c>
      <c r="O32" s="100">
        <v>1</v>
      </c>
      <c r="P32" s="100">
        <v>50000</v>
      </c>
      <c r="Q32" s="100" t="s">
        <v>242</v>
      </c>
      <c r="R32" s="101">
        <v>20</v>
      </c>
    </row>
    <row r="33" spans="1:18" ht="33">
      <c r="A33" s="31">
        <v>26</v>
      </c>
      <c r="B33" s="102"/>
      <c r="C33" s="103" t="s">
        <v>282</v>
      </c>
      <c r="D33" s="103" t="s">
        <v>283</v>
      </c>
      <c r="E33" s="97" t="s">
        <v>284</v>
      </c>
      <c r="F33" s="98" t="s">
        <v>44</v>
      </c>
      <c r="G33" s="99" t="s">
        <v>32</v>
      </c>
      <c r="H33" s="99" t="s">
        <v>33</v>
      </c>
      <c r="I33" s="99" t="s">
        <v>5</v>
      </c>
      <c r="J33" s="97" t="s">
        <v>110</v>
      </c>
      <c r="K33" s="104">
        <v>50000</v>
      </c>
      <c r="L33" s="104">
        <v>45000</v>
      </c>
      <c r="M33" s="105" t="s">
        <v>285</v>
      </c>
      <c r="N33" s="106">
        <v>50000</v>
      </c>
      <c r="O33" s="106">
        <v>1</v>
      </c>
      <c r="P33" s="106">
        <v>50000</v>
      </c>
      <c r="Q33" s="105" t="s">
        <v>285</v>
      </c>
      <c r="R33" s="101">
        <v>20</v>
      </c>
    </row>
    <row r="34" spans="1:18" ht="49.5">
      <c r="A34" s="31">
        <v>27</v>
      </c>
      <c r="B34" s="102"/>
      <c r="C34" s="103" t="s">
        <v>286</v>
      </c>
      <c r="D34" s="103" t="s">
        <v>287</v>
      </c>
      <c r="E34" s="97" t="s">
        <v>288</v>
      </c>
      <c r="F34" s="98" t="s">
        <v>44</v>
      </c>
      <c r="G34" s="99" t="s">
        <v>32</v>
      </c>
      <c r="H34" s="99" t="s">
        <v>85</v>
      </c>
      <c r="I34" s="99" t="s">
        <v>6</v>
      </c>
      <c r="J34" s="97" t="s">
        <v>110</v>
      </c>
      <c r="K34" s="104">
        <v>50000</v>
      </c>
      <c r="L34" s="104">
        <v>45000</v>
      </c>
      <c r="M34" s="105" t="s">
        <v>285</v>
      </c>
      <c r="N34" s="106">
        <v>50000</v>
      </c>
      <c r="O34" s="106">
        <v>1</v>
      </c>
      <c r="P34" s="106">
        <v>50000</v>
      </c>
      <c r="Q34" s="105" t="s">
        <v>285</v>
      </c>
      <c r="R34" s="101">
        <v>20</v>
      </c>
    </row>
    <row r="35" spans="1:18" ht="49.5">
      <c r="A35" s="31">
        <v>28</v>
      </c>
      <c r="B35" s="102"/>
      <c r="C35" s="103" t="s">
        <v>289</v>
      </c>
      <c r="D35" s="103" t="s">
        <v>290</v>
      </c>
      <c r="E35" s="97" t="s">
        <v>291</v>
      </c>
      <c r="F35" s="98" t="s">
        <v>44</v>
      </c>
      <c r="G35" s="99" t="s">
        <v>32</v>
      </c>
      <c r="H35" s="99" t="s">
        <v>33</v>
      </c>
      <c r="I35" s="99" t="s">
        <v>6</v>
      </c>
      <c r="J35" s="97" t="s">
        <v>110</v>
      </c>
      <c r="K35" s="104">
        <v>50000</v>
      </c>
      <c r="L35" s="104">
        <v>45000</v>
      </c>
      <c r="M35" s="105" t="s">
        <v>285</v>
      </c>
      <c r="N35" s="106">
        <v>50000</v>
      </c>
      <c r="O35" s="106">
        <v>1</v>
      </c>
      <c r="P35" s="106">
        <v>50000</v>
      </c>
      <c r="Q35" s="105" t="s">
        <v>285</v>
      </c>
      <c r="R35" s="101">
        <v>20</v>
      </c>
    </row>
    <row r="36" spans="1:18" ht="33">
      <c r="A36" s="31">
        <v>29</v>
      </c>
      <c r="B36" s="102"/>
      <c r="C36" s="103" t="s">
        <v>292</v>
      </c>
      <c r="D36" s="103" t="s">
        <v>293</v>
      </c>
      <c r="E36" s="97" t="s">
        <v>294</v>
      </c>
      <c r="F36" s="98" t="s">
        <v>44</v>
      </c>
      <c r="G36" s="99" t="s">
        <v>32</v>
      </c>
      <c r="H36" s="99" t="s">
        <v>33</v>
      </c>
      <c r="I36" s="99" t="s">
        <v>6</v>
      </c>
      <c r="J36" s="97" t="s">
        <v>295</v>
      </c>
      <c r="K36" s="104">
        <v>50000</v>
      </c>
      <c r="L36" s="104">
        <v>45000</v>
      </c>
      <c r="M36" s="105" t="s">
        <v>285</v>
      </c>
      <c r="N36" s="106">
        <v>50000</v>
      </c>
      <c r="O36" s="106">
        <v>1</v>
      </c>
      <c r="P36" s="106">
        <v>50000</v>
      </c>
      <c r="Q36" s="105" t="s">
        <v>285</v>
      </c>
      <c r="R36" s="101">
        <v>20</v>
      </c>
    </row>
    <row r="37" spans="1:18" ht="49.5">
      <c r="A37" s="31">
        <v>30</v>
      </c>
      <c r="B37" s="102"/>
      <c r="C37" s="103" t="s">
        <v>256</v>
      </c>
      <c r="D37" s="103" t="s">
        <v>296</v>
      </c>
      <c r="E37" s="97" t="s">
        <v>297</v>
      </c>
      <c r="F37" s="98" t="s">
        <v>44</v>
      </c>
      <c r="G37" s="99" t="s">
        <v>32</v>
      </c>
      <c r="H37" s="99" t="s">
        <v>33</v>
      </c>
      <c r="I37" s="99" t="s">
        <v>6</v>
      </c>
      <c r="J37" s="97" t="s">
        <v>110</v>
      </c>
      <c r="K37" s="104">
        <v>50000</v>
      </c>
      <c r="L37" s="104">
        <v>45000</v>
      </c>
      <c r="M37" s="106" t="s">
        <v>298</v>
      </c>
      <c r="N37" s="106">
        <v>50000</v>
      </c>
      <c r="O37" s="106">
        <v>1</v>
      </c>
      <c r="P37" s="106">
        <v>50000</v>
      </c>
      <c r="Q37" s="106" t="s">
        <v>298</v>
      </c>
      <c r="R37" s="101">
        <v>20</v>
      </c>
    </row>
    <row r="38" spans="1:18" ht="49.5">
      <c r="A38" s="31">
        <v>31</v>
      </c>
      <c r="B38" s="102"/>
      <c r="C38" s="103" t="s">
        <v>299</v>
      </c>
      <c r="D38" s="103" t="s">
        <v>300</v>
      </c>
      <c r="E38" s="97" t="s">
        <v>301</v>
      </c>
      <c r="F38" s="98" t="s">
        <v>44</v>
      </c>
      <c r="G38" s="99" t="s">
        <v>32</v>
      </c>
      <c r="H38" s="99" t="s">
        <v>33</v>
      </c>
      <c r="I38" s="99" t="s">
        <v>6</v>
      </c>
      <c r="J38" s="97" t="s">
        <v>302</v>
      </c>
      <c r="K38" s="104">
        <v>50000</v>
      </c>
      <c r="L38" s="104">
        <v>45000</v>
      </c>
      <c r="M38" s="106" t="s">
        <v>298</v>
      </c>
      <c r="N38" s="106">
        <v>50000</v>
      </c>
      <c r="O38" s="106">
        <v>1</v>
      </c>
      <c r="P38" s="106">
        <v>50000</v>
      </c>
      <c r="Q38" s="106" t="s">
        <v>298</v>
      </c>
      <c r="R38" s="101">
        <v>20</v>
      </c>
    </row>
    <row r="39" spans="1:18" ht="66">
      <c r="A39" s="31">
        <v>32</v>
      </c>
      <c r="B39" s="102"/>
      <c r="C39" s="103" t="s">
        <v>303</v>
      </c>
      <c r="D39" s="103" t="s">
        <v>304</v>
      </c>
      <c r="E39" s="97" t="s">
        <v>305</v>
      </c>
      <c r="F39" s="98" t="s">
        <v>44</v>
      </c>
      <c r="G39" s="99" t="s">
        <v>32</v>
      </c>
      <c r="H39" s="99" t="s">
        <v>33</v>
      </c>
      <c r="I39" s="99" t="s">
        <v>6</v>
      </c>
      <c r="J39" s="97" t="s">
        <v>110</v>
      </c>
      <c r="K39" s="104">
        <v>50000</v>
      </c>
      <c r="L39" s="104">
        <v>45000</v>
      </c>
      <c r="M39" s="106" t="s">
        <v>298</v>
      </c>
      <c r="N39" s="106">
        <v>50000</v>
      </c>
      <c r="O39" s="106">
        <v>1</v>
      </c>
      <c r="P39" s="106">
        <v>50000</v>
      </c>
      <c r="Q39" s="106" t="s">
        <v>298</v>
      </c>
      <c r="R39" s="101">
        <v>20</v>
      </c>
    </row>
    <row r="40" spans="1:18" ht="33">
      <c r="A40" s="31">
        <v>33</v>
      </c>
      <c r="B40" s="102"/>
      <c r="C40" s="103" t="s">
        <v>306</v>
      </c>
      <c r="D40" s="103" t="s">
        <v>307</v>
      </c>
      <c r="E40" s="97" t="s">
        <v>251</v>
      </c>
      <c r="F40" s="98" t="s">
        <v>44</v>
      </c>
      <c r="G40" s="99" t="s">
        <v>32</v>
      </c>
      <c r="H40" s="99" t="s">
        <v>33</v>
      </c>
      <c r="I40" s="99" t="s">
        <v>6</v>
      </c>
      <c r="J40" s="97" t="s">
        <v>110</v>
      </c>
      <c r="K40" s="104">
        <v>50000</v>
      </c>
      <c r="L40" s="104">
        <v>45000</v>
      </c>
      <c r="M40" s="106" t="s">
        <v>298</v>
      </c>
      <c r="N40" s="106">
        <v>50000</v>
      </c>
      <c r="O40" s="106">
        <v>1</v>
      </c>
      <c r="P40" s="106">
        <v>50000</v>
      </c>
      <c r="Q40" s="106" t="s">
        <v>298</v>
      </c>
      <c r="R40" s="101">
        <v>20</v>
      </c>
    </row>
    <row r="41" spans="1:18" ht="33">
      <c r="A41" s="31">
        <v>34</v>
      </c>
      <c r="B41" s="102"/>
      <c r="C41" s="103" t="s">
        <v>308</v>
      </c>
      <c r="D41" s="103" t="s">
        <v>309</v>
      </c>
      <c r="E41" s="97" t="s">
        <v>310</v>
      </c>
      <c r="F41" s="98" t="s">
        <v>44</v>
      </c>
      <c r="G41" s="99" t="s">
        <v>32</v>
      </c>
      <c r="H41" s="99" t="s">
        <v>33</v>
      </c>
      <c r="I41" s="99" t="s">
        <v>5</v>
      </c>
      <c r="J41" s="97" t="s">
        <v>231</v>
      </c>
      <c r="K41" s="104">
        <v>50000</v>
      </c>
      <c r="L41" s="104">
        <v>45000</v>
      </c>
      <c r="M41" s="106" t="s">
        <v>298</v>
      </c>
      <c r="N41" s="106">
        <v>50000</v>
      </c>
      <c r="O41" s="106">
        <v>1</v>
      </c>
      <c r="P41" s="106">
        <v>50000</v>
      </c>
      <c r="Q41" s="106" t="s">
        <v>298</v>
      </c>
      <c r="R41" s="101">
        <v>20</v>
      </c>
    </row>
    <row r="42" spans="1:18" ht="33">
      <c r="A42" s="31">
        <v>35</v>
      </c>
      <c r="B42" s="102"/>
      <c r="C42" s="103" t="s">
        <v>311</v>
      </c>
      <c r="D42" s="103" t="s">
        <v>312</v>
      </c>
      <c r="E42" s="97" t="s">
        <v>313</v>
      </c>
      <c r="F42" s="98" t="s">
        <v>44</v>
      </c>
      <c r="G42" s="99" t="s">
        <v>32</v>
      </c>
      <c r="H42" s="99" t="s">
        <v>33</v>
      </c>
      <c r="I42" s="99" t="s">
        <v>5</v>
      </c>
      <c r="J42" s="97" t="s">
        <v>110</v>
      </c>
      <c r="K42" s="104">
        <v>50000</v>
      </c>
      <c r="L42" s="104">
        <v>45000</v>
      </c>
      <c r="M42" s="106" t="s">
        <v>298</v>
      </c>
      <c r="N42" s="106">
        <v>50000</v>
      </c>
      <c r="O42" s="106">
        <v>1</v>
      </c>
      <c r="P42" s="106">
        <v>50000</v>
      </c>
      <c r="Q42" s="106" t="s">
        <v>298</v>
      </c>
      <c r="R42" s="101">
        <v>20</v>
      </c>
    </row>
    <row r="43" spans="1:18" ht="33">
      <c r="A43" s="31">
        <v>36</v>
      </c>
      <c r="B43" s="102"/>
      <c r="C43" s="103" t="s">
        <v>314</v>
      </c>
      <c r="D43" s="103" t="s">
        <v>315</v>
      </c>
      <c r="E43" s="97" t="s">
        <v>316</v>
      </c>
      <c r="F43" s="98" t="s">
        <v>44</v>
      </c>
      <c r="G43" s="99" t="s">
        <v>32</v>
      </c>
      <c r="H43" s="99" t="s">
        <v>33</v>
      </c>
      <c r="I43" s="99" t="s">
        <v>5</v>
      </c>
      <c r="J43" s="97" t="s">
        <v>295</v>
      </c>
      <c r="K43" s="104">
        <v>50000</v>
      </c>
      <c r="L43" s="104">
        <v>45000</v>
      </c>
      <c r="M43" s="106" t="s">
        <v>298</v>
      </c>
      <c r="N43" s="106">
        <v>50000</v>
      </c>
      <c r="O43" s="106">
        <v>1</v>
      </c>
      <c r="P43" s="106">
        <v>50000</v>
      </c>
      <c r="Q43" s="106" t="s">
        <v>298</v>
      </c>
      <c r="R43" s="101">
        <v>20</v>
      </c>
    </row>
    <row r="44" spans="1:18" ht="33">
      <c r="A44" s="31">
        <v>37</v>
      </c>
      <c r="B44" s="102"/>
      <c r="C44" s="103" t="s">
        <v>317</v>
      </c>
      <c r="D44" s="103" t="s">
        <v>318</v>
      </c>
      <c r="E44" s="97" t="s">
        <v>319</v>
      </c>
      <c r="F44" s="98" t="s">
        <v>44</v>
      </c>
      <c r="G44" s="99" t="s">
        <v>32</v>
      </c>
      <c r="H44" s="99" t="s">
        <v>33</v>
      </c>
      <c r="I44" s="99" t="s">
        <v>6</v>
      </c>
      <c r="J44" s="97" t="s">
        <v>320</v>
      </c>
      <c r="K44" s="104">
        <v>150000</v>
      </c>
      <c r="L44" s="104">
        <v>135000</v>
      </c>
      <c r="M44" s="106" t="s">
        <v>321</v>
      </c>
      <c r="N44" s="106">
        <v>150000</v>
      </c>
      <c r="O44" s="106">
        <v>1</v>
      </c>
      <c r="P44" s="106">
        <v>150000</v>
      </c>
      <c r="Q44" s="106" t="s">
        <v>321</v>
      </c>
      <c r="R44" s="101">
        <v>20</v>
      </c>
    </row>
    <row r="45" spans="1:18" ht="33">
      <c r="A45" s="31">
        <v>38</v>
      </c>
      <c r="B45" s="102"/>
      <c r="C45" s="103" t="s">
        <v>322</v>
      </c>
      <c r="D45" s="103" t="s">
        <v>323</v>
      </c>
      <c r="E45" s="97" t="s">
        <v>324</v>
      </c>
      <c r="F45" s="98" t="s">
        <v>44</v>
      </c>
      <c r="G45" s="99" t="s">
        <v>32</v>
      </c>
      <c r="H45" s="99" t="s">
        <v>33</v>
      </c>
      <c r="I45" s="99" t="s">
        <v>5</v>
      </c>
      <c r="J45" s="103" t="s">
        <v>325</v>
      </c>
      <c r="K45" s="104">
        <v>50000</v>
      </c>
      <c r="L45" s="104">
        <v>45000</v>
      </c>
      <c r="M45" s="106" t="s">
        <v>326</v>
      </c>
      <c r="N45" s="106">
        <v>50000</v>
      </c>
      <c r="O45" s="106">
        <v>1</v>
      </c>
      <c r="P45" s="106">
        <v>50000</v>
      </c>
      <c r="Q45" s="106" t="s">
        <v>326</v>
      </c>
      <c r="R45" s="101">
        <v>20</v>
      </c>
    </row>
    <row r="46" spans="1:18" ht="49.5">
      <c r="A46" s="31">
        <v>39</v>
      </c>
      <c r="B46" s="102"/>
      <c r="C46" s="103" t="s">
        <v>327</v>
      </c>
      <c r="D46" s="103" t="s">
        <v>328</v>
      </c>
      <c r="E46" s="97" t="s">
        <v>329</v>
      </c>
      <c r="F46" s="98" t="s">
        <v>44</v>
      </c>
      <c r="G46" s="99" t="s">
        <v>32</v>
      </c>
      <c r="H46" s="99" t="s">
        <v>33</v>
      </c>
      <c r="I46" s="99" t="s">
        <v>6</v>
      </c>
      <c r="J46" s="103" t="s">
        <v>205</v>
      </c>
      <c r="K46" s="104">
        <v>162000</v>
      </c>
      <c r="L46" s="104">
        <v>145800</v>
      </c>
      <c r="M46" s="106" t="s">
        <v>326</v>
      </c>
      <c r="N46" s="106">
        <v>162000</v>
      </c>
      <c r="O46" s="106">
        <v>1</v>
      </c>
      <c r="P46" s="106">
        <v>162000</v>
      </c>
      <c r="Q46" s="106" t="s">
        <v>326</v>
      </c>
      <c r="R46" s="101">
        <v>20</v>
      </c>
    </row>
    <row r="47" spans="1:18" ht="33">
      <c r="A47" s="31">
        <v>40</v>
      </c>
      <c r="B47" s="102"/>
      <c r="C47" s="103" t="s">
        <v>330</v>
      </c>
      <c r="D47" s="103" t="s">
        <v>331</v>
      </c>
      <c r="E47" s="97" t="s">
        <v>332</v>
      </c>
      <c r="F47" s="98" t="s">
        <v>44</v>
      </c>
      <c r="G47" s="99" t="s">
        <v>32</v>
      </c>
      <c r="H47" s="99" t="s">
        <v>33</v>
      </c>
      <c r="I47" s="99" t="s">
        <v>5</v>
      </c>
      <c r="J47" s="97" t="s">
        <v>333</v>
      </c>
      <c r="K47" s="104">
        <v>50000</v>
      </c>
      <c r="L47" s="104">
        <v>45000</v>
      </c>
      <c r="M47" s="106" t="s">
        <v>326</v>
      </c>
      <c r="N47" s="106">
        <v>50000</v>
      </c>
      <c r="O47" s="106">
        <v>1</v>
      </c>
      <c r="P47" s="106">
        <v>50000</v>
      </c>
      <c r="Q47" s="106" t="s">
        <v>326</v>
      </c>
      <c r="R47" s="101">
        <v>20</v>
      </c>
    </row>
    <row r="48" spans="1:18" ht="37.5">
      <c r="A48" s="31">
        <v>41</v>
      </c>
      <c r="B48" s="102"/>
      <c r="C48" s="102" t="s">
        <v>334</v>
      </c>
      <c r="D48" s="96" t="s">
        <v>335</v>
      </c>
      <c r="E48" s="102" t="s">
        <v>59</v>
      </c>
      <c r="F48" s="98" t="s">
        <v>44</v>
      </c>
      <c r="G48" s="104" t="s">
        <v>32</v>
      </c>
      <c r="H48" s="104" t="s">
        <v>33</v>
      </c>
      <c r="I48" s="104" t="s">
        <v>5</v>
      </c>
      <c r="J48" s="75" t="s">
        <v>336</v>
      </c>
      <c r="K48" s="104">
        <v>50000</v>
      </c>
      <c r="L48" s="104">
        <v>45000</v>
      </c>
      <c r="M48" s="105" t="s">
        <v>337</v>
      </c>
      <c r="N48" s="106">
        <v>50000</v>
      </c>
      <c r="O48" s="106">
        <v>1</v>
      </c>
      <c r="P48" s="106">
        <v>50000</v>
      </c>
      <c r="Q48" s="107" t="s">
        <v>338</v>
      </c>
      <c r="R48" s="106">
        <v>1</v>
      </c>
    </row>
    <row r="49" spans="1:18" ht="37.5">
      <c r="A49" s="31">
        <v>42</v>
      </c>
      <c r="B49" s="102"/>
      <c r="C49" s="102" t="s">
        <v>339</v>
      </c>
      <c r="D49" s="96" t="s">
        <v>340</v>
      </c>
      <c r="E49" s="102" t="s">
        <v>37</v>
      </c>
      <c r="F49" s="98" t="s">
        <v>44</v>
      </c>
      <c r="G49" s="104" t="s">
        <v>32</v>
      </c>
      <c r="H49" s="104" t="s">
        <v>33</v>
      </c>
      <c r="I49" s="104" t="s">
        <v>6</v>
      </c>
      <c r="J49" s="75" t="s">
        <v>341</v>
      </c>
      <c r="K49" s="104">
        <v>50000</v>
      </c>
      <c r="L49" s="104">
        <v>45000</v>
      </c>
      <c r="M49" s="105" t="s">
        <v>337</v>
      </c>
      <c r="N49" s="106">
        <v>50000</v>
      </c>
      <c r="O49" s="106">
        <v>1</v>
      </c>
      <c r="P49" s="106">
        <v>50000</v>
      </c>
      <c r="Q49" s="107" t="s">
        <v>338</v>
      </c>
      <c r="R49" s="106">
        <v>1</v>
      </c>
    </row>
    <row r="50" spans="1:18" ht="18.75">
      <c r="A50" s="31">
        <v>43</v>
      </c>
      <c r="B50" s="102"/>
      <c r="C50" s="102" t="s">
        <v>342</v>
      </c>
      <c r="D50" s="96" t="s">
        <v>343</v>
      </c>
      <c r="E50" s="102" t="s">
        <v>344</v>
      </c>
      <c r="F50" s="98" t="s">
        <v>44</v>
      </c>
      <c r="G50" s="104" t="s">
        <v>32</v>
      </c>
      <c r="H50" s="104" t="s">
        <v>85</v>
      </c>
      <c r="I50" s="104" t="s">
        <v>5</v>
      </c>
      <c r="J50" s="75" t="s">
        <v>345</v>
      </c>
      <c r="K50" s="104">
        <v>50000</v>
      </c>
      <c r="L50" s="104">
        <v>45000</v>
      </c>
      <c r="M50" s="105" t="s">
        <v>346</v>
      </c>
      <c r="N50" s="106">
        <v>50000</v>
      </c>
      <c r="O50" s="106">
        <v>1</v>
      </c>
      <c r="P50" s="106">
        <v>50000</v>
      </c>
      <c r="Q50" s="107" t="s">
        <v>346</v>
      </c>
      <c r="R50" s="106">
        <v>1</v>
      </c>
    </row>
    <row r="51" spans="1:18" ht="16.5">
      <c r="A51" s="31">
        <v>44</v>
      </c>
      <c r="B51" s="11"/>
      <c r="C51" s="103" t="s">
        <v>101</v>
      </c>
      <c r="D51" s="103" t="s">
        <v>347</v>
      </c>
      <c r="E51" s="103" t="s">
        <v>348</v>
      </c>
      <c r="F51" s="108" t="s">
        <v>44</v>
      </c>
      <c r="G51" s="108" t="s">
        <v>32</v>
      </c>
      <c r="H51" s="108" t="s">
        <v>33</v>
      </c>
      <c r="I51" s="108" t="s">
        <v>5</v>
      </c>
      <c r="J51" s="103" t="s">
        <v>349</v>
      </c>
      <c r="K51" s="109">
        <v>50000</v>
      </c>
      <c r="L51" s="109">
        <v>45000</v>
      </c>
      <c r="M51" s="110" t="s">
        <v>350</v>
      </c>
      <c r="N51" s="109">
        <v>50000</v>
      </c>
      <c r="O51" s="111">
        <v>20</v>
      </c>
      <c r="P51" s="109">
        <v>50000</v>
      </c>
      <c r="Q51" s="110" t="s">
        <v>350</v>
      </c>
      <c r="R51" s="111">
        <v>20</v>
      </c>
    </row>
    <row r="52" spans="1:18" ht="16.5">
      <c r="A52" s="31">
        <v>45</v>
      </c>
      <c r="B52" s="11"/>
      <c r="C52" s="103" t="s">
        <v>351</v>
      </c>
      <c r="D52" s="103" t="s">
        <v>352</v>
      </c>
      <c r="E52" s="103" t="s">
        <v>217</v>
      </c>
      <c r="F52" s="108" t="s">
        <v>44</v>
      </c>
      <c r="G52" s="108" t="s">
        <v>32</v>
      </c>
      <c r="H52" s="108" t="s">
        <v>33</v>
      </c>
      <c r="I52" s="108" t="s">
        <v>6</v>
      </c>
      <c r="J52" s="103" t="s">
        <v>110</v>
      </c>
      <c r="K52" s="109">
        <v>20000</v>
      </c>
      <c r="L52" s="109">
        <v>18000</v>
      </c>
      <c r="M52" s="110" t="s">
        <v>350</v>
      </c>
      <c r="N52" s="109">
        <v>20000</v>
      </c>
      <c r="O52" s="111">
        <v>20</v>
      </c>
      <c r="P52" s="109">
        <v>20000</v>
      </c>
      <c r="Q52" s="110" t="s">
        <v>350</v>
      </c>
      <c r="R52" s="111">
        <v>20</v>
      </c>
    </row>
    <row r="53" spans="1:18" ht="16.5">
      <c r="A53" s="31">
        <v>46</v>
      </c>
      <c r="B53" s="11"/>
      <c r="C53" s="103" t="s">
        <v>353</v>
      </c>
      <c r="D53" s="103" t="s">
        <v>354</v>
      </c>
      <c r="E53" s="103" t="s">
        <v>217</v>
      </c>
      <c r="F53" s="108" t="s">
        <v>44</v>
      </c>
      <c r="G53" s="108" t="s">
        <v>32</v>
      </c>
      <c r="H53" s="108" t="s">
        <v>33</v>
      </c>
      <c r="I53" s="108" t="s">
        <v>6</v>
      </c>
      <c r="J53" s="103" t="s">
        <v>110</v>
      </c>
      <c r="K53" s="109">
        <v>50000</v>
      </c>
      <c r="L53" s="109">
        <v>45000</v>
      </c>
      <c r="M53" s="110" t="s">
        <v>350</v>
      </c>
      <c r="N53" s="109">
        <v>50000</v>
      </c>
      <c r="O53" s="111">
        <v>20</v>
      </c>
      <c r="P53" s="109">
        <v>50000</v>
      </c>
      <c r="Q53" s="110" t="s">
        <v>350</v>
      </c>
      <c r="R53" s="111">
        <v>20</v>
      </c>
    </row>
    <row r="54" spans="1:18" ht="16.5">
      <c r="A54" s="31">
        <v>47</v>
      </c>
      <c r="B54" s="11"/>
      <c r="C54" s="103" t="s">
        <v>355</v>
      </c>
      <c r="D54" s="103" t="s">
        <v>356</v>
      </c>
      <c r="E54" s="103" t="s">
        <v>217</v>
      </c>
      <c r="F54" s="108" t="s">
        <v>44</v>
      </c>
      <c r="G54" s="108" t="s">
        <v>32</v>
      </c>
      <c r="H54" s="108" t="s">
        <v>33</v>
      </c>
      <c r="I54" s="108" t="s">
        <v>6</v>
      </c>
      <c r="J54" s="103" t="s">
        <v>345</v>
      </c>
      <c r="K54" s="109">
        <v>50000</v>
      </c>
      <c r="L54" s="109">
        <v>45000</v>
      </c>
      <c r="M54" s="110" t="s">
        <v>350</v>
      </c>
      <c r="N54" s="109">
        <v>50000</v>
      </c>
      <c r="O54" s="111">
        <v>20</v>
      </c>
      <c r="P54" s="109">
        <v>50000</v>
      </c>
      <c r="Q54" s="110" t="s">
        <v>350</v>
      </c>
      <c r="R54" s="111">
        <v>20</v>
      </c>
    </row>
    <row r="55" spans="1:18" ht="16.5">
      <c r="A55" s="31">
        <v>48</v>
      </c>
      <c r="B55" s="11"/>
      <c r="C55" s="103" t="s">
        <v>357</v>
      </c>
      <c r="D55" s="103" t="s">
        <v>358</v>
      </c>
      <c r="E55" s="103" t="s">
        <v>359</v>
      </c>
      <c r="F55" s="108" t="s">
        <v>44</v>
      </c>
      <c r="G55" s="108" t="s">
        <v>32</v>
      </c>
      <c r="H55" s="108" t="s">
        <v>33</v>
      </c>
      <c r="I55" s="108" t="s">
        <v>6</v>
      </c>
      <c r="J55" s="103" t="s">
        <v>110</v>
      </c>
      <c r="K55" s="109">
        <v>50000</v>
      </c>
      <c r="L55" s="109">
        <v>45000</v>
      </c>
      <c r="M55" s="110" t="s">
        <v>350</v>
      </c>
      <c r="N55" s="109">
        <v>50000</v>
      </c>
      <c r="O55" s="111">
        <v>20</v>
      </c>
      <c r="P55" s="109">
        <v>50000</v>
      </c>
      <c r="Q55" s="110" t="s">
        <v>350</v>
      </c>
      <c r="R55" s="111">
        <v>20</v>
      </c>
    </row>
    <row r="56" spans="1:18" ht="16.5">
      <c r="A56" s="31">
        <v>49</v>
      </c>
      <c r="B56" s="11"/>
      <c r="C56" s="103" t="s">
        <v>360</v>
      </c>
      <c r="D56" s="103" t="s">
        <v>361</v>
      </c>
      <c r="E56" s="103" t="s">
        <v>362</v>
      </c>
      <c r="F56" s="108" t="s">
        <v>44</v>
      </c>
      <c r="G56" s="108" t="s">
        <v>32</v>
      </c>
      <c r="H56" s="108" t="s">
        <v>33</v>
      </c>
      <c r="I56" s="108" t="s">
        <v>6</v>
      </c>
      <c r="J56" s="103" t="s">
        <v>363</v>
      </c>
      <c r="K56" s="109">
        <v>50000</v>
      </c>
      <c r="L56" s="109">
        <v>45000</v>
      </c>
      <c r="M56" s="110" t="s">
        <v>350</v>
      </c>
      <c r="N56" s="109">
        <v>50000</v>
      </c>
      <c r="O56" s="111">
        <v>20</v>
      </c>
      <c r="P56" s="109">
        <v>50000</v>
      </c>
      <c r="Q56" s="110" t="s">
        <v>350</v>
      </c>
      <c r="R56" s="111">
        <v>20</v>
      </c>
    </row>
    <row r="57" spans="1:18" ht="16.5">
      <c r="A57" s="31">
        <v>50</v>
      </c>
      <c r="B57" s="11"/>
      <c r="C57" s="103" t="s">
        <v>364</v>
      </c>
      <c r="D57" s="103" t="s">
        <v>365</v>
      </c>
      <c r="E57" s="103" t="s">
        <v>359</v>
      </c>
      <c r="F57" s="108" t="s">
        <v>44</v>
      </c>
      <c r="G57" s="108" t="s">
        <v>32</v>
      </c>
      <c r="H57" s="108" t="s">
        <v>33</v>
      </c>
      <c r="I57" s="108" t="s">
        <v>6</v>
      </c>
      <c r="J57" s="103" t="s">
        <v>110</v>
      </c>
      <c r="K57" s="109">
        <v>50000</v>
      </c>
      <c r="L57" s="109">
        <v>45000</v>
      </c>
      <c r="M57" s="110" t="s">
        <v>350</v>
      </c>
      <c r="N57" s="109">
        <v>50000</v>
      </c>
      <c r="O57" s="111">
        <v>20</v>
      </c>
      <c r="P57" s="109">
        <v>50000</v>
      </c>
      <c r="Q57" s="110" t="s">
        <v>350</v>
      </c>
      <c r="R57" s="111">
        <v>20</v>
      </c>
    </row>
    <row r="58" spans="1:18" ht="16.5">
      <c r="A58" s="31">
        <v>51</v>
      </c>
      <c r="B58" s="11"/>
      <c r="C58" s="103" t="s">
        <v>366</v>
      </c>
      <c r="D58" s="103" t="s">
        <v>367</v>
      </c>
      <c r="E58" s="103" t="s">
        <v>359</v>
      </c>
      <c r="F58" s="108" t="s">
        <v>44</v>
      </c>
      <c r="G58" s="108" t="s">
        <v>32</v>
      </c>
      <c r="H58" s="108" t="s">
        <v>33</v>
      </c>
      <c r="I58" s="108" t="s">
        <v>6</v>
      </c>
      <c r="J58" s="103" t="s">
        <v>110</v>
      </c>
      <c r="K58" s="109">
        <v>50000</v>
      </c>
      <c r="L58" s="109">
        <v>45000</v>
      </c>
      <c r="M58" s="110" t="s">
        <v>350</v>
      </c>
      <c r="N58" s="109">
        <v>50000</v>
      </c>
      <c r="O58" s="111">
        <v>20</v>
      </c>
      <c r="P58" s="109">
        <v>50000</v>
      </c>
      <c r="Q58" s="110" t="s">
        <v>350</v>
      </c>
      <c r="R58" s="111">
        <v>20</v>
      </c>
    </row>
    <row r="59" spans="1:18" ht="16.5">
      <c r="A59" s="31">
        <v>52</v>
      </c>
      <c r="B59" s="11"/>
      <c r="C59" s="103" t="s">
        <v>368</v>
      </c>
      <c r="D59" s="103" t="s">
        <v>369</v>
      </c>
      <c r="E59" s="103" t="s">
        <v>37</v>
      </c>
      <c r="F59" s="108" t="s">
        <v>44</v>
      </c>
      <c r="G59" s="108" t="s">
        <v>32</v>
      </c>
      <c r="H59" s="108" t="s">
        <v>33</v>
      </c>
      <c r="I59" s="108" t="s">
        <v>6</v>
      </c>
      <c r="J59" s="103" t="s">
        <v>110</v>
      </c>
      <c r="K59" s="109">
        <v>30000</v>
      </c>
      <c r="L59" s="109">
        <v>27000</v>
      </c>
      <c r="M59" s="110" t="s">
        <v>370</v>
      </c>
      <c r="N59" s="109">
        <v>30000</v>
      </c>
      <c r="O59" s="111">
        <v>20</v>
      </c>
      <c r="P59" s="109">
        <v>30000</v>
      </c>
      <c r="Q59" s="110" t="s">
        <v>370</v>
      </c>
      <c r="R59" s="111">
        <v>20</v>
      </c>
    </row>
    <row r="60" spans="1:18" ht="16.5">
      <c r="A60" s="31">
        <v>53</v>
      </c>
      <c r="B60" s="11"/>
      <c r="C60" s="103" t="s">
        <v>371</v>
      </c>
      <c r="D60" s="103" t="s">
        <v>372</v>
      </c>
      <c r="E60" s="103" t="s">
        <v>251</v>
      </c>
      <c r="F60" s="108" t="s">
        <v>44</v>
      </c>
      <c r="G60" s="108" t="s">
        <v>32</v>
      </c>
      <c r="H60" s="108" t="s">
        <v>33</v>
      </c>
      <c r="I60" s="108" t="s">
        <v>6</v>
      </c>
      <c r="J60" s="103" t="s">
        <v>373</v>
      </c>
      <c r="K60" s="109">
        <v>50000</v>
      </c>
      <c r="L60" s="109">
        <v>45000</v>
      </c>
      <c r="M60" s="110" t="s">
        <v>370</v>
      </c>
      <c r="N60" s="109">
        <v>50000</v>
      </c>
      <c r="O60" s="111">
        <v>20</v>
      </c>
      <c r="P60" s="109">
        <v>50000</v>
      </c>
      <c r="Q60" s="110" t="s">
        <v>370</v>
      </c>
      <c r="R60" s="111">
        <v>20</v>
      </c>
    </row>
    <row r="61" spans="1:18" ht="16.5">
      <c r="A61" s="31">
        <v>54</v>
      </c>
      <c r="B61" s="11"/>
      <c r="C61" s="103" t="s">
        <v>374</v>
      </c>
      <c r="D61" s="103" t="s">
        <v>375</v>
      </c>
      <c r="E61" s="103" t="s">
        <v>37</v>
      </c>
      <c r="F61" s="108" t="s">
        <v>44</v>
      </c>
      <c r="G61" s="108" t="s">
        <v>32</v>
      </c>
      <c r="H61" s="108" t="s">
        <v>33</v>
      </c>
      <c r="I61" s="108" t="s">
        <v>6</v>
      </c>
      <c r="J61" s="103" t="s">
        <v>376</v>
      </c>
      <c r="K61" s="109">
        <v>50000</v>
      </c>
      <c r="L61" s="109">
        <v>45000</v>
      </c>
      <c r="M61" s="110" t="s">
        <v>370</v>
      </c>
      <c r="N61" s="109">
        <v>50000</v>
      </c>
      <c r="O61" s="111">
        <v>20</v>
      </c>
      <c r="P61" s="109">
        <v>50000</v>
      </c>
      <c r="Q61" s="110" t="s">
        <v>370</v>
      </c>
      <c r="R61" s="111">
        <v>20</v>
      </c>
    </row>
    <row r="62" spans="1:18" ht="16.5">
      <c r="A62" s="31">
        <v>55</v>
      </c>
      <c r="B62" s="11"/>
      <c r="C62" s="103" t="s">
        <v>377</v>
      </c>
      <c r="D62" s="103" t="s">
        <v>296</v>
      </c>
      <c r="E62" s="103" t="s">
        <v>37</v>
      </c>
      <c r="F62" s="108" t="s">
        <v>44</v>
      </c>
      <c r="G62" s="108" t="s">
        <v>32</v>
      </c>
      <c r="H62" s="108" t="s">
        <v>33</v>
      </c>
      <c r="I62" s="108" t="s">
        <v>6</v>
      </c>
      <c r="J62" s="103" t="s">
        <v>110</v>
      </c>
      <c r="K62" s="109">
        <v>50000</v>
      </c>
      <c r="L62" s="109">
        <v>45000</v>
      </c>
      <c r="M62" s="110" t="s">
        <v>378</v>
      </c>
      <c r="N62" s="109">
        <v>50000</v>
      </c>
      <c r="O62" s="111">
        <v>20</v>
      </c>
      <c r="P62" s="109">
        <v>50000</v>
      </c>
      <c r="Q62" s="110" t="s">
        <v>378</v>
      </c>
      <c r="R62" s="111">
        <v>20</v>
      </c>
    </row>
    <row r="63" spans="1:18" ht="16.5">
      <c r="A63" s="31">
        <v>56</v>
      </c>
      <c r="B63" s="11"/>
      <c r="C63" s="103" t="s">
        <v>368</v>
      </c>
      <c r="D63" s="103" t="s">
        <v>379</v>
      </c>
      <c r="E63" s="103" t="s">
        <v>251</v>
      </c>
      <c r="F63" s="108" t="s">
        <v>44</v>
      </c>
      <c r="G63" s="108" t="s">
        <v>32</v>
      </c>
      <c r="H63" s="108" t="s">
        <v>33</v>
      </c>
      <c r="I63" s="108" t="s">
        <v>6</v>
      </c>
      <c r="J63" s="103" t="s">
        <v>110</v>
      </c>
      <c r="K63" s="109">
        <v>50000</v>
      </c>
      <c r="L63" s="109">
        <v>45000</v>
      </c>
      <c r="M63" s="110" t="s">
        <v>378</v>
      </c>
      <c r="N63" s="109">
        <v>50000</v>
      </c>
      <c r="O63" s="111">
        <v>20</v>
      </c>
      <c r="P63" s="109">
        <v>50000</v>
      </c>
      <c r="Q63" s="110" t="s">
        <v>378</v>
      </c>
      <c r="R63" s="111">
        <v>20</v>
      </c>
    </row>
    <row r="64" spans="1:18" ht="16.5">
      <c r="A64" s="31">
        <v>57</v>
      </c>
      <c r="B64" s="11"/>
      <c r="C64" s="103" t="s">
        <v>380</v>
      </c>
      <c r="D64" s="103" t="s">
        <v>381</v>
      </c>
      <c r="E64" s="103" t="s">
        <v>37</v>
      </c>
      <c r="F64" s="108" t="s">
        <v>44</v>
      </c>
      <c r="G64" s="108" t="s">
        <v>32</v>
      </c>
      <c r="H64" s="108" t="s">
        <v>33</v>
      </c>
      <c r="I64" s="108" t="s">
        <v>6</v>
      </c>
      <c r="J64" s="103" t="s">
        <v>110</v>
      </c>
      <c r="K64" s="109">
        <v>50000</v>
      </c>
      <c r="L64" s="109">
        <v>45000</v>
      </c>
      <c r="M64" s="110" t="s">
        <v>378</v>
      </c>
      <c r="N64" s="109">
        <v>50000</v>
      </c>
      <c r="O64" s="111">
        <v>20</v>
      </c>
      <c r="P64" s="109">
        <v>50000</v>
      </c>
      <c r="Q64" s="110" t="s">
        <v>378</v>
      </c>
      <c r="R64" s="111">
        <v>20</v>
      </c>
    </row>
    <row r="65" spans="1:18" ht="16.5">
      <c r="A65" s="31">
        <v>58</v>
      </c>
      <c r="B65" s="11"/>
      <c r="C65" s="103" t="s">
        <v>382</v>
      </c>
      <c r="D65" s="103" t="s">
        <v>383</v>
      </c>
      <c r="E65" s="103" t="s">
        <v>384</v>
      </c>
      <c r="F65" s="108" t="s">
        <v>44</v>
      </c>
      <c r="G65" s="108" t="s">
        <v>32</v>
      </c>
      <c r="H65" s="108" t="s">
        <v>33</v>
      </c>
      <c r="I65" s="108" t="s">
        <v>5</v>
      </c>
      <c r="J65" s="103" t="s">
        <v>385</v>
      </c>
      <c r="K65" s="109">
        <v>40000</v>
      </c>
      <c r="L65" s="109">
        <v>36000</v>
      </c>
      <c r="M65" s="110" t="s">
        <v>386</v>
      </c>
      <c r="N65" s="109">
        <v>40000</v>
      </c>
      <c r="O65" s="111">
        <v>20</v>
      </c>
      <c r="P65" s="109">
        <v>40000</v>
      </c>
      <c r="Q65" s="110" t="s">
        <v>386</v>
      </c>
      <c r="R65" s="111">
        <v>20</v>
      </c>
    </row>
    <row r="66" spans="1:18" ht="16.5">
      <c r="A66" s="31">
        <v>59</v>
      </c>
      <c r="B66" s="11"/>
      <c r="C66" s="103" t="s">
        <v>387</v>
      </c>
      <c r="D66" s="103" t="s">
        <v>388</v>
      </c>
      <c r="E66" s="103" t="s">
        <v>389</v>
      </c>
      <c r="F66" s="108" t="s">
        <v>44</v>
      </c>
      <c r="G66" s="108" t="s">
        <v>32</v>
      </c>
      <c r="H66" s="108" t="s">
        <v>33</v>
      </c>
      <c r="I66" s="108" t="s">
        <v>5</v>
      </c>
      <c r="J66" s="103" t="s">
        <v>390</v>
      </c>
      <c r="K66" s="109">
        <v>50000</v>
      </c>
      <c r="L66" s="109">
        <v>45000</v>
      </c>
      <c r="M66" s="110" t="s">
        <v>391</v>
      </c>
      <c r="N66" s="109">
        <v>50000</v>
      </c>
      <c r="O66" s="111">
        <v>20</v>
      </c>
      <c r="P66" s="109">
        <v>50000</v>
      </c>
      <c r="Q66" s="110" t="s">
        <v>391</v>
      </c>
      <c r="R66" s="111">
        <v>20</v>
      </c>
    </row>
    <row r="67" spans="1:18" ht="16.5">
      <c r="A67" s="31">
        <v>60</v>
      </c>
      <c r="B67" s="11"/>
      <c r="C67" s="103" t="s">
        <v>392</v>
      </c>
      <c r="D67" s="103" t="s">
        <v>393</v>
      </c>
      <c r="E67" s="103" t="s">
        <v>394</v>
      </c>
      <c r="F67" s="108" t="s">
        <v>44</v>
      </c>
      <c r="G67" s="108" t="s">
        <v>32</v>
      </c>
      <c r="H67" s="108" t="s">
        <v>33</v>
      </c>
      <c r="I67" s="108" t="s">
        <v>5</v>
      </c>
      <c r="J67" s="103" t="s">
        <v>110</v>
      </c>
      <c r="K67" s="109">
        <v>50000</v>
      </c>
      <c r="L67" s="109">
        <v>45000</v>
      </c>
      <c r="M67" s="110" t="s">
        <v>395</v>
      </c>
      <c r="N67" s="109">
        <v>50000</v>
      </c>
      <c r="O67" s="111">
        <v>20</v>
      </c>
      <c r="P67" s="109">
        <v>50000</v>
      </c>
      <c r="Q67" s="110" t="s">
        <v>395</v>
      </c>
      <c r="R67" s="111">
        <v>20</v>
      </c>
    </row>
    <row r="68" spans="1:18" ht="16.5">
      <c r="A68" s="31">
        <v>61</v>
      </c>
      <c r="B68" s="11"/>
      <c r="C68" s="103" t="s">
        <v>396</v>
      </c>
      <c r="D68" s="103" t="s">
        <v>397</v>
      </c>
      <c r="E68" s="103" t="s">
        <v>37</v>
      </c>
      <c r="F68" s="108" t="s">
        <v>44</v>
      </c>
      <c r="G68" s="108" t="s">
        <v>32</v>
      </c>
      <c r="H68" s="108" t="s">
        <v>33</v>
      </c>
      <c r="I68" s="108" t="s">
        <v>6</v>
      </c>
      <c r="J68" s="103" t="s">
        <v>110</v>
      </c>
      <c r="K68" s="109">
        <v>40000</v>
      </c>
      <c r="L68" s="109">
        <v>36000</v>
      </c>
      <c r="M68" s="110" t="s">
        <v>395</v>
      </c>
      <c r="N68" s="109">
        <v>40000</v>
      </c>
      <c r="O68" s="111">
        <v>20</v>
      </c>
      <c r="P68" s="109">
        <v>40000</v>
      </c>
      <c r="Q68" s="110" t="s">
        <v>395</v>
      </c>
      <c r="R68" s="111">
        <v>20</v>
      </c>
    </row>
    <row r="69" spans="1:18" ht="16.5">
      <c r="A69" s="31">
        <v>62</v>
      </c>
      <c r="B69" s="112"/>
      <c r="C69" s="113" t="s">
        <v>398</v>
      </c>
      <c r="D69" s="113" t="s">
        <v>399</v>
      </c>
      <c r="E69" s="113" t="s">
        <v>400</v>
      </c>
      <c r="F69" s="108" t="s">
        <v>44</v>
      </c>
      <c r="G69" s="108" t="s">
        <v>32</v>
      </c>
      <c r="H69" s="108" t="s">
        <v>33</v>
      </c>
      <c r="I69" s="108" t="s">
        <v>5</v>
      </c>
      <c r="J69" s="113" t="s">
        <v>110</v>
      </c>
      <c r="K69" s="114">
        <v>40000</v>
      </c>
      <c r="L69" s="114">
        <v>36000</v>
      </c>
      <c r="M69" s="115" t="s">
        <v>395</v>
      </c>
      <c r="N69" s="114">
        <v>50000</v>
      </c>
      <c r="O69" s="111">
        <v>20</v>
      </c>
      <c r="P69" s="114">
        <v>50000</v>
      </c>
      <c r="Q69" s="115" t="s">
        <v>395</v>
      </c>
      <c r="R69" s="111">
        <v>20</v>
      </c>
    </row>
    <row r="70" spans="1:18">
      <c r="K70">
        <f>SUM(K8:K69)</f>
        <v>3232000</v>
      </c>
      <c r="L70">
        <f>SUM(L8:L69)</f>
        <v>2908800</v>
      </c>
      <c r="N70">
        <f>SUM(N8:N69)</f>
        <v>3242000</v>
      </c>
    </row>
    <row r="71" spans="1:18">
      <c r="K71">
        <f>K70*0.95</f>
        <v>3070400</v>
      </c>
    </row>
  </sheetData>
  <mergeCells count="5">
    <mergeCell ref="A1:R1"/>
    <mergeCell ref="A2:R2"/>
    <mergeCell ref="A3:R3"/>
    <mergeCell ref="A4:G4"/>
    <mergeCell ref="A6:B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25"/>
  <sheetViews>
    <sheetView topLeftCell="A19" workbookViewId="0">
      <selection activeCell="P25" sqref="P25"/>
    </sheetView>
  </sheetViews>
  <sheetFormatPr defaultRowHeight="15"/>
  <sheetData>
    <row r="1" spans="1:20" ht="18.75">
      <c r="A1" s="424" t="s">
        <v>0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116"/>
    </row>
    <row r="2" spans="1:20" ht="18.75">
      <c r="A2" s="424" t="s">
        <v>1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116"/>
    </row>
    <row r="3" spans="1:20" ht="18.75">
      <c r="A3" s="424" t="s">
        <v>138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4"/>
      <c r="Q3" s="424"/>
      <c r="R3" s="424"/>
      <c r="S3" s="116"/>
    </row>
    <row r="4" spans="1:20" ht="18.75">
      <c r="A4" s="493" t="s">
        <v>401</v>
      </c>
      <c r="B4" s="493"/>
      <c r="C4" s="493"/>
      <c r="D4" s="493"/>
      <c r="E4" s="493"/>
      <c r="F4" s="493"/>
      <c r="G4" s="493"/>
      <c r="H4" s="7"/>
      <c r="I4" s="7"/>
      <c r="J4" s="495" t="s">
        <v>402</v>
      </c>
      <c r="K4" s="495"/>
      <c r="L4" s="6"/>
      <c r="M4" s="7"/>
      <c r="N4" s="81"/>
      <c r="O4" s="7"/>
      <c r="P4" s="117"/>
      <c r="Q4" s="118"/>
      <c r="R4" s="119" t="s">
        <v>198</v>
      </c>
      <c r="S4" s="116"/>
    </row>
    <row r="5" spans="1:20" ht="15.75">
      <c r="A5" s="120"/>
      <c r="B5" s="120"/>
      <c r="C5" s="121"/>
      <c r="D5" s="120"/>
      <c r="E5" s="120"/>
      <c r="F5" s="122"/>
      <c r="G5" s="123"/>
      <c r="H5" s="124"/>
      <c r="I5" s="125"/>
      <c r="J5" s="495"/>
      <c r="K5" s="495"/>
      <c r="L5" s="120"/>
      <c r="M5" s="120"/>
      <c r="N5" s="88"/>
      <c r="O5" s="122"/>
      <c r="P5" s="88"/>
      <c r="Q5" s="496" t="s">
        <v>403</v>
      </c>
      <c r="R5" s="496"/>
      <c r="S5" s="116"/>
    </row>
    <row r="6" spans="1:20">
      <c r="A6" s="494" t="s">
        <v>200</v>
      </c>
      <c r="B6" s="494"/>
      <c r="C6" s="121"/>
      <c r="D6" s="120"/>
      <c r="E6" s="120"/>
      <c r="F6" s="122"/>
      <c r="G6" s="122"/>
      <c r="H6" s="122"/>
      <c r="I6" s="122"/>
      <c r="J6" s="120"/>
      <c r="K6" s="120"/>
      <c r="L6" s="120"/>
      <c r="M6" s="120"/>
      <c r="N6" s="88"/>
      <c r="O6" s="122"/>
      <c r="P6" s="88"/>
      <c r="Q6" s="122"/>
      <c r="R6" s="120"/>
      <c r="S6" s="116"/>
    </row>
    <row r="7" spans="1:20" ht="60">
      <c r="A7" s="126" t="s">
        <v>140</v>
      </c>
      <c r="B7" s="126" t="s">
        <v>141</v>
      </c>
      <c r="C7" s="127" t="s">
        <v>142</v>
      </c>
      <c r="D7" s="126" t="s">
        <v>143</v>
      </c>
      <c r="E7" s="126" t="s">
        <v>144</v>
      </c>
      <c r="F7" s="71" t="s">
        <v>9</v>
      </c>
      <c r="G7" s="71" t="s">
        <v>145</v>
      </c>
      <c r="H7" s="71" t="s">
        <v>146</v>
      </c>
      <c r="I7" s="128" t="s">
        <v>147</v>
      </c>
      <c r="J7" s="129" t="s">
        <v>191</v>
      </c>
      <c r="K7" s="129" t="s">
        <v>192</v>
      </c>
      <c r="L7" s="129" t="s">
        <v>193</v>
      </c>
      <c r="M7" s="129" t="s">
        <v>194</v>
      </c>
      <c r="N7" s="130" t="s">
        <v>195</v>
      </c>
      <c r="O7" s="131" t="s">
        <v>196</v>
      </c>
      <c r="P7" s="130" t="s">
        <v>152</v>
      </c>
      <c r="Q7" s="131" t="s">
        <v>151</v>
      </c>
      <c r="R7" s="132" t="s">
        <v>153</v>
      </c>
      <c r="S7" s="11" t="s">
        <v>149</v>
      </c>
    </row>
    <row r="8" spans="1:20" ht="75">
      <c r="A8" s="92">
        <v>1</v>
      </c>
      <c r="B8" s="96"/>
      <c r="C8" s="96" t="s">
        <v>404</v>
      </c>
      <c r="D8" s="96" t="s">
        <v>405</v>
      </c>
      <c r="E8" s="96" t="s">
        <v>406</v>
      </c>
      <c r="F8" s="98" t="s">
        <v>44</v>
      </c>
      <c r="G8" s="133" t="s">
        <v>32</v>
      </c>
      <c r="H8" s="133" t="s">
        <v>33</v>
      </c>
      <c r="I8" s="133" t="s">
        <v>6</v>
      </c>
      <c r="J8" s="96" t="s">
        <v>407</v>
      </c>
      <c r="K8" s="96" t="s">
        <v>156</v>
      </c>
      <c r="L8" s="96" t="s">
        <v>56</v>
      </c>
      <c r="M8" s="96" t="s">
        <v>169</v>
      </c>
      <c r="N8" s="96">
        <v>200000</v>
      </c>
      <c r="O8" s="134" t="s">
        <v>408</v>
      </c>
      <c r="P8" s="135">
        <v>50000</v>
      </c>
      <c r="Q8" s="136" t="s">
        <v>409</v>
      </c>
      <c r="R8" s="137" t="s">
        <v>410</v>
      </c>
      <c r="S8" s="135">
        <v>50000</v>
      </c>
      <c r="T8">
        <f>P8*0.9</f>
        <v>45000</v>
      </c>
    </row>
    <row r="9" spans="1:20" ht="75">
      <c r="A9" s="92">
        <v>2</v>
      </c>
      <c r="B9" s="96"/>
      <c r="C9" s="96" t="s">
        <v>411</v>
      </c>
      <c r="D9" s="96" t="s">
        <v>412</v>
      </c>
      <c r="E9" s="96" t="s">
        <v>413</v>
      </c>
      <c r="F9" s="98" t="s">
        <v>44</v>
      </c>
      <c r="G9" s="133" t="s">
        <v>32</v>
      </c>
      <c r="H9" s="133" t="s">
        <v>33</v>
      </c>
      <c r="I9" s="133" t="s">
        <v>6</v>
      </c>
      <c r="J9" s="96" t="s">
        <v>414</v>
      </c>
      <c r="K9" s="96" t="s">
        <v>156</v>
      </c>
      <c r="L9" s="96" t="s">
        <v>56</v>
      </c>
      <c r="M9" s="96" t="s">
        <v>169</v>
      </c>
      <c r="N9" s="96">
        <v>200000</v>
      </c>
      <c r="O9" s="134" t="s">
        <v>415</v>
      </c>
      <c r="P9" s="135">
        <v>50000</v>
      </c>
      <c r="Q9" s="136" t="s">
        <v>416</v>
      </c>
      <c r="R9" s="137" t="s">
        <v>410</v>
      </c>
      <c r="S9" s="135">
        <v>50000</v>
      </c>
      <c r="T9">
        <f t="shared" ref="T9:T22" si="0">P9*0.9</f>
        <v>45000</v>
      </c>
    </row>
    <row r="10" spans="1:20" ht="112.5">
      <c r="A10" s="92">
        <v>3</v>
      </c>
      <c r="B10" s="96"/>
      <c r="C10" s="96" t="s">
        <v>417</v>
      </c>
      <c r="D10" s="96" t="s">
        <v>418</v>
      </c>
      <c r="E10" s="96" t="s">
        <v>406</v>
      </c>
      <c r="F10" s="98" t="s">
        <v>44</v>
      </c>
      <c r="G10" s="133" t="s">
        <v>32</v>
      </c>
      <c r="H10" s="133" t="s">
        <v>33</v>
      </c>
      <c r="I10" s="133" t="s">
        <v>6</v>
      </c>
      <c r="J10" s="96" t="s">
        <v>419</v>
      </c>
      <c r="K10" s="96" t="s">
        <v>420</v>
      </c>
      <c r="L10" s="96" t="s">
        <v>421</v>
      </c>
      <c r="M10" s="96" t="s">
        <v>169</v>
      </c>
      <c r="N10" s="96">
        <v>200000</v>
      </c>
      <c r="O10" s="134" t="s">
        <v>408</v>
      </c>
      <c r="P10" s="135">
        <v>50000</v>
      </c>
      <c r="Q10" s="136" t="s">
        <v>422</v>
      </c>
      <c r="R10" s="137" t="s">
        <v>410</v>
      </c>
      <c r="S10" s="135">
        <v>50000</v>
      </c>
      <c r="T10">
        <f t="shared" si="0"/>
        <v>45000</v>
      </c>
    </row>
    <row r="11" spans="1:20" ht="93.75">
      <c r="A11" s="92">
        <v>4</v>
      </c>
      <c r="B11" s="96"/>
      <c r="C11" s="96" t="s">
        <v>423</v>
      </c>
      <c r="D11" s="96" t="s">
        <v>309</v>
      </c>
      <c r="E11" s="96" t="s">
        <v>424</v>
      </c>
      <c r="F11" s="98" t="s">
        <v>44</v>
      </c>
      <c r="G11" s="133" t="s">
        <v>32</v>
      </c>
      <c r="H11" s="133" t="s">
        <v>33</v>
      </c>
      <c r="I11" s="133" t="s">
        <v>6</v>
      </c>
      <c r="J11" s="96" t="s">
        <v>425</v>
      </c>
      <c r="K11" s="96" t="s">
        <v>156</v>
      </c>
      <c r="L11" s="96" t="s">
        <v>56</v>
      </c>
      <c r="M11" s="96" t="s">
        <v>169</v>
      </c>
      <c r="N11" s="96">
        <v>200000</v>
      </c>
      <c r="O11" s="134" t="s">
        <v>180</v>
      </c>
      <c r="P11" s="135">
        <v>50000</v>
      </c>
      <c r="Q11" s="136" t="s">
        <v>422</v>
      </c>
      <c r="R11" s="137" t="s">
        <v>410</v>
      </c>
      <c r="S11" s="135">
        <v>50000</v>
      </c>
      <c r="T11">
        <f t="shared" si="0"/>
        <v>45000</v>
      </c>
    </row>
    <row r="12" spans="1:20" ht="75">
      <c r="A12" s="92">
        <v>5</v>
      </c>
      <c r="B12" s="96"/>
      <c r="C12" s="96" t="s">
        <v>63</v>
      </c>
      <c r="D12" s="96" t="s">
        <v>426</v>
      </c>
      <c r="E12" s="96" t="s">
        <v>50</v>
      </c>
      <c r="F12" s="98" t="s">
        <v>44</v>
      </c>
      <c r="G12" s="133" t="s">
        <v>32</v>
      </c>
      <c r="H12" s="133" t="s">
        <v>33</v>
      </c>
      <c r="I12" s="133" t="s">
        <v>6</v>
      </c>
      <c r="J12" s="96" t="s">
        <v>427</v>
      </c>
      <c r="K12" s="96" t="s">
        <v>156</v>
      </c>
      <c r="L12" s="96" t="s">
        <v>56</v>
      </c>
      <c r="M12" s="96" t="s">
        <v>169</v>
      </c>
      <c r="N12" s="96">
        <v>200000</v>
      </c>
      <c r="O12" s="134" t="s">
        <v>428</v>
      </c>
      <c r="P12" s="135">
        <v>50000</v>
      </c>
      <c r="Q12" s="136" t="s">
        <v>422</v>
      </c>
      <c r="R12" s="137" t="s">
        <v>410</v>
      </c>
      <c r="S12" s="135">
        <v>50000</v>
      </c>
      <c r="T12">
        <f t="shared" si="0"/>
        <v>45000</v>
      </c>
    </row>
    <row r="13" spans="1:20" ht="56.25">
      <c r="A13" s="92">
        <v>6</v>
      </c>
      <c r="B13" s="96"/>
      <c r="C13" s="96" t="s">
        <v>429</v>
      </c>
      <c r="D13" s="96" t="s">
        <v>430</v>
      </c>
      <c r="E13" s="96" t="s">
        <v>431</v>
      </c>
      <c r="F13" s="98" t="s">
        <v>44</v>
      </c>
      <c r="G13" s="133" t="s">
        <v>32</v>
      </c>
      <c r="H13" s="133" t="s">
        <v>33</v>
      </c>
      <c r="I13" s="133" t="s">
        <v>6</v>
      </c>
      <c r="J13" s="96" t="s">
        <v>432</v>
      </c>
      <c r="K13" s="96" t="s">
        <v>156</v>
      </c>
      <c r="L13" s="96" t="s">
        <v>56</v>
      </c>
      <c r="M13" s="96" t="s">
        <v>169</v>
      </c>
      <c r="N13" s="96">
        <v>200000</v>
      </c>
      <c r="O13" s="134" t="s">
        <v>433</v>
      </c>
      <c r="P13" s="135">
        <v>50000</v>
      </c>
      <c r="Q13" s="136" t="s">
        <v>285</v>
      </c>
      <c r="R13" s="137" t="s">
        <v>410</v>
      </c>
      <c r="S13" s="135">
        <v>50000</v>
      </c>
      <c r="T13">
        <f t="shared" si="0"/>
        <v>45000</v>
      </c>
    </row>
    <row r="14" spans="1:20" ht="75">
      <c r="A14" s="92">
        <v>7</v>
      </c>
      <c r="B14" s="96"/>
      <c r="C14" s="96" t="s">
        <v>434</v>
      </c>
      <c r="D14" s="96" t="s">
        <v>435</v>
      </c>
      <c r="E14" s="96" t="s">
        <v>436</v>
      </c>
      <c r="F14" s="98" t="s">
        <v>44</v>
      </c>
      <c r="G14" s="133" t="s">
        <v>32</v>
      </c>
      <c r="H14" s="133" t="s">
        <v>33</v>
      </c>
      <c r="I14" s="126" t="s">
        <v>5</v>
      </c>
      <c r="J14" s="96" t="s">
        <v>437</v>
      </c>
      <c r="K14" s="96" t="s">
        <v>156</v>
      </c>
      <c r="L14" s="96" t="s">
        <v>56</v>
      </c>
      <c r="M14" s="96" t="s">
        <v>169</v>
      </c>
      <c r="N14" s="96">
        <v>200000</v>
      </c>
      <c r="O14" s="134" t="s">
        <v>180</v>
      </c>
      <c r="P14" s="135">
        <v>50000</v>
      </c>
      <c r="Q14" s="136" t="s">
        <v>285</v>
      </c>
      <c r="R14" s="137" t="s">
        <v>410</v>
      </c>
      <c r="S14" s="135">
        <v>50000</v>
      </c>
      <c r="T14">
        <f t="shared" si="0"/>
        <v>45000</v>
      </c>
    </row>
    <row r="15" spans="1:20" ht="75">
      <c r="A15" s="92">
        <v>8</v>
      </c>
      <c r="B15" s="96"/>
      <c r="C15" s="96" t="s">
        <v>438</v>
      </c>
      <c r="D15" s="96" t="s">
        <v>130</v>
      </c>
      <c r="E15" s="96" t="s">
        <v>406</v>
      </c>
      <c r="F15" s="98" t="s">
        <v>44</v>
      </c>
      <c r="G15" s="133" t="s">
        <v>32</v>
      </c>
      <c r="H15" s="133" t="s">
        <v>33</v>
      </c>
      <c r="I15" s="133" t="s">
        <v>6</v>
      </c>
      <c r="J15" s="96" t="s">
        <v>439</v>
      </c>
      <c r="K15" s="96" t="s">
        <v>156</v>
      </c>
      <c r="L15" s="96" t="s">
        <v>56</v>
      </c>
      <c r="M15" s="96" t="s">
        <v>169</v>
      </c>
      <c r="N15" s="96">
        <v>100000</v>
      </c>
      <c r="O15" s="134" t="s">
        <v>159</v>
      </c>
      <c r="P15" s="135">
        <v>50000</v>
      </c>
      <c r="Q15" s="136" t="s">
        <v>285</v>
      </c>
      <c r="R15" s="137" t="s">
        <v>410</v>
      </c>
      <c r="S15" s="135">
        <v>50000</v>
      </c>
      <c r="T15">
        <f t="shared" si="0"/>
        <v>45000</v>
      </c>
    </row>
    <row r="16" spans="1:20" ht="93.75">
      <c r="A16" s="92">
        <v>9</v>
      </c>
      <c r="B16" s="96"/>
      <c r="C16" s="96" t="s">
        <v>440</v>
      </c>
      <c r="D16" s="96" t="s">
        <v>130</v>
      </c>
      <c r="E16" s="96" t="s">
        <v>406</v>
      </c>
      <c r="F16" s="98" t="s">
        <v>44</v>
      </c>
      <c r="G16" s="133" t="s">
        <v>32</v>
      </c>
      <c r="H16" s="133" t="s">
        <v>33</v>
      </c>
      <c r="I16" s="133" t="s">
        <v>6</v>
      </c>
      <c r="J16" s="96" t="s">
        <v>441</v>
      </c>
      <c r="K16" s="96" t="s">
        <v>164</v>
      </c>
      <c r="L16" s="96" t="s">
        <v>442</v>
      </c>
      <c r="M16" s="96" t="s">
        <v>169</v>
      </c>
      <c r="N16" s="96">
        <v>150000</v>
      </c>
      <c r="O16" s="138" t="s">
        <v>159</v>
      </c>
      <c r="P16" s="139">
        <v>50000</v>
      </c>
      <c r="Q16" s="140" t="s">
        <v>285</v>
      </c>
      <c r="R16" s="141" t="s">
        <v>171</v>
      </c>
      <c r="S16" s="139">
        <v>50000</v>
      </c>
      <c r="T16">
        <f t="shared" si="0"/>
        <v>45000</v>
      </c>
    </row>
    <row r="17" spans="1:20" ht="93.75">
      <c r="A17" s="92">
        <v>10</v>
      </c>
      <c r="B17" s="96"/>
      <c r="C17" s="96" t="s">
        <v>443</v>
      </c>
      <c r="D17" s="96" t="s">
        <v>444</v>
      </c>
      <c r="E17" s="96" t="s">
        <v>445</v>
      </c>
      <c r="F17" s="98" t="s">
        <v>44</v>
      </c>
      <c r="G17" s="133" t="s">
        <v>32</v>
      </c>
      <c r="H17" s="133" t="s">
        <v>33</v>
      </c>
      <c r="I17" s="133" t="s">
        <v>6</v>
      </c>
      <c r="J17" s="96" t="s">
        <v>446</v>
      </c>
      <c r="K17" s="96" t="s">
        <v>156</v>
      </c>
      <c r="L17" s="96" t="s">
        <v>447</v>
      </c>
      <c r="M17" s="96" t="s">
        <v>158</v>
      </c>
      <c r="N17" s="96">
        <v>73500</v>
      </c>
      <c r="O17" s="138" t="s">
        <v>448</v>
      </c>
      <c r="P17" s="139">
        <v>22000</v>
      </c>
      <c r="Q17" s="140" t="s">
        <v>285</v>
      </c>
      <c r="R17" s="141" t="s">
        <v>171</v>
      </c>
      <c r="S17" s="139">
        <v>22000</v>
      </c>
      <c r="T17">
        <f t="shared" si="0"/>
        <v>19800</v>
      </c>
    </row>
    <row r="18" spans="1:20" ht="56.25">
      <c r="A18" s="92">
        <v>11</v>
      </c>
      <c r="B18" s="96"/>
      <c r="C18" s="96" t="s">
        <v>449</v>
      </c>
      <c r="D18" s="96" t="s">
        <v>450</v>
      </c>
      <c r="E18" s="96" t="s">
        <v>451</v>
      </c>
      <c r="F18" s="98" t="s">
        <v>44</v>
      </c>
      <c r="G18" s="133" t="s">
        <v>32</v>
      </c>
      <c r="H18" s="133" t="s">
        <v>33</v>
      </c>
      <c r="I18" s="133" t="s">
        <v>6</v>
      </c>
      <c r="J18" s="96" t="s">
        <v>432</v>
      </c>
      <c r="K18" s="96" t="s">
        <v>156</v>
      </c>
      <c r="L18" s="96" t="s">
        <v>56</v>
      </c>
      <c r="M18" s="96" t="s">
        <v>169</v>
      </c>
      <c r="N18" s="96">
        <v>150000</v>
      </c>
      <c r="O18" s="138" t="s">
        <v>180</v>
      </c>
      <c r="P18" s="139">
        <v>50000</v>
      </c>
      <c r="Q18" s="140" t="s">
        <v>285</v>
      </c>
      <c r="R18" s="137" t="s">
        <v>410</v>
      </c>
      <c r="S18" s="139">
        <v>50000</v>
      </c>
      <c r="T18">
        <f t="shared" si="0"/>
        <v>45000</v>
      </c>
    </row>
    <row r="19" spans="1:20" ht="126">
      <c r="A19" s="92">
        <v>12</v>
      </c>
      <c r="B19" s="142"/>
      <c r="C19" s="97" t="s">
        <v>404</v>
      </c>
      <c r="D19" s="97" t="s">
        <v>405</v>
      </c>
      <c r="E19" s="97" t="s">
        <v>452</v>
      </c>
      <c r="F19" s="104" t="s">
        <v>44</v>
      </c>
      <c r="G19" s="143" t="s">
        <v>32</v>
      </c>
      <c r="H19" s="143" t="s">
        <v>33</v>
      </c>
      <c r="I19" s="143" t="s">
        <v>6</v>
      </c>
      <c r="J19" s="144" t="s">
        <v>453</v>
      </c>
      <c r="K19" s="145" t="s">
        <v>156</v>
      </c>
      <c r="L19" s="145" t="s">
        <v>56</v>
      </c>
      <c r="M19" s="146" t="s">
        <v>169</v>
      </c>
      <c r="N19" s="104">
        <v>200000</v>
      </c>
      <c r="O19" s="134" t="s">
        <v>408</v>
      </c>
      <c r="P19" s="147">
        <v>50000</v>
      </c>
      <c r="Q19" s="136" t="s">
        <v>338</v>
      </c>
      <c r="R19" s="148" t="s">
        <v>454</v>
      </c>
      <c r="S19" s="147">
        <v>50000</v>
      </c>
      <c r="T19">
        <f t="shared" si="0"/>
        <v>45000</v>
      </c>
    </row>
    <row r="20" spans="1:20" ht="141.75">
      <c r="A20" s="92">
        <v>13</v>
      </c>
      <c r="B20" s="142"/>
      <c r="C20" s="97" t="s">
        <v>455</v>
      </c>
      <c r="D20" s="97" t="s">
        <v>456</v>
      </c>
      <c r="E20" s="97" t="s">
        <v>457</v>
      </c>
      <c r="F20" s="104" t="s">
        <v>44</v>
      </c>
      <c r="G20" s="143" t="s">
        <v>32</v>
      </c>
      <c r="H20" s="143" t="s">
        <v>33</v>
      </c>
      <c r="I20" s="143" t="s">
        <v>6</v>
      </c>
      <c r="J20" s="144" t="s">
        <v>458</v>
      </c>
      <c r="K20" s="145" t="s">
        <v>175</v>
      </c>
      <c r="L20" s="145" t="s">
        <v>459</v>
      </c>
      <c r="M20" s="146" t="s">
        <v>169</v>
      </c>
      <c r="N20" s="104">
        <v>135000</v>
      </c>
      <c r="O20" s="134" t="s">
        <v>416</v>
      </c>
      <c r="P20" s="147">
        <v>45000</v>
      </c>
      <c r="Q20" s="136" t="s">
        <v>337</v>
      </c>
      <c r="R20" s="148" t="s">
        <v>161</v>
      </c>
      <c r="S20" s="147">
        <v>45000</v>
      </c>
      <c r="T20">
        <f t="shared" si="0"/>
        <v>40500</v>
      </c>
    </row>
    <row r="21" spans="1:20" ht="16.5">
      <c r="A21" s="92">
        <v>14</v>
      </c>
      <c r="B21" s="11"/>
      <c r="C21" s="103" t="s">
        <v>172</v>
      </c>
      <c r="D21" s="103" t="s">
        <v>460</v>
      </c>
      <c r="E21" s="103" t="s">
        <v>57</v>
      </c>
      <c r="F21" s="149" t="s">
        <v>44</v>
      </c>
      <c r="G21" s="126" t="s">
        <v>32</v>
      </c>
      <c r="H21" s="126" t="s">
        <v>33</v>
      </c>
      <c r="I21" s="126" t="s">
        <v>6</v>
      </c>
      <c r="J21" s="150" t="s">
        <v>461</v>
      </c>
      <c r="K21" s="150" t="s">
        <v>175</v>
      </c>
      <c r="L21" s="150" t="s">
        <v>56</v>
      </c>
      <c r="M21" s="150" t="s">
        <v>158</v>
      </c>
      <c r="N21" s="150">
        <v>200000</v>
      </c>
      <c r="O21" s="110" t="s">
        <v>462</v>
      </c>
      <c r="P21" s="149">
        <v>50000</v>
      </c>
      <c r="Q21" s="110" t="s">
        <v>463</v>
      </c>
      <c r="R21" s="151" t="s">
        <v>171</v>
      </c>
      <c r="S21" s="152">
        <v>50000</v>
      </c>
      <c r="T21">
        <f t="shared" si="0"/>
        <v>45000</v>
      </c>
    </row>
    <row r="22" spans="1:20" ht="16.5">
      <c r="A22" s="92">
        <v>15</v>
      </c>
      <c r="B22" s="11"/>
      <c r="C22" s="103" t="s">
        <v>464</v>
      </c>
      <c r="D22" s="103" t="s">
        <v>465</v>
      </c>
      <c r="E22" s="103" t="s">
        <v>452</v>
      </c>
      <c r="F22" s="149" t="s">
        <v>44</v>
      </c>
      <c r="G22" s="126" t="s">
        <v>32</v>
      </c>
      <c r="H22" s="126" t="s">
        <v>33</v>
      </c>
      <c r="I22" s="126" t="s">
        <v>6</v>
      </c>
      <c r="J22" s="150" t="s">
        <v>466</v>
      </c>
      <c r="K22" s="150" t="s">
        <v>467</v>
      </c>
      <c r="L22" s="150" t="s">
        <v>468</v>
      </c>
      <c r="M22" s="150" t="s">
        <v>158</v>
      </c>
      <c r="N22" s="150">
        <v>189000</v>
      </c>
      <c r="O22" s="153" t="s">
        <v>462</v>
      </c>
      <c r="P22" s="348">
        <v>63000</v>
      </c>
      <c r="Q22" s="154" t="s">
        <v>463</v>
      </c>
      <c r="R22" s="151" t="s">
        <v>171</v>
      </c>
      <c r="S22" s="155">
        <v>63000</v>
      </c>
      <c r="T22">
        <f t="shared" si="0"/>
        <v>56700</v>
      </c>
    </row>
    <row r="23" spans="1:20">
      <c r="P23">
        <f>SUM(P8:P22)</f>
        <v>730000</v>
      </c>
    </row>
    <row r="24" spans="1:20">
      <c r="P24">
        <f>P23*0.05</f>
        <v>36500</v>
      </c>
    </row>
    <row r="25" spans="1:20">
      <c r="P25">
        <f>P23-P24</f>
        <v>693500</v>
      </c>
    </row>
  </sheetData>
  <mergeCells count="7">
    <mergeCell ref="A6:B6"/>
    <mergeCell ref="A1:R1"/>
    <mergeCell ref="A2:R2"/>
    <mergeCell ref="A3:R3"/>
    <mergeCell ref="A4:G4"/>
    <mergeCell ref="J4:K5"/>
    <mergeCell ref="Q5:R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148"/>
  <sheetViews>
    <sheetView topLeftCell="A139" workbookViewId="0">
      <selection activeCell="N8" sqref="N8:N147"/>
    </sheetView>
  </sheetViews>
  <sheetFormatPr defaultRowHeight="15"/>
  <sheetData>
    <row r="1" spans="1:20" ht="18.75">
      <c r="A1" s="424" t="s">
        <v>0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</row>
    <row r="2" spans="1:20" ht="18.75">
      <c r="A2" s="424" t="s">
        <v>1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</row>
    <row r="3" spans="1:20" ht="18.75">
      <c r="A3" s="424" t="s">
        <v>138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4"/>
      <c r="Q3" s="424"/>
      <c r="R3" s="424"/>
    </row>
    <row r="4" spans="1:20" ht="18.75">
      <c r="A4" s="493" t="s">
        <v>1085</v>
      </c>
      <c r="B4" s="493"/>
      <c r="C4" s="493"/>
      <c r="D4" s="493"/>
      <c r="E4" s="493"/>
      <c r="F4" s="493"/>
      <c r="G4" s="493"/>
      <c r="H4" s="176"/>
      <c r="I4" s="176"/>
      <c r="J4" s="7"/>
      <c r="K4" s="81"/>
      <c r="L4" s="82"/>
      <c r="M4" s="83"/>
      <c r="N4" s="81"/>
      <c r="O4" s="6"/>
      <c r="P4" s="177"/>
      <c r="Q4" s="9"/>
      <c r="R4" s="119" t="s">
        <v>198</v>
      </c>
    </row>
    <row r="5" spans="1:20" ht="22.5">
      <c r="A5" s="85"/>
      <c r="B5" s="85"/>
      <c r="C5" s="85"/>
      <c r="D5" s="85"/>
      <c r="E5" s="85"/>
      <c r="F5" s="178"/>
      <c r="G5" s="178"/>
      <c r="H5" s="178"/>
      <c r="I5" s="178"/>
      <c r="J5" s="87"/>
      <c r="K5" s="88"/>
      <c r="L5" s="88"/>
      <c r="M5" s="89"/>
      <c r="N5" s="88"/>
      <c r="O5" s="85"/>
      <c r="P5" s="85"/>
      <c r="Q5" s="90" t="s">
        <v>199</v>
      </c>
      <c r="R5" s="179"/>
    </row>
    <row r="6" spans="1:20" ht="22.5">
      <c r="A6" s="494" t="s">
        <v>200</v>
      </c>
      <c r="B6" s="494"/>
      <c r="C6" s="85"/>
      <c r="D6" s="85"/>
      <c r="E6" s="85"/>
      <c r="F6" s="178"/>
      <c r="G6" s="178"/>
      <c r="H6" s="178"/>
      <c r="I6" s="178"/>
      <c r="J6" s="87"/>
      <c r="K6" s="88"/>
      <c r="L6" s="88"/>
      <c r="M6" s="89"/>
      <c r="N6" s="88"/>
      <c r="O6" s="85"/>
      <c r="P6" s="85"/>
      <c r="Q6" s="90" t="s">
        <v>201</v>
      </c>
      <c r="R6" s="179"/>
    </row>
    <row r="7" spans="1:20" ht="63">
      <c r="A7" s="98" t="s">
        <v>140</v>
      </c>
      <c r="B7" s="98" t="s">
        <v>141</v>
      </c>
      <c r="C7" s="98" t="s">
        <v>142</v>
      </c>
      <c r="D7" s="98" t="s">
        <v>143</v>
      </c>
      <c r="E7" s="98" t="s">
        <v>144</v>
      </c>
      <c r="F7" s="98" t="s">
        <v>9</v>
      </c>
      <c r="G7" s="98" t="s">
        <v>145</v>
      </c>
      <c r="H7" s="98" t="s">
        <v>146</v>
      </c>
      <c r="I7" s="98" t="s">
        <v>147</v>
      </c>
      <c r="J7" s="98" t="s">
        <v>148</v>
      </c>
      <c r="K7" s="161" t="s">
        <v>149</v>
      </c>
      <c r="L7" s="161" t="s">
        <v>150</v>
      </c>
      <c r="M7" s="161" t="s">
        <v>151</v>
      </c>
      <c r="N7" s="161" t="s">
        <v>152</v>
      </c>
      <c r="O7" s="98" t="s">
        <v>153</v>
      </c>
      <c r="P7" s="98" t="s">
        <v>152</v>
      </c>
      <c r="Q7" s="98" t="s">
        <v>151</v>
      </c>
      <c r="R7" s="156" t="s">
        <v>153</v>
      </c>
      <c r="S7" s="27" t="s">
        <v>1086</v>
      </c>
      <c r="T7" s="27" t="s">
        <v>1087</v>
      </c>
    </row>
    <row r="8" spans="1:20" ht="63">
      <c r="A8" s="156">
        <v>1</v>
      </c>
      <c r="B8" s="104"/>
      <c r="C8" s="157" t="s">
        <v>469</v>
      </c>
      <c r="D8" s="157" t="s">
        <v>470</v>
      </c>
      <c r="E8" s="158" t="s">
        <v>471</v>
      </c>
      <c r="F8" s="104" t="s">
        <v>44</v>
      </c>
      <c r="G8" s="158" t="s">
        <v>32</v>
      </c>
      <c r="H8" s="135" t="s">
        <v>85</v>
      </c>
      <c r="I8" s="159" t="s">
        <v>5</v>
      </c>
      <c r="J8" s="156" t="s">
        <v>472</v>
      </c>
      <c r="K8" s="104">
        <v>50000</v>
      </c>
      <c r="L8" s="104">
        <v>35000</v>
      </c>
      <c r="M8" s="149" t="s">
        <v>473</v>
      </c>
      <c r="N8" s="104">
        <v>35000</v>
      </c>
      <c r="O8" s="104">
        <v>20</v>
      </c>
      <c r="P8" s="104">
        <v>35000</v>
      </c>
      <c r="Q8" s="106" t="s">
        <v>474</v>
      </c>
      <c r="R8" s="104">
        <v>20</v>
      </c>
      <c r="S8" s="160"/>
      <c r="T8" s="160"/>
    </row>
    <row r="9" spans="1:20" ht="63">
      <c r="A9" s="156">
        <v>2</v>
      </c>
      <c r="B9" s="104"/>
      <c r="C9" s="157" t="s">
        <v>475</v>
      </c>
      <c r="D9" s="157" t="s">
        <v>476</v>
      </c>
      <c r="E9" s="158" t="s">
        <v>477</v>
      </c>
      <c r="F9" s="104" t="s">
        <v>44</v>
      </c>
      <c r="G9" s="158" t="s">
        <v>32</v>
      </c>
      <c r="H9" s="135" t="s">
        <v>33</v>
      </c>
      <c r="I9" s="159" t="s">
        <v>5</v>
      </c>
      <c r="J9" s="156" t="s">
        <v>478</v>
      </c>
      <c r="K9" s="104">
        <v>50000</v>
      </c>
      <c r="L9" s="104">
        <v>35000</v>
      </c>
      <c r="M9" s="149" t="s">
        <v>473</v>
      </c>
      <c r="N9" s="104">
        <v>35000</v>
      </c>
      <c r="O9" s="104">
        <v>20</v>
      </c>
      <c r="P9" s="104">
        <v>35000</v>
      </c>
      <c r="Q9" s="106" t="s">
        <v>474</v>
      </c>
      <c r="R9" s="104">
        <v>20</v>
      </c>
      <c r="S9" s="160"/>
      <c r="T9" s="160"/>
    </row>
    <row r="10" spans="1:20" ht="47.25">
      <c r="A10" s="156">
        <v>3</v>
      </c>
      <c r="B10" s="104"/>
      <c r="C10" s="135" t="s">
        <v>479</v>
      </c>
      <c r="D10" s="157" t="s">
        <v>480</v>
      </c>
      <c r="E10" s="157" t="s">
        <v>481</v>
      </c>
      <c r="F10" s="104" t="s">
        <v>44</v>
      </c>
      <c r="G10" s="135" t="s">
        <v>32</v>
      </c>
      <c r="H10" s="157" t="s">
        <v>33</v>
      </c>
      <c r="I10" s="159" t="s">
        <v>5</v>
      </c>
      <c r="J10" s="135" t="s">
        <v>482</v>
      </c>
      <c r="K10" s="104">
        <v>50000</v>
      </c>
      <c r="L10" s="104">
        <v>35000</v>
      </c>
      <c r="M10" s="149" t="s">
        <v>473</v>
      </c>
      <c r="N10" s="104">
        <v>35000</v>
      </c>
      <c r="O10" s="104">
        <v>20</v>
      </c>
      <c r="P10" s="104">
        <v>35000</v>
      </c>
      <c r="Q10" s="106" t="s">
        <v>474</v>
      </c>
      <c r="R10" s="104">
        <v>20</v>
      </c>
      <c r="S10" s="160"/>
      <c r="T10" s="160"/>
    </row>
    <row r="11" spans="1:20" ht="47.25">
      <c r="A11" s="156">
        <v>4</v>
      </c>
      <c r="B11" s="104"/>
      <c r="C11" s="135" t="s">
        <v>483</v>
      </c>
      <c r="D11" s="135" t="s">
        <v>484</v>
      </c>
      <c r="E11" s="135" t="s">
        <v>485</v>
      </c>
      <c r="F11" s="104" t="s">
        <v>44</v>
      </c>
      <c r="G11" s="135" t="s">
        <v>32</v>
      </c>
      <c r="H11" s="135" t="s">
        <v>33</v>
      </c>
      <c r="I11" s="159" t="s">
        <v>5</v>
      </c>
      <c r="J11" s="135" t="s">
        <v>486</v>
      </c>
      <c r="K11" s="104">
        <v>50000</v>
      </c>
      <c r="L11" s="104">
        <v>35000</v>
      </c>
      <c r="M11" s="149" t="s">
        <v>473</v>
      </c>
      <c r="N11" s="104">
        <v>35000</v>
      </c>
      <c r="O11" s="104">
        <v>20</v>
      </c>
      <c r="P11" s="104">
        <v>35000</v>
      </c>
      <c r="Q11" s="106" t="s">
        <v>474</v>
      </c>
      <c r="R11" s="104">
        <v>20</v>
      </c>
      <c r="S11" s="160"/>
      <c r="T11" s="160"/>
    </row>
    <row r="12" spans="1:20" ht="31.5">
      <c r="A12" s="156">
        <v>5</v>
      </c>
      <c r="B12" s="104"/>
      <c r="C12" s="135" t="s">
        <v>487</v>
      </c>
      <c r="D12" s="135"/>
      <c r="E12" s="135"/>
      <c r="F12" s="104" t="s">
        <v>44</v>
      </c>
      <c r="G12" s="135" t="s">
        <v>32</v>
      </c>
      <c r="H12" s="135" t="s">
        <v>33</v>
      </c>
      <c r="I12" s="135" t="s">
        <v>5</v>
      </c>
      <c r="J12" s="135" t="s">
        <v>84</v>
      </c>
      <c r="K12" s="104">
        <v>50000</v>
      </c>
      <c r="L12" s="104">
        <v>35000</v>
      </c>
      <c r="M12" s="149" t="s">
        <v>473</v>
      </c>
      <c r="N12" s="104">
        <v>35000</v>
      </c>
      <c r="O12" s="104">
        <v>20</v>
      </c>
      <c r="P12" s="104">
        <v>35000</v>
      </c>
      <c r="Q12" s="106" t="s">
        <v>474</v>
      </c>
      <c r="R12" s="104">
        <v>20</v>
      </c>
      <c r="S12" s="160"/>
      <c r="T12" s="160"/>
    </row>
    <row r="13" spans="1:20" ht="47.25">
      <c r="A13" s="156">
        <v>6</v>
      </c>
      <c r="B13" s="104"/>
      <c r="C13" s="135" t="s">
        <v>488</v>
      </c>
      <c r="D13" s="135" t="s">
        <v>489</v>
      </c>
      <c r="E13" s="135" t="s">
        <v>490</v>
      </c>
      <c r="F13" s="104" t="s">
        <v>44</v>
      </c>
      <c r="G13" s="135" t="s">
        <v>32</v>
      </c>
      <c r="H13" s="135" t="s">
        <v>33</v>
      </c>
      <c r="I13" s="159" t="s">
        <v>5</v>
      </c>
      <c r="J13" s="135" t="s">
        <v>491</v>
      </c>
      <c r="K13" s="104">
        <v>50000</v>
      </c>
      <c r="L13" s="104">
        <v>35000</v>
      </c>
      <c r="M13" s="149" t="s">
        <v>473</v>
      </c>
      <c r="N13" s="104">
        <v>35000</v>
      </c>
      <c r="O13" s="104">
        <v>20</v>
      </c>
      <c r="P13" s="104">
        <v>35000</v>
      </c>
      <c r="Q13" s="106" t="s">
        <v>474</v>
      </c>
      <c r="R13" s="104">
        <v>20</v>
      </c>
      <c r="S13" s="160"/>
      <c r="T13" s="160"/>
    </row>
    <row r="14" spans="1:20" ht="63">
      <c r="A14" s="156">
        <v>7</v>
      </c>
      <c r="B14" s="104"/>
      <c r="C14" s="135" t="s">
        <v>492</v>
      </c>
      <c r="D14" s="135" t="s">
        <v>493</v>
      </c>
      <c r="E14" s="135" t="s">
        <v>494</v>
      </c>
      <c r="F14" s="104" t="s">
        <v>44</v>
      </c>
      <c r="G14" s="135" t="s">
        <v>32</v>
      </c>
      <c r="H14" s="135" t="s">
        <v>33</v>
      </c>
      <c r="I14" s="159" t="s">
        <v>5</v>
      </c>
      <c r="J14" s="135" t="s">
        <v>495</v>
      </c>
      <c r="K14" s="104">
        <v>50000</v>
      </c>
      <c r="L14" s="104">
        <v>35000</v>
      </c>
      <c r="M14" s="149" t="s">
        <v>473</v>
      </c>
      <c r="N14" s="104">
        <v>35000</v>
      </c>
      <c r="O14" s="104">
        <v>20</v>
      </c>
      <c r="P14" s="104">
        <v>35000</v>
      </c>
      <c r="Q14" s="106" t="s">
        <v>474</v>
      </c>
      <c r="R14" s="104">
        <v>20</v>
      </c>
      <c r="S14" s="160"/>
      <c r="T14" s="160"/>
    </row>
    <row r="15" spans="1:20" ht="47.25">
      <c r="A15" s="156">
        <v>8</v>
      </c>
      <c r="B15" s="104"/>
      <c r="C15" s="135" t="s">
        <v>496</v>
      </c>
      <c r="D15" s="135" t="s">
        <v>497</v>
      </c>
      <c r="E15" s="135" t="s">
        <v>498</v>
      </c>
      <c r="F15" s="104" t="s">
        <v>44</v>
      </c>
      <c r="G15" s="135" t="s">
        <v>32</v>
      </c>
      <c r="H15" s="135" t="s">
        <v>33</v>
      </c>
      <c r="I15" s="159" t="s">
        <v>5</v>
      </c>
      <c r="J15" s="135" t="s">
        <v>499</v>
      </c>
      <c r="K15" s="104">
        <v>50000</v>
      </c>
      <c r="L15" s="104">
        <v>35000</v>
      </c>
      <c r="M15" s="149" t="s">
        <v>473</v>
      </c>
      <c r="N15" s="104">
        <v>35000</v>
      </c>
      <c r="O15" s="104">
        <v>20</v>
      </c>
      <c r="P15" s="104">
        <v>35000</v>
      </c>
      <c r="Q15" s="106" t="s">
        <v>474</v>
      </c>
      <c r="R15" s="104">
        <v>20</v>
      </c>
      <c r="S15" s="160"/>
      <c r="T15" s="160"/>
    </row>
    <row r="16" spans="1:20" ht="47.25">
      <c r="A16" s="156">
        <v>9</v>
      </c>
      <c r="B16" s="104"/>
      <c r="C16" s="135" t="s">
        <v>500</v>
      </c>
      <c r="D16" s="135" t="s">
        <v>501</v>
      </c>
      <c r="E16" s="135" t="s">
        <v>502</v>
      </c>
      <c r="F16" s="104" t="s">
        <v>44</v>
      </c>
      <c r="G16" s="135" t="s">
        <v>32</v>
      </c>
      <c r="H16" s="135" t="s">
        <v>33</v>
      </c>
      <c r="I16" s="159" t="s">
        <v>5</v>
      </c>
      <c r="J16" s="135" t="s">
        <v>503</v>
      </c>
      <c r="K16" s="104">
        <v>50000</v>
      </c>
      <c r="L16" s="104">
        <v>35000</v>
      </c>
      <c r="M16" s="149" t="s">
        <v>473</v>
      </c>
      <c r="N16" s="104">
        <v>35000</v>
      </c>
      <c r="O16" s="104">
        <v>20</v>
      </c>
      <c r="P16" s="104">
        <v>35000</v>
      </c>
      <c r="Q16" s="106" t="s">
        <v>474</v>
      </c>
      <c r="R16" s="104">
        <v>20</v>
      </c>
      <c r="S16" s="160"/>
      <c r="T16" s="160"/>
    </row>
    <row r="17" spans="1:20" ht="47.25">
      <c r="A17" s="156">
        <v>10</v>
      </c>
      <c r="B17" s="104"/>
      <c r="C17" s="135" t="s">
        <v>504</v>
      </c>
      <c r="D17" s="135" t="s">
        <v>505</v>
      </c>
      <c r="E17" s="135" t="s">
        <v>502</v>
      </c>
      <c r="F17" s="104" t="s">
        <v>44</v>
      </c>
      <c r="G17" s="135" t="s">
        <v>32</v>
      </c>
      <c r="H17" s="135" t="s">
        <v>33</v>
      </c>
      <c r="I17" s="159" t="s">
        <v>5</v>
      </c>
      <c r="J17" s="135" t="s">
        <v>503</v>
      </c>
      <c r="K17" s="104">
        <v>50000</v>
      </c>
      <c r="L17" s="104">
        <v>35000</v>
      </c>
      <c r="M17" s="149" t="s">
        <v>473</v>
      </c>
      <c r="N17" s="104">
        <v>35000</v>
      </c>
      <c r="O17" s="104">
        <v>20</v>
      </c>
      <c r="P17" s="104">
        <v>35000</v>
      </c>
      <c r="Q17" s="106" t="s">
        <v>474</v>
      </c>
      <c r="R17" s="104">
        <v>20</v>
      </c>
      <c r="S17" s="160"/>
      <c r="T17" s="160"/>
    </row>
    <row r="18" spans="1:20" ht="94.5">
      <c r="A18" s="156">
        <v>11</v>
      </c>
      <c r="B18" s="104"/>
      <c r="C18" s="135" t="s">
        <v>506</v>
      </c>
      <c r="D18" s="135" t="s">
        <v>507</v>
      </c>
      <c r="E18" s="135" t="s">
        <v>508</v>
      </c>
      <c r="F18" s="104" t="s">
        <v>44</v>
      </c>
      <c r="G18" s="135" t="s">
        <v>32</v>
      </c>
      <c r="H18" s="135" t="s">
        <v>33</v>
      </c>
      <c r="I18" s="159" t="s">
        <v>6</v>
      </c>
      <c r="J18" s="135" t="s">
        <v>509</v>
      </c>
      <c r="K18" s="104">
        <v>50000</v>
      </c>
      <c r="L18" s="104">
        <v>35000</v>
      </c>
      <c r="M18" s="149" t="s">
        <v>473</v>
      </c>
      <c r="N18" s="104">
        <v>35000</v>
      </c>
      <c r="O18" s="104">
        <v>20</v>
      </c>
      <c r="P18" s="104">
        <v>35000</v>
      </c>
      <c r="Q18" s="106" t="s">
        <v>474</v>
      </c>
      <c r="R18" s="104">
        <v>20</v>
      </c>
      <c r="S18" s="160"/>
      <c r="T18" s="160"/>
    </row>
    <row r="19" spans="1:20" ht="78.75">
      <c r="A19" s="156">
        <v>12</v>
      </c>
      <c r="B19" s="104"/>
      <c r="C19" s="135" t="s">
        <v>510</v>
      </c>
      <c r="D19" s="135" t="s">
        <v>511</v>
      </c>
      <c r="E19" s="135" t="s">
        <v>512</v>
      </c>
      <c r="F19" s="104" t="s">
        <v>44</v>
      </c>
      <c r="G19" s="135" t="s">
        <v>32</v>
      </c>
      <c r="H19" s="135" t="s">
        <v>33</v>
      </c>
      <c r="I19" s="159" t="s">
        <v>6</v>
      </c>
      <c r="J19" s="135" t="s">
        <v>513</v>
      </c>
      <c r="K19" s="104">
        <v>50000</v>
      </c>
      <c r="L19" s="104">
        <v>35000</v>
      </c>
      <c r="M19" s="149" t="s">
        <v>473</v>
      </c>
      <c r="N19" s="104">
        <v>35000</v>
      </c>
      <c r="O19" s="104">
        <v>20</v>
      </c>
      <c r="P19" s="104">
        <v>35000</v>
      </c>
      <c r="Q19" s="106" t="s">
        <v>474</v>
      </c>
      <c r="R19" s="104">
        <v>20</v>
      </c>
      <c r="S19" s="160"/>
      <c r="T19" s="160"/>
    </row>
    <row r="20" spans="1:20" ht="94.5">
      <c r="A20" s="156">
        <v>13</v>
      </c>
      <c r="B20" s="104"/>
      <c r="C20" s="135" t="s">
        <v>514</v>
      </c>
      <c r="D20" s="135" t="s">
        <v>515</v>
      </c>
      <c r="E20" s="135" t="s">
        <v>516</v>
      </c>
      <c r="F20" s="104" t="s">
        <v>44</v>
      </c>
      <c r="G20" s="135" t="s">
        <v>32</v>
      </c>
      <c r="H20" s="135" t="s">
        <v>33</v>
      </c>
      <c r="I20" s="159" t="s">
        <v>6</v>
      </c>
      <c r="J20" s="135" t="s">
        <v>478</v>
      </c>
      <c r="K20" s="104">
        <v>50000</v>
      </c>
      <c r="L20" s="104">
        <v>35000</v>
      </c>
      <c r="M20" s="149" t="s">
        <v>473</v>
      </c>
      <c r="N20" s="104">
        <v>35000</v>
      </c>
      <c r="O20" s="104">
        <v>20</v>
      </c>
      <c r="P20" s="104">
        <v>35000</v>
      </c>
      <c r="Q20" s="106" t="s">
        <v>474</v>
      </c>
      <c r="R20" s="104">
        <v>20</v>
      </c>
      <c r="S20" s="160"/>
      <c r="T20" s="160"/>
    </row>
    <row r="21" spans="1:20" ht="63">
      <c r="A21" s="156">
        <v>14</v>
      </c>
      <c r="B21" s="104"/>
      <c r="C21" s="135" t="s">
        <v>517</v>
      </c>
      <c r="D21" s="135" t="s">
        <v>518</v>
      </c>
      <c r="E21" s="135" t="s">
        <v>519</v>
      </c>
      <c r="F21" s="104" t="s">
        <v>44</v>
      </c>
      <c r="G21" s="135" t="s">
        <v>32</v>
      </c>
      <c r="H21" s="135" t="s">
        <v>33</v>
      </c>
      <c r="I21" s="159" t="s">
        <v>5</v>
      </c>
      <c r="J21" s="135" t="s">
        <v>495</v>
      </c>
      <c r="K21" s="104">
        <v>50000</v>
      </c>
      <c r="L21" s="104">
        <v>35000</v>
      </c>
      <c r="M21" s="149" t="s">
        <v>473</v>
      </c>
      <c r="N21" s="104">
        <v>35000</v>
      </c>
      <c r="O21" s="104">
        <v>20</v>
      </c>
      <c r="P21" s="104">
        <v>35000</v>
      </c>
      <c r="Q21" s="106" t="s">
        <v>474</v>
      </c>
      <c r="R21" s="104">
        <v>20</v>
      </c>
      <c r="S21" s="160"/>
      <c r="T21" s="160"/>
    </row>
    <row r="22" spans="1:20" ht="47.25">
      <c r="A22" s="156">
        <v>15</v>
      </c>
      <c r="B22" s="104"/>
      <c r="C22" s="135" t="s">
        <v>520</v>
      </c>
      <c r="D22" s="135" t="s">
        <v>521</v>
      </c>
      <c r="E22" s="161" t="s">
        <v>522</v>
      </c>
      <c r="F22" s="104" t="s">
        <v>44</v>
      </c>
      <c r="G22" s="161" t="s">
        <v>32</v>
      </c>
      <c r="H22" s="161" t="s">
        <v>33</v>
      </c>
      <c r="I22" s="159" t="s">
        <v>6</v>
      </c>
      <c r="J22" s="161" t="s">
        <v>523</v>
      </c>
      <c r="K22" s="104">
        <v>50000</v>
      </c>
      <c r="L22" s="104">
        <v>35000</v>
      </c>
      <c r="M22" s="149" t="s">
        <v>473</v>
      </c>
      <c r="N22" s="104">
        <v>35000</v>
      </c>
      <c r="O22" s="104">
        <v>20</v>
      </c>
      <c r="P22" s="104">
        <v>35000</v>
      </c>
      <c r="Q22" s="106" t="s">
        <v>474</v>
      </c>
      <c r="R22" s="104">
        <v>20</v>
      </c>
      <c r="S22" s="160"/>
      <c r="T22" s="160"/>
    </row>
    <row r="23" spans="1:20" ht="63">
      <c r="A23" s="156">
        <v>16</v>
      </c>
      <c r="B23" s="104"/>
      <c r="C23" s="135" t="s">
        <v>524</v>
      </c>
      <c r="D23" s="135" t="s">
        <v>525</v>
      </c>
      <c r="E23" s="161" t="s">
        <v>526</v>
      </c>
      <c r="F23" s="104" t="s">
        <v>44</v>
      </c>
      <c r="G23" s="161" t="s">
        <v>32</v>
      </c>
      <c r="H23" s="161" t="s">
        <v>33</v>
      </c>
      <c r="I23" s="159" t="s">
        <v>6</v>
      </c>
      <c r="J23" s="161" t="s">
        <v>527</v>
      </c>
      <c r="K23" s="104">
        <v>50000</v>
      </c>
      <c r="L23" s="104">
        <v>35000</v>
      </c>
      <c r="M23" s="149" t="s">
        <v>473</v>
      </c>
      <c r="N23" s="104">
        <v>35000</v>
      </c>
      <c r="O23" s="104">
        <v>20</v>
      </c>
      <c r="P23" s="104">
        <v>35000</v>
      </c>
      <c r="Q23" s="106" t="s">
        <v>474</v>
      </c>
      <c r="R23" s="104">
        <v>20</v>
      </c>
      <c r="S23" s="160"/>
      <c r="T23" s="160"/>
    </row>
    <row r="24" spans="1:20" ht="47.25">
      <c r="A24" s="156">
        <v>17</v>
      </c>
      <c r="B24" s="104"/>
      <c r="C24" s="135" t="s">
        <v>528</v>
      </c>
      <c r="D24" s="135" t="s">
        <v>529</v>
      </c>
      <c r="E24" s="161" t="s">
        <v>530</v>
      </c>
      <c r="F24" s="104" t="s">
        <v>44</v>
      </c>
      <c r="G24" s="161" t="s">
        <v>32</v>
      </c>
      <c r="H24" s="161" t="s">
        <v>33</v>
      </c>
      <c r="I24" s="159" t="s">
        <v>6</v>
      </c>
      <c r="J24" s="161" t="s">
        <v>531</v>
      </c>
      <c r="K24" s="104">
        <v>50000</v>
      </c>
      <c r="L24" s="104">
        <v>35000</v>
      </c>
      <c r="M24" s="149" t="s">
        <v>473</v>
      </c>
      <c r="N24" s="104">
        <v>35000</v>
      </c>
      <c r="O24" s="104">
        <v>20</v>
      </c>
      <c r="P24" s="104">
        <v>35000</v>
      </c>
      <c r="Q24" s="106" t="s">
        <v>474</v>
      </c>
      <c r="R24" s="104">
        <v>20</v>
      </c>
      <c r="S24" s="160"/>
      <c r="T24" s="160"/>
    </row>
    <row r="25" spans="1:20" ht="110.25">
      <c r="A25" s="156">
        <v>18</v>
      </c>
      <c r="B25" s="104"/>
      <c r="C25" s="135" t="s">
        <v>532</v>
      </c>
      <c r="D25" s="135" t="s">
        <v>533</v>
      </c>
      <c r="E25" s="161" t="s">
        <v>534</v>
      </c>
      <c r="F25" s="104" t="s">
        <v>44</v>
      </c>
      <c r="G25" s="161" t="s">
        <v>32</v>
      </c>
      <c r="H25" s="161" t="s">
        <v>33</v>
      </c>
      <c r="I25" s="159" t="s">
        <v>6</v>
      </c>
      <c r="J25" s="161" t="s">
        <v>523</v>
      </c>
      <c r="K25" s="104">
        <v>50000</v>
      </c>
      <c r="L25" s="104">
        <v>35000</v>
      </c>
      <c r="M25" s="149" t="s">
        <v>473</v>
      </c>
      <c r="N25" s="104">
        <v>35000</v>
      </c>
      <c r="O25" s="104">
        <v>20</v>
      </c>
      <c r="P25" s="104">
        <v>35000</v>
      </c>
      <c r="Q25" s="106" t="s">
        <v>474</v>
      </c>
      <c r="R25" s="104">
        <v>20</v>
      </c>
      <c r="S25" s="160"/>
      <c r="T25" s="160"/>
    </row>
    <row r="26" spans="1:20" ht="78.75">
      <c r="A26" s="156">
        <v>19</v>
      </c>
      <c r="B26" s="104"/>
      <c r="C26" s="135" t="s">
        <v>535</v>
      </c>
      <c r="D26" s="135" t="s">
        <v>536</v>
      </c>
      <c r="E26" s="161" t="s">
        <v>537</v>
      </c>
      <c r="F26" s="104" t="s">
        <v>44</v>
      </c>
      <c r="G26" s="161" t="s">
        <v>32</v>
      </c>
      <c r="H26" s="161" t="s">
        <v>33</v>
      </c>
      <c r="I26" s="159" t="s">
        <v>6</v>
      </c>
      <c r="J26" s="161" t="s">
        <v>495</v>
      </c>
      <c r="K26" s="104">
        <v>50000</v>
      </c>
      <c r="L26" s="104">
        <v>35000</v>
      </c>
      <c r="M26" s="149" t="s">
        <v>473</v>
      </c>
      <c r="N26" s="104">
        <v>35000</v>
      </c>
      <c r="O26" s="104">
        <v>20</v>
      </c>
      <c r="P26" s="104">
        <v>35000</v>
      </c>
      <c r="Q26" s="106" t="s">
        <v>474</v>
      </c>
      <c r="R26" s="104">
        <v>20</v>
      </c>
      <c r="S26" s="160"/>
      <c r="T26" s="160"/>
    </row>
    <row r="27" spans="1:20" ht="63">
      <c r="A27" s="156">
        <v>20</v>
      </c>
      <c r="B27" s="104"/>
      <c r="C27" s="135" t="s">
        <v>538</v>
      </c>
      <c r="D27" s="135" t="s">
        <v>539</v>
      </c>
      <c r="E27" s="161" t="s">
        <v>540</v>
      </c>
      <c r="F27" s="104" t="s">
        <v>44</v>
      </c>
      <c r="G27" s="161" t="s">
        <v>32</v>
      </c>
      <c r="H27" s="161" t="s">
        <v>33</v>
      </c>
      <c r="I27" s="159" t="s">
        <v>5</v>
      </c>
      <c r="J27" s="161" t="s">
        <v>541</v>
      </c>
      <c r="K27" s="104">
        <v>50000</v>
      </c>
      <c r="L27" s="104">
        <v>35000</v>
      </c>
      <c r="M27" s="149" t="s">
        <v>473</v>
      </c>
      <c r="N27" s="104">
        <v>35000</v>
      </c>
      <c r="O27" s="104">
        <v>20</v>
      </c>
      <c r="P27" s="104">
        <v>35000</v>
      </c>
      <c r="Q27" s="106" t="s">
        <v>474</v>
      </c>
      <c r="R27" s="104">
        <v>20</v>
      </c>
      <c r="S27" s="160"/>
      <c r="T27" s="160"/>
    </row>
    <row r="28" spans="1:20" ht="63">
      <c r="A28" s="156">
        <v>21</v>
      </c>
      <c r="B28" s="104"/>
      <c r="C28" s="135" t="s">
        <v>542</v>
      </c>
      <c r="D28" s="135" t="s">
        <v>543</v>
      </c>
      <c r="E28" s="161" t="s">
        <v>471</v>
      </c>
      <c r="F28" s="104" t="s">
        <v>44</v>
      </c>
      <c r="G28" s="161" t="s">
        <v>32</v>
      </c>
      <c r="H28" s="161" t="s">
        <v>33</v>
      </c>
      <c r="I28" s="159" t="s">
        <v>5</v>
      </c>
      <c r="J28" s="161" t="s">
        <v>544</v>
      </c>
      <c r="K28" s="104">
        <v>50000</v>
      </c>
      <c r="L28" s="104">
        <v>35000</v>
      </c>
      <c r="M28" s="149" t="s">
        <v>473</v>
      </c>
      <c r="N28" s="104">
        <v>35000</v>
      </c>
      <c r="O28" s="104">
        <v>20</v>
      </c>
      <c r="P28" s="104">
        <v>35000</v>
      </c>
      <c r="Q28" s="106" t="s">
        <v>474</v>
      </c>
      <c r="R28" s="104">
        <v>20</v>
      </c>
      <c r="S28" s="160"/>
      <c r="T28" s="160"/>
    </row>
    <row r="29" spans="1:20" ht="63">
      <c r="A29" s="156">
        <v>22</v>
      </c>
      <c r="B29" s="104"/>
      <c r="C29" s="157" t="s">
        <v>545</v>
      </c>
      <c r="D29" s="157" t="s">
        <v>546</v>
      </c>
      <c r="E29" s="157" t="s">
        <v>547</v>
      </c>
      <c r="F29" s="162" t="s">
        <v>44</v>
      </c>
      <c r="G29" s="157" t="s">
        <v>32</v>
      </c>
      <c r="H29" s="157" t="s">
        <v>85</v>
      </c>
      <c r="I29" s="159" t="s">
        <v>6</v>
      </c>
      <c r="J29" s="157" t="s">
        <v>548</v>
      </c>
      <c r="K29" s="104">
        <v>50000</v>
      </c>
      <c r="L29" s="104">
        <v>35000</v>
      </c>
      <c r="M29" s="104" t="s">
        <v>474</v>
      </c>
      <c r="N29" s="104">
        <v>35000</v>
      </c>
      <c r="O29" s="104">
        <v>20</v>
      </c>
      <c r="P29" s="104">
        <v>35000</v>
      </c>
      <c r="Q29" s="104" t="s">
        <v>549</v>
      </c>
      <c r="R29" s="104">
        <v>20</v>
      </c>
      <c r="S29" s="160"/>
      <c r="T29" s="160"/>
    </row>
    <row r="30" spans="1:20" ht="78.75">
      <c r="A30" s="156">
        <v>23</v>
      </c>
      <c r="B30" s="104"/>
      <c r="C30" s="157" t="s">
        <v>550</v>
      </c>
      <c r="D30" s="157" t="s">
        <v>551</v>
      </c>
      <c r="E30" s="157" t="s">
        <v>552</v>
      </c>
      <c r="F30" s="162" t="s">
        <v>44</v>
      </c>
      <c r="G30" s="157" t="s">
        <v>32</v>
      </c>
      <c r="H30" s="157" t="s">
        <v>85</v>
      </c>
      <c r="I30" s="135" t="s">
        <v>5</v>
      </c>
      <c r="J30" s="157" t="s">
        <v>548</v>
      </c>
      <c r="K30" s="104">
        <v>50000</v>
      </c>
      <c r="L30" s="104">
        <v>35000</v>
      </c>
      <c r="M30" s="104" t="s">
        <v>474</v>
      </c>
      <c r="N30" s="104">
        <v>35000</v>
      </c>
      <c r="O30" s="104">
        <v>20</v>
      </c>
      <c r="P30" s="104">
        <v>35000</v>
      </c>
      <c r="Q30" s="104" t="s">
        <v>549</v>
      </c>
      <c r="R30" s="104">
        <v>20</v>
      </c>
      <c r="S30" s="160"/>
      <c r="T30" s="160"/>
    </row>
    <row r="31" spans="1:20" ht="63">
      <c r="A31" s="156">
        <v>24</v>
      </c>
      <c r="B31" s="104"/>
      <c r="C31" s="157" t="s">
        <v>553</v>
      </c>
      <c r="D31" s="157" t="s">
        <v>554</v>
      </c>
      <c r="E31" s="157" t="s">
        <v>555</v>
      </c>
      <c r="F31" s="162" t="s">
        <v>44</v>
      </c>
      <c r="G31" s="157" t="s">
        <v>32</v>
      </c>
      <c r="H31" s="157" t="s">
        <v>33</v>
      </c>
      <c r="I31" s="159" t="s">
        <v>6</v>
      </c>
      <c r="J31" s="157" t="s">
        <v>548</v>
      </c>
      <c r="K31" s="104">
        <v>50000</v>
      </c>
      <c r="L31" s="104">
        <v>35000</v>
      </c>
      <c r="M31" s="104" t="s">
        <v>474</v>
      </c>
      <c r="N31" s="104">
        <v>35000</v>
      </c>
      <c r="O31" s="104">
        <v>20</v>
      </c>
      <c r="P31" s="104">
        <v>35000</v>
      </c>
      <c r="Q31" s="104" t="s">
        <v>549</v>
      </c>
      <c r="R31" s="104">
        <v>20</v>
      </c>
      <c r="S31" s="160"/>
      <c r="T31" s="160"/>
    </row>
    <row r="32" spans="1:20" ht="63">
      <c r="A32" s="156">
        <v>25</v>
      </c>
      <c r="B32" s="104"/>
      <c r="C32" s="157" t="s">
        <v>556</v>
      </c>
      <c r="D32" s="157" t="s">
        <v>557</v>
      </c>
      <c r="E32" s="157" t="s">
        <v>558</v>
      </c>
      <c r="F32" s="162" t="s">
        <v>44</v>
      </c>
      <c r="G32" s="157" t="s">
        <v>32</v>
      </c>
      <c r="H32" s="157" t="s">
        <v>33</v>
      </c>
      <c r="I32" s="159" t="s">
        <v>6</v>
      </c>
      <c r="J32" s="157" t="s">
        <v>548</v>
      </c>
      <c r="K32" s="104">
        <v>50000</v>
      </c>
      <c r="L32" s="104">
        <v>35000</v>
      </c>
      <c r="M32" s="104" t="s">
        <v>474</v>
      </c>
      <c r="N32" s="104">
        <v>35000</v>
      </c>
      <c r="O32" s="104">
        <v>20</v>
      </c>
      <c r="P32" s="104">
        <v>35000</v>
      </c>
      <c r="Q32" s="104" t="s">
        <v>549</v>
      </c>
      <c r="R32" s="104">
        <v>20</v>
      </c>
      <c r="S32" s="160"/>
      <c r="T32" s="160"/>
    </row>
    <row r="33" spans="1:20" ht="78.75">
      <c r="A33" s="156">
        <v>26</v>
      </c>
      <c r="B33" s="104"/>
      <c r="C33" s="157" t="s">
        <v>559</v>
      </c>
      <c r="D33" s="157" t="s">
        <v>560</v>
      </c>
      <c r="E33" s="157" t="s">
        <v>561</v>
      </c>
      <c r="F33" s="162" t="s">
        <v>44</v>
      </c>
      <c r="G33" s="157" t="s">
        <v>32</v>
      </c>
      <c r="H33" s="157" t="s">
        <v>33</v>
      </c>
      <c r="I33" s="159" t="s">
        <v>6</v>
      </c>
      <c r="J33" s="157" t="s">
        <v>548</v>
      </c>
      <c r="K33" s="104">
        <v>50000</v>
      </c>
      <c r="L33" s="104">
        <v>35000</v>
      </c>
      <c r="M33" s="104" t="s">
        <v>474</v>
      </c>
      <c r="N33" s="104">
        <v>35000</v>
      </c>
      <c r="O33" s="104">
        <v>20</v>
      </c>
      <c r="P33" s="104">
        <v>35000</v>
      </c>
      <c r="Q33" s="104" t="s">
        <v>549</v>
      </c>
      <c r="R33" s="104">
        <v>20</v>
      </c>
      <c r="S33" s="160"/>
      <c r="T33" s="160"/>
    </row>
    <row r="34" spans="1:20" ht="45">
      <c r="A34" s="156">
        <v>27</v>
      </c>
      <c r="B34" s="27"/>
      <c r="C34" s="163" t="s">
        <v>562</v>
      </c>
      <c r="D34" s="163" t="s">
        <v>563</v>
      </c>
      <c r="E34" s="163" t="s">
        <v>564</v>
      </c>
      <c r="F34" s="164" t="s">
        <v>44</v>
      </c>
      <c r="G34" s="163" t="s">
        <v>565</v>
      </c>
      <c r="H34" s="163" t="s">
        <v>33</v>
      </c>
      <c r="I34" s="165" t="s">
        <v>6</v>
      </c>
      <c r="J34" s="163" t="s">
        <v>566</v>
      </c>
      <c r="K34" s="27">
        <v>50000</v>
      </c>
      <c r="L34" s="163">
        <v>35000</v>
      </c>
      <c r="M34" s="27" t="s">
        <v>567</v>
      </c>
      <c r="N34" s="163">
        <v>35000</v>
      </c>
      <c r="O34" s="27">
        <v>20</v>
      </c>
      <c r="P34" s="163">
        <v>35000</v>
      </c>
      <c r="Q34" s="27" t="s">
        <v>568</v>
      </c>
      <c r="R34" s="164">
        <v>20</v>
      </c>
      <c r="S34" s="166" t="s">
        <v>569</v>
      </c>
      <c r="T34" s="166" t="s">
        <v>570</v>
      </c>
    </row>
    <row r="35" spans="1:20" ht="60">
      <c r="A35" s="156">
        <v>28</v>
      </c>
      <c r="B35" s="27"/>
      <c r="C35" s="163" t="s">
        <v>571</v>
      </c>
      <c r="D35" s="163" t="s">
        <v>572</v>
      </c>
      <c r="E35" s="163" t="s">
        <v>573</v>
      </c>
      <c r="F35" s="164" t="s">
        <v>44</v>
      </c>
      <c r="G35" s="163" t="s">
        <v>565</v>
      </c>
      <c r="H35" s="163" t="s">
        <v>33</v>
      </c>
      <c r="I35" s="165" t="s">
        <v>6</v>
      </c>
      <c r="J35" s="163" t="s">
        <v>574</v>
      </c>
      <c r="K35" s="27">
        <v>50000</v>
      </c>
      <c r="L35" s="163">
        <v>35000</v>
      </c>
      <c r="M35" s="27" t="s">
        <v>567</v>
      </c>
      <c r="N35" s="163">
        <v>35000</v>
      </c>
      <c r="O35" s="27">
        <v>20</v>
      </c>
      <c r="P35" s="163">
        <v>35000</v>
      </c>
      <c r="Q35" s="27" t="s">
        <v>568</v>
      </c>
      <c r="R35" s="164">
        <v>20</v>
      </c>
      <c r="S35" s="166" t="s">
        <v>575</v>
      </c>
      <c r="T35" s="166" t="s">
        <v>576</v>
      </c>
    </row>
    <row r="36" spans="1:20" ht="45">
      <c r="A36" s="156">
        <v>29</v>
      </c>
      <c r="B36" s="27"/>
      <c r="C36" s="163" t="s">
        <v>577</v>
      </c>
      <c r="D36" s="163" t="s">
        <v>578</v>
      </c>
      <c r="E36" s="163" t="s">
        <v>579</v>
      </c>
      <c r="F36" s="164" t="s">
        <v>44</v>
      </c>
      <c r="G36" s="163" t="s">
        <v>565</v>
      </c>
      <c r="H36" s="163" t="s">
        <v>85</v>
      </c>
      <c r="I36" s="165" t="s">
        <v>6</v>
      </c>
      <c r="J36" s="163" t="s">
        <v>580</v>
      </c>
      <c r="K36" s="27">
        <v>50000</v>
      </c>
      <c r="L36" s="163">
        <v>35000</v>
      </c>
      <c r="M36" s="27" t="s">
        <v>567</v>
      </c>
      <c r="N36" s="163">
        <v>35000</v>
      </c>
      <c r="O36" s="27">
        <v>20</v>
      </c>
      <c r="P36" s="163">
        <v>35000</v>
      </c>
      <c r="Q36" s="27" t="s">
        <v>568</v>
      </c>
      <c r="R36" s="164">
        <v>20</v>
      </c>
      <c r="S36" s="166" t="s">
        <v>581</v>
      </c>
      <c r="T36" s="166" t="s">
        <v>582</v>
      </c>
    </row>
    <row r="37" spans="1:20" ht="45">
      <c r="A37" s="156">
        <v>30</v>
      </c>
      <c r="B37" s="27"/>
      <c r="C37" s="163" t="s">
        <v>583</v>
      </c>
      <c r="D37" s="163" t="s">
        <v>584</v>
      </c>
      <c r="E37" s="163" t="s">
        <v>585</v>
      </c>
      <c r="F37" s="164" t="s">
        <v>44</v>
      </c>
      <c r="G37" s="163" t="s">
        <v>565</v>
      </c>
      <c r="H37" s="163" t="s">
        <v>33</v>
      </c>
      <c r="I37" s="71" t="s">
        <v>5</v>
      </c>
      <c r="J37" s="163" t="s">
        <v>586</v>
      </c>
      <c r="K37" s="27">
        <v>50000</v>
      </c>
      <c r="L37" s="163">
        <v>35000</v>
      </c>
      <c r="M37" s="27" t="s">
        <v>567</v>
      </c>
      <c r="N37" s="163">
        <v>35000</v>
      </c>
      <c r="O37" s="27">
        <v>20</v>
      </c>
      <c r="P37" s="163">
        <v>35000</v>
      </c>
      <c r="Q37" s="27" t="s">
        <v>568</v>
      </c>
      <c r="R37" s="164">
        <v>20</v>
      </c>
      <c r="S37" s="166" t="s">
        <v>587</v>
      </c>
      <c r="T37" s="166" t="s">
        <v>588</v>
      </c>
    </row>
    <row r="38" spans="1:20" ht="30">
      <c r="A38" s="156">
        <v>31</v>
      </c>
      <c r="B38" s="27"/>
      <c r="C38" s="163" t="s">
        <v>589</v>
      </c>
      <c r="D38" s="163" t="s">
        <v>590</v>
      </c>
      <c r="E38" s="163" t="s">
        <v>591</v>
      </c>
      <c r="F38" s="164" t="s">
        <v>44</v>
      </c>
      <c r="G38" s="163" t="s">
        <v>32</v>
      </c>
      <c r="H38" s="163" t="s">
        <v>33</v>
      </c>
      <c r="I38" s="165" t="s">
        <v>6</v>
      </c>
      <c r="J38" s="163" t="s">
        <v>592</v>
      </c>
      <c r="K38" s="27">
        <v>50000</v>
      </c>
      <c r="L38" s="163">
        <v>35000</v>
      </c>
      <c r="M38" s="27" t="s">
        <v>567</v>
      </c>
      <c r="N38" s="163">
        <v>35000</v>
      </c>
      <c r="O38" s="27">
        <v>20</v>
      </c>
      <c r="P38" s="163">
        <v>35000</v>
      </c>
      <c r="Q38" s="27" t="s">
        <v>568</v>
      </c>
      <c r="R38" s="164">
        <v>20</v>
      </c>
      <c r="S38" s="166" t="s">
        <v>593</v>
      </c>
      <c r="T38" s="166" t="s">
        <v>594</v>
      </c>
    </row>
    <row r="39" spans="1:20" ht="30">
      <c r="A39" s="156">
        <v>32</v>
      </c>
      <c r="B39" s="27"/>
      <c r="C39" s="163" t="s">
        <v>595</v>
      </c>
      <c r="D39" s="163" t="s">
        <v>596</v>
      </c>
      <c r="E39" s="163" t="s">
        <v>597</v>
      </c>
      <c r="F39" s="164" t="s">
        <v>44</v>
      </c>
      <c r="G39" s="163" t="s">
        <v>32</v>
      </c>
      <c r="H39" s="163" t="s">
        <v>85</v>
      </c>
      <c r="I39" s="165" t="s">
        <v>6</v>
      </c>
      <c r="J39" s="163" t="s">
        <v>598</v>
      </c>
      <c r="K39" s="27">
        <v>50000</v>
      </c>
      <c r="L39" s="163">
        <v>35000</v>
      </c>
      <c r="M39" s="27" t="s">
        <v>567</v>
      </c>
      <c r="N39" s="163">
        <v>35000</v>
      </c>
      <c r="O39" s="27">
        <v>20</v>
      </c>
      <c r="P39" s="163">
        <v>35000</v>
      </c>
      <c r="Q39" s="27" t="s">
        <v>568</v>
      </c>
      <c r="R39" s="164">
        <v>20</v>
      </c>
      <c r="S39" s="166" t="s">
        <v>599</v>
      </c>
      <c r="T39" s="166" t="s">
        <v>600</v>
      </c>
    </row>
    <row r="40" spans="1:20" ht="45">
      <c r="A40" s="156">
        <v>33</v>
      </c>
      <c r="B40" s="27"/>
      <c r="C40" s="163" t="s">
        <v>601</v>
      </c>
      <c r="D40" s="163" t="s">
        <v>602</v>
      </c>
      <c r="E40" s="163" t="s">
        <v>603</v>
      </c>
      <c r="F40" s="164" t="s">
        <v>44</v>
      </c>
      <c r="G40" s="163" t="s">
        <v>32</v>
      </c>
      <c r="H40" s="163" t="s">
        <v>33</v>
      </c>
      <c r="I40" s="165" t="s">
        <v>6</v>
      </c>
      <c r="J40" s="163" t="s">
        <v>592</v>
      </c>
      <c r="K40" s="27">
        <v>50000</v>
      </c>
      <c r="L40" s="163">
        <v>35000</v>
      </c>
      <c r="M40" s="27" t="s">
        <v>567</v>
      </c>
      <c r="N40" s="163">
        <v>35000</v>
      </c>
      <c r="O40" s="27">
        <v>20</v>
      </c>
      <c r="P40" s="163">
        <v>35000</v>
      </c>
      <c r="Q40" s="27" t="s">
        <v>568</v>
      </c>
      <c r="R40" s="164">
        <v>20</v>
      </c>
      <c r="S40" s="166" t="s">
        <v>604</v>
      </c>
      <c r="T40" s="166" t="s">
        <v>605</v>
      </c>
    </row>
    <row r="41" spans="1:20" ht="45">
      <c r="A41" s="156">
        <v>34</v>
      </c>
      <c r="B41" s="27"/>
      <c r="C41" s="163" t="s">
        <v>606</v>
      </c>
      <c r="D41" s="163" t="s">
        <v>607</v>
      </c>
      <c r="E41" s="163" t="s">
        <v>608</v>
      </c>
      <c r="F41" s="164" t="s">
        <v>44</v>
      </c>
      <c r="G41" s="163" t="s">
        <v>32</v>
      </c>
      <c r="H41" s="163" t="s">
        <v>33</v>
      </c>
      <c r="I41" s="165" t="s">
        <v>6</v>
      </c>
      <c r="J41" s="163" t="s">
        <v>609</v>
      </c>
      <c r="K41" s="27">
        <v>50000</v>
      </c>
      <c r="L41" s="163">
        <v>35000</v>
      </c>
      <c r="M41" s="27" t="s">
        <v>567</v>
      </c>
      <c r="N41" s="163">
        <v>35000</v>
      </c>
      <c r="O41" s="27">
        <v>20</v>
      </c>
      <c r="P41" s="163">
        <v>35000</v>
      </c>
      <c r="Q41" s="27" t="s">
        <v>568</v>
      </c>
      <c r="R41" s="164">
        <v>20</v>
      </c>
      <c r="S41" s="167" t="s">
        <v>610</v>
      </c>
      <c r="T41" s="166" t="s">
        <v>611</v>
      </c>
    </row>
    <row r="42" spans="1:20" ht="45">
      <c r="A42" s="156">
        <v>35</v>
      </c>
      <c r="B42" s="27"/>
      <c r="C42" s="163" t="s">
        <v>612</v>
      </c>
      <c r="D42" s="163" t="s">
        <v>613</v>
      </c>
      <c r="E42" s="163" t="s">
        <v>614</v>
      </c>
      <c r="F42" s="164" t="s">
        <v>44</v>
      </c>
      <c r="G42" s="163" t="s">
        <v>32</v>
      </c>
      <c r="H42" s="163" t="s">
        <v>33</v>
      </c>
      <c r="I42" s="165" t="s">
        <v>6</v>
      </c>
      <c r="J42" s="163" t="s">
        <v>615</v>
      </c>
      <c r="K42" s="27">
        <v>50000</v>
      </c>
      <c r="L42" s="163">
        <v>35000</v>
      </c>
      <c r="M42" s="27" t="s">
        <v>567</v>
      </c>
      <c r="N42" s="163">
        <v>35000</v>
      </c>
      <c r="O42" s="27">
        <v>20</v>
      </c>
      <c r="P42" s="163">
        <v>35000</v>
      </c>
      <c r="Q42" s="27" t="s">
        <v>568</v>
      </c>
      <c r="R42" s="164">
        <v>20</v>
      </c>
      <c r="S42" s="166" t="s">
        <v>616</v>
      </c>
      <c r="T42" s="166" t="s">
        <v>617</v>
      </c>
    </row>
    <row r="43" spans="1:20" ht="45">
      <c r="A43" s="156">
        <v>36</v>
      </c>
      <c r="B43" s="27"/>
      <c r="C43" s="163" t="s">
        <v>618</v>
      </c>
      <c r="D43" s="163" t="s">
        <v>619</v>
      </c>
      <c r="E43" s="163" t="s">
        <v>620</v>
      </c>
      <c r="F43" s="164" t="s">
        <v>44</v>
      </c>
      <c r="G43" s="163" t="s">
        <v>621</v>
      </c>
      <c r="H43" s="163" t="s">
        <v>85</v>
      </c>
      <c r="I43" s="165" t="s">
        <v>6</v>
      </c>
      <c r="J43" s="163" t="s">
        <v>586</v>
      </c>
      <c r="K43" s="27">
        <v>50000</v>
      </c>
      <c r="L43" s="163">
        <v>35000</v>
      </c>
      <c r="M43" s="27" t="s">
        <v>567</v>
      </c>
      <c r="N43" s="163">
        <v>35000</v>
      </c>
      <c r="O43" s="27">
        <v>20</v>
      </c>
      <c r="P43" s="163">
        <v>35000</v>
      </c>
      <c r="Q43" s="27" t="s">
        <v>568</v>
      </c>
      <c r="R43" s="164">
        <v>20</v>
      </c>
      <c r="S43" s="166" t="s">
        <v>622</v>
      </c>
      <c r="T43" s="166" t="s">
        <v>623</v>
      </c>
    </row>
    <row r="44" spans="1:20" ht="30">
      <c r="A44" s="156">
        <v>37</v>
      </c>
      <c r="B44" s="27"/>
      <c r="C44" s="163" t="s">
        <v>624</v>
      </c>
      <c r="D44" s="163" t="s">
        <v>625</v>
      </c>
      <c r="E44" s="163" t="s">
        <v>626</v>
      </c>
      <c r="F44" s="164" t="s">
        <v>44</v>
      </c>
      <c r="G44" s="163" t="s">
        <v>32</v>
      </c>
      <c r="H44" s="163" t="s">
        <v>33</v>
      </c>
      <c r="I44" s="71" t="s">
        <v>5</v>
      </c>
      <c r="J44" s="163" t="s">
        <v>580</v>
      </c>
      <c r="K44" s="27">
        <v>50000</v>
      </c>
      <c r="L44" s="163">
        <v>35000</v>
      </c>
      <c r="M44" s="27" t="s">
        <v>567</v>
      </c>
      <c r="N44" s="163">
        <v>35000</v>
      </c>
      <c r="O44" s="27">
        <v>20</v>
      </c>
      <c r="P44" s="163">
        <v>35000</v>
      </c>
      <c r="Q44" s="27" t="s">
        <v>568</v>
      </c>
      <c r="R44" s="164">
        <v>20</v>
      </c>
      <c r="S44" s="166" t="s">
        <v>627</v>
      </c>
      <c r="T44" s="166" t="s">
        <v>628</v>
      </c>
    </row>
    <row r="45" spans="1:20" ht="45">
      <c r="A45" s="156">
        <v>38</v>
      </c>
      <c r="B45" s="27"/>
      <c r="C45" s="163" t="s">
        <v>629</v>
      </c>
      <c r="D45" s="163" t="s">
        <v>630</v>
      </c>
      <c r="E45" s="163" t="s">
        <v>631</v>
      </c>
      <c r="F45" s="164" t="s">
        <v>44</v>
      </c>
      <c r="G45" s="163" t="s">
        <v>565</v>
      </c>
      <c r="H45" s="163" t="s">
        <v>33</v>
      </c>
      <c r="I45" s="165" t="s">
        <v>6</v>
      </c>
      <c r="J45" s="163" t="s">
        <v>632</v>
      </c>
      <c r="K45" s="27">
        <v>50000</v>
      </c>
      <c r="L45" s="163">
        <v>35000</v>
      </c>
      <c r="M45" s="27" t="s">
        <v>567</v>
      </c>
      <c r="N45" s="163">
        <v>35000</v>
      </c>
      <c r="O45" s="27">
        <v>20</v>
      </c>
      <c r="P45" s="163">
        <v>35000</v>
      </c>
      <c r="Q45" s="27" t="s">
        <v>568</v>
      </c>
      <c r="R45" s="164">
        <v>20</v>
      </c>
      <c r="S45" s="166" t="s">
        <v>633</v>
      </c>
      <c r="T45" s="166" t="s">
        <v>634</v>
      </c>
    </row>
    <row r="46" spans="1:20" ht="30">
      <c r="A46" s="156">
        <v>39</v>
      </c>
      <c r="B46" s="27"/>
      <c r="C46" s="163" t="s">
        <v>635</v>
      </c>
      <c r="D46" s="163" t="s">
        <v>636</v>
      </c>
      <c r="E46" s="163" t="s">
        <v>637</v>
      </c>
      <c r="F46" s="164" t="s">
        <v>44</v>
      </c>
      <c r="G46" s="163" t="s">
        <v>32</v>
      </c>
      <c r="H46" s="163" t="s">
        <v>33</v>
      </c>
      <c r="I46" s="165" t="s">
        <v>6</v>
      </c>
      <c r="J46" s="163" t="s">
        <v>638</v>
      </c>
      <c r="K46" s="27">
        <v>50000</v>
      </c>
      <c r="L46" s="163">
        <v>35000</v>
      </c>
      <c r="M46" s="27" t="s">
        <v>567</v>
      </c>
      <c r="N46" s="163">
        <v>35000</v>
      </c>
      <c r="O46" s="27">
        <v>20</v>
      </c>
      <c r="P46" s="163">
        <v>35000</v>
      </c>
      <c r="Q46" s="27" t="s">
        <v>568</v>
      </c>
      <c r="R46" s="164">
        <v>20</v>
      </c>
      <c r="S46" s="166" t="s">
        <v>639</v>
      </c>
      <c r="T46" s="166" t="s">
        <v>640</v>
      </c>
    </row>
    <row r="47" spans="1:20" ht="45">
      <c r="A47" s="156">
        <v>40</v>
      </c>
      <c r="B47" s="27"/>
      <c r="C47" s="163" t="s">
        <v>641</v>
      </c>
      <c r="D47" s="163" t="s">
        <v>642</v>
      </c>
      <c r="E47" s="163" t="s">
        <v>643</v>
      </c>
      <c r="F47" s="164" t="s">
        <v>44</v>
      </c>
      <c r="G47" s="163" t="s">
        <v>32</v>
      </c>
      <c r="H47" s="163" t="s">
        <v>33</v>
      </c>
      <c r="I47" s="165" t="s">
        <v>6</v>
      </c>
      <c r="J47" s="163" t="s">
        <v>644</v>
      </c>
      <c r="K47" s="27">
        <v>50000</v>
      </c>
      <c r="L47" s="163">
        <v>35000</v>
      </c>
      <c r="M47" s="27" t="s">
        <v>567</v>
      </c>
      <c r="N47" s="163">
        <v>35000</v>
      </c>
      <c r="O47" s="27">
        <v>20</v>
      </c>
      <c r="P47" s="163">
        <v>35000</v>
      </c>
      <c r="Q47" s="27" t="s">
        <v>568</v>
      </c>
      <c r="R47" s="164">
        <v>20</v>
      </c>
      <c r="S47" s="166" t="s">
        <v>645</v>
      </c>
      <c r="T47" s="166" t="s">
        <v>646</v>
      </c>
    </row>
    <row r="48" spans="1:20" ht="45">
      <c r="A48" s="156">
        <v>41</v>
      </c>
      <c r="B48" s="27"/>
      <c r="C48" s="163" t="s">
        <v>647</v>
      </c>
      <c r="D48" s="163" t="s">
        <v>648</v>
      </c>
      <c r="E48" s="163" t="s">
        <v>649</v>
      </c>
      <c r="F48" s="164" t="s">
        <v>44</v>
      </c>
      <c r="G48" s="163" t="s">
        <v>565</v>
      </c>
      <c r="H48" s="163" t="s">
        <v>33</v>
      </c>
      <c r="I48" s="71" t="s">
        <v>5</v>
      </c>
      <c r="J48" s="163" t="s">
        <v>586</v>
      </c>
      <c r="K48" s="27">
        <v>50000</v>
      </c>
      <c r="L48" s="163">
        <v>35000</v>
      </c>
      <c r="M48" s="27" t="s">
        <v>567</v>
      </c>
      <c r="N48" s="163">
        <v>35000</v>
      </c>
      <c r="O48" s="27">
        <v>20</v>
      </c>
      <c r="P48" s="163">
        <v>35000</v>
      </c>
      <c r="Q48" s="27" t="s">
        <v>568</v>
      </c>
      <c r="R48" s="164">
        <v>20</v>
      </c>
      <c r="S48" s="166" t="s">
        <v>650</v>
      </c>
      <c r="T48" s="166" t="s">
        <v>651</v>
      </c>
    </row>
    <row r="49" spans="1:20" ht="45">
      <c r="A49" s="156">
        <v>42</v>
      </c>
      <c r="B49" s="27"/>
      <c r="C49" s="163" t="s">
        <v>652</v>
      </c>
      <c r="D49" s="163" t="s">
        <v>653</v>
      </c>
      <c r="E49" s="163" t="s">
        <v>654</v>
      </c>
      <c r="F49" s="164" t="s">
        <v>44</v>
      </c>
      <c r="G49" s="163" t="s">
        <v>565</v>
      </c>
      <c r="H49" s="163" t="s">
        <v>33</v>
      </c>
      <c r="I49" s="165" t="s">
        <v>6</v>
      </c>
      <c r="J49" s="163" t="s">
        <v>655</v>
      </c>
      <c r="K49" s="27">
        <v>50000</v>
      </c>
      <c r="L49" s="163">
        <v>35000</v>
      </c>
      <c r="M49" s="27" t="s">
        <v>567</v>
      </c>
      <c r="N49" s="163">
        <v>35000</v>
      </c>
      <c r="O49" s="27">
        <v>20</v>
      </c>
      <c r="P49" s="163">
        <v>35000</v>
      </c>
      <c r="Q49" s="27" t="s">
        <v>568</v>
      </c>
      <c r="R49" s="164">
        <v>20</v>
      </c>
      <c r="S49" s="166" t="s">
        <v>656</v>
      </c>
      <c r="T49" s="166" t="s">
        <v>657</v>
      </c>
    </row>
    <row r="50" spans="1:20" ht="45">
      <c r="A50" s="156">
        <v>43</v>
      </c>
      <c r="B50" s="27"/>
      <c r="C50" s="163" t="s">
        <v>658</v>
      </c>
      <c r="D50" s="163" t="s">
        <v>659</v>
      </c>
      <c r="E50" s="163" t="s">
        <v>660</v>
      </c>
      <c r="F50" s="164" t="s">
        <v>44</v>
      </c>
      <c r="G50" s="163" t="s">
        <v>565</v>
      </c>
      <c r="H50" s="163" t="s">
        <v>33</v>
      </c>
      <c r="I50" s="165" t="s">
        <v>6</v>
      </c>
      <c r="J50" s="163" t="s">
        <v>661</v>
      </c>
      <c r="K50" s="27">
        <v>50000</v>
      </c>
      <c r="L50" s="163">
        <v>35000</v>
      </c>
      <c r="M50" s="27" t="s">
        <v>567</v>
      </c>
      <c r="N50" s="163">
        <v>35000</v>
      </c>
      <c r="O50" s="27">
        <v>20</v>
      </c>
      <c r="P50" s="163">
        <v>35000</v>
      </c>
      <c r="Q50" s="27" t="s">
        <v>568</v>
      </c>
      <c r="R50" s="164">
        <v>20</v>
      </c>
      <c r="S50" s="166" t="s">
        <v>662</v>
      </c>
      <c r="T50" s="166" t="s">
        <v>663</v>
      </c>
    </row>
    <row r="51" spans="1:20" ht="45">
      <c r="A51" s="156">
        <v>44</v>
      </c>
      <c r="B51" s="27"/>
      <c r="C51" s="163" t="s">
        <v>664</v>
      </c>
      <c r="D51" s="163" t="s">
        <v>665</v>
      </c>
      <c r="E51" s="163" t="s">
        <v>608</v>
      </c>
      <c r="F51" s="164" t="s">
        <v>44</v>
      </c>
      <c r="G51" s="163" t="s">
        <v>32</v>
      </c>
      <c r="H51" s="163" t="s">
        <v>33</v>
      </c>
      <c r="I51" s="165" t="s">
        <v>6</v>
      </c>
      <c r="J51" s="163" t="s">
        <v>615</v>
      </c>
      <c r="K51" s="27">
        <v>50000</v>
      </c>
      <c r="L51" s="163">
        <v>35000</v>
      </c>
      <c r="M51" s="27" t="s">
        <v>567</v>
      </c>
      <c r="N51" s="163">
        <v>35000</v>
      </c>
      <c r="O51" s="27">
        <v>20</v>
      </c>
      <c r="P51" s="163">
        <v>35000</v>
      </c>
      <c r="Q51" s="27" t="s">
        <v>568</v>
      </c>
      <c r="R51" s="164">
        <v>20</v>
      </c>
      <c r="S51" s="166" t="s">
        <v>666</v>
      </c>
      <c r="T51" s="166" t="s">
        <v>667</v>
      </c>
    </row>
    <row r="52" spans="1:20" ht="45">
      <c r="A52" s="156">
        <v>45</v>
      </c>
      <c r="B52" s="27"/>
      <c r="C52" s="163" t="s">
        <v>668</v>
      </c>
      <c r="D52" s="163" t="s">
        <v>669</v>
      </c>
      <c r="E52" s="163" t="s">
        <v>597</v>
      </c>
      <c r="F52" s="164" t="s">
        <v>44</v>
      </c>
      <c r="G52" s="163" t="s">
        <v>565</v>
      </c>
      <c r="H52" s="163" t="s">
        <v>33</v>
      </c>
      <c r="I52" s="165" t="s">
        <v>6</v>
      </c>
      <c r="J52" s="163" t="s">
        <v>632</v>
      </c>
      <c r="K52" s="27">
        <v>50000</v>
      </c>
      <c r="L52" s="163">
        <v>35000</v>
      </c>
      <c r="M52" s="27" t="s">
        <v>567</v>
      </c>
      <c r="N52" s="163">
        <v>35000</v>
      </c>
      <c r="O52" s="27">
        <v>20</v>
      </c>
      <c r="P52" s="163">
        <v>35000</v>
      </c>
      <c r="Q52" s="27" t="s">
        <v>568</v>
      </c>
      <c r="R52" s="164">
        <v>20</v>
      </c>
      <c r="S52" s="166" t="s">
        <v>670</v>
      </c>
      <c r="T52" s="166" t="s">
        <v>671</v>
      </c>
    </row>
    <row r="53" spans="1:20" ht="45">
      <c r="A53" s="156">
        <v>46</v>
      </c>
      <c r="B53" s="27"/>
      <c r="C53" s="163" t="s">
        <v>672</v>
      </c>
      <c r="D53" s="163" t="s">
        <v>673</v>
      </c>
      <c r="E53" s="163" t="s">
        <v>597</v>
      </c>
      <c r="F53" s="164" t="s">
        <v>44</v>
      </c>
      <c r="G53" s="163" t="s">
        <v>565</v>
      </c>
      <c r="H53" s="163" t="s">
        <v>33</v>
      </c>
      <c r="I53" s="165" t="s">
        <v>6</v>
      </c>
      <c r="J53" s="163" t="s">
        <v>674</v>
      </c>
      <c r="K53" s="27">
        <v>50000</v>
      </c>
      <c r="L53" s="163">
        <v>35000</v>
      </c>
      <c r="M53" s="27" t="s">
        <v>567</v>
      </c>
      <c r="N53" s="163">
        <v>35000</v>
      </c>
      <c r="O53" s="27">
        <v>20</v>
      </c>
      <c r="P53" s="163">
        <v>35000</v>
      </c>
      <c r="Q53" s="27" t="s">
        <v>568</v>
      </c>
      <c r="R53" s="164">
        <v>20</v>
      </c>
      <c r="S53" s="166" t="s">
        <v>675</v>
      </c>
      <c r="T53" s="166" t="s">
        <v>676</v>
      </c>
    </row>
    <row r="54" spans="1:20" ht="30">
      <c r="A54" s="156">
        <v>47</v>
      </c>
      <c r="B54" s="27"/>
      <c r="C54" s="163" t="s">
        <v>677</v>
      </c>
      <c r="D54" s="163" t="s">
        <v>678</v>
      </c>
      <c r="E54" s="163" t="s">
        <v>679</v>
      </c>
      <c r="F54" s="164" t="s">
        <v>44</v>
      </c>
      <c r="G54" s="163" t="s">
        <v>32</v>
      </c>
      <c r="H54" s="163" t="s">
        <v>33</v>
      </c>
      <c r="I54" s="165" t="s">
        <v>6</v>
      </c>
      <c r="J54" s="163" t="s">
        <v>586</v>
      </c>
      <c r="K54" s="27">
        <v>50000</v>
      </c>
      <c r="L54" s="163">
        <v>35000</v>
      </c>
      <c r="M54" s="27" t="s">
        <v>567</v>
      </c>
      <c r="N54" s="163">
        <v>35000</v>
      </c>
      <c r="O54" s="27">
        <v>20</v>
      </c>
      <c r="P54" s="163">
        <v>35000</v>
      </c>
      <c r="Q54" s="27" t="s">
        <v>568</v>
      </c>
      <c r="R54" s="164">
        <v>20</v>
      </c>
      <c r="S54" s="166" t="s">
        <v>680</v>
      </c>
      <c r="T54" s="166" t="s">
        <v>681</v>
      </c>
    </row>
    <row r="55" spans="1:20" ht="30">
      <c r="A55" s="156">
        <v>48</v>
      </c>
      <c r="B55" s="27"/>
      <c r="C55" s="163" t="s">
        <v>682</v>
      </c>
      <c r="D55" s="163" t="s">
        <v>683</v>
      </c>
      <c r="E55" s="163" t="s">
        <v>597</v>
      </c>
      <c r="F55" s="164" t="s">
        <v>44</v>
      </c>
      <c r="G55" s="163" t="s">
        <v>32</v>
      </c>
      <c r="H55" s="163" t="s">
        <v>33</v>
      </c>
      <c r="I55" s="165" t="s">
        <v>6</v>
      </c>
      <c r="J55" s="163" t="s">
        <v>684</v>
      </c>
      <c r="K55" s="27">
        <v>50000</v>
      </c>
      <c r="L55" s="163">
        <v>35000</v>
      </c>
      <c r="M55" s="27" t="s">
        <v>567</v>
      </c>
      <c r="N55" s="163">
        <v>35000</v>
      </c>
      <c r="O55" s="27">
        <v>20</v>
      </c>
      <c r="P55" s="163">
        <v>35000</v>
      </c>
      <c r="Q55" s="27" t="s">
        <v>568</v>
      </c>
      <c r="R55" s="164">
        <v>20</v>
      </c>
      <c r="S55" s="166" t="s">
        <v>685</v>
      </c>
      <c r="T55" s="166" t="s">
        <v>686</v>
      </c>
    </row>
    <row r="56" spans="1:20" ht="30">
      <c r="A56" s="156">
        <v>49</v>
      </c>
      <c r="B56" s="27"/>
      <c r="C56" s="163" t="s">
        <v>687</v>
      </c>
      <c r="D56" s="163" t="s">
        <v>688</v>
      </c>
      <c r="E56" s="163" t="s">
        <v>597</v>
      </c>
      <c r="F56" s="164" t="s">
        <v>44</v>
      </c>
      <c r="G56" s="163" t="s">
        <v>32</v>
      </c>
      <c r="H56" s="163" t="s">
        <v>33</v>
      </c>
      <c r="I56" s="165" t="s">
        <v>6</v>
      </c>
      <c r="J56" s="163" t="s">
        <v>615</v>
      </c>
      <c r="K56" s="27">
        <v>50000</v>
      </c>
      <c r="L56" s="163">
        <v>35000</v>
      </c>
      <c r="M56" s="27" t="s">
        <v>567</v>
      </c>
      <c r="N56" s="163">
        <v>35000</v>
      </c>
      <c r="O56" s="27">
        <v>20</v>
      </c>
      <c r="P56" s="163">
        <v>35000</v>
      </c>
      <c r="Q56" s="27" t="s">
        <v>568</v>
      </c>
      <c r="R56" s="164">
        <v>20</v>
      </c>
      <c r="S56" s="166" t="s">
        <v>689</v>
      </c>
      <c r="T56" s="166" t="s">
        <v>690</v>
      </c>
    </row>
    <row r="57" spans="1:20" ht="30">
      <c r="A57" s="156">
        <v>50</v>
      </c>
      <c r="B57" s="27"/>
      <c r="C57" s="163" t="s">
        <v>691</v>
      </c>
      <c r="D57" s="163" t="s">
        <v>692</v>
      </c>
      <c r="E57" s="163" t="s">
        <v>597</v>
      </c>
      <c r="F57" s="164" t="s">
        <v>44</v>
      </c>
      <c r="G57" s="163" t="s">
        <v>32</v>
      </c>
      <c r="H57" s="163" t="s">
        <v>33</v>
      </c>
      <c r="I57" s="165" t="s">
        <v>6</v>
      </c>
      <c r="J57" s="163" t="s">
        <v>693</v>
      </c>
      <c r="K57" s="27">
        <v>50000</v>
      </c>
      <c r="L57" s="163">
        <v>35000</v>
      </c>
      <c r="M57" s="27" t="s">
        <v>567</v>
      </c>
      <c r="N57" s="163">
        <v>35000</v>
      </c>
      <c r="O57" s="27">
        <v>20</v>
      </c>
      <c r="P57" s="163">
        <v>35000</v>
      </c>
      <c r="Q57" s="27" t="s">
        <v>568</v>
      </c>
      <c r="R57" s="164">
        <v>20</v>
      </c>
      <c r="S57" s="166" t="s">
        <v>694</v>
      </c>
      <c r="T57" s="166" t="s">
        <v>695</v>
      </c>
    </row>
    <row r="58" spans="1:20" ht="45">
      <c r="A58" s="156">
        <v>51</v>
      </c>
      <c r="B58" s="27"/>
      <c r="C58" s="163" t="s">
        <v>696</v>
      </c>
      <c r="D58" s="163" t="s">
        <v>697</v>
      </c>
      <c r="E58" s="163" t="s">
        <v>597</v>
      </c>
      <c r="F58" s="164" t="s">
        <v>44</v>
      </c>
      <c r="G58" s="163" t="s">
        <v>565</v>
      </c>
      <c r="H58" s="163" t="s">
        <v>33</v>
      </c>
      <c r="I58" s="165" t="s">
        <v>6</v>
      </c>
      <c r="J58" s="163" t="s">
        <v>586</v>
      </c>
      <c r="K58" s="27">
        <v>50000</v>
      </c>
      <c r="L58" s="163">
        <v>35000</v>
      </c>
      <c r="M58" s="27" t="s">
        <v>567</v>
      </c>
      <c r="N58" s="163">
        <v>35000</v>
      </c>
      <c r="O58" s="27">
        <v>20</v>
      </c>
      <c r="P58" s="163">
        <v>35000</v>
      </c>
      <c r="Q58" s="27" t="s">
        <v>568</v>
      </c>
      <c r="R58" s="164">
        <v>20</v>
      </c>
      <c r="S58" s="166" t="s">
        <v>698</v>
      </c>
      <c r="T58" s="166" t="s">
        <v>699</v>
      </c>
    </row>
    <row r="59" spans="1:20" ht="30">
      <c r="A59" s="156">
        <v>52</v>
      </c>
      <c r="B59" s="27"/>
      <c r="C59" s="163" t="s">
        <v>641</v>
      </c>
      <c r="D59" s="163" t="s">
        <v>700</v>
      </c>
      <c r="E59" s="163" t="s">
        <v>679</v>
      </c>
      <c r="F59" s="164" t="s">
        <v>44</v>
      </c>
      <c r="G59" s="163" t="s">
        <v>32</v>
      </c>
      <c r="H59" s="163" t="s">
        <v>33</v>
      </c>
      <c r="I59" s="165" t="s">
        <v>6</v>
      </c>
      <c r="J59" s="163" t="s">
        <v>701</v>
      </c>
      <c r="K59" s="27">
        <v>50000</v>
      </c>
      <c r="L59" s="163">
        <v>35000</v>
      </c>
      <c r="M59" s="27" t="s">
        <v>567</v>
      </c>
      <c r="N59" s="163">
        <v>35000</v>
      </c>
      <c r="O59" s="27">
        <v>20</v>
      </c>
      <c r="P59" s="163">
        <v>35000</v>
      </c>
      <c r="Q59" s="27" t="s">
        <v>568</v>
      </c>
      <c r="R59" s="164">
        <v>20</v>
      </c>
      <c r="S59" s="166" t="s">
        <v>702</v>
      </c>
      <c r="T59" s="166" t="s">
        <v>703</v>
      </c>
    </row>
    <row r="60" spans="1:20" ht="30">
      <c r="A60" s="156">
        <v>53</v>
      </c>
      <c r="B60" s="27"/>
      <c r="C60" s="163" t="s">
        <v>704</v>
      </c>
      <c r="D60" s="163" t="s">
        <v>705</v>
      </c>
      <c r="E60" s="163" t="s">
        <v>597</v>
      </c>
      <c r="F60" s="164" t="s">
        <v>44</v>
      </c>
      <c r="G60" s="163" t="s">
        <v>32</v>
      </c>
      <c r="H60" s="163" t="s">
        <v>85</v>
      </c>
      <c r="I60" s="165" t="s">
        <v>6</v>
      </c>
      <c r="J60" s="163" t="s">
        <v>706</v>
      </c>
      <c r="K60" s="27">
        <v>50000</v>
      </c>
      <c r="L60" s="163">
        <v>35000</v>
      </c>
      <c r="M60" s="27" t="s">
        <v>567</v>
      </c>
      <c r="N60" s="163">
        <v>35000</v>
      </c>
      <c r="O60" s="27">
        <v>20</v>
      </c>
      <c r="P60" s="163">
        <v>35000</v>
      </c>
      <c r="Q60" s="27" t="s">
        <v>568</v>
      </c>
      <c r="R60" s="164">
        <v>20</v>
      </c>
      <c r="S60" s="166" t="s">
        <v>707</v>
      </c>
      <c r="T60" s="166" t="s">
        <v>708</v>
      </c>
    </row>
    <row r="61" spans="1:20" ht="30">
      <c r="A61" s="156">
        <v>54</v>
      </c>
      <c r="B61" s="27"/>
      <c r="C61" s="163" t="s">
        <v>709</v>
      </c>
      <c r="D61" s="163" t="s">
        <v>710</v>
      </c>
      <c r="E61" s="163" t="s">
        <v>711</v>
      </c>
      <c r="F61" s="164" t="s">
        <v>44</v>
      </c>
      <c r="G61" s="163" t="s">
        <v>32</v>
      </c>
      <c r="H61" s="163" t="s">
        <v>33</v>
      </c>
      <c r="I61" s="165" t="s">
        <v>6</v>
      </c>
      <c r="J61" s="163" t="s">
        <v>586</v>
      </c>
      <c r="K61" s="27">
        <v>50000</v>
      </c>
      <c r="L61" s="163">
        <v>35000</v>
      </c>
      <c r="M61" s="27" t="s">
        <v>567</v>
      </c>
      <c r="N61" s="163">
        <v>35000</v>
      </c>
      <c r="O61" s="27">
        <v>20</v>
      </c>
      <c r="P61" s="163">
        <v>35000</v>
      </c>
      <c r="Q61" s="27" t="s">
        <v>568</v>
      </c>
      <c r="R61" s="164">
        <v>20</v>
      </c>
      <c r="S61" s="166" t="s">
        <v>712</v>
      </c>
      <c r="T61" s="166" t="s">
        <v>713</v>
      </c>
    </row>
    <row r="62" spans="1:20" ht="30">
      <c r="A62" s="156">
        <v>55</v>
      </c>
      <c r="B62" s="27"/>
      <c r="C62" s="163" t="s">
        <v>714</v>
      </c>
      <c r="D62" s="163" t="s">
        <v>715</v>
      </c>
      <c r="E62" s="163" t="s">
        <v>626</v>
      </c>
      <c r="F62" s="164" t="s">
        <v>44</v>
      </c>
      <c r="G62" s="163" t="s">
        <v>32</v>
      </c>
      <c r="H62" s="163" t="s">
        <v>33</v>
      </c>
      <c r="I62" s="71" t="s">
        <v>5</v>
      </c>
      <c r="J62" s="163" t="s">
        <v>716</v>
      </c>
      <c r="K62" s="27">
        <v>50000</v>
      </c>
      <c r="L62" s="163">
        <v>35000</v>
      </c>
      <c r="M62" s="27" t="s">
        <v>567</v>
      </c>
      <c r="N62" s="163">
        <v>35000</v>
      </c>
      <c r="O62" s="27">
        <v>20</v>
      </c>
      <c r="P62" s="163">
        <v>35000</v>
      </c>
      <c r="Q62" s="27" t="s">
        <v>568</v>
      </c>
      <c r="R62" s="164">
        <v>20</v>
      </c>
      <c r="S62" s="166" t="s">
        <v>717</v>
      </c>
      <c r="T62" s="166" t="s">
        <v>718</v>
      </c>
    </row>
    <row r="63" spans="1:20" ht="30">
      <c r="A63" s="156">
        <v>56</v>
      </c>
      <c r="B63" s="27"/>
      <c r="C63" s="163" t="s">
        <v>719</v>
      </c>
      <c r="D63" s="163" t="s">
        <v>710</v>
      </c>
      <c r="E63" s="163" t="s">
        <v>720</v>
      </c>
      <c r="F63" s="164" t="s">
        <v>44</v>
      </c>
      <c r="G63" s="163" t="s">
        <v>32</v>
      </c>
      <c r="H63" s="163" t="s">
        <v>33</v>
      </c>
      <c r="I63" s="71" t="s">
        <v>5</v>
      </c>
      <c r="J63" s="163" t="s">
        <v>721</v>
      </c>
      <c r="K63" s="27">
        <v>50000</v>
      </c>
      <c r="L63" s="163">
        <v>35000</v>
      </c>
      <c r="M63" s="27" t="s">
        <v>567</v>
      </c>
      <c r="N63" s="163">
        <v>35000</v>
      </c>
      <c r="O63" s="27">
        <v>20</v>
      </c>
      <c r="P63" s="163">
        <v>35000</v>
      </c>
      <c r="Q63" s="27" t="s">
        <v>568</v>
      </c>
      <c r="R63" s="164">
        <v>20</v>
      </c>
      <c r="S63" s="166" t="s">
        <v>722</v>
      </c>
      <c r="T63" s="166" t="s">
        <v>723</v>
      </c>
    </row>
    <row r="64" spans="1:20" ht="30">
      <c r="A64" s="156">
        <v>57</v>
      </c>
      <c r="B64" s="60"/>
      <c r="C64" s="168" t="s">
        <v>724</v>
      </c>
      <c r="D64" s="168" t="s">
        <v>725</v>
      </c>
      <c r="E64" s="168" t="s">
        <v>726</v>
      </c>
      <c r="F64" s="164" t="s">
        <v>44</v>
      </c>
      <c r="G64" s="168" t="s">
        <v>32</v>
      </c>
      <c r="H64" s="163" t="s">
        <v>33</v>
      </c>
      <c r="I64" s="71" t="s">
        <v>5</v>
      </c>
      <c r="J64" s="168" t="s">
        <v>727</v>
      </c>
      <c r="K64" s="60">
        <v>50000</v>
      </c>
      <c r="L64" s="60">
        <v>35000</v>
      </c>
      <c r="M64" s="168" t="s">
        <v>728</v>
      </c>
      <c r="N64" s="60">
        <v>35000</v>
      </c>
      <c r="O64" s="60">
        <v>20</v>
      </c>
      <c r="P64" s="60">
        <v>35000</v>
      </c>
      <c r="Q64" s="60" t="s">
        <v>568</v>
      </c>
      <c r="R64" s="60">
        <v>20</v>
      </c>
      <c r="S64" s="167" t="s">
        <v>729</v>
      </c>
      <c r="T64" s="167" t="s">
        <v>730</v>
      </c>
    </row>
    <row r="65" spans="1:20" ht="30">
      <c r="A65" s="156">
        <v>58</v>
      </c>
      <c r="B65" s="60"/>
      <c r="C65" s="168" t="s">
        <v>731</v>
      </c>
      <c r="D65" s="168" t="s">
        <v>732</v>
      </c>
      <c r="E65" s="168" t="s">
        <v>733</v>
      </c>
      <c r="F65" s="164" t="s">
        <v>44</v>
      </c>
      <c r="G65" s="168" t="s">
        <v>32</v>
      </c>
      <c r="H65" s="163" t="s">
        <v>33</v>
      </c>
      <c r="I65" s="165" t="s">
        <v>6</v>
      </c>
      <c r="J65" s="168" t="s">
        <v>734</v>
      </c>
      <c r="K65" s="60">
        <v>50000</v>
      </c>
      <c r="L65" s="60">
        <v>35000</v>
      </c>
      <c r="M65" s="168" t="s">
        <v>728</v>
      </c>
      <c r="N65" s="60">
        <v>35000</v>
      </c>
      <c r="O65" s="60">
        <v>20</v>
      </c>
      <c r="P65" s="60">
        <v>35000</v>
      </c>
      <c r="Q65" s="60" t="s">
        <v>568</v>
      </c>
      <c r="R65" s="60">
        <v>20</v>
      </c>
      <c r="S65" s="167" t="s">
        <v>735</v>
      </c>
      <c r="T65" s="167" t="s">
        <v>736</v>
      </c>
    </row>
    <row r="66" spans="1:20" ht="30">
      <c r="A66" s="156">
        <v>59</v>
      </c>
      <c r="B66" s="60"/>
      <c r="C66" s="168" t="s">
        <v>737</v>
      </c>
      <c r="D66" s="168" t="s">
        <v>738</v>
      </c>
      <c r="E66" s="168" t="s">
        <v>733</v>
      </c>
      <c r="F66" s="164" t="s">
        <v>44</v>
      </c>
      <c r="G66" s="168" t="s">
        <v>32</v>
      </c>
      <c r="H66" s="163" t="s">
        <v>33</v>
      </c>
      <c r="I66" s="165" t="s">
        <v>6</v>
      </c>
      <c r="J66" s="168" t="s">
        <v>739</v>
      </c>
      <c r="K66" s="60">
        <v>50000</v>
      </c>
      <c r="L66" s="60">
        <v>35000</v>
      </c>
      <c r="M66" s="168" t="s">
        <v>728</v>
      </c>
      <c r="N66" s="60">
        <v>35000</v>
      </c>
      <c r="O66" s="60">
        <v>20</v>
      </c>
      <c r="P66" s="60">
        <v>35000</v>
      </c>
      <c r="Q66" s="60" t="s">
        <v>568</v>
      </c>
      <c r="R66" s="60">
        <v>20</v>
      </c>
      <c r="S66" s="167" t="s">
        <v>740</v>
      </c>
      <c r="T66" s="167" t="s">
        <v>741</v>
      </c>
    </row>
    <row r="67" spans="1:20" ht="30">
      <c r="A67" s="156">
        <v>60</v>
      </c>
      <c r="B67" s="60"/>
      <c r="C67" s="168" t="s">
        <v>742</v>
      </c>
      <c r="D67" s="168" t="s">
        <v>743</v>
      </c>
      <c r="E67" s="168" t="s">
        <v>744</v>
      </c>
      <c r="F67" s="164" t="s">
        <v>44</v>
      </c>
      <c r="G67" s="168" t="s">
        <v>32</v>
      </c>
      <c r="H67" s="163" t="s">
        <v>33</v>
      </c>
      <c r="I67" s="71" t="s">
        <v>5</v>
      </c>
      <c r="J67" s="168" t="s">
        <v>727</v>
      </c>
      <c r="K67" s="60">
        <v>50000</v>
      </c>
      <c r="L67" s="60">
        <v>35000</v>
      </c>
      <c r="M67" s="168" t="s">
        <v>728</v>
      </c>
      <c r="N67" s="60">
        <v>35000</v>
      </c>
      <c r="O67" s="60">
        <v>20</v>
      </c>
      <c r="P67" s="60">
        <v>35000</v>
      </c>
      <c r="Q67" s="60" t="s">
        <v>568</v>
      </c>
      <c r="R67" s="60">
        <v>20</v>
      </c>
      <c r="S67" s="167" t="s">
        <v>745</v>
      </c>
      <c r="T67" s="167" t="s">
        <v>746</v>
      </c>
    </row>
    <row r="68" spans="1:20" ht="30">
      <c r="A68" s="156">
        <v>61</v>
      </c>
      <c r="B68" s="60"/>
      <c r="C68" s="168" t="s">
        <v>747</v>
      </c>
      <c r="D68" s="168" t="s">
        <v>748</v>
      </c>
      <c r="E68" s="168" t="s">
        <v>30</v>
      </c>
      <c r="F68" s="164" t="s">
        <v>44</v>
      </c>
      <c r="G68" s="168" t="s">
        <v>32</v>
      </c>
      <c r="H68" s="163" t="s">
        <v>33</v>
      </c>
      <c r="I68" s="165" t="s">
        <v>6</v>
      </c>
      <c r="J68" s="168" t="s">
        <v>727</v>
      </c>
      <c r="K68" s="60">
        <v>50000</v>
      </c>
      <c r="L68" s="60">
        <v>35000</v>
      </c>
      <c r="M68" s="168" t="s">
        <v>728</v>
      </c>
      <c r="N68" s="60">
        <v>35000</v>
      </c>
      <c r="O68" s="60">
        <v>20</v>
      </c>
      <c r="P68" s="60">
        <v>35000</v>
      </c>
      <c r="Q68" s="60" t="s">
        <v>568</v>
      </c>
      <c r="R68" s="60">
        <v>20</v>
      </c>
      <c r="S68" s="167" t="s">
        <v>749</v>
      </c>
      <c r="T68" s="167" t="s">
        <v>750</v>
      </c>
    </row>
    <row r="69" spans="1:20" ht="30">
      <c r="A69" s="156">
        <v>62</v>
      </c>
      <c r="B69" s="60"/>
      <c r="C69" s="168" t="s">
        <v>751</v>
      </c>
      <c r="D69" s="168" t="s">
        <v>752</v>
      </c>
      <c r="E69" s="168" t="s">
        <v>733</v>
      </c>
      <c r="F69" s="164" t="s">
        <v>44</v>
      </c>
      <c r="G69" s="168" t="s">
        <v>32</v>
      </c>
      <c r="H69" s="163" t="s">
        <v>33</v>
      </c>
      <c r="I69" s="165" t="s">
        <v>6</v>
      </c>
      <c r="J69" s="168" t="s">
        <v>753</v>
      </c>
      <c r="K69" s="60">
        <v>50000</v>
      </c>
      <c r="L69" s="60">
        <v>35000</v>
      </c>
      <c r="M69" s="168" t="s">
        <v>728</v>
      </c>
      <c r="N69" s="60">
        <v>35000</v>
      </c>
      <c r="O69" s="60">
        <v>20</v>
      </c>
      <c r="P69" s="60">
        <v>35000</v>
      </c>
      <c r="Q69" s="60" t="s">
        <v>568</v>
      </c>
      <c r="R69" s="60">
        <v>20</v>
      </c>
      <c r="S69" s="167" t="s">
        <v>754</v>
      </c>
      <c r="T69" s="167" t="s">
        <v>755</v>
      </c>
    </row>
    <row r="70" spans="1:20" ht="30">
      <c r="A70" s="156">
        <v>63</v>
      </c>
      <c r="B70" s="60"/>
      <c r="C70" s="168" t="s">
        <v>756</v>
      </c>
      <c r="D70" s="168" t="s">
        <v>757</v>
      </c>
      <c r="E70" s="168" t="s">
        <v>758</v>
      </c>
      <c r="F70" s="164" t="s">
        <v>44</v>
      </c>
      <c r="G70" s="168" t="s">
        <v>32</v>
      </c>
      <c r="H70" s="163" t="s">
        <v>85</v>
      </c>
      <c r="I70" s="71" t="s">
        <v>5</v>
      </c>
      <c r="J70" s="168" t="s">
        <v>727</v>
      </c>
      <c r="K70" s="60">
        <v>50000</v>
      </c>
      <c r="L70" s="60">
        <v>35000</v>
      </c>
      <c r="M70" s="168" t="s">
        <v>728</v>
      </c>
      <c r="N70" s="60">
        <v>35000</v>
      </c>
      <c r="O70" s="60">
        <v>20</v>
      </c>
      <c r="P70" s="60">
        <v>35000</v>
      </c>
      <c r="Q70" s="60" t="s">
        <v>568</v>
      </c>
      <c r="R70" s="60">
        <v>20</v>
      </c>
      <c r="S70" s="167" t="s">
        <v>759</v>
      </c>
      <c r="T70" s="167" t="s">
        <v>760</v>
      </c>
    </row>
    <row r="71" spans="1:20" ht="30">
      <c r="A71" s="156">
        <v>64</v>
      </c>
      <c r="B71" s="60"/>
      <c r="C71" s="168" t="s">
        <v>761</v>
      </c>
      <c r="D71" s="168" t="s">
        <v>762</v>
      </c>
      <c r="E71" s="168" t="s">
        <v>30</v>
      </c>
      <c r="F71" s="164" t="s">
        <v>44</v>
      </c>
      <c r="G71" s="168" t="s">
        <v>32</v>
      </c>
      <c r="H71" s="163" t="s">
        <v>33</v>
      </c>
      <c r="I71" s="165" t="s">
        <v>6</v>
      </c>
      <c r="J71" s="168" t="s">
        <v>763</v>
      </c>
      <c r="K71" s="60">
        <v>50000</v>
      </c>
      <c r="L71" s="60">
        <v>35000</v>
      </c>
      <c r="M71" s="168" t="s">
        <v>728</v>
      </c>
      <c r="N71" s="60">
        <v>35000</v>
      </c>
      <c r="O71" s="60">
        <v>20</v>
      </c>
      <c r="P71" s="60">
        <v>35000</v>
      </c>
      <c r="Q71" s="60" t="s">
        <v>568</v>
      </c>
      <c r="R71" s="60">
        <v>20</v>
      </c>
      <c r="S71" s="167" t="s">
        <v>764</v>
      </c>
      <c r="T71" s="167" t="s">
        <v>765</v>
      </c>
    </row>
    <row r="72" spans="1:20" ht="45">
      <c r="A72" s="156">
        <v>65</v>
      </c>
      <c r="B72" s="60"/>
      <c r="C72" s="168" t="s">
        <v>766</v>
      </c>
      <c r="D72" s="168" t="s">
        <v>767</v>
      </c>
      <c r="E72" s="168" t="s">
        <v>30</v>
      </c>
      <c r="F72" s="164" t="s">
        <v>44</v>
      </c>
      <c r="G72" s="168" t="s">
        <v>32</v>
      </c>
      <c r="H72" s="163" t="s">
        <v>33</v>
      </c>
      <c r="I72" s="165" t="s">
        <v>6</v>
      </c>
      <c r="J72" s="168" t="s">
        <v>768</v>
      </c>
      <c r="K72" s="60">
        <v>50000</v>
      </c>
      <c r="L72" s="60">
        <v>35000</v>
      </c>
      <c r="M72" s="168" t="s">
        <v>728</v>
      </c>
      <c r="N72" s="60">
        <v>35000</v>
      </c>
      <c r="O72" s="60">
        <v>20</v>
      </c>
      <c r="P72" s="60">
        <v>35000</v>
      </c>
      <c r="Q72" s="60" t="s">
        <v>568</v>
      </c>
      <c r="R72" s="60">
        <v>20</v>
      </c>
      <c r="S72" s="167" t="s">
        <v>769</v>
      </c>
      <c r="T72" s="167" t="s">
        <v>770</v>
      </c>
    </row>
    <row r="73" spans="1:20" ht="30">
      <c r="A73" s="156">
        <v>66</v>
      </c>
      <c r="B73" s="60"/>
      <c r="C73" s="168" t="s">
        <v>771</v>
      </c>
      <c r="D73" s="168" t="s">
        <v>772</v>
      </c>
      <c r="E73" s="168" t="s">
        <v>773</v>
      </c>
      <c r="F73" s="164" t="s">
        <v>44</v>
      </c>
      <c r="G73" s="168" t="s">
        <v>32</v>
      </c>
      <c r="H73" s="163" t="s">
        <v>33</v>
      </c>
      <c r="I73" s="71" t="s">
        <v>5</v>
      </c>
      <c r="J73" s="168" t="s">
        <v>727</v>
      </c>
      <c r="K73" s="60">
        <v>50000</v>
      </c>
      <c r="L73" s="60">
        <v>35000</v>
      </c>
      <c r="M73" s="168" t="s">
        <v>728</v>
      </c>
      <c r="N73" s="60">
        <v>35000</v>
      </c>
      <c r="O73" s="60">
        <v>20</v>
      </c>
      <c r="P73" s="60">
        <v>35000</v>
      </c>
      <c r="Q73" s="60" t="s">
        <v>568</v>
      </c>
      <c r="R73" s="60">
        <v>20</v>
      </c>
      <c r="S73" s="167" t="s">
        <v>774</v>
      </c>
      <c r="T73" s="167" t="s">
        <v>775</v>
      </c>
    </row>
    <row r="74" spans="1:20" ht="30">
      <c r="A74" s="156">
        <v>67</v>
      </c>
      <c r="B74" s="60"/>
      <c r="C74" s="168" t="s">
        <v>776</v>
      </c>
      <c r="D74" s="168" t="s">
        <v>777</v>
      </c>
      <c r="E74" s="168" t="s">
        <v>778</v>
      </c>
      <c r="F74" s="164" t="s">
        <v>44</v>
      </c>
      <c r="G74" s="168" t="s">
        <v>32</v>
      </c>
      <c r="H74" s="163" t="s">
        <v>33</v>
      </c>
      <c r="I74" s="165" t="s">
        <v>6</v>
      </c>
      <c r="J74" s="168" t="s">
        <v>779</v>
      </c>
      <c r="K74" s="60">
        <v>50000</v>
      </c>
      <c r="L74" s="60">
        <v>35000</v>
      </c>
      <c r="M74" s="168" t="s">
        <v>728</v>
      </c>
      <c r="N74" s="60">
        <v>35000</v>
      </c>
      <c r="O74" s="60">
        <v>20</v>
      </c>
      <c r="P74" s="60">
        <v>35000</v>
      </c>
      <c r="Q74" s="60" t="s">
        <v>568</v>
      </c>
      <c r="R74" s="60">
        <v>20</v>
      </c>
      <c r="S74" s="167" t="s">
        <v>780</v>
      </c>
      <c r="T74" s="167" t="s">
        <v>781</v>
      </c>
    </row>
    <row r="75" spans="1:20" ht="45">
      <c r="A75" s="156">
        <v>68</v>
      </c>
      <c r="B75" s="60"/>
      <c r="C75" s="168" t="s">
        <v>782</v>
      </c>
      <c r="D75" s="168" t="s">
        <v>783</v>
      </c>
      <c r="E75" s="168" t="s">
        <v>784</v>
      </c>
      <c r="F75" s="164" t="s">
        <v>44</v>
      </c>
      <c r="G75" s="168" t="s">
        <v>32</v>
      </c>
      <c r="H75" s="163" t="s">
        <v>33</v>
      </c>
      <c r="I75" s="71" t="s">
        <v>5</v>
      </c>
      <c r="J75" s="168" t="s">
        <v>785</v>
      </c>
      <c r="K75" s="60">
        <v>50000</v>
      </c>
      <c r="L75" s="60">
        <v>35000</v>
      </c>
      <c r="M75" s="168" t="s">
        <v>728</v>
      </c>
      <c r="N75" s="60">
        <v>35000</v>
      </c>
      <c r="O75" s="60">
        <v>20</v>
      </c>
      <c r="P75" s="60">
        <v>35000</v>
      </c>
      <c r="Q75" s="60" t="s">
        <v>568</v>
      </c>
      <c r="R75" s="60">
        <v>20</v>
      </c>
      <c r="S75" s="167" t="s">
        <v>786</v>
      </c>
      <c r="T75" s="167" t="s">
        <v>787</v>
      </c>
    </row>
    <row r="76" spans="1:20" ht="30">
      <c r="A76" s="156">
        <v>69</v>
      </c>
      <c r="B76" s="60"/>
      <c r="C76" s="168" t="s">
        <v>788</v>
      </c>
      <c r="D76" s="168" t="s">
        <v>789</v>
      </c>
      <c r="E76" s="168" t="s">
        <v>778</v>
      </c>
      <c r="F76" s="164" t="s">
        <v>44</v>
      </c>
      <c r="G76" s="168" t="s">
        <v>32</v>
      </c>
      <c r="H76" s="163" t="s">
        <v>33</v>
      </c>
      <c r="I76" s="71" t="s">
        <v>5</v>
      </c>
      <c r="J76" s="168" t="s">
        <v>779</v>
      </c>
      <c r="K76" s="60">
        <v>50000</v>
      </c>
      <c r="L76" s="60">
        <v>35000</v>
      </c>
      <c r="M76" s="168" t="s">
        <v>728</v>
      </c>
      <c r="N76" s="60">
        <v>35000</v>
      </c>
      <c r="O76" s="60">
        <v>20</v>
      </c>
      <c r="P76" s="60">
        <v>35000</v>
      </c>
      <c r="Q76" s="60" t="s">
        <v>568</v>
      </c>
      <c r="R76" s="60">
        <v>20</v>
      </c>
      <c r="S76" s="167" t="s">
        <v>790</v>
      </c>
      <c r="T76" s="167" t="s">
        <v>791</v>
      </c>
    </row>
    <row r="77" spans="1:20" ht="30">
      <c r="A77" s="156">
        <v>70</v>
      </c>
      <c r="B77" s="60"/>
      <c r="C77" s="168" t="s">
        <v>792</v>
      </c>
      <c r="D77" s="168" t="s">
        <v>793</v>
      </c>
      <c r="E77" s="168" t="s">
        <v>778</v>
      </c>
      <c r="F77" s="164" t="s">
        <v>44</v>
      </c>
      <c r="G77" s="168" t="s">
        <v>32</v>
      </c>
      <c r="H77" s="163" t="s">
        <v>33</v>
      </c>
      <c r="I77" s="71" t="s">
        <v>5</v>
      </c>
      <c r="J77" s="168" t="s">
        <v>779</v>
      </c>
      <c r="K77" s="60">
        <v>50000</v>
      </c>
      <c r="L77" s="60">
        <v>35000</v>
      </c>
      <c r="M77" s="168" t="s">
        <v>728</v>
      </c>
      <c r="N77" s="60">
        <v>35000</v>
      </c>
      <c r="O77" s="60">
        <v>20</v>
      </c>
      <c r="P77" s="60">
        <v>35000</v>
      </c>
      <c r="Q77" s="60" t="s">
        <v>568</v>
      </c>
      <c r="R77" s="60">
        <v>20</v>
      </c>
      <c r="S77" s="167" t="s">
        <v>794</v>
      </c>
      <c r="T77" s="167" t="s">
        <v>795</v>
      </c>
    </row>
    <row r="78" spans="1:20" ht="30">
      <c r="A78" s="156">
        <v>71</v>
      </c>
      <c r="B78" s="60"/>
      <c r="C78" s="168" t="s">
        <v>796</v>
      </c>
      <c r="D78" s="168" t="s">
        <v>725</v>
      </c>
      <c r="E78" s="168" t="s">
        <v>778</v>
      </c>
      <c r="F78" s="164" t="s">
        <v>44</v>
      </c>
      <c r="G78" s="168" t="s">
        <v>32</v>
      </c>
      <c r="H78" s="163" t="s">
        <v>33</v>
      </c>
      <c r="I78" s="71" t="s">
        <v>5</v>
      </c>
      <c r="J78" s="168" t="s">
        <v>779</v>
      </c>
      <c r="K78" s="60">
        <v>50000</v>
      </c>
      <c r="L78" s="60">
        <v>35000</v>
      </c>
      <c r="M78" s="168" t="s">
        <v>728</v>
      </c>
      <c r="N78" s="60">
        <v>35000</v>
      </c>
      <c r="O78" s="60">
        <v>20</v>
      </c>
      <c r="P78" s="60">
        <v>35000</v>
      </c>
      <c r="Q78" s="60" t="s">
        <v>568</v>
      </c>
      <c r="R78" s="60">
        <v>20</v>
      </c>
      <c r="S78" s="167" t="s">
        <v>797</v>
      </c>
      <c r="T78" s="167" t="s">
        <v>798</v>
      </c>
    </row>
    <row r="79" spans="1:20" ht="30">
      <c r="A79" s="156">
        <v>72</v>
      </c>
      <c r="B79" s="60"/>
      <c r="C79" s="168" t="s">
        <v>799</v>
      </c>
      <c r="D79" s="168" t="s">
        <v>800</v>
      </c>
      <c r="E79" s="168" t="s">
        <v>801</v>
      </c>
      <c r="F79" s="164" t="s">
        <v>44</v>
      </c>
      <c r="G79" s="168" t="s">
        <v>32</v>
      </c>
      <c r="H79" s="163" t="s">
        <v>33</v>
      </c>
      <c r="I79" s="71" t="s">
        <v>5</v>
      </c>
      <c r="J79" s="168" t="s">
        <v>739</v>
      </c>
      <c r="K79" s="60">
        <v>50000</v>
      </c>
      <c r="L79" s="60">
        <v>35000</v>
      </c>
      <c r="M79" s="168" t="s">
        <v>728</v>
      </c>
      <c r="N79" s="60">
        <v>35000</v>
      </c>
      <c r="O79" s="60">
        <v>20</v>
      </c>
      <c r="P79" s="60">
        <v>35000</v>
      </c>
      <c r="Q79" s="60" t="s">
        <v>568</v>
      </c>
      <c r="R79" s="60">
        <v>20</v>
      </c>
      <c r="S79" s="167" t="s">
        <v>802</v>
      </c>
      <c r="T79" s="167" t="s">
        <v>803</v>
      </c>
    </row>
    <row r="80" spans="1:20" ht="30">
      <c r="A80" s="156">
        <v>73</v>
      </c>
      <c r="B80" s="60"/>
      <c r="C80" s="168" t="s">
        <v>804</v>
      </c>
      <c r="D80" s="168" t="s">
        <v>805</v>
      </c>
      <c r="E80" s="168" t="s">
        <v>30</v>
      </c>
      <c r="F80" s="164" t="s">
        <v>44</v>
      </c>
      <c r="G80" s="168" t="s">
        <v>32</v>
      </c>
      <c r="H80" s="163" t="s">
        <v>33</v>
      </c>
      <c r="I80" s="165" t="s">
        <v>6</v>
      </c>
      <c r="J80" s="168" t="s">
        <v>727</v>
      </c>
      <c r="K80" s="60">
        <v>50000</v>
      </c>
      <c r="L80" s="60">
        <v>35000</v>
      </c>
      <c r="M80" s="168" t="s">
        <v>728</v>
      </c>
      <c r="N80" s="60">
        <v>35000</v>
      </c>
      <c r="O80" s="60">
        <v>20</v>
      </c>
      <c r="P80" s="60">
        <v>35000</v>
      </c>
      <c r="Q80" s="60" t="s">
        <v>568</v>
      </c>
      <c r="R80" s="60">
        <v>20</v>
      </c>
      <c r="S80" s="167" t="s">
        <v>806</v>
      </c>
      <c r="T80" s="167" t="s">
        <v>807</v>
      </c>
    </row>
    <row r="81" spans="1:20" ht="45">
      <c r="A81" s="156">
        <v>74</v>
      </c>
      <c r="B81" s="60"/>
      <c r="C81" s="168" t="s">
        <v>808</v>
      </c>
      <c r="D81" s="168" t="s">
        <v>809</v>
      </c>
      <c r="E81" s="168" t="s">
        <v>733</v>
      </c>
      <c r="F81" s="164" t="s">
        <v>44</v>
      </c>
      <c r="G81" s="168" t="s">
        <v>810</v>
      </c>
      <c r="H81" s="163" t="s">
        <v>85</v>
      </c>
      <c r="I81" s="165" t="s">
        <v>6</v>
      </c>
      <c r="J81" s="168" t="s">
        <v>811</v>
      </c>
      <c r="K81" s="60">
        <v>50000</v>
      </c>
      <c r="L81" s="60">
        <v>35000</v>
      </c>
      <c r="M81" s="168" t="s">
        <v>728</v>
      </c>
      <c r="N81" s="60">
        <v>35000</v>
      </c>
      <c r="O81" s="60">
        <v>20</v>
      </c>
      <c r="P81" s="60">
        <v>35000</v>
      </c>
      <c r="Q81" s="60" t="s">
        <v>568</v>
      </c>
      <c r="R81" s="60">
        <v>20</v>
      </c>
      <c r="S81" s="167" t="s">
        <v>812</v>
      </c>
      <c r="T81" s="167" t="s">
        <v>813</v>
      </c>
    </row>
    <row r="82" spans="1:20" ht="45">
      <c r="A82" s="156">
        <v>75</v>
      </c>
      <c r="B82" s="60"/>
      <c r="C82" s="168" t="s">
        <v>814</v>
      </c>
      <c r="D82" s="168" t="s">
        <v>815</v>
      </c>
      <c r="E82" s="168" t="s">
        <v>733</v>
      </c>
      <c r="F82" s="164" t="s">
        <v>44</v>
      </c>
      <c r="G82" s="168" t="s">
        <v>810</v>
      </c>
      <c r="H82" s="163" t="s">
        <v>33</v>
      </c>
      <c r="I82" s="165" t="s">
        <v>6</v>
      </c>
      <c r="J82" s="168" t="s">
        <v>816</v>
      </c>
      <c r="K82" s="60">
        <v>50000</v>
      </c>
      <c r="L82" s="60">
        <v>35000</v>
      </c>
      <c r="M82" s="168" t="s">
        <v>728</v>
      </c>
      <c r="N82" s="60">
        <v>35000</v>
      </c>
      <c r="O82" s="60">
        <v>20</v>
      </c>
      <c r="P82" s="60">
        <v>35000</v>
      </c>
      <c r="Q82" s="60" t="s">
        <v>568</v>
      </c>
      <c r="R82" s="60">
        <v>20</v>
      </c>
      <c r="S82" s="167" t="s">
        <v>817</v>
      </c>
      <c r="T82" s="167" t="s">
        <v>818</v>
      </c>
    </row>
    <row r="83" spans="1:20" ht="30">
      <c r="A83" s="156">
        <v>76</v>
      </c>
      <c r="B83" s="60"/>
      <c r="C83" s="168" t="s">
        <v>819</v>
      </c>
      <c r="D83" s="168" t="s">
        <v>820</v>
      </c>
      <c r="E83" s="168" t="s">
        <v>733</v>
      </c>
      <c r="F83" s="164" t="s">
        <v>44</v>
      </c>
      <c r="G83" s="168" t="s">
        <v>32</v>
      </c>
      <c r="H83" s="163" t="s">
        <v>33</v>
      </c>
      <c r="I83" s="165" t="s">
        <v>6</v>
      </c>
      <c r="J83" s="168" t="s">
        <v>739</v>
      </c>
      <c r="K83" s="60">
        <v>50000</v>
      </c>
      <c r="L83" s="60">
        <v>35000</v>
      </c>
      <c r="M83" s="168" t="s">
        <v>728</v>
      </c>
      <c r="N83" s="60">
        <v>35000</v>
      </c>
      <c r="O83" s="60">
        <v>20</v>
      </c>
      <c r="P83" s="60">
        <v>35000</v>
      </c>
      <c r="Q83" s="60" t="s">
        <v>568</v>
      </c>
      <c r="R83" s="60">
        <v>20</v>
      </c>
      <c r="S83" s="167" t="s">
        <v>821</v>
      </c>
      <c r="T83" s="167" t="s">
        <v>822</v>
      </c>
    </row>
    <row r="84" spans="1:20" ht="45">
      <c r="A84" s="156">
        <v>77</v>
      </c>
      <c r="B84" s="60"/>
      <c r="C84" s="168" t="s">
        <v>823</v>
      </c>
      <c r="D84" s="168" t="s">
        <v>824</v>
      </c>
      <c r="E84" s="168" t="s">
        <v>733</v>
      </c>
      <c r="F84" s="164" t="s">
        <v>44</v>
      </c>
      <c r="G84" s="168" t="s">
        <v>810</v>
      </c>
      <c r="H84" s="163" t="s">
        <v>33</v>
      </c>
      <c r="I84" s="165" t="s">
        <v>6</v>
      </c>
      <c r="J84" s="168" t="s">
        <v>825</v>
      </c>
      <c r="K84" s="60">
        <v>50000</v>
      </c>
      <c r="L84" s="60">
        <v>35000</v>
      </c>
      <c r="M84" s="168" t="s">
        <v>728</v>
      </c>
      <c r="N84" s="60">
        <v>35000</v>
      </c>
      <c r="O84" s="60">
        <v>20</v>
      </c>
      <c r="P84" s="60">
        <v>35000</v>
      </c>
      <c r="Q84" s="60" t="s">
        <v>568</v>
      </c>
      <c r="R84" s="60">
        <v>20</v>
      </c>
      <c r="S84" s="167" t="s">
        <v>826</v>
      </c>
      <c r="T84" s="167" t="s">
        <v>827</v>
      </c>
    </row>
    <row r="85" spans="1:20" ht="30">
      <c r="A85" s="156">
        <v>78</v>
      </c>
      <c r="B85" s="60"/>
      <c r="C85" s="168" t="s">
        <v>828</v>
      </c>
      <c r="D85" s="168" t="s">
        <v>829</v>
      </c>
      <c r="E85" s="168" t="s">
        <v>830</v>
      </c>
      <c r="F85" s="164" t="s">
        <v>44</v>
      </c>
      <c r="G85" s="168" t="s">
        <v>32</v>
      </c>
      <c r="H85" s="163" t="s">
        <v>33</v>
      </c>
      <c r="I85" s="165" t="s">
        <v>6</v>
      </c>
      <c r="J85" s="168" t="s">
        <v>727</v>
      </c>
      <c r="K85" s="60">
        <v>50000</v>
      </c>
      <c r="L85" s="60">
        <v>35000</v>
      </c>
      <c r="M85" s="168" t="s">
        <v>728</v>
      </c>
      <c r="N85" s="60">
        <v>35000</v>
      </c>
      <c r="O85" s="60">
        <v>20</v>
      </c>
      <c r="P85" s="60">
        <v>35000</v>
      </c>
      <c r="Q85" s="60" t="s">
        <v>568</v>
      </c>
      <c r="R85" s="60">
        <v>20</v>
      </c>
      <c r="S85" s="167" t="s">
        <v>831</v>
      </c>
      <c r="T85" s="167" t="s">
        <v>832</v>
      </c>
    </row>
    <row r="86" spans="1:20" ht="30">
      <c r="A86" s="156">
        <v>79</v>
      </c>
      <c r="B86" s="60"/>
      <c r="C86" s="168" t="s">
        <v>833</v>
      </c>
      <c r="D86" s="168" t="s">
        <v>834</v>
      </c>
      <c r="E86" s="168" t="s">
        <v>773</v>
      </c>
      <c r="F86" s="164" t="s">
        <v>44</v>
      </c>
      <c r="G86" s="168" t="s">
        <v>32</v>
      </c>
      <c r="H86" s="163" t="s">
        <v>33</v>
      </c>
      <c r="I86" s="71" t="s">
        <v>5</v>
      </c>
      <c r="J86" s="168" t="s">
        <v>727</v>
      </c>
      <c r="K86" s="60">
        <v>50000</v>
      </c>
      <c r="L86" s="60">
        <v>35000</v>
      </c>
      <c r="M86" s="168" t="s">
        <v>728</v>
      </c>
      <c r="N86" s="60">
        <v>35000</v>
      </c>
      <c r="O86" s="60">
        <v>20</v>
      </c>
      <c r="P86" s="60">
        <v>35000</v>
      </c>
      <c r="Q86" s="60" t="s">
        <v>568</v>
      </c>
      <c r="R86" s="60">
        <v>20</v>
      </c>
      <c r="S86" s="167" t="s">
        <v>835</v>
      </c>
      <c r="T86" s="167" t="s">
        <v>836</v>
      </c>
    </row>
    <row r="87" spans="1:20" ht="30">
      <c r="A87" s="156">
        <v>80</v>
      </c>
      <c r="B87" s="60"/>
      <c r="C87" s="168" t="s">
        <v>837</v>
      </c>
      <c r="D87" s="168" t="s">
        <v>838</v>
      </c>
      <c r="E87" s="168" t="s">
        <v>733</v>
      </c>
      <c r="F87" s="164" t="s">
        <v>44</v>
      </c>
      <c r="G87" s="168" t="s">
        <v>32</v>
      </c>
      <c r="H87" s="163" t="s">
        <v>85</v>
      </c>
      <c r="I87" s="165" t="s">
        <v>6</v>
      </c>
      <c r="J87" s="168" t="s">
        <v>839</v>
      </c>
      <c r="K87" s="60">
        <v>50000</v>
      </c>
      <c r="L87" s="60">
        <v>35000</v>
      </c>
      <c r="M87" s="168" t="s">
        <v>728</v>
      </c>
      <c r="N87" s="60">
        <v>35000</v>
      </c>
      <c r="O87" s="60">
        <v>20</v>
      </c>
      <c r="P87" s="60">
        <v>35000</v>
      </c>
      <c r="Q87" s="60" t="s">
        <v>568</v>
      </c>
      <c r="R87" s="60">
        <v>20</v>
      </c>
      <c r="S87" s="167" t="s">
        <v>840</v>
      </c>
      <c r="T87" s="167" t="s">
        <v>841</v>
      </c>
    </row>
    <row r="88" spans="1:20" ht="30">
      <c r="A88" s="156">
        <v>81</v>
      </c>
      <c r="B88" s="60"/>
      <c r="C88" s="168" t="s">
        <v>842</v>
      </c>
      <c r="D88" s="168" t="s">
        <v>843</v>
      </c>
      <c r="E88" s="168" t="s">
        <v>733</v>
      </c>
      <c r="F88" s="164" t="s">
        <v>44</v>
      </c>
      <c r="G88" s="168" t="s">
        <v>32</v>
      </c>
      <c r="H88" s="163" t="s">
        <v>85</v>
      </c>
      <c r="I88" s="165" t="s">
        <v>6</v>
      </c>
      <c r="J88" s="168" t="s">
        <v>739</v>
      </c>
      <c r="K88" s="60">
        <v>50000</v>
      </c>
      <c r="L88" s="60">
        <v>35000</v>
      </c>
      <c r="M88" s="168" t="s">
        <v>728</v>
      </c>
      <c r="N88" s="60">
        <v>35000</v>
      </c>
      <c r="O88" s="60">
        <v>20</v>
      </c>
      <c r="P88" s="60">
        <v>35000</v>
      </c>
      <c r="Q88" s="60" t="s">
        <v>568</v>
      </c>
      <c r="R88" s="60">
        <v>20</v>
      </c>
      <c r="S88" s="167" t="s">
        <v>844</v>
      </c>
      <c r="T88" s="167" t="s">
        <v>845</v>
      </c>
    </row>
    <row r="89" spans="1:20" ht="30">
      <c r="A89" s="156">
        <v>82</v>
      </c>
      <c r="B89" s="60"/>
      <c r="C89" s="168" t="s">
        <v>846</v>
      </c>
      <c r="D89" s="168" t="s">
        <v>847</v>
      </c>
      <c r="E89" s="168" t="s">
        <v>733</v>
      </c>
      <c r="F89" s="164" t="s">
        <v>44</v>
      </c>
      <c r="G89" s="168" t="s">
        <v>810</v>
      </c>
      <c r="H89" s="163" t="s">
        <v>33</v>
      </c>
      <c r="I89" s="165" t="s">
        <v>6</v>
      </c>
      <c r="J89" s="168" t="s">
        <v>727</v>
      </c>
      <c r="K89" s="60">
        <v>50000</v>
      </c>
      <c r="L89" s="60">
        <v>35000</v>
      </c>
      <c r="M89" s="168" t="s">
        <v>728</v>
      </c>
      <c r="N89" s="60">
        <v>35000</v>
      </c>
      <c r="O89" s="60">
        <v>20</v>
      </c>
      <c r="P89" s="60">
        <v>35000</v>
      </c>
      <c r="Q89" s="60" t="s">
        <v>568</v>
      </c>
      <c r="R89" s="60">
        <v>20</v>
      </c>
      <c r="S89" s="167" t="s">
        <v>848</v>
      </c>
      <c r="T89" s="167" t="s">
        <v>849</v>
      </c>
    </row>
    <row r="90" spans="1:20" ht="30">
      <c r="A90" s="156">
        <v>83</v>
      </c>
      <c r="B90" s="60"/>
      <c r="C90" s="168" t="s">
        <v>850</v>
      </c>
      <c r="D90" s="168" t="s">
        <v>851</v>
      </c>
      <c r="E90" s="168" t="s">
        <v>733</v>
      </c>
      <c r="F90" s="164" t="s">
        <v>44</v>
      </c>
      <c r="G90" s="168" t="s">
        <v>810</v>
      </c>
      <c r="H90" s="163" t="s">
        <v>33</v>
      </c>
      <c r="I90" s="165" t="s">
        <v>6</v>
      </c>
      <c r="J90" s="168" t="s">
        <v>852</v>
      </c>
      <c r="K90" s="60">
        <v>50000</v>
      </c>
      <c r="L90" s="60">
        <v>35000</v>
      </c>
      <c r="M90" s="168" t="s">
        <v>728</v>
      </c>
      <c r="N90" s="60">
        <v>35000</v>
      </c>
      <c r="O90" s="60">
        <v>20</v>
      </c>
      <c r="P90" s="60">
        <v>35000</v>
      </c>
      <c r="Q90" s="60" t="s">
        <v>568</v>
      </c>
      <c r="R90" s="60">
        <v>20</v>
      </c>
      <c r="S90" s="167" t="s">
        <v>853</v>
      </c>
      <c r="T90" s="167" t="s">
        <v>854</v>
      </c>
    </row>
    <row r="91" spans="1:20" ht="30">
      <c r="A91" s="156">
        <v>84</v>
      </c>
      <c r="B91" s="60"/>
      <c r="C91" s="168" t="s">
        <v>855</v>
      </c>
      <c r="D91" s="168" t="s">
        <v>856</v>
      </c>
      <c r="E91" s="168" t="s">
        <v>30</v>
      </c>
      <c r="F91" s="164" t="s">
        <v>44</v>
      </c>
      <c r="G91" s="168" t="s">
        <v>32</v>
      </c>
      <c r="H91" s="163" t="s">
        <v>33</v>
      </c>
      <c r="I91" s="165" t="s">
        <v>6</v>
      </c>
      <c r="J91" s="168" t="s">
        <v>727</v>
      </c>
      <c r="K91" s="60">
        <v>50000</v>
      </c>
      <c r="L91" s="60">
        <v>35000</v>
      </c>
      <c r="M91" s="168" t="s">
        <v>728</v>
      </c>
      <c r="N91" s="60">
        <v>35000</v>
      </c>
      <c r="O91" s="60">
        <v>20</v>
      </c>
      <c r="P91" s="60">
        <v>35000</v>
      </c>
      <c r="Q91" s="60" t="s">
        <v>568</v>
      </c>
      <c r="R91" s="60">
        <v>20</v>
      </c>
      <c r="S91" s="167" t="s">
        <v>857</v>
      </c>
      <c r="T91" s="167" t="s">
        <v>858</v>
      </c>
    </row>
    <row r="92" spans="1:20" ht="30">
      <c r="A92" s="156">
        <v>85</v>
      </c>
      <c r="B92" s="60"/>
      <c r="C92" s="168" t="s">
        <v>859</v>
      </c>
      <c r="D92" s="168" t="s">
        <v>792</v>
      </c>
      <c r="E92" s="168" t="s">
        <v>30</v>
      </c>
      <c r="F92" s="164" t="s">
        <v>44</v>
      </c>
      <c r="G92" s="168" t="s">
        <v>32</v>
      </c>
      <c r="H92" s="163" t="s">
        <v>33</v>
      </c>
      <c r="I92" s="165" t="s">
        <v>6</v>
      </c>
      <c r="J92" s="168" t="s">
        <v>727</v>
      </c>
      <c r="K92" s="60">
        <v>50000</v>
      </c>
      <c r="L92" s="60">
        <v>35000</v>
      </c>
      <c r="M92" s="168" t="s">
        <v>728</v>
      </c>
      <c r="N92" s="60">
        <v>35000</v>
      </c>
      <c r="O92" s="60">
        <v>20</v>
      </c>
      <c r="P92" s="60">
        <v>35000</v>
      </c>
      <c r="Q92" s="60" t="s">
        <v>568</v>
      </c>
      <c r="R92" s="60">
        <v>20</v>
      </c>
      <c r="S92" s="167" t="s">
        <v>860</v>
      </c>
      <c r="T92" s="167" t="s">
        <v>861</v>
      </c>
    </row>
    <row r="93" spans="1:20" ht="30">
      <c r="A93" s="156">
        <v>86</v>
      </c>
      <c r="B93" s="60"/>
      <c r="C93" s="168" t="s">
        <v>862</v>
      </c>
      <c r="D93" s="168" t="s">
        <v>863</v>
      </c>
      <c r="E93" s="168" t="s">
        <v>733</v>
      </c>
      <c r="F93" s="164" t="s">
        <v>44</v>
      </c>
      <c r="G93" s="168" t="s">
        <v>810</v>
      </c>
      <c r="H93" s="163" t="s">
        <v>33</v>
      </c>
      <c r="I93" s="165" t="s">
        <v>6</v>
      </c>
      <c r="J93" s="168" t="s">
        <v>864</v>
      </c>
      <c r="K93" s="60">
        <v>50000</v>
      </c>
      <c r="L93" s="60">
        <v>35000</v>
      </c>
      <c r="M93" s="168" t="s">
        <v>728</v>
      </c>
      <c r="N93" s="60">
        <v>35000</v>
      </c>
      <c r="O93" s="60">
        <v>20</v>
      </c>
      <c r="P93" s="60">
        <v>35000</v>
      </c>
      <c r="Q93" s="60" t="s">
        <v>568</v>
      </c>
      <c r="R93" s="60">
        <v>20</v>
      </c>
      <c r="S93" s="167" t="s">
        <v>865</v>
      </c>
      <c r="T93" s="167" t="s">
        <v>866</v>
      </c>
    </row>
    <row r="94" spans="1:20" ht="30">
      <c r="A94" s="156">
        <v>87</v>
      </c>
      <c r="B94" s="60"/>
      <c r="C94" s="168" t="s">
        <v>867</v>
      </c>
      <c r="D94" s="168" t="s">
        <v>868</v>
      </c>
      <c r="E94" s="168" t="s">
        <v>733</v>
      </c>
      <c r="F94" s="164" t="s">
        <v>44</v>
      </c>
      <c r="G94" s="168" t="s">
        <v>32</v>
      </c>
      <c r="H94" s="163" t="s">
        <v>85</v>
      </c>
      <c r="I94" s="165" t="s">
        <v>6</v>
      </c>
      <c r="J94" s="168" t="s">
        <v>727</v>
      </c>
      <c r="K94" s="60">
        <v>50000</v>
      </c>
      <c r="L94" s="60">
        <v>35000</v>
      </c>
      <c r="M94" s="168" t="s">
        <v>728</v>
      </c>
      <c r="N94" s="60">
        <v>35000</v>
      </c>
      <c r="O94" s="60">
        <v>20</v>
      </c>
      <c r="P94" s="60">
        <v>35000</v>
      </c>
      <c r="Q94" s="60" t="s">
        <v>568</v>
      </c>
      <c r="R94" s="60">
        <v>20</v>
      </c>
      <c r="S94" s="167" t="s">
        <v>869</v>
      </c>
      <c r="T94" s="167" t="s">
        <v>870</v>
      </c>
    </row>
    <row r="95" spans="1:20" ht="30">
      <c r="A95" s="156">
        <v>88</v>
      </c>
      <c r="B95" s="60"/>
      <c r="C95" s="168" t="s">
        <v>871</v>
      </c>
      <c r="D95" s="168" t="s">
        <v>752</v>
      </c>
      <c r="E95" s="168" t="s">
        <v>733</v>
      </c>
      <c r="F95" s="164" t="s">
        <v>44</v>
      </c>
      <c r="G95" s="168" t="s">
        <v>32</v>
      </c>
      <c r="H95" s="163" t="s">
        <v>85</v>
      </c>
      <c r="I95" s="165" t="s">
        <v>6</v>
      </c>
      <c r="J95" s="168" t="s">
        <v>839</v>
      </c>
      <c r="K95" s="60">
        <v>50000</v>
      </c>
      <c r="L95" s="60">
        <v>35000</v>
      </c>
      <c r="M95" s="168" t="s">
        <v>728</v>
      </c>
      <c r="N95" s="60">
        <v>35000</v>
      </c>
      <c r="O95" s="60">
        <v>20</v>
      </c>
      <c r="P95" s="60">
        <v>35000</v>
      </c>
      <c r="Q95" s="60" t="s">
        <v>568</v>
      </c>
      <c r="R95" s="60">
        <v>20</v>
      </c>
      <c r="S95" s="167" t="s">
        <v>872</v>
      </c>
      <c r="T95" s="167" t="s">
        <v>873</v>
      </c>
    </row>
    <row r="96" spans="1:20" ht="30">
      <c r="A96" s="156">
        <v>89</v>
      </c>
      <c r="B96" s="60"/>
      <c r="C96" s="168" t="s">
        <v>874</v>
      </c>
      <c r="D96" s="168" t="s">
        <v>875</v>
      </c>
      <c r="E96" s="168" t="s">
        <v>733</v>
      </c>
      <c r="F96" s="164" t="s">
        <v>44</v>
      </c>
      <c r="G96" s="168" t="s">
        <v>32</v>
      </c>
      <c r="H96" s="163" t="s">
        <v>85</v>
      </c>
      <c r="I96" s="165" t="s">
        <v>6</v>
      </c>
      <c r="J96" s="168" t="s">
        <v>839</v>
      </c>
      <c r="K96" s="60">
        <v>50000</v>
      </c>
      <c r="L96" s="60">
        <v>35000</v>
      </c>
      <c r="M96" s="168" t="s">
        <v>728</v>
      </c>
      <c r="N96" s="60">
        <v>35000</v>
      </c>
      <c r="O96" s="60">
        <v>20</v>
      </c>
      <c r="P96" s="60">
        <v>35000</v>
      </c>
      <c r="Q96" s="60" t="s">
        <v>568</v>
      </c>
      <c r="R96" s="60">
        <v>20</v>
      </c>
      <c r="S96" s="167" t="s">
        <v>876</v>
      </c>
      <c r="T96" s="167" t="s">
        <v>877</v>
      </c>
    </row>
    <row r="97" spans="1:20" ht="30">
      <c r="A97" s="156">
        <v>90</v>
      </c>
      <c r="B97" s="60"/>
      <c r="C97" s="168" t="s">
        <v>878</v>
      </c>
      <c r="D97" s="168" t="s">
        <v>879</v>
      </c>
      <c r="E97" s="168" t="s">
        <v>30</v>
      </c>
      <c r="F97" s="164" t="s">
        <v>44</v>
      </c>
      <c r="G97" s="168" t="s">
        <v>32</v>
      </c>
      <c r="H97" s="163" t="s">
        <v>33</v>
      </c>
      <c r="I97" s="165" t="s">
        <v>6</v>
      </c>
      <c r="J97" s="168" t="s">
        <v>727</v>
      </c>
      <c r="K97" s="60">
        <v>50000</v>
      </c>
      <c r="L97" s="60">
        <v>35000</v>
      </c>
      <c r="M97" s="168" t="s">
        <v>728</v>
      </c>
      <c r="N97" s="60">
        <v>35000</v>
      </c>
      <c r="O97" s="60">
        <v>20</v>
      </c>
      <c r="P97" s="60">
        <v>35000</v>
      </c>
      <c r="Q97" s="60" t="s">
        <v>568</v>
      </c>
      <c r="R97" s="60">
        <v>20</v>
      </c>
      <c r="S97" s="167" t="s">
        <v>880</v>
      </c>
      <c r="T97" s="167" t="s">
        <v>881</v>
      </c>
    </row>
    <row r="98" spans="1:20" ht="30">
      <c r="A98" s="156">
        <v>91</v>
      </c>
      <c r="B98" s="60"/>
      <c r="C98" s="168" t="s">
        <v>792</v>
      </c>
      <c r="D98" s="168" t="s">
        <v>882</v>
      </c>
      <c r="E98" s="168" t="s">
        <v>733</v>
      </c>
      <c r="F98" s="164" t="s">
        <v>44</v>
      </c>
      <c r="G98" s="168" t="s">
        <v>32</v>
      </c>
      <c r="H98" s="163" t="s">
        <v>33</v>
      </c>
      <c r="I98" s="165" t="s">
        <v>6</v>
      </c>
      <c r="J98" s="168" t="s">
        <v>727</v>
      </c>
      <c r="K98" s="60">
        <v>50000</v>
      </c>
      <c r="L98" s="60">
        <v>35000</v>
      </c>
      <c r="M98" s="168" t="s">
        <v>728</v>
      </c>
      <c r="N98" s="60">
        <v>35000</v>
      </c>
      <c r="O98" s="60">
        <v>20</v>
      </c>
      <c r="P98" s="60">
        <v>35000</v>
      </c>
      <c r="Q98" s="60" t="s">
        <v>568</v>
      </c>
      <c r="R98" s="60">
        <v>20</v>
      </c>
      <c r="S98" s="167" t="s">
        <v>883</v>
      </c>
      <c r="T98" s="167" t="s">
        <v>884</v>
      </c>
    </row>
    <row r="99" spans="1:20" ht="30">
      <c r="A99" s="156">
        <v>92</v>
      </c>
      <c r="B99" s="60"/>
      <c r="C99" s="168" t="s">
        <v>885</v>
      </c>
      <c r="D99" s="168" t="s">
        <v>886</v>
      </c>
      <c r="E99" s="168" t="s">
        <v>733</v>
      </c>
      <c r="F99" s="164" t="s">
        <v>44</v>
      </c>
      <c r="G99" s="168" t="s">
        <v>32</v>
      </c>
      <c r="H99" s="163" t="s">
        <v>85</v>
      </c>
      <c r="I99" s="165" t="s">
        <v>6</v>
      </c>
      <c r="J99" s="168" t="s">
        <v>727</v>
      </c>
      <c r="K99" s="60">
        <v>50000</v>
      </c>
      <c r="L99" s="60">
        <v>35000</v>
      </c>
      <c r="M99" s="168" t="s">
        <v>728</v>
      </c>
      <c r="N99" s="60">
        <v>35000</v>
      </c>
      <c r="O99" s="60">
        <v>20</v>
      </c>
      <c r="P99" s="60">
        <v>35000</v>
      </c>
      <c r="Q99" s="60" t="s">
        <v>568</v>
      </c>
      <c r="R99" s="60">
        <v>20</v>
      </c>
      <c r="S99" s="167" t="s">
        <v>887</v>
      </c>
      <c r="T99" s="167" t="s">
        <v>888</v>
      </c>
    </row>
    <row r="100" spans="1:20" ht="30">
      <c r="A100" s="156">
        <v>93</v>
      </c>
      <c r="B100" s="60"/>
      <c r="C100" s="168" t="s">
        <v>751</v>
      </c>
      <c r="D100" s="168" t="s">
        <v>889</v>
      </c>
      <c r="E100" s="168" t="s">
        <v>890</v>
      </c>
      <c r="F100" s="164" t="s">
        <v>44</v>
      </c>
      <c r="G100" s="168" t="s">
        <v>32</v>
      </c>
      <c r="H100" s="163" t="s">
        <v>33</v>
      </c>
      <c r="I100" s="165" t="s">
        <v>6</v>
      </c>
      <c r="J100" s="168" t="s">
        <v>727</v>
      </c>
      <c r="K100" s="60">
        <v>50000</v>
      </c>
      <c r="L100" s="60">
        <v>35000</v>
      </c>
      <c r="M100" s="168" t="s">
        <v>728</v>
      </c>
      <c r="N100" s="60">
        <v>35000</v>
      </c>
      <c r="O100" s="60">
        <v>20</v>
      </c>
      <c r="P100" s="60">
        <v>35000</v>
      </c>
      <c r="Q100" s="60" t="s">
        <v>568</v>
      </c>
      <c r="R100" s="60">
        <v>20</v>
      </c>
      <c r="S100" s="167" t="s">
        <v>891</v>
      </c>
      <c r="T100" s="167" t="s">
        <v>892</v>
      </c>
    </row>
    <row r="101" spans="1:20" ht="30">
      <c r="A101" s="156">
        <v>94</v>
      </c>
      <c r="B101" s="60"/>
      <c r="C101" s="168" t="s">
        <v>893</v>
      </c>
      <c r="D101" s="168" t="s">
        <v>894</v>
      </c>
      <c r="E101" s="168" t="s">
        <v>733</v>
      </c>
      <c r="F101" s="164" t="s">
        <v>44</v>
      </c>
      <c r="G101" s="168" t="s">
        <v>32</v>
      </c>
      <c r="H101" s="163" t="s">
        <v>33</v>
      </c>
      <c r="I101" s="165" t="s">
        <v>6</v>
      </c>
      <c r="J101" s="168" t="s">
        <v>727</v>
      </c>
      <c r="K101" s="60">
        <v>50000</v>
      </c>
      <c r="L101" s="60">
        <v>35000</v>
      </c>
      <c r="M101" s="168" t="s">
        <v>728</v>
      </c>
      <c r="N101" s="60">
        <v>35000</v>
      </c>
      <c r="O101" s="60">
        <v>20</v>
      </c>
      <c r="P101" s="60">
        <v>35000</v>
      </c>
      <c r="Q101" s="60" t="s">
        <v>568</v>
      </c>
      <c r="R101" s="60">
        <v>20</v>
      </c>
      <c r="S101" s="167" t="s">
        <v>895</v>
      </c>
      <c r="T101" s="167" t="s">
        <v>896</v>
      </c>
    </row>
    <row r="102" spans="1:20" ht="30">
      <c r="A102" s="156">
        <v>95</v>
      </c>
      <c r="B102" s="60"/>
      <c r="C102" s="168" t="s">
        <v>897</v>
      </c>
      <c r="D102" s="168" t="s">
        <v>898</v>
      </c>
      <c r="E102" s="168" t="s">
        <v>733</v>
      </c>
      <c r="F102" s="164" t="s">
        <v>44</v>
      </c>
      <c r="G102" s="168" t="s">
        <v>810</v>
      </c>
      <c r="H102" s="163" t="s">
        <v>85</v>
      </c>
      <c r="I102" s="165" t="s">
        <v>6</v>
      </c>
      <c r="J102" s="168" t="s">
        <v>727</v>
      </c>
      <c r="K102" s="60">
        <v>50000</v>
      </c>
      <c r="L102" s="60">
        <v>35000</v>
      </c>
      <c r="M102" s="168" t="s">
        <v>728</v>
      </c>
      <c r="N102" s="60">
        <v>35000</v>
      </c>
      <c r="O102" s="60">
        <v>20</v>
      </c>
      <c r="P102" s="60">
        <v>35000</v>
      </c>
      <c r="Q102" s="60" t="s">
        <v>568</v>
      </c>
      <c r="R102" s="60">
        <v>20</v>
      </c>
      <c r="S102" s="167" t="s">
        <v>899</v>
      </c>
      <c r="T102" s="167" t="s">
        <v>900</v>
      </c>
    </row>
    <row r="103" spans="1:20" ht="30">
      <c r="A103" s="156">
        <v>96</v>
      </c>
      <c r="B103" s="60"/>
      <c r="C103" s="168" t="s">
        <v>901</v>
      </c>
      <c r="D103" s="168" t="s">
        <v>902</v>
      </c>
      <c r="E103" s="168" t="s">
        <v>903</v>
      </c>
      <c r="F103" s="164" t="s">
        <v>44</v>
      </c>
      <c r="G103" s="168" t="s">
        <v>32</v>
      </c>
      <c r="H103" s="163" t="s">
        <v>33</v>
      </c>
      <c r="I103" s="71" t="s">
        <v>5</v>
      </c>
      <c r="J103" s="168" t="s">
        <v>904</v>
      </c>
      <c r="K103" s="60">
        <v>50000</v>
      </c>
      <c r="L103" s="60">
        <v>35000</v>
      </c>
      <c r="M103" s="168" t="s">
        <v>728</v>
      </c>
      <c r="N103" s="60">
        <v>35000</v>
      </c>
      <c r="O103" s="60">
        <v>20</v>
      </c>
      <c r="P103" s="60">
        <v>35000</v>
      </c>
      <c r="Q103" s="60" t="s">
        <v>568</v>
      </c>
      <c r="R103" s="60">
        <v>20</v>
      </c>
      <c r="S103" s="167" t="s">
        <v>905</v>
      </c>
      <c r="T103" s="167" t="s">
        <v>906</v>
      </c>
    </row>
    <row r="104" spans="1:20" ht="30">
      <c r="A104" s="156">
        <v>97</v>
      </c>
      <c r="B104" s="60"/>
      <c r="C104" s="168" t="s">
        <v>907</v>
      </c>
      <c r="D104" s="168" t="s">
        <v>908</v>
      </c>
      <c r="E104" s="168" t="s">
        <v>773</v>
      </c>
      <c r="F104" s="164" t="s">
        <v>44</v>
      </c>
      <c r="G104" s="168" t="s">
        <v>32</v>
      </c>
      <c r="H104" s="163" t="s">
        <v>33</v>
      </c>
      <c r="I104" s="71" t="s">
        <v>5</v>
      </c>
      <c r="J104" s="168" t="s">
        <v>727</v>
      </c>
      <c r="K104" s="60">
        <v>50000</v>
      </c>
      <c r="L104" s="60">
        <v>35000</v>
      </c>
      <c r="M104" s="168" t="s">
        <v>728</v>
      </c>
      <c r="N104" s="60">
        <v>35000</v>
      </c>
      <c r="O104" s="60">
        <v>20</v>
      </c>
      <c r="P104" s="60">
        <v>35000</v>
      </c>
      <c r="Q104" s="60" t="s">
        <v>568</v>
      </c>
      <c r="R104" s="60">
        <v>20</v>
      </c>
      <c r="S104" s="167" t="s">
        <v>909</v>
      </c>
      <c r="T104" s="167" t="s">
        <v>910</v>
      </c>
    </row>
    <row r="105" spans="1:20" ht="30">
      <c r="A105" s="156">
        <v>98</v>
      </c>
      <c r="B105" s="60"/>
      <c r="C105" s="168" t="s">
        <v>911</v>
      </c>
      <c r="D105" s="168" t="s">
        <v>912</v>
      </c>
      <c r="E105" s="168" t="s">
        <v>913</v>
      </c>
      <c r="F105" s="164" t="s">
        <v>44</v>
      </c>
      <c r="G105" s="168" t="s">
        <v>32</v>
      </c>
      <c r="H105" s="163" t="s">
        <v>33</v>
      </c>
      <c r="I105" s="71" t="s">
        <v>5</v>
      </c>
      <c r="J105" s="168" t="s">
        <v>727</v>
      </c>
      <c r="K105" s="60">
        <v>50000</v>
      </c>
      <c r="L105" s="60">
        <v>35000</v>
      </c>
      <c r="M105" s="168" t="s">
        <v>728</v>
      </c>
      <c r="N105" s="60">
        <v>35000</v>
      </c>
      <c r="O105" s="60">
        <v>20</v>
      </c>
      <c r="P105" s="60">
        <v>35000</v>
      </c>
      <c r="Q105" s="60" t="s">
        <v>568</v>
      </c>
      <c r="R105" s="60">
        <v>20</v>
      </c>
      <c r="S105" s="167" t="s">
        <v>914</v>
      </c>
      <c r="T105" s="167" t="s">
        <v>915</v>
      </c>
    </row>
    <row r="106" spans="1:20" ht="45">
      <c r="A106" s="156">
        <v>99</v>
      </c>
      <c r="B106" s="60"/>
      <c r="C106" s="168" t="s">
        <v>916</v>
      </c>
      <c r="D106" s="168" t="s">
        <v>917</v>
      </c>
      <c r="E106" s="168" t="s">
        <v>733</v>
      </c>
      <c r="F106" s="164" t="s">
        <v>44</v>
      </c>
      <c r="G106" s="168" t="s">
        <v>810</v>
      </c>
      <c r="H106" s="163" t="s">
        <v>33</v>
      </c>
      <c r="I106" s="165" t="s">
        <v>6</v>
      </c>
      <c r="J106" s="168" t="s">
        <v>918</v>
      </c>
      <c r="K106" s="60">
        <v>50000</v>
      </c>
      <c r="L106" s="60">
        <v>35000</v>
      </c>
      <c r="M106" s="168" t="s">
        <v>728</v>
      </c>
      <c r="N106" s="60">
        <v>35000</v>
      </c>
      <c r="O106" s="60">
        <v>20</v>
      </c>
      <c r="P106" s="60">
        <v>35000</v>
      </c>
      <c r="Q106" s="60" t="s">
        <v>568</v>
      </c>
      <c r="R106" s="60">
        <v>20</v>
      </c>
      <c r="S106" s="167" t="s">
        <v>919</v>
      </c>
      <c r="T106" s="167" t="s">
        <v>920</v>
      </c>
    </row>
    <row r="107" spans="1:20" ht="30">
      <c r="A107" s="156">
        <v>100</v>
      </c>
      <c r="B107" s="60"/>
      <c r="C107" s="168" t="s">
        <v>921</v>
      </c>
      <c r="D107" s="168" t="s">
        <v>922</v>
      </c>
      <c r="E107" s="168" t="s">
        <v>923</v>
      </c>
      <c r="F107" s="164" t="s">
        <v>44</v>
      </c>
      <c r="G107" s="168" t="s">
        <v>32</v>
      </c>
      <c r="H107" s="163" t="s">
        <v>33</v>
      </c>
      <c r="I107" s="71" t="s">
        <v>5</v>
      </c>
      <c r="J107" s="168" t="s">
        <v>924</v>
      </c>
      <c r="K107" s="60">
        <v>50000</v>
      </c>
      <c r="L107" s="60">
        <v>35000</v>
      </c>
      <c r="M107" s="168" t="s">
        <v>728</v>
      </c>
      <c r="N107" s="60">
        <v>35000</v>
      </c>
      <c r="O107" s="60">
        <v>20</v>
      </c>
      <c r="P107" s="60">
        <v>35000</v>
      </c>
      <c r="Q107" s="60" t="s">
        <v>568</v>
      </c>
      <c r="R107" s="60">
        <v>20</v>
      </c>
      <c r="S107" s="167" t="s">
        <v>925</v>
      </c>
      <c r="T107" s="167" t="s">
        <v>926</v>
      </c>
    </row>
    <row r="108" spans="1:20" ht="30">
      <c r="A108" s="156">
        <v>101</v>
      </c>
      <c r="B108" s="60"/>
      <c r="C108" s="168" t="s">
        <v>927</v>
      </c>
      <c r="D108" s="168" t="s">
        <v>928</v>
      </c>
      <c r="E108" s="168" t="s">
        <v>733</v>
      </c>
      <c r="F108" s="164" t="s">
        <v>44</v>
      </c>
      <c r="G108" s="168" t="s">
        <v>810</v>
      </c>
      <c r="H108" s="163" t="s">
        <v>33</v>
      </c>
      <c r="I108" s="165" t="s">
        <v>6</v>
      </c>
      <c r="J108" s="168" t="s">
        <v>929</v>
      </c>
      <c r="K108" s="60">
        <v>50000</v>
      </c>
      <c r="L108" s="60">
        <v>35000</v>
      </c>
      <c r="M108" s="168" t="s">
        <v>728</v>
      </c>
      <c r="N108" s="60">
        <v>35000</v>
      </c>
      <c r="O108" s="60">
        <v>20</v>
      </c>
      <c r="P108" s="60">
        <v>35000</v>
      </c>
      <c r="Q108" s="60" t="s">
        <v>568</v>
      </c>
      <c r="R108" s="60">
        <v>20</v>
      </c>
      <c r="S108" s="167" t="s">
        <v>930</v>
      </c>
      <c r="T108" s="167" t="s">
        <v>931</v>
      </c>
    </row>
    <row r="109" spans="1:20" ht="30">
      <c r="A109" s="156">
        <v>102</v>
      </c>
      <c r="B109" s="60"/>
      <c r="C109" s="168" t="s">
        <v>846</v>
      </c>
      <c r="D109" s="168" t="s">
        <v>932</v>
      </c>
      <c r="E109" s="168" t="s">
        <v>733</v>
      </c>
      <c r="F109" s="164" t="s">
        <v>44</v>
      </c>
      <c r="G109" s="168" t="s">
        <v>810</v>
      </c>
      <c r="H109" s="163" t="s">
        <v>33</v>
      </c>
      <c r="I109" s="165" t="s">
        <v>6</v>
      </c>
      <c r="J109" s="168" t="s">
        <v>933</v>
      </c>
      <c r="K109" s="60">
        <v>50000</v>
      </c>
      <c r="L109" s="60">
        <v>35000</v>
      </c>
      <c r="M109" s="168" t="s">
        <v>728</v>
      </c>
      <c r="N109" s="60">
        <v>35000</v>
      </c>
      <c r="O109" s="60">
        <v>20</v>
      </c>
      <c r="P109" s="60">
        <v>35000</v>
      </c>
      <c r="Q109" s="60" t="s">
        <v>568</v>
      </c>
      <c r="R109" s="60">
        <v>20</v>
      </c>
      <c r="S109" s="167" t="s">
        <v>934</v>
      </c>
      <c r="T109" s="167" t="s">
        <v>935</v>
      </c>
    </row>
    <row r="110" spans="1:20" ht="30">
      <c r="A110" s="156">
        <v>103</v>
      </c>
      <c r="B110" s="60"/>
      <c r="C110" s="168" t="s">
        <v>936</v>
      </c>
      <c r="D110" s="168" t="s">
        <v>937</v>
      </c>
      <c r="E110" s="168" t="s">
        <v>733</v>
      </c>
      <c r="F110" s="164" t="s">
        <v>44</v>
      </c>
      <c r="G110" s="168" t="s">
        <v>32</v>
      </c>
      <c r="H110" s="163" t="s">
        <v>33</v>
      </c>
      <c r="I110" s="165" t="s">
        <v>6</v>
      </c>
      <c r="J110" s="168" t="s">
        <v>924</v>
      </c>
      <c r="K110" s="60">
        <v>50000</v>
      </c>
      <c r="L110" s="60">
        <v>35000</v>
      </c>
      <c r="M110" s="168" t="s">
        <v>728</v>
      </c>
      <c r="N110" s="60">
        <v>35000</v>
      </c>
      <c r="O110" s="60">
        <v>20</v>
      </c>
      <c r="P110" s="60">
        <v>35000</v>
      </c>
      <c r="Q110" s="60" t="s">
        <v>568</v>
      </c>
      <c r="R110" s="60">
        <v>20</v>
      </c>
      <c r="S110" s="167" t="s">
        <v>938</v>
      </c>
      <c r="T110" s="167" t="s">
        <v>939</v>
      </c>
    </row>
    <row r="111" spans="1:20" ht="30">
      <c r="A111" s="156">
        <v>104</v>
      </c>
      <c r="B111" s="60"/>
      <c r="C111" s="168" t="s">
        <v>940</v>
      </c>
      <c r="D111" s="168" t="s">
        <v>936</v>
      </c>
      <c r="E111" s="168" t="s">
        <v>941</v>
      </c>
      <c r="F111" s="164" t="s">
        <v>44</v>
      </c>
      <c r="G111" s="168" t="s">
        <v>32</v>
      </c>
      <c r="H111" s="163" t="s">
        <v>33</v>
      </c>
      <c r="I111" s="71" t="s">
        <v>5</v>
      </c>
      <c r="J111" s="168" t="s">
        <v>924</v>
      </c>
      <c r="K111" s="60">
        <v>50000</v>
      </c>
      <c r="L111" s="60">
        <v>35000</v>
      </c>
      <c r="M111" s="168" t="s">
        <v>728</v>
      </c>
      <c r="N111" s="60">
        <v>35000</v>
      </c>
      <c r="O111" s="60">
        <v>20</v>
      </c>
      <c r="P111" s="60">
        <v>35000</v>
      </c>
      <c r="Q111" s="60" t="s">
        <v>568</v>
      </c>
      <c r="R111" s="60">
        <v>20</v>
      </c>
      <c r="S111" s="167" t="s">
        <v>942</v>
      </c>
      <c r="T111" s="167" t="s">
        <v>943</v>
      </c>
    </row>
    <row r="112" spans="1:20" ht="30">
      <c r="A112" s="156">
        <v>105</v>
      </c>
      <c r="B112" s="60"/>
      <c r="C112" s="168" t="s">
        <v>944</v>
      </c>
      <c r="D112" s="168" t="s">
        <v>945</v>
      </c>
      <c r="E112" s="168" t="s">
        <v>30</v>
      </c>
      <c r="F112" s="164" t="s">
        <v>44</v>
      </c>
      <c r="G112" s="168" t="s">
        <v>32</v>
      </c>
      <c r="H112" s="163" t="s">
        <v>33</v>
      </c>
      <c r="I112" s="165" t="s">
        <v>6</v>
      </c>
      <c r="J112" s="168" t="s">
        <v>946</v>
      </c>
      <c r="K112" s="60">
        <v>50000</v>
      </c>
      <c r="L112" s="60">
        <v>35000</v>
      </c>
      <c r="M112" s="168" t="s">
        <v>728</v>
      </c>
      <c r="N112" s="60">
        <v>35000</v>
      </c>
      <c r="O112" s="60">
        <v>20</v>
      </c>
      <c r="P112" s="60">
        <v>35000</v>
      </c>
      <c r="Q112" s="60" t="s">
        <v>568</v>
      </c>
      <c r="R112" s="60">
        <v>20</v>
      </c>
      <c r="S112" s="167" t="s">
        <v>947</v>
      </c>
      <c r="T112" s="167" t="s">
        <v>948</v>
      </c>
    </row>
    <row r="113" spans="1:20" ht="30">
      <c r="A113" s="156">
        <v>106</v>
      </c>
      <c r="B113" s="60"/>
      <c r="C113" s="168" t="s">
        <v>949</v>
      </c>
      <c r="D113" s="168" t="s">
        <v>950</v>
      </c>
      <c r="E113" s="168" t="s">
        <v>941</v>
      </c>
      <c r="F113" s="164" t="s">
        <v>44</v>
      </c>
      <c r="G113" s="168" t="s">
        <v>32</v>
      </c>
      <c r="H113" s="163" t="s">
        <v>33</v>
      </c>
      <c r="I113" s="71" t="s">
        <v>5</v>
      </c>
      <c r="J113" s="168" t="s">
        <v>951</v>
      </c>
      <c r="K113" s="60">
        <v>50000</v>
      </c>
      <c r="L113" s="60">
        <v>35000</v>
      </c>
      <c r="M113" s="168" t="s">
        <v>728</v>
      </c>
      <c r="N113" s="60">
        <v>35000</v>
      </c>
      <c r="O113" s="60">
        <v>20</v>
      </c>
      <c r="P113" s="60">
        <v>35000</v>
      </c>
      <c r="Q113" s="60" t="s">
        <v>568</v>
      </c>
      <c r="R113" s="60">
        <v>20</v>
      </c>
      <c r="S113" s="167" t="s">
        <v>952</v>
      </c>
      <c r="T113" s="167" t="s">
        <v>953</v>
      </c>
    </row>
    <row r="114" spans="1:20" ht="30">
      <c r="A114" s="156">
        <v>107</v>
      </c>
      <c r="B114" s="60"/>
      <c r="C114" s="168" t="s">
        <v>954</v>
      </c>
      <c r="D114" s="168" t="s">
        <v>955</v>
      </c>
      <c r="E114" s="168" t="s">
        <v>30</v>
      </c>
      <c r="F114" s="164" t="s">
        <v>44</v>
      </c>
      <c r="G114" s="168" t="s">
        <v>32</v>
      </c>
      <c r="H114" s="163" t="s">
        <v>33</v>
      </c>
      <c r="I114" s="165" t="s">
        <v>6</v>
      </c>
      <c r="J114" s="168" t="s">
        <v>956</v>
      </c>
      <c r="K114" s="60">
        <v>50000</v>
      </c>
      <c r="L114" s="60">
        <v>35000</v>
      </c>
      <c r="M114" s="168" t="s">
        <v>728</v>
      </c>
      <c r="N114" s="60">
        <v>35000</v>
      </c>
      <c r="O114" s="60">
        <v>20</v>
      </c>
      <c r="P114" s="60">
        <v>35000</v>
      </c>
      <c r="Q114" s="60" t="s">
        <v>568</v>
      </c>
      <c r="R114" s="60">
        <v>20</v>
      </c>
      <c r="S114" s="167" t="s">
        <v>957</v>
      </c>
      <c r="T114" s="167" t="s">
        <v>958</v>
      </c>
    </row>
    <row r="115" spans="1:20" ht="30">
      <c r="A115" s="156">
        <v>108</v>
      </c>
      <c r="B115" s="60"/>
      <c r="C115" s="168" t="s">
        <v>959</v>
      </c>
      <c r="D115" s="168" t="s">
        <v>960</v>
      </c>
      <c r="E115" s="168" t="s">
        <v>913</v>
      </c>
      <c r="F115" s="164" t="s">
        <v>44</v>
      </c>
      <c r="G115" s="168" t="s">
        <v>32</v>
      </c>
      <c r="H115" s="163" t="s">
        <v>85</v>
      </c>
      <c r="I115" s="71" t="s">
        <v>5</v>
      </c>
      <c r="J115" s="168" t="s">
        <v>956</v>
      </c>
      <c r="K115" s="60">
        <v>50000</v>
      </c>
      <c r="L115" s="60">
        <v>35000</v>
      </c>
      <c r="M115" s="168" t="s">
        <v>728</v>
      </c>
      <c r="N115" s="60">
        <v>35000</v>
      </c>
      <c r="O115" s="60">
        <v>20</v>
      </c>
      <c r="P115" s="60">
        <v>35000</v>
      </c>
      <c r="Q115" s="60" t="s">
        <v>568</v>
      </c>
      <c r="R115" s="60">
        <v>20</v>
      </c>
      <c r="S115" s="167" t="s">
        <v>961</v>
      </c>
      <c r="T115" s="167" t="s">
        <v>962</v>
      </c>
    </row>
    <row r="116" spans="1:20" ht="30">
      <c r="A116" s="156">
        <v>109</v>
      </c>
      <c r="B116" s="60"/>
      <c r="C116" s="168" t="s">
        <v>963</v>
      </c>
      <c r="D116" s="168" t="s">
        <v>964</v>
      </c>
      <c r="E116" s="168" t="s">
        <v>965</v>
      </c>
      <c r="F116" s="164" t="s">
        <v>44</v>
      </c>
      <c r="G116" s="168" t="s">
        <v>32</v>
      </c>
      <c r="H116" s="163" t="s">
        <v>33</v>
      </c>
      <c r="I116" s="165" t="s">
        <v>6</v>
      </c>
      <c r="J116" s="168"/>
      <c r="K116" s="60">
        <v>50000</v>
      </c>
      <c r="L116" s="60">
        <v>35000</v>
      </c>
      <c r="M116" s="168" t="s">
        <v>728</v>
      </c>
      <c r="N116" s="60">
        <v>35000</v>
      </c>
      <c r="O116" s="60">
        <v>20</v>
      </c>
      <c r="P116" s="60">
        <v>35000</v>
      </c>
      <c r="Q116" s="60" t="s">
        <v>568</v>
      </c>
      <c r="R116" s="60">
        <v>20</v>
      </c>
      <c r="S116" s="167" t="s">
        <v>966</v>
      </c>
      <c r="T116" s="167" t="s">
        <v>967</v>
      </c>
    </row>
    <row r="117" spans="1:20" ht="30">
      <c r="A117" s="156">
        <v>110</v>
      </c>
      <c r="B117" s="60"/>
      <c r="C117" s="168" t="s">
        <v>968</v>
      </c>
      <c r="D117" s="168" t="s">
        <v>969</v>
      </c>
      <c r="E117" s="168" t="s">
        <v>890</v>
      </c>
      <c r="F117" s="164" t="s">
        <v>44</v>
      </c>
      <c r="G117" s="168" t="s">
        <v>32</v>
      </c>
      <c r="H117" s="163" t="s">
        <v>33</v>
      </c>
      <c r="I117" s="165" t="s">
        <v>6</v>
      </c>
      <c r="J117" s="168" t="s">
        <v>924</v>
      </c>
      <c r="K117" s="60">
        <v>50000</v>
      </c>
      <c r="L117" s="60">
        <v>35000</v>
      </c>
      <c r="M117" s="168" t="s">
        <v>728</v>
      </c>
      <c r="N117" s="60">
        <v>35000</v>
      </c>
      <c r="O117" s="60">
        <v>20</v>
      </c>
      <c r="P117" s="60">
        <v>35000</v>
      </c>
      <c r="Q117" s="60" t="s">
        <v>568</v>
      </c>
      <c r="R117" s="60">
        <v>20</v>
      </c>
      <c r="S117" s="167" t="s">
        <v>970</v>
      </c>
      <c r="T117" s="167" t="s">
        <v>971</v>
      </c>
    </row>
    <row r="118" spans="1:20" ht="45">
      <c r="A118" s="156">
        <v>111</v>
      </c>
      <c r="B118" s="60"/>
      <c r="C118" s="168" t="s">
        <v>972</v>
      </c>
      <c r="D118" s="168" t="s">
        <v>973</v>
      </c>
      <c r="E118" s="168" t="s">
        <v>733</v>
      </c>
      <c r="F118" s="164" t="s">
        <v>44</v>
      </c>
      <c r="G118" s="168" t="s">
        <v>810</v>
      </c>
      <c r="H118" s="163" t="s">
        <v>33</v>
      </c>
      <c r="I118" s="165" t="s">
        <v>6</v>
      </c>
      <c r="J118" s="168" t="s">
        <v>974</v>
      </c>
      <c r="K118" s="60">
        <v>50000</v>
      </c>
      <c r="L118" s="60">
        <v>35000</v>
      </c>
      <c r="M118" s="168" t="s">
        <v>728</v>
      </c>
      <c r="N118" s="60">
        <v>35000</v>
      </c>
      <c r="O118" s="60">
        <v>20</v>
      </c>
      <c r="P118" s="60">
        <v>35000</v>
      </c>
      <c r="Q118" s="60" t="s">
        <v>568</v>
      </c>
      <c r="R118" s="60">
        <v>20</v>
      </c>
      <c r="S118" s="167" t="s">
        <v>975</v>
      </c>
      <c r="T118" s="167" t="s">
        <v>976</v>
      </c>
    </row>
    <row r="119" spans="1:20" ht="30">
      <c r="A119" s="156">
        <v>112</v>
      </c>
      <c r="B119" s="60"/>
      <c r="C119" s="168" t="s">
        <v>977</v>
      </c>
      <c r="D119" s="168" t="s">
        <v>978</v>
      </c>
      <c r="E119" s="168" t="s">
        <v>733</v>
      </c>
      <c r="F119" s="164" t="s">
        <v>44</v>
      </c>
      <c r="G119" s="168" t="s">
        <v>32</v>
      </c>
      <c r="H119" s="163" t="s">
        <v>33</v>
      </c>
      <c r="I119" s="165" t="s">
        <v>6</v>
      </c>
      <c r="J119" s="168" t="s">
        <v>739</v>
      </c>
      <c r="K119" s="60">
        <v>50000</v>
      </c>
      <c r="L119" s="60">
        <v>35000</v>
      </c>
      <c r="M119" s="168" t="s">
        <v>728</v>
      </c>
      <c r="N119" s="60">
        <v>35000</v>
      </c>
      <c r="O119" s="60">
        <v>20</v>
      </c>
      <c r="P119" s="60">
        <v>35000</v>
      </c>
      <c r="Q119" s="60" t="s">
        <v>568</v>
      </c>
      <c r="R119" s="60">
        <v>20</v>
      </c>
      <c r="S119" s="167" t="s">
        <v>979</v>
      </c>
      <c r="T119" s="167" t="s">
        <v>980</v>
      </c>
    </row>
    <row r="120" spans="1:20" ht="30">
      <c r="A120" s="156">
        <v>113</v>
      </c>
      <c r="B120" s="60"/>
      <c r="C120" s="168" t="s">
        <v>981</v>
      </c>
      <c r="D120" s="168" t="s">
        <v>982</v>
      </c>
      <c r="E120" s="168" t="s">
        <v>733</v>
      </c>
      <c r="F120" s="164" t="s">
        <v>44</v>
      </c>
      <c r="G120" s="168" t="s">
        <v>32</v>
      </c>
      <c r="H120" s="163" t="s">
        <v>85</v>
      </c>
      <c r="I120" s="165" t="s">
        <v>6</v>
      </c>
      <c r="J120" s="168" t="s">
        <v>839</v>
      </c>
      <c r="K120" s="60">
        <v>50000</v>
      </c>
      <c r="L120" s="60">
        <v>35000</v>
      </c>
      <c r="M120" s="168" t="s">
        <v>728</v>
      </c>
      <c r="N120" s="60">
        <v>35000</v>
      </c>
      <c r="O120" s="60">
        <v>20</v>
      </c>
      <c r="P120" s="60">
        <v>35000</v>
      </c>
      <c r="Q120" s="60" t="s">
        <v>568</v>
      </c>
      <c r="R120" s="60">
        <v>20</v>
      </c>
      <c r="S120" s="167" t="s">
        <v>983</v>
      </c>
      <c r="T120" s="167" t="s">
        <v>984</v>
      </c>
    </row>
    <row r="121" spans="1:20" ht="30">
      <c r="A121" s="156">
        <v>114</v>
      </c>
      <c r="B121" s="60"/>
      <c r="C121" s="168" t="s">
        <v>985</v>
      </c>
      <c r="D121" s="168" t="s">
        <v>986</v>
      </c>
      <c r="E121" s="168" t="s">
        <v>733</v>
      </c>
      <c r="F121" s="164" t="s">
        <v>44</v>
      </c>
      <c r="G121" s="168" t="s">
        <v>32</v>
      </c>
      <c r="H121" s="163" t="s">
        <v>85</v>
      </c>
      <c r="I121" s="165" t="s">
        <v>6</v>
      </c>
      <c r="J121" s="168" t="s">
        <v>739</v>
      </c>
      <c r="K121" s="60">
        <v>50000</v>
      </c>
      <c r="L121" s="60">
        <v>35000</v>
      </c>
      <c r="M121" s="168" t="s">
        <v>728</v>
      </c>
      <c r="N121" s="60">
        <v>35000</v>
      </c>
      <c r="O121" s="60">
        <v>20</v>
      </c>
      <c r="P121" s="60">
        <v>35000</v>
      </c>
      <c r="Q121" s="60" t="s">
        <v>568</v>
      </c>
      <c r="R121" s="60">
        <v>20</v>
      </c>
      <c r="S121" s="167" t="s">
        <v>987</v>
      </c>
      <c r="T121" s="167" t="s">
        <v>988</v>
      </c>
    </row>
    <row r="122" spans="1:20" ht="30">
      <c r="A122" s="156">
        <v>115</v>
      </c>
      <c r="B122" s="60"/>
      <c r="C122" s="168" t="s">
        <v>989</v>
      </c>
      <c r="D122" s="168" t="s">
        <v>990</v>
      </c>
      <c r="E122" s="168" t="s">
        <v>890</v>
      </c>
      <c r="F122" s="164" t="s">
        <v>44</v>
      </c>
      <c r="G122" s="168" t="s">
        <v>32</v>
      </c>
      <c r="H122" s="163" t="s">
        <v>33</v>
      </c>
      <c r="I122" s="165" t="s">
        <v>6</v>
      </c>
      <c r="J122" s="168" t="s">
        <v>734</v>
      </c>
      <c r="K122" s="60">
        <v>50000</v>
      </c>
      <c r="L122" s="60">
        <v>35000</v>
      </c>
      <c r="M122" s="168" t="s">
        <v>728</v>
      </c>
      <c r="N122" s="60">
        <v>35000</v>
      </c>
      <c r="O122" s="60">
        <v>20</v>
      </c>
      <c r="P122" s="60">
        <v>35000</v>
      </c>
      <c r="Q122" s="60" t="s">
        <v>568</v>
      </c>
      <c r="R122" s="60">
        <v>20</v>
      </c>
      <c r="S122" s="167" t="s">
        <v>991</v>
      </c>
      <c r="T122" s="167" t="s">
        <v>992</v>
      </c>
    </row>
    <row r="123" spans="1:20" ht="30">
      <c r="A123" s="156">
        <v>116</v>
      </c>
      <c r="B123" s="60"/>
      <c r="C123" s="168" t="s">
        <v>993</v>
      </c>
      <c r="D123" s="168" t="s">
        <v>743</v>
      </c>
      <c r="E123" s="168" t="s">
        <v>890</v>
      </c>
      <c r="F123" s="164" t="s">
        <v>44</v>
      </c>
      <c r="G123" s="168" t="s">
        <v>32</v>
      </c>
      <c r="H123" s="163" t="s">
        <v>33</v>
      </c>
      <c r="I123" s="165" t="s">
        <v>6</v>
      </c>
      <c r="J123" s="168" t="s">
        <v>924</v>
      </c>
      <c r="K123" s="60">
        <v>50000</v>
      </c>
      <c r="L123" s="60">
        <v>35000</v>
      </c>
      <c r="M123" s="168" t="s">
        <v>728</v>
      </c>
      <c r="N123" s="60">
        <v>35000</v>
      </c>
      <c r="O123" s="60">
        <v>20</v>
      </c>
      <c r="P123" s="60">
        <v>35000</v>
      </c>
      <c r="Q123" s="60" t="s">
        <v>568</v>
      </c>
      <c r="R123" s="60">
        <v>20</v>
      </c>
      <c r="S123" s="167" t="s">
        <v>994</v>
      </c>
      <c r="T123" s="167" t="s">
        <v>995</v>
      </c>
    </row>
    <row r="124" spans="1:20" ht="45">
      <c r="A124" s="156">
        <v>117</v>
      </c>
      <c r="B124" s="60"/>
      <c r="C124" s="168" t="s">
        <v>996</v>
      </c>
      <c r="D124" s="168" t="s">
        <v>997</v>
      </c>
      <c r="E124" s="168" t="s">
        <v>733</v>
      </c>
      <c r="F124" s="164" t="s">
        <v>44</v>
      </c>
      <c r="G124" s="168" t="s">
        <v>810</v>
      </c>
      <c r="H124" s="163" t="s">
        <v>85</v>
      </c>
      <c r="I124" s="165" t="s">
        <v>6</v>
      </c>
      <c r="J124" s="168" t="s">
        <v>727</v>
      </c>
      <c r="K124" s="60">
        <v>50000</v>
      </c>
      <c r="L124" s="60">
        <v>35000</v>
      </c>
      <c r="M124" s="168" t="s">
        <v>728</v>
      </c>
      <c r="N124" s="60">
        <v>35000</v>
      </c>
      <c r="O124" s="60">
        <v>20</v>
      </c>
      <c r="P124" s="60">
        <v>35000</v>
      </c>
      <c r="Q124" s="60" t="s">
        <v>568</v>
      </c>
      <c r="R124" s="60">
        <v>20</v>
      </c>
      <c r="S124" s="167" t="s">
        <v>998</v>
      </c>
      <c r="T124" s="167" t="s">
        <v>999</v>
      </c>
    </row>
    <row r="125" spans="1:20" ht="30">
      <c r="A125" s="156">
        <v>118</v>
      </c>
      <c r="B125" s="60"/>
      <c r="C125" s="168" t="s">
        <v>1000</v>
      </c>
      <c r="D125" s="168" t="s">
        <v>725</v>
      </c>
      <c r="E125" s="168" t="s">
        <v>965</v>
      </c>
      <c r="F125" s="164" t="s">
        <v>44</v>
      </c>
      <c r="G125" s="168" t="s">
        <v>32</v>
      </c>
      <c r="H125" s="163" t="s">
        <v>33</v>
      </c>
      <c r="I125" s="165" t="s">
        <v>6</v>
      </c>
      <c r="J125" s="168" t="s">
        <v>727</v>
      </c>
      <c r="K125" s="60">
        <v>50000</v>
      </c>
      <c r="L125" s="60">
        <v>35000</v>
      </c>
      <c r="M125" s="168" t="s">
        <v>728</v>
      </c>
      <c r="N125" s="60">
        <v>35000</v>
      </c>
      <c r="O125" s="60">
        <v>20</v>
      </c>
      <c r="P125" s="60">
        <v>35000</v>
      </c>
      <c r="Q125" s="60" t="s">
        <v>568</v>
      </c>
      <c r="R125" s="60">
        <v>20</v>
      </c>
      <c r="S125" s="167" t="s">
        <v>1001</v>
      </c>
      <c r="T125" s="167" t="s">
        <v>1002</v>
      </c>
    </row>
    <row r="126" spans="1:20" ht="30">
      <c r="A126" s="156">
        <v>119</v>
      </c>
      <c r="B126" s="60"/>
      <c r="C126" s="168" t="s">
        <v>1003</v>
      </c>
      <c r="D126" s="168" t="s">
        <v>932</v>
      </c>
      <c r="E126" s="168" t="s">
        <v>733</v>
      </c>
      <c r="F126" s="164" t="s">
        <v>44</v>
      </c>
      <c r="G126" s="168" t="s">
        <v>810</v>
      </c>
      <c r="H126" s="163" t="s">
        <v>33</v>
      </c>
      <c r="I126" s="165" t="s">
        <v>6</v>
      </c>
      <c r="J126" s="168" t="s">
        <v>1004</v>
      </c>
      <c r="K126" s="60">
        <v>50000</v>
      </c>
      <c r="L126" s="60">
        <v>35000</v>
      </c>
      <c r="M126" s="168" t="s">
        <v>728</v>
      </c>
      <c r="N126" s="60">
        <v>35000</v>
      </c>
      <c r="O126" s="60">
        <v>20</v>
      </c>
      <c r="P126" s="60">
        <v>35000</v>
      </c>
      <c r="Q126" s="60" t="s">
        <v>568</v>
      </c>
      <c r="R126" s="60">
        <v>20</v>
      </c>
      <c r="S126" s="167" t="s">
        <v>1005</v>
      </c>
      <c r="T126" s="167" t="s">
        <v>1006</v>
      </c>
    </row>
    <row r="127" spans="1:20" ht="30">
      <c r="A127" s="156">
        <v>120</v>
      </c>
      <c r="B127" s="60"/>
      <c r="C127" s="168" t="s">
        <v>1007</v>
      </c>
      <c r="D127" s="168" t="s">
        <v>862</v>
      </c>
      <c r="E127" s="168" t="s">
        <v>733</v>
      </c>
      <c r="F127" s="164" t="s">
        <v>44</v>
      </c>
      <c r="G127" s="168" t="s">
        <v>810</v>
      </c>
      <c r="H127" s="163" t="s">
        <v>85</v>
      </c>
      <c r="I127" s="165" t="s">
        <v>6</v>
      </c>
      <c r="J127" s="168" t="s">
        <v>1008</v>
      </c>
      <c r="K127" s="60">
        <v>50000</v>
      </c>
      <c r="L127" s="60">
        <v>35000</v>
      </c>
      <c r="M127" s="168" t="s">
        <v>728</v>
      </c>
      <c r="N127" s="60">
        <v>35000</v>
      </c>
      <c r="O127" s="60">
        <v>20</v>
      </c>
      <c r="P127" s="60">
        <v>35000</v>
      </c>
      <c r="Q127" s="60" t="s">
        <v>568</v>
      </c>
      <c r="R127" s="60">
        <v>20</v>
      </c>
      <c r="S127" s="167" t="s">
        <v>1009</v>
      </c>
      <c r="T127" s="167" t="s">
        <v>1010</v>
      </c>
    </row>
    <row r="128" spans="1:20" ht="30">
      <c r="A128" s="156">
        <v>121</v>
      </c>
      <c r="B128" s="60"/>
      <c r="C128" s="168" t="s">
        <v>1011</v>
      </c>
      <c r="D128" s="168" t="s">
        <v>1012</v>
      </c>
      <c r="E128" s="168" t="s">
        <v>733</v>
      </c>
      <c r="F128" s="164" t="s">
        <v>44</v>
      </c>
      <c r="G128" s="168" t="s">
        <v>810</v>
      </c>
      <c r="H128" s="163" t="s">
        <v>33</v>
      </c>
      <c r="I128" s="165" t="s">
        <v>6</v>
      </c>
      <c r="J128" s="168" t="s">
        <v>727</v>
      </c>
      <c r="K128" s="60">
        <v>50000</v>
      </c>
      <c r="L128" s="60">
        <v>35000</v>
      </c>
      <c r="M128" s="168" t="s">
        <v>728</v>
      </c>
      <c r="N128" s="60">
        <v>35000</v>
      </c>
      <c r="O128" s="60">
        <v>20</v>
      </c>
      <c r="P128" s="60">
        <v>35000</v>
      </c>
      <c r="Q128" s="60" t="s">
        <v>568</v>
      </c>
      <c r="R128" s="60">
        <v>20</v>
      </c>
      <c r="S128" s="167" t="s">
        <v>1013</v>
      </c>
      <c r="T128" s="167" t="s">
        <v>1014</v>
      </c>
    </row>
    <row r="129" spans="1:20" ht="30">
      <c r="A129" s="156">
        <v>122</v>
      </c>
      <c r="B129" s="60"/>
      <c r="C129" s="168" t="s">
        <v>1015</v>
      </c>
      <c r="D129" s="168" t="s">
        <v>1016</v>
      </c>
      <c r="E129" s="168" t="s">
        <v>733</v>
      </c>
      <c r="F129" s="164" t="s">
        <v>44</v>
      </c>
      <c r="G129" s="168" t="s">
        <v>810</v>
      </c>
      <c r="H129" s="163" t="s">
        <v>33</v>
      </c>
      <c r="I129" s="165" t="s">
        <v>6</v>
      </c>
      <c r="J129" s="168" t="s">
        <v>727</v>
      </c>
      <c r="K129" s="60">
        <v>50000</v>
      </c>
      <c r="L129" s="60">
        <v>35000</v>
      </c>
      <c r="M129" s="168" t="s">
        <v>728</v>
      </c>
      <c r="N129" s="60">
        <v>35000</v>
      </c>
      <c r="O129" s="60">
        <v>20</v>
      </c>
      <c r="P129" s="60">
        <v>35000</v>
      </c>
      <c r="Q129" s="60" t="s">
        <v>568</v>
      </c>
      <c r="R129" s="60">
        <v>20</v>
      </c>
      <c r="S129" s="167" t="s">
        <v>1017</v>
      </c>
      <c r="T129" s="167" t="s">
        <v>1018</v>
      </c>
    </row>
    <row r="130" spans="1:20" ht="45">
      <c r="A130" s="156">
        <v>123</v>
      </c>
      <c r="B130" s="27"/>
      <c r="C130" s="71" t="s">
        <v>479</v>
      </c>
      <c r="D130" s="71" t="s">
        <v>480</v>
      </c>
      <c r="E130" s="169" t="s">
        <v>1019</v>
      </c>
      <c r="F130" s="79" t="s">
        <v>44</v>
      </c>
      <c r="G130" s="70" t="s">
        <v>32</v>
      </c>
      <c r="H130" s="71" t="s">
        <v>33</v>
      </c>
      <c r="I130" s="71" t="s">
        <v>6</v>
      </c>
      <c r="J130" s="71" t="s">
        <v>598</v>
      </c>
      <c r="K130" s="27">
        <v>0</v>
      </c>
      <c r="L130" s="27">
        <v>10000</v>
      </c>
      <c r="M130" s="27" t="s">
        <v>473</v>
      </c>
      <c r="N130" s="170">
        <v>15000</v>
      </c>
      <c r="O130" s="27">
        <v>20</v>
      </c>
      <c r="P130" s="170">
        <v>15000</v>
      </c>
      <c r="Q130" s="27" t="s">
        <v>568</v>
      </c>
      <c r="R130" s="171">
        <v>20</v>
      </c>
      <c r="S130" s="172" t="s">
        <v>1020</v>
      </c>
      <c r="T130" s="172" t="s">
        <v>1021</v>
      </c>
    </row>
    <row r="131" spans="1:20" ht="38.25">
      <c r="A131" s="156">
        <v>124</v>
      </c>
      <c r="B131" s="27"/>
      <c r="C131" s="71" t="s">
        <v>553</v>
      </c>
      <c r="D131" s="71" t="s">
        <v>554</v>
      </c>
      <c r="E131" s="169" t="s">
        <v>1022</v>
      </c>
      <c r="F131" s="79" t="s">
        <v>44</v>
      </c>
      <c r="G131" s="70" t="s">
        <v>32</v>
      </c>
      <c r="H131" s="71" t="s">
        <v>33</v>
      </c>
      <c r="I131" s="71" t="s">
        <v>6</v>
      </c>
      <c r="J131" s="71" t="s">
        <v>598</v>
      </c>
      <c r="K131" s="27">
        <v>0</v>
      </c>
      <c r="L131" s="27">
        <v>10000</v>
      </c>
      <c r="M131" s="27" t="s">
        <v>473</v>
      </c>
      <c r="N131" s="170">
        <v>15000</v>
      </c>
      <c r="O131" s="27">
        <v>20</v>
      </c>
      <c r="P131" s="170">
        <v>15000</v>
      </c>
      <c r="Q131" s="27" t="s">
        <v>568</v>
      </c>
      <c r="R131" s="171">
        <v>20</v>
      </c>
      <c r="S131" s="172" t="s">
        <v>1023</v>
      </c>
      <c r="T131" s="172" t="s">
        <v>1024</v>
      </c>
    </row>
    <row r="132" spans="1:20" ht="30">
      <c r="A132" s="156">
        <v>125</v>
      </c>
      <c r="B132" s="27"/>
      <c r="C132" s="71" t="s">
        <v>1025</v>
      </c>
      <c r="D132" s="71" t="s">
        <v>506</v>
      </c>
      <c r="E132" s="169" t="s">
        <v>1026</v>
      </c>
      <c r="F132" s="79" t="s">
        <v>44</v>
      </c>
      <c r="G132" s="70" t="s">
        <v>32</v>
      </c>
      <c r="H132" s="71" t="s">
        <v>33</v>
      </c>
      <c r="I132" s="71" t="s">
        <v>6</v>
      </c>
      <c r="J132" s="71" t="s">
        <v>1027</v>
      </c>
      <c r="K132" s="27">
        <v>0</v>
      </c>
      <c r="L132" s="27">
        <v>10000</v>
      </c>
      <c r="M132" s="27" t="s">
        <v>473</v>
      </c>
      <c r="N132" s="170">
        <v>15000</v>
      </c>
      <c r="O132" s="27">
        <v>20</v>
      </c>
      <c r="P132" s="170">
        <v>15000</v>
      </c>
      <c r="Q132" s="27" t="s">
        <v>568</v>
      </c>
      <c r="R132" s="171">
        <v>20</v>
      </c>
      <c r="S132" s="172" t="s">
        <v>1028</v>
      </c>
      <c r="T132" s="172" t="s">
        <v>1029</v>
      </c>
    </row>
    <row r="133" spans="1:20" ht="30">
      <c r="A133" s="156">
        <v>126</v>
      </c>
      <c r="B133" s="27"/>
      <c r="C133" s="71" t="s">
        <v>550</v>
      </c>
      <c r="D133" s="71" t="s">
        <v>1030</v>
      </c>
      <c r="E133" s="169" t="s">
        <v>1031</v>
      </c>
      <c r="F133" s="79" t="s">
        <v>44</v>
      </c>
      <c r="G133" s="70" t="s">
        <v>32</v>
      </c>
      <c r="H133" s="71" t="s">
        <v>85</v>
      </c>
      <c r="I133" s="163" t="s">
        <v>5</v>
      </c>
      <c r="J133" s="71" t="s">
        <v>1032</v>
      </c>
      <c r="K133" s="27">
        <v>0</v>
      </c>
      <c r="L133" s="27">
        <v>10000</v>
      </c>
      <c r="M133" s="27" t="s">
        <v>473</v>
      </c>
      <c r="N133" s="170">
        <v>15000</v>
      </c>
      <c r="O133" s="27">
        <v>20</v>
      </c>
      <c r="P133" s="170">
        <v>15000</v>
      </c>
      <c r="Q133" s="27" t="s">
        <v>568</v>
      </c>
      <c r="R133" s="171">
        <v>20</v>
      </c>
      <c r="S133" s="172" t="s">
        <v>1033</v>
      </c>
      <c r="T133" s="172" t="s">
        <v>1034</v>
      </c>
    </row>
    <row r="134" spans="1:20" ht="38.25">
      <c r="A134" s="156">
        <v>127</v>
      </c>
      <c r="B134" s="27"/>
      <c r="C134" s="71" t="s">
        <v>528</v>
      </c>
      <c r="D134" s="71" t="s">
        <v>1035</v>
      </c>
      <c r="E134" s="169" t="s">
        <v>1036</v>
      </c>
      <c r="F134" s="79" t="s">
        <v>44</v>
      </c>
      <c r="G134" s="70" t="s">
        <v>32</v>
      </c>
      <c r="H134" s="71" t="s">
        <v>33</v>
      </c>
      <c r="I134" s="71" t="s">
        <v>6</v>
      </c>
      <c r="J134" s="71" t="s">
        <v>531</v>
      </c>
      <c r="K134" s="27">
        <v>0</v>
      </c>
      <c r="L134" s="27">
        <v>10000</v>
      </c>
      <c r="M134" s="27" t="s">
        <v>473</v>
      </c>
      <c r="N134" s="170">
        <v>15000</v>
      </c>
      <c r="O134" s="27">
        <v>20</v>
      </c>
      <c r="P134" s="170">
        <v>15000</v>
      </c>
      <c r="Q134" s="27" t="s">
        <v>568</v>
      </c>
      <c r="R134" s="171">
        <v>20</v>
      </c>
      <c r="S134" s="172" t="s">
        <v>1037</v>
      </c>
      <c r="T134" s="172" t="s">
        <v>1038</v>
      </c>
    </row>
    <row r="135" spans="1:20" ht="30">
      <c r="A135" s="156">
        <v>128</v>
      </c>
      <c r="B135" s="27"/>
      <c r="C135" s="71" t="s">
        <v>542</v>
      </c>
      <c r="D135" s="71" t="s">
        <v>1039</v>
      </c>
      <c r="E135" s="169" t="s">
        <v>1040</v>
      </c>
      <c r="F135" s="79" t="s">
        <v>44</v>
      </c>
      <c r="G135" s="70" t="s">
        <v>32</v>
      </c>
      <c r="H135" s="71" t="s">
        <v>33</v>
      </c>
      <c r="I135" s="163" t="s">
        <v>5</v>
      </c>
      <c r="J135" s="71" t="s">
        <v>472</v>
      </c>
      <c r="K135" s="27">
        <v>0</v>
      </c>
      <c r="L135" s="27">
        <v>10000</v>
      </c>
      <c r="M135" s="27" t="s">
        <v>473</v>
      </c>
      <c r="N135" s="170">
        <v>15000</v>
      </c>
      <c r="O135" s="27">
        <v>20</v>
      </c>
      <c r="P135" s="170">
        <v>15000</v>
      </c>
      <c r="Q135" s="27" t="s">
        <v>568</v>
      </c>
      <c r="R135" s="171">
        <v>20</v>
      </c>
      <c r="S135" s="172" t="s">
        <v>1041</v>
      </c>
      <c r="T135" s="172" t="s">
        <v>1042</v>
      </c>
    </row>
    <row r="136" spans="1:20" ht="30">
      <c r="A136" s="156">
        <v>129</v>
      </c>
      <c r="B136" s="27"/>
      <c r="C136" s="71" t="s">
        <v>1043</v>
      </c>
      <c r="D136" s="71" t="s">
        <v>546</v>
      </c>
      <c r="E136" s="169" t="s">
        <v>1044</v>
      </c>
      <c r="F136" s="79" t="s">
        <v>44</v>
      </c>
      <c r="G136" s="70" t="s">
        <v>32</v>
      </c>
      <c r="H136" s="71" t="s">
        <v>85</v>
      </c>
      <c r="I136" s="71" t="s">
        <v>6</v>
      </c>
      <c r="J136" s="71" t="s">
        <v>598</v>
      </c>
      <c r="K136" s="27">
        <v>0</v>
      </c>
      <c r="L136" s="27">
        <v>10000</v>
      </c>
      <c r="M136" s="27" t="s">
        <v>473</v>
      </c>
      <c r="N136" s="170">
        <v>15000</v>
      </c>
      <c r="O136" s="27">
        <v>20</v>
      </c>
      <c r="P136" s="170">
        <v>15000</v>
      </c>
      <c r="Q136" s="27" t="s">
        <v>568</v>
      </c>
      <c r="R136" s="171">
        <v>20</v>
      </c>
      <c r="S136" s="172" t="s">
        <v>1045</v>
      </c>
      <c r="T136" s="172" t="s">
        <v>1046</v>
      </c>
    </row>
    <row r="137" spans="1:20" ht="30">
      <c r="A137" s="156">
        <v>130</v>
      </c>
      <c r="B137" s="27"/>
      <c r="C137" s="71" t="s">
        <v>517</v>
      </c>
      <c r="D137" s="71" t="s">
        <v>518</v>
      </c>
      <c r="E137" s="169" t="s">
        <v>1047</v>
      </c>
      <c r="F137" s="79" t="s">
        <v>44</v>
      </c>
      <c r="G137" s="70" t="s">
        <v>32</v>
      </c>
      <c r="H137" s="71" t="s">
        <v>33</v>
      </c>
      <c r="I137" s="163" t="s">
        <v>5</v>
      </c>
      <c r="J137" s="71" t="s">
        <v>1027</v>
      </c>
      <c r="K137" s="27">
        <v>0</v>
      </c>
      <c r="L137" s="27">
        <v>10000</v>
      </c>
      <c r="M137" s="27" t="s">
        <v>473</v>
      </c>
      <c r="N137" s="170">
        <v>15000</v>
      </c>
      <c r="O137" s="27">
        <v>20</v>
      </c>
      <c r="P137" s="170">
        <v>15000</v>
      </c>
      <c r="Q137" s="27" t="s">
        <v>568</v>
      </c>
      <c r="R137" s="171">
        <v>20</v>
      </c>
      <c r="S137" s="172" t="s">
        <v>1048</v>
      </c>
      <c r="T137" s="172" t="s">
        <v>1049</v>
      </c>
    </row>
    <row r="138" spans="1:20" ht="60">
      <c r="A138" s="156">
        <v>131</v>
      </c>
      <c r="B138" s="27"/>
      <c r="C138" s="71" t="s">
        <v>500</v>
      </c>
      <c r="D138" s="71" t="s">
        <v>1050</v>
      </c>
      <c r="E138" s="169" t="s">
        <v>1051</v>
      </c>
      <c r="F138" s="79" t="s">
        <v>44</v>
      </c>
      <c r="G138" s="70" t="s">
        <v>32</v>
      </c>
      <c r="H138" s="71" t="s">
        <v>33</v>
      </c>
      <c r="I138" s="71" t="s">
        <v>6</v>
      </c>
      <c r="J138" s="71" t="s">
        <v>1032</v>
      </c>
      <c r="K138" s="27">
        <v>0</v>
      </c>
      <c r="L138" s="27">
        <v>10000</v>
      </c>
      <c r="M138" s="27" t="s">
        <v>473</v>
      </c>
      <c r="N138" s="170">
        <v>15000</v>
      </c>
      <c r="O138" s="27">
        <v>20</v>
      </c>
      <c r="P138" s="170">
        <v>15000</v>
      </c>
      <c r="Q138" s="27" t="s">
        <v>568</v>
      </c>
      <c r="R138" s="171">
        <v>20</v>
      </c>
      <c r="S138" s="172" t="s">
        <v>1052</v>
      </c>
      <c r="T138" s="172" t="s">
        <v>1053</v>
      </c>
    </row>
    <row r="139" spans="1:20" ht="30">
      <c r="A139" s="156">
        <v>132</v>
      </c>
      <c r="B139" s="27"/>
      <c r="C139" s="71" t="s">
        <v>504</v>
      </c>
      <c r="D139" s="71" t="s">
        <v>1054</v>
      </c>
      <c r="E139" s="169" t="s">
        <v>1051</v>
      </c>
      <c r="F139" s="79" t="s">
        <v>44</v>
      </c>
      <c r="G139" s="70" t="s">
        <v>32</v>
      </c>
      <c r="H139" s="71" t="s">
        <v>33</v>
      </c>
      <c r="I139" s="71" t="s">
        <v>6</v>
      </c>
      <c r="J139" s="71" t="s">
        <v>503</v>
      </c>
      <c r="K139" s="27">
        <v>0</v>
      </c>
      <c r="L139" s="27">
        <v>10000</v>
      </c>
      <c r="M139" s="27" t="s">
        <v>473</v>
      </c>
      <c r="N139" s="170">
        <v>15000</v>
      </c>
      <c r="O139" s="27">
        <v>20</v>
      </c>
      <c r="P139" s="170">
        <v>15000</v>
      </c>
      <c r="Q139" s="27" t="s">
        <v>568</v>
      </c>
      <c r="R139" s="171">
        <v>20</v>
      </c>
      <c r="S139" s="172" t="s">
        <v>1055</v>
      </c>
      <c r="T139" s="172" t="s">
        <v>1056</v>
      </c>
    </row>
    <row r="140" spans="1:20" ht="45">
      <c r="A140" s="156">
        <v>133</v>
      </c>
      <c r="B140" s="27"/>
      <c r="C140" s="71" t="s">
        <v>1057</v>
      </c>
      <c r="D140" s="71" t="s">
        <v>521</v>
      </c>
      <c r="E140" s="169" t="s">
        <v>1058</v>
      </c>
      <c r="F140" s="79" t="s">
        <v>44</v>
      </c>
      <c r="G140" s="70" t="s">
        <v>32</v>
      </c>
      <c r="H140" s="71" t="s">
        <v>33</v>
      </c>
      <c r="I140" s="71" t="s">
        <v>6</v>
      </c>
      <c r="J140" s="71" t="s">
        <v>721</v>
      </c>
      <c r="K140" s="27">
        <v>0</v>
      </c>
      <c r="L140" s="27">
        <v>10000</v>
      </c>
      <c r="M140" s="27" t="s">
        <v>473</v>
      </c>
      <c r="N140" s="170">
        <v>15000</v>
      </c>
      <c r="O140" s="27">
        <v>20</v>
      </c>
      <c r="P140" s="170">
        <v>15000</v>
      </c>
      <c r="Q140" s="27" t="s">
        <v>568</v>
      </c>
      <c r="R140" s="171">
        <v>20</v>
      </c>
      <c r="S140" s="172" t="s">
        <v>1059</v>
      </c>
      <c r="T140" s="172" t="s">
        <v>1060</v>
      </c>
    </row>
    <row r="141" spans="1:20" ht="30">
      <c r="A141" s="156">
        <v>134</v>
      </c>
      <c r="B141" s="27"/>
      <c r="C141" s="71" t="s">
        <v>492</v>
      </c>
      <c r="D141" s="71" t="s">
        <v>1061</v>
      </c>
      <c r="E141" s="169" t="s">
        <v>1026</v>
      </c>
      <c r="F141" s="79" t="s">
        <v>44</v>
      </c>
      <c r="G141" s="70" t="s">
        <v>32</v>
      </c>
      <c r="H141" s="71" t="s">
        <v>33</v>
      </c>
      <c r="I141" s="71" t="s">
        <v>6</v>
      </c>
      <c r="J141" s="71" t="s">
        <v>1027</v>
      </c>
      <c r="K141" s="27">
        <v>0</v>
      </c>
      <c r="L141" s="27">
        <v>10000</v>
      </c>
      <c r="M141" s="27" t="s">
        <v>473</v>
      </c>
      <c r="N141" s="170">
        <v>15000</v>
      </c>
      <c r="O141" s="27">
        <v>20</v>
      </c>
      <c r="P141" s="170">
        <v>15000</v>
      </c>
      <c r="Q141" s="27" t="s">
        <v>568</v>
      </c>
      <c r="R141" s="171">
        <v>20</v>
      </c>
      <c r="S141" s="172" t="s">
        <v>1062</v>
      </c>
      <c r="T141" s="172" t="s">
        <v>1063</v>
      </c>
    </row>
    <row r="142" spans="1:20" ht="30">
      <c r="A142" s="156">
        <v>135</v>
      </c>
      <c r="B142" s="27"/>
      <c r="C142" s="71" t="s">
        <v>524</v>
      </c>
      <c r="D142" s="71" t="s">
        <v>1064</v>
      </c>
      <c r="E142" s="169" t="s">
        <v>1065</v>
      </c>
      <c r="F142" s="79" t="s">
        <v>44</v>
      </c>
      <c r="G142" s="70" t="s">
        <v>32</v>
      </c>
      <c r="H142" s="71" t="s">
        <v>33</v>
      </c>
      <c r="I142" s="163" t="s">
        <v>5</v>
      </c>
      <c r="J142" s="71" t="s">
        <v>472</v>
      </c>
      <c r="K142" s="27">
        <v>0</v>
      </c>
      <c r="L142" s="27">
        <v>10000</v>
      </c>
      <c r="M142" s="27" t="s">
        <v>473</v>
      </c>
      <c r="N142" s="170">
        <v>15000</v>
      </c>
      <c r="O142" s="27">
        <v>20</v>
      </c>
      <c r="P142" s="170">
        <v>15000</v>
      </c>
      <c r="Q142" s="27" t="s">
        <v>568</v>
      </c>
      <c r="R142" s="171">
        <v>20</v>
      </c>
      <c r="S142" s="172" t="s">
        <v>1066</v>
      </c>
      <c r="T142" s="172" t="s">
        <v>1067</v>
      </c>
    </row>
    <row r="143" spans="1:20" ht="30">
      <c r="A143" s="156">
        <v>136</v>
      </c>
      <c r="B143" s="27"/>
      <c r="C143" s="71" t="s">
        <v>1068</v>
      </c>
      <c r="D143" s="71" t="s">
        <v>557</v>
      </c>
      <c r="E143" s="169" t="s">
        <v>679</v>
      </c>
      <c r="F143" s="79" t="s">
        <v>44</v>
      </c>
      <c r="G143" s="70" t="s">
        <v>32</v>
      </c>
      <c r="H143" s="71" t="s">
        <v>33</v>
      </c>
      <c r="I143" s="71" t="s">
        <v>6</v>
      </c>
      <c r="J143" s="71" t="s">
        <v>1069</v>
      </c>
      <c r="K143" s="27">
        <v>0</v>
      </c>
      <c r="L143" s="27">
        <v>10000</v>
      </c>
      <c r="M143" s="27" t="s">
        <v>473</v>
      </c>
      <c r="N143" s="170">
        <v>15000</v>
      </c>
      <c r="O143" s="27">
        <v>20</v>
      </c>
      <c r="P143" s="170">
        <v>15000</v>
      </c>
      <c r="Q143" s="27" t="s">
        <v>568</v>
      </c>
      <c r="R143" s="171">
        <v>20</v>
      </c>
      <c r="S143" s="172" t="s">
        <v>1070</v>
      </c>
      <c r="T143" s="172" t="s">
        <v>1071</v>
      </c>
    </row>
    <row r="144" spans="1:20" ht="30">
      <c r="A144" s="156">
        <v>137</v>
      </c>
      <c r="B144" s="27"/>
      <c r="C144" s="71" t="s">
        <v>469</v>
      </c>
      <c r="D144" s="71" t="s">
        <v>1072</v>
      </c>
      <c r="E144" s="169" t="s">
        <v>1073</v>
      </c>
      <c r="F144" s="79" t="s">
        <v>44</v>
      </c>
      <c r="G144" s="70" t="s">
        <v>32</v>
      </c>
      <c r="H144" s="71" t="s">
        <v>33</v>
      </c>
      <c r="I144" s="163" t="s">
        <v>5</v>
      </c>
      <c r="J144" s="71" t="s">
        <v>472</v>
      </c>
      <c r="K144" s="27">
        <v>0</v>
      </c>
      <c r="L144" s="27">
        <v>10000</v>
      </c>
      <c r="M144" s="27" t="s">
        <v>473</v>
      </c>
      <c r="N144" s="170">
        <v>15000</v>
      </c>
      <c r="O144" s="27">
        <v>20</v>
      </c>
      <c r="P144" s="170">
        <v>15000</v>
      </c>
      <c r="Q144" s="27" t="s">
        <v>568</v>
      </c>
      <c r="R144" s="171">
        <v>20</v>
      </c>
      <c r="S144" s="172" t="s">
        <v>1074</v>
      </c>
      <c r="T144" s="172" t="s">
        <v>1075</v>
      </c>
    </row>
    <row r="145" spans="1:20" ht="30">
      <c r="A145" s="156">
        <v>138</v>
      </c>
      <c r="B145" s="27"/>
      <c r="C145" s="71" t="s">
        <v>506</v>
      </c>
      <c r="D145" s="71" t="s">
        <v>1076</v>
      </c>
      <c r="E145" s="169" t="s">
        <v>679</v>
      </c>
      <c r="F145" s="79" t="s">
        <v>44</v>
      </c>
      <c r="G145" s="70" t="s">
        <v>32</v>
      </c>
      <c r="H145" s="71" t="s">
        <v>33</v>
      </c>
      <c r="I145" s="71" t="s">
        <v>6</v>
      </c>
      <c r="J145" s="71" t="s">
        <v>598</v>
      </c>
      <c r="K145" s="27">
        <v>0</v>
      </c>
      <c r="L145" s="27">
        <v>10000</v>
      </c>
      <c r="M145" s="27" t="s">
        <v>473</v>
      </c>
      <c r="N145" s="170">
        <v>15000</v>
      </c>
      <c r="O145" s="27">
        <v>20</v>
      </c>
      <c r="P145" s="170">
        <v>15000</v>
      </c>
      <c r="Q145" s="27" t="s">
        <v>568</v>
      </c>
      <c r="R145" s="171">
        <v>20</v>
      </c>
      <c r="S145" s="172" t="s">
        <v>1077</v>
      </c>
      <c r="T145" s="172" t="s">
        <v>1078</v>
      </c>
    </row>
    <row r="146" spans="1:20" ht="38.25">
      <c r="A146" s="156">
        <v>139</v>
      </c>
      <c r="B146" s="27"/>
      <c r="C146" s="173" t="s">
        <v>475</v>
      </c>
      <c r="D146" s="173" t="s">
        <v>476</v>
      </c>
      <c r="E146" s="174" t="s">
        <v>477</v>
      </c>
      <c r="F146" s="79" t="s">
        <v>44</v>
      </c>
      <c r="G146" s="175" t="s">
        <v>32</v>
      </c>
      <c r="H146" s="70" t="s">
        <v>33</v>
      </c>
      <c r="I146" s="163" t="s">
        <v>5</v>
      </c>
      <c r="J146" s="71" t="s">
        <v>478</v>
      </c>
      <c r="K146" s="27">
        <v>0</v>
      </c>
      <c r="L146" s="27">
        <v>10000</v>
      </c>
      <c r="M146" s="27" t="s">
        <v>473</v>
      </c>
      <c r="N146" s="170">
        <v>15000</v>
      </c>
      <c r="O146" s="27">
        <v>20</v>
      </c>
      <c r="P146" s="170">
        <v>15000</v>
      </c>
      <c r="Q146" s="27" t="s">
        <v>568</v>
      </c>
      <c r="R146" s="171">
        <v>20</v>
      </c>
      <c r="S146" s="172" t="s">
        <v>1079</v>
      </c>
      <c r="T146" s="172" t="s">
        <v>1080</v>
      </c>
    </row>
    <row r="147" spans="1:20" ht="30">
      <c r="A147" s="156">
        <v>140</v>
      </c>
      <c r="B147" s="27"/>
      <c r="C147" s="71" t="s">
        <v>719</v>
      </c>
      <c r="D147" s="71" t="s">
        <v>1081</v>
      </c>
      <c r="E147" s="169" t="s">
        <v>44</v>
      </c>
      <c r="F147" s="79" t="s">
        <v>44</v>
      </c>
      <c r="G147" s="95" t="s">
        <v>32</v>
      </c>
      <c r="H147" s="163" t="s">
        <v>33</v>
      </c>
      <c r="I147" s="71" t="s">
        <v>6</v>
      </c>
      <c r="J147" s="71" t="s">
        <v>1082</v>
      </c>
      <c r="K147" s="27">
        <v>0</v>
      </c>
      <c r="L147" s="27">
        <v>10000</v>
      </c>
      <c r="M147" s="27" t="s">
        <v>473</v>
      </c>
      <c r="N147" s="170">
        <v>15000</v>
      </c>
      <c r="O147" s="27">
        <v>20</v>
      </c>
      <c r="P147" s="170">
        <v>15000</v>
      </c>
      <c r="Q147" s="27" t="s">
        <v>568</v>
      </c>
      <c r="R147" s="171">
        <v>20</v>
      </c>
      <c r="S147" s="172" t="s">
        <v>1083</v>
      </c>
      <c r="T147" s="172" t="s">
        <v>1084</v>
      </c>
    </row>
    <row r="148" spans="1:20">
      <c r="L148">
        <f>SUM(L8:L147)</f>
        <v>4450000</v>
      </c>
      <c r="N148">
        <f>SUM(N8:N147)</f>
        <v>4540000</v>
      </c>
    </row>
  </sheetData>
  <mergeCells count="5">
    <mergeCell ref="A1:R1"/>
    <mergeCell ref="A2:R2"/>
    <mergeCell ref="A3:R3"/>
    <mergeCell ref="A4:G4"/>
    <mergeCell ref="A6:B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19"/>
  <sheetViews>
    <sheetView topLeftCell="A17" workbookViewId="0">
      <selection activeCell="P8" sqref="P8:P18"/>
    </sheetView>
  </sheetViews>
  <sheetFormatPr defaultRowHeight="15"/>
  <sheetData>
    <row r="1" spans="1:22" ht="18.75">
      <c r="A1" s="424" t="s">
        <v>0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85"/>
      <c r="T1" s="85"/>
      <c r="U1" s="85"/>
    </row>
    <row r="2" spans="1:22" ht="18.75">
      <c r="A2" s="424" t="s">
        <v>1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85"/>
      <c r="T2" s="85"/>
      <c r="U2" s="85"/>
    </row>
    <row r="3" spans="1:22" ht="18.75">
      <c r="A3" s="424" t="s">
        <v>138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4"/>
      <c r="Q3" s="424"/>
      <c r="R3" s="424"/>
      <c r="S3" s="85"/>
      <c r="T3" s="85"/>
      <c r="U3" s="85"/>
    </row>
    <row r="4" spans="1:22" ht="18.75">
      <c r="A4" s="493" t="s">
        <v>197</v>
      </c>
      <c r="B4" s="493"/>
      <c r="C4" s="493"/>
      <c r="D4" s="493"/>
      <c r="E4" s="493"/>
      <c r="F4" s="493"/>
      <c r="G4" s="493"/>
      <c r="H4" s="7"/>
      <c r="I4" s="7"/>
      <c r="J4" s="7"/>
      <c r="K4" s="7"/>
      <c r="L4" s="6"/>
      <c r="M4" s="7"/>
      <c r="N4" s="81"/>
      <c r="O4" s="7"/>
      <c r="P4" s="117"/>
      <c r="Q4" s="118"/>
      <c r="R4" s="119" t="s">
        <v>198</v>
      </c>
      <c r="S4" s="85"/>
      <c r="T4" s="85"/>
      <c r="U4" s="197"/>
    </row>
    <row r="5" spans="1:22">
      <c r="A5" s="120"/>
      <c r="B5" s="91"/>
      <c r="C5" s="121"/>
      <c r="D5" s="120"/>
      <c r="E5" s="120"/>
      <c r="F5" s="122"/>
      <c r="G5" s="122"/>
      <c r="H5" s="122"/>
      <c r="I5" s="122"/>
      <c r="J5" s="120"/>
      <c r="K5" s="120"/>
      <c r="L5" s="120"/>
      <c r="M5" s="120"/>
      <c r="N5" s="88"/>
      <c r="O5" s="122"/>
      <c r="P5" s="88"/>
      <c r="Q5" s="496" t="s">
        <v>403</v>
      </c>
      <c r="R5" s="496"/>
      <c r="S5" s="85"/>
      <c r="T5" s="85"/>
      <c r="U5" s="198"/>
    </row>
    <row r="6" spans="1:22">
      <c r="A6" s="494" t="s">
        <v>200</v>
      </c>
      <c r="B6" s="494"/>
      <c r="C6" s="121"/>
      <c r="D6" s="120"/>
      <c r="E6" s="120"/>
      <c r="F6" s="122"/>
      <c r="G6" s="122"/>
      <c r="H6" s="122"/>
      <c r="I6" s="122"/>
      <c r="J6" s="120"/>
      <c r="K6" s="120"/>
      <c r="L6" s="120"/>
      <c r="M6" s="120"/>
      <c r="N6" s="88"/>
      <c r="O6" s="122"/>
      <c r="P6" s="88"/>
      <c r="Q6" s="122"/>
      <c r="R6" s="120"/>
      <c r="S6" s="85"/>
      <c r="T6" s="85"/>
      <c r="U6" s="198"/>
    </row>
    <row r="7" spans="1:22" ht="63">
      <c r="A7" s="156" t="s">
        <v>140</v>
      </c>
      <c r="B7" s="156" t="s">
        <v>141</v>
      </c>
      <c r="C7" s="135" t="s">
        <v>142</v>
      </c>
      <c r="D7" s="156" t="s">
        <v>143</v>
      </c>
      <c r="E7" s="156" t="s">
        <v>144</v>
      </c>
      <c r="F7" s="156" t="s">
        <v>9</v>
      </c>
      <c r="G7" s="156" t="s">
        <v>145</v>
      </c>
      <c r="H7" s="156" t="s">
        <v>146</v>
      </c>
      <c r="I7" s="156" t="s">
        <v>147</v>
      </c>
      <c r="J7" s="193" t="s">
        <v>191</v>
      </c>
      <c r="K7" s="193" t="s">
        <v>192</v>
      </c>
      <c r="L7" s="193" t="s">
        <v>193</v>
      </c>
      <c r="M7" s="193" t="s">
        <v>194</v>
      </c>
      <c r="N7" s="199" t="s">
        <v>195</v>
      </c>
      <c r="O7" s="193" t="s">
        <v>196</v>
      </c>
      <c r="P7" s="199" t="s">
        <v>152</v>
      </c>
      <c r="Q7" s="193" t="s">
        <v>151</v>
      </c>
      <c r="R7" s="193" t="s">
        <v>153</v>
      </c>
      <c r="S7" s="127" t="s">
        <v>1086</v>
      </c>
      <c r="T7" s="180" t="s">
        <v>1087</v>
      </c>
      <c r="U7" s="200" t="s">
        <v>149</v>
      </c>
    </row>
    <row r="8" spans="1:22" ht="105">
      <c r="A8" s="156">
        <v>1</v>
      </c>
      <c r="B8" s="27"/>
      <c r="C8" s="173" t="s">
        <v>1088</v>
      </c>
      <c r="D8" s="173" t="s">
        <v>1089</v>
      </c>
      <c r="E8" s="27" t="s">
        <v>1090</v>
      </c>
      <c r="F8" s="27" t="s">
        <v>44</v>
      </c>
      <c r="G8" s="27" t="s">
        <v>32</v>
      </c>
      <c r="H8" s="27" t="s">
        <v>33</v>
      </c>
      <c r="I8" s="27" t="s">
        <v>6</v>
      </c>
      <c r="J8" s="27"/>
      <c r="K8" s="27"/>
      <c r="L8" s="27" t="s">
        <v>1091</v>
      </c>
      <c r="N8" s="27">
        <v>200000</v>
      </c>
      <c r="O8" s="27" t="s">
        <v>1092</v>
      </c>
      <c r="P8" s="27">
        <v>50000</v>
      </c>
      <c r="Q8" s="27" t="s">
        <v>1093</v>
      </c>
      <c r="R8" s="92" t="s">
        <v>1094</v>
      </c>
      <c r="S8" s="92"/>
      <c r="T8" s="180"/>
      <c r="U8" s="60">
        <v>50000</v>
      </c>
      <c r="V8">
        <f>P8*0.9</f>
        <v>45000</v>
      </c>
    </row>
    <row r="9" spans="1:22" ht="94.5">
      <c r="A9" s="156">
        <v>2</v>
      </c>
      <c r="B9" s="92"/>
      <c r="C9" s="98" t="s">
        <v>1095</v>
      </c>
      <c r="D9" s="98" t="s">
        <v>1096</v>
      </c>
      <c r="E9" s="98" t="s">
        <v>1097</v>
      </c>
      <c r="F9" s="98" t="s">
        <v>44</v>
      </c>
      <c r="G9" s="98" t="s">
        <v>32</v>
      </c>
      <c r="H9" s="98" t="s">
        <v>33</v>
      </c>
      <c r="I9" s="98" t="s">
        <v>6</v>
      </c>
      <c r="J9" s="98" t="s">
        <v>1098</v>
      </c>
      <c r="K9" s="98"/>
      <c r="L9" s="98" t="s">
        <v>1099</v>
      </c>
      <c r="M9" s="98" t="s">
        <v>1100</v>
      </c>
      <c r="N9" s="98">
        <v>76000</v>
      </c>
      <c r="O9" s="98" t="s">
        <v>1101</v>
      </c>
      <c r="P9" s="98">
        <v>38000</v>
      </c>
      <c r="Q9" s="98" t="s">
        <v>1102</v>
      </c>
      <c r="R9" s="98" t="s">
        <v>171</v>
      </c>
      <c r="S9" s="92"/>
      <c r="T9" s="180"/>
      <c r="U9" s="181">
        <v>38000</v>
      </c>
      <c r="V9">
        <f t="shared" ref="V9:V18" si="0">P9*0.9</f>
        <v>34200</v>
      </c>
    </row>
    <row r="10" spans="1:22" ht="189">
      <c r="A10" s="156">
        <v>3</v>
      </c>
      <c r="B10" s="92"/>
      <c r="C10" s="135" t="s">
        <v>1103</v>
      </c>
      <c r="D10" s="135" t="s">
        <v>1104</v>
      </c>
      <c r="E10" s="98" t="s">
        <v>1105</v>
      </c>
      <c r="F10" s="98" t="s">
        <v>44</v>
      </c>
      <c r="G10" s="98" t="s">
        <v>32</v>
      </c>
      <c r="H10" s="98" t="s">
        <v>33</v>
      </c>
      <c r="I10" s="98" t="s">
        <v>6</v>
      </c>
      <c r="J10" s="98" t="s">
        <v>1106</v>
      </c>
      <c r="K10" s="98"/>
      <c r="L10" s="98"/>
      <c r="M10" s="98"/>
      <c r="N10" s="98">
        <v>112500</v>
      </c>
      <c r="O10" s="98" t="s">
        <v>1107</v>
      </c>
      <c r="P10" s="98">
        <v>45000</v>
      </c>
      <c r="Q10" s="98" t="s">
        <v>1108</v>
      </c>
      <c r="R10" s="98" t="s">
        <v>171</v>
      </c>
      <c r="S10" s="92"/>
      <c r="T10" s="180"/>
      <c r="U10" s="181">
        <v>45000</v>
      </c>
      <c r="V10">
        <f t="shared" si="0"/>
        <v>40500</v>
      </c>
    </row>
    <row r="11" spans="1:22" ht="90">
      <c r="A11" s="156">
        <v>4</v>
      </c>
      <c r="B11" s="11"/>
      <c r="C11" s="11" t="s">
        <v>1109</v>
      </c>
      <c r="D11" s="11" t="s">
        <v>1110</v>
      </c>
      <c r="E11" s="11" t="s">
        <v>1111</v>
      </c>
      <c r="F11" s="11" t="s">
        <v>44</v>
      </c>
      <c r="G11" s="11" t="s">
        <v>32</v>
      </c>
      <c r="H11" s="11" t="s">
        <v>33</v>
      </c>
      <c r="I11" s="11" t="s">
        <v>6</v>
      </c>
      <c r="J11" s="92" t="s">
        <v>1112</v>
      </c>
      <c r="K11" s="92" t="s">
        <v>1113</v>
      </c>
      <c r="L11" s="11" t="s">
        <v>1114</v>
      </c>
      <c r="M11" s="11" t="s">
        <v>1115</v>
      </c>
      <c r="N11" s="11">
        <v>200000</v>
      </c>
      <c r="O11" s="11" t="s">
        <v>1116</v>
      </c>
      <c r="P11" s="11">
        <v>50000</v>
      </c>
      <c r="Q11" s="11" t="s">
        <v>1117</v>
      </c>
      <c r="R11" s="11" t="s">
        <v>410</v>
      </c>
      <c r="S11" s="92"/>
      <c r="T11" s="180"/>
      <c r="U11" s="182">
        <v>50000</v>
      </c>
      <c r="V11">
        <f t="shared" si="0"/>
        <v>45000</v>
      </c>
    </row>
    <row r="12" spans="1:22" ht="110.25">
      <c r="A12" s="156">
        <v>5</v>
      </c>
      <c r="B12" s="104"/>
      <c r="C12" s="157" t="s">
        <v>1118</v>
      </c>
      <c r="D12" s="157" t="s">
        <v>1119</v>
      </c>
      <c r="E12" s="158" t="s">
        <v>1120</v>
      </c>
      <c r="F12" s="104" t="s">
        <v>44</v>
      </c>
      <c r="G12" s="158" t="s">
        <v>32</v>
      </c>
      <c r="H12" s="156" t="s">
        <v>33</v>
      </c>
      <c r="I12" s="156" t="s">
        <v>6</v>
      </c>
      <c r="J12" s="98" t="s">
        <v>1121</v>
      </c>
      <c r="K12" s="98" t="s">
        <v>1122</v>
      </c>
      <c r="L12" s="98" t="s">
        <v>1123</v>
      </c>
      <c r="M12" s="104" t="s">
        <v>1124</v>
      </c>
      <c r="N12" s="104">
        <v>200000</v>
      </c>
      <c r="O12" s="106" t="s">
        <v>180</v>
      </c>
      <c r="P12" s="104">
        <v>50000</v>
      </c>
      <c r="Q12" s="183" t="s">
        <v>1125</v>
      </c>
      <c r="R12" s="104" t="s">
        <v>454</v>
      </c>
      <c r="S12" s="92"/>
      <c r="T12" s="180"/>
      <c r="U12" s="184">
        <v>50000</v>
      </c>
      <c r="V12">
        <f t="shared" si="0"/>
        <v>45000</v>
      </c>
    </row>
    <row r="13" spans="1:22" ht="189">
      <c r="A13" s="156">
        <v>6</v>
      </c>
      <c r="B13" s="104"/>
      <c r="C13" s="157" t="s">
        <v>1126</v>
      </c>
      <c r="D13" s="157" t="s">
        <v>1127</v>
      </c>
      <c r="E13" s="158" t="s">
        <v>1128</v>
      </c>
      <c r="F13" s="104" t="s">
        <v>44</v>
      </c>
      <c r="G13" s="158" t="s">
        <v>32</v>
      </c>
      <c r="H13" s="156" t="s">
        <v>33</v>
      </c>
      <c r="I13" s="156" t="s">
        <v>6</v>
      </c>
      <c r="J13" s="98" t="s">
        <v>1129</v>
      </c>
      <c r="K13" s="98" t="s">
        <v>1130</v>
      </c>
      <c r="L13" s="98" t="s">
        <v>1131</v>
      </c>
      <c r="M13" s="104" t="s">
        <v>1124</v>
      </c>
      <c r="N13" s="104">
        <v>200000</v>
      </c>
      <c r="O13" s="106" t="s">
        <v>180</v>
      </c>
      <c r="P13" s="104">
        <v>50000</v>
      </c>
      <c r="Q13" s="183" t="s">
        <v>1125</v>
      </c>
      <c r="R13" s="104" t="s">
        <v>1132</v>
      </c>
      <c r="S13" s="92"/>
      <c r="T13" s="180"/>
      <c r="U13" s="184">
        <v>50000</v>
      </c>
      <c r="V13">
        <f t="shared" si="0"/>
        <v>45000</v>
      </c>
    </row>
    <row r="14" spans="1:22" ht="126">
      <c r="A14" s="156">
        <v>7</v>
      </c>
      <c r="B14" s="104"/>
      <c r="C14" s="135" t="s">
        <v>1133</v>
      </c>
      <c r="D14" s="157" t="s">
        <v>1134</v>
      </c>
      <c r="E14" s="157" t="s">
        <v>1135</v>
      </c>
      <c r="F14" s="104" t="s">
        <v>44</v>
      </c>
      <c r="G14" s="157" t="s">
        <v>32</v>
      </c>
      <c r="H14" s="157" t="s">
        <v>33</v>
      </c>
      <c r="I14" s="156" t="s">
        <v>6</v>
      </c>
      <c r="J14" s="98" t="s">
        <v>1136</v>
      </c>
      <c r="K14" s="98" t="s">
        <v>1137</v>
      </c>
      <c r="L14" s="162" t="s">
        <v>1138</v>
      </c>
      <c r="M14" s="162" t="s">
        <v>1100</v>
      </c>
      <c r="N14" s="104">
        <v>150000</v>
      </c>
      <c r="O14" s="106" t="s">
        <v>1139</v>
      </c>
      <c r="P14" s="104">
        <v>50000</v>
      </c>
      <c r="Q14" s="183" t="s">
        <v>474</v>
      </c>
      <c r="R14" s="104" t="s">
        <v>410</v>
      </c>
      <c r="S14" s="92"/>
      <c r="T14" s="180"/>
      <c r="U14" s="184">
        <v>50000</v>
      </c>
      <c r="V14">
        <f t="shared" si="0"/>
        <v>45000</v>
      </c>
    </row>
    <row r="15" spans="1:22" ht="94.5">
      <c r="A15" s="156">
        <v>8</v>
      </c>
      <c r="B15" s="104"/>
      <c r="C15" s="135" t="s">
        <v>1140</v>
      </c>
      <c r="D15" s="157" t="s">
        <v>1141</v>
      </c>
      <c r="E15" s="157" t="s">
        <v>1142</v>
      </c>
      <c r="F15" s="104" t="s">
        <v>44</v>
      </c>
      <c r="G15" s="157" t="s">
        <v>32</v>
      </c>
      <c r="H15" s="157" t="s">
        <v>33</v>
      </c>
      <c r="I15" s="161" t="s">
        <v>5</v>
      </c>
      <c r="J15" s="157" t="s">
        <v>1143</v>
      </c>
      <c r="K15" s="162" t="s">
        <v>1144</v>
      </c>
      <c r="L15" s="162" t="s">
        <v>1145</v>
      </c>
      <c r="M15" s="162" t="s">
        <v>1115</v>
      </c>
      <c r="N15" s="104">
        <v>200000</v>
      </c>
      <c r="O15" s="162" t="s">
        <v>180</v>
      </c>
      <c r="P15" s="104">
        <v>50000</v>
      </c>
      <c r="Q15" s="162" t="s">
        <v>549</v>
      </c>
      <c r="R15" s="104" t="s">
        <v>454</v>
      </c>
      <c r="S15" s="92"/>
      <c r="T15" s="180"/>
      <c r="U15" s="184">
        <v>50000</v>
      </c>
      <c r="V15">
        <f t="shared" si="0"/>
        <v>45000</v>
      </c>
    </row>
    <row r="16" spans="1:22" ht="120">
      <c r="A16" s="156">
        <v>9</v>
      </c>
      <c r="B16" s="31"/>
      <c r="C16" s="185" t="s">
        <v>1146</v>
      </c>
      <c r="D16" s="185" t="s">
        <v>1147</v>
      </c>
      <c r="E16" s="186" t="s">
        <v>1148</v>
      </c>
      <c r="F16" s="31" t="s">
        <v>44</v>
      </c>
      <c r="G16" s="187" t="s">
        <v>32</v>
      </c>
      <c r="H16" s="187" t="s">
        <v>33</v>
      </c>
      <c r="I16" s="185" t="s">
        <v>5</v>
      </c>
      <c r="J16" s="92" t="s">
        <v>1149</v>
      </c>
      <c r="K16" s="27" t="s">
        <v>1144</v>
      </c>
      <c r="L16" s="31" t="s">
        <v>1114</v>
      </c>
      <c r="M16" s="31" t="s">
        <v>1115</v>
      </c>
      <c r="N16" s="31">
        <v>200000</v>
      </c>
      <c r="O16" s="27" t="s">
        <v>176</v>
      </c>
      <c r="P16" s="188">
        <v>50000</v>
      </c>
      <c r="Q16" s="189" t="s">
        <v>1150</v>
      </c>
      <c r="R16" s="31" t="s">
        <v>171</v>
      </c>
      <c r="S16" s="190" t="s">
        <v>1151</v>
      </c>
      <c r="T16" s="191" t="s">
        <v>1152</v>
      </c>
      <c r="U16" s="192">
        <v>50000</v>
      </c>
      <c r="V16">
        <f t="shared" si="0"/>
        <v>45000</v>
      </c>
    </row>
    <row r="17" spans="1:22" ht="135">
      <c r="A17" s="156">
        <v>10</v>
      </c>
      <c r="B17" s="31"/>
      <c r="C17" s="185" t="s">
        <v>1153</v>
      </c>
      <c r="D17" s="187" t="s">
        <v>1154</v>
      </c>
      <c r="E17" s="187" t="s">
        <v>1155</v>
      </c>
      <c r="F17" s="31" t="s">
        <v>44</v>
      </c>
      <c r="G17" s="187" t="s">
        <v>32</v>
      </c>
      <c r="H17" s="187" t="s">
        <v>33</v>
      </c>
      <c r="I17" s="185" t="s">
        <v>6</v>
      </c>
      <c r="J17" s="92" t="s">
        <v>1156</v>
      </c>
      <c r="K17" s="27" t="s">
        <v>1144</v>
      </c>
      <c r="L17" s="31" t="s">
        <v>1138</v>
      </c>
      <c r="M17" s="31" t="s">
        <v>1100</v>
      </c>
      <c r="N17" s="31">
        <v>189000</v>
      </c>
      <c r="O17" s="27" t="s">
        <v>176</v>
      </c>
      <c r="P17" s="188">
        <v>63000</v>
      </c>
      <c r="Q17" s="31" t="s">
        <v>1157</v>
      </c>
      <c r="R17" s="31" t="s">
        <v>161</v>
      </c>
      <c r="S17" s="190" t="s">
        <v>1158</v>
      </c>
      <c r="T17" s="191" t="s">
        <v>1159</v>
      </c>
      <c r="U17" s="192">
        <v>63000</v>
      </c>
      <c r="V17">
        <f t="shared" si="0"/>
        <v>56700</v>
      </c>
    </row>
    <row r="18" spans="1:22" ht="126">
      <c r="A18" s="156">
        <v>11</v>
      </c>
      <c r="B18" s="98"/>
      <c r="C18" s="156" t="s">
        <v>1160</v>
      </c>
      <c r="D18" s="135" t="s">
        <v>1161</v>
      </c>
      <c r="E18" s="135" t="s">
        <v>1162</v>
      </c>
      <c r="F18" s="135" t="s">
        <v>44</v>
      </c>
      <c r="G18" s="156" t="s">
        <v>32</v>
      </c>
      <c r="H18" s="135" t="s">
        <v>33</v>
      </c>
      <c r="I18" s="156" t="s">
        <v>6</v>
      </c>
      <c r="J18" s="193" t="s">
        <v>1163</v>
      </c>
      <c r="K18" s="193" t="s">
        <v>1164</v>
      </c>
      <c r="L18" s="193" t="s">
        <v>1165</v>
      </c>
      <c r="M18" s="194" t="s">
        <v>1100</v>
      </c>
      <c r="N18" s="98">
        <v>76000</v>
      </c>
      <c r="O18" s="194" t="s">
        <v>728</v>
      </c>
      <c r="P18" s="98">
        <v>38000</v>
      </c>
      <c r="Q18" s="194" t="s">
        <v>568</v>
      </c>
      <c r="R18" s="98" t="s">
        <v>161</v>
      </c>
      <c r="S18" s="195" t="s">
        <v>1166</v>
      </c>
      <c r="T18" s="196" t="s">
        <v>1167</v>
      </c>
      <c r="U18" s="181">
        <v>38000</v>
      </c>
      <c r="V18">
        <f t="shared" si="0"/>
        <v>34200</v>
      </c>
    </row>
    <row r="19" spans="1:22">
      <c r="P19">
        <f>SUM(P8:P18)</f>
        <v>534000</v>
      </c>
    </row>
  </sheetData>
  <mergeCells count="6">
    <mergeCell ref="A6:B6"/>
    <mergeCell ref="A1:R1"/>
    <mergeCell ref="A2:R2"/>
    <mergeCell ref="A3:R3"/>
    <mergeCell ref="A4:G4"/>
    <mergeCell ref="Q5:R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191"/>
  <sheetViews>
    <sheetView topLeftCell="A71" workbookViewId="0">
      <selection activeCell="N8" sqref="N8:N74"/>
    </sheetView>
  </sheetViews>
  <sheetFormatPr defaultRowHeight="15"/>
  <sheetData>
    <row r="1" spans="1:21" ht="18.75">
      <c r="A1" s="424" t="s">
        <v>0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201"/>
      <c r="T1" s="201"/>
    </row>
    <row r="2" spans="1:21" ht="18.75">
      <c r="A2" s="424" t="s">
        <v>1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201"/>
      <c r="T2" s="201"/>
    </row>
    <row r="3" spans="1:21" ht="18.75">
      <c r="A3" s="424" t="s">
        <v>138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4"/>
      <c r="Q3" s="424"/>
      <c r="R3" s="424"/>
      <c r="S3" s="201"/>
      <c r="T3" s="201"/>
    </row>
    <row r="4" spans="1:21" ht="18.75">
      <c r="A4" s="493" t="s">
        <v>1085</v>
      </c>
      <c r="B4" s="493"/>
      <c r="C4" s="493"/>
      <c r="D4" s="493"/>
      <c r="E4" s="493"/>
      <c r="F4" s="493"/>
      <c r="G4" s="493"/>
      <c r="H4" s="176"/>
      <c r="I4" s="176"/>
      <c r="J4" s="202"/>
      <c r="K4" s="81"/>
      <c r="L4" s="82"/>
      <c r="M4" s="203"/>
      <c r="N4" s="81"/>
      <c r="O4" s="6"/>
      <c r="P4" s="177"/>
      <c r="Q4" s="204"/>
      <c r="R4" s="119" t="s">
        <v>198</v>
      </c>
      <c r="S4" s="201"/>
      <c r="T4" s="201"/>
    </row>
    <row r="5" spans="1:21" ht="15.75">
      <c r="A5" s="88"/>
      <c r="B5" s="85"/>
      <c r="C5" s="85"/>
      <c r="D5" s="85"/>
      <c r="E5" s="29"/>
      <c r="F5" s="178"/>
      <c r="G5" s="178"/>
      <c r="H5" s="178"/>
      <c r="I5" s="178"/>
      <c r="J5" s="29"/>
      <c r="K5" s="88"/>
      <c r="L5" s="88"/>
      <c r="M5" s="205"/>
      <c r="N5" s="88"/>
      <c r="O5" s="85"/>
      <c r="P5" s="85"/>
      <c r="Q5" s="498" t="s">
        <v>199</v>
      </c>
      <c r="R5" s="498"/>
      <c r="S5" s="201"/>
      <c r="T5" s="201"/>
    </row>
    <row r="6" spans="1:21" ht="15.75">
      <c r="A6" s="494" t="s">
        <v>200</v>
      </c>
      <c r="B6" s="494"/>
      <c r="C6" s="494"/>
      <c r="D6" s="85"/>
      <c r="E6" s="29"/>
      <c r="F6" s="178"/>
      <c r="G6" s="178"/>
      <c r="H6" s="178"/>
      <c r="I6" s="178"/>
      <c r="J6" s="29"/>
      <c r="K6" s="88"/>
      <c r="L6" s="88"/>
      <c r="M6" s="205"/>
      <c r="N6" s="88"/>
      <c r="O6" s="85"/>
      <c r="P6" s="497" t="s">
        <v>201</v>
      </c>
      <c r="Q6" s="497"/>
      <c r="R6" s="497"/>
      <c r="S6" s="201"/>
      <c r="T6" s="201"/>
    </row>
    <row r="7" spans="1:21" ht="63">
      <c r="A7" s="206" t="s">
        <v>140</v>
      </c>
      <c r="B7" s="207" t="s">
        <v>141</v>
      </c>
      <c r="C7" s="207" t="s">
        <v>142</v>
      </c>
      <c r="D7" s="207" t="s">
        <v>143</v>
      </c>
      <c r="E7" s="207" t="s">
        <v>144</v>
      </c>
      <c r="F7" s="207" t="s">
        <v>9</v>
      </c>
      <c r="G7" s="207" t="s">
        <v>145</v>
      </c>
      <c r="H7" s="207" t="s">
        <v>146</v>
      </c>
      <c r="I7" s="207" t="s">
        <v>147</v>
      </c>
      <c r="J7" s="207" t="s">
        <v>148</v>
      </c>
      <c r="K7" s="207" t="s">
        <v>149</v>
      </c>
      <c r="L7" s="200" t="s">
        <v>1168</v>
      </c>
      <c r="M7" s="207" t="s">
        <v>151</v>
      </c>
      <c r="N7" s="207" t="s">
        <v>152</v>
      </c>
      <c r="O7" s="207" t="s">
        <v>153</v>
      </c>
      <c r="P7" s="207" t="s">
        <v>152</v>
      </c>
      <c r="Q7" s="207" t="s">
        <v>151</v>
      </c>
      <c r="R7" s="207" t="s">
        <v>153</v>
      </c>
      <c r="S7" s="208" t="s">
        <v>1086</v>
      </c>
      <c r="T7" s="208" t="s">
        <v>1087</v>
      </c>
      <c r="U7" s="209" t="s">
        <v>1169</v>
      </c>
    </row>
    <row r="8" spans="1:21" ht="47.25">
      <c r="A8" s="135">
        <v>1</v>
      </c>
      <c r="B8" s="98"/>
      <c r="C8" s="98" t="s">
        <v>1170</v>
      </c>
      <c r="D8" s="98" t="s">
        <v>1171</v>
      </c>
      <c r="E8" s="27" t="s">
        <v>1172</v>
      </c>
      <c r="F8" s="98" t="s">
        <v>44</v>
      </c>
      <c r="G8" s="98" t="s">
        <v>32</v>
      </c>
      <c r="H8" s="98" t="s">
        <v>33</v>
      </c>
      <c r="I8" s="98" t="s">
        <v>5</v>
      </c>
      <c r="J8" s="98" t="s">
        <v>1173</v>
      </c>
      <c r="K8" s="98">
        <v>400000</v>
      </c>
      <c r="L8" s="98">
        <v>252000</v>
      </c>
      <c r="M8" s="156" t="s">
        <v>568</v>
      </c>
      <c r="N8" s="98">
        <v>280000</v>
      </c>
      <c r="O8" s="98">
        <v>20</v>
      </c>
      <c r="P8" s="98">
        <v>280000</v>
      </c>
      <c r="Q8" s="98" t="s">
        <v>1174</v>
      </c>
      <c r="R8" s="98">
        <v>20</v>
      </c>
      <c r="S8" s="210" t="s">
        <v>1175</v>
      </c>
      <c r="T8" s="210" t="s">
        <v>1176</v>
      </c>
      <c r="U8" s="210" t="s">
        <v>1177</v>
      </c>
    </row>
    <row r="9" spans="1:21" ht="47.25">
      <c r="A9" s="135">
        <v>2</v>
      </c>
      <c r="B9" s="98"/>
      <c r="C9" s="98" t="s">
        <v>1178</v>
      </c>
      <c r="D9" s="98" t="s">
        <v>1179</v>
      </c>
      <c r="E9" s="27" t="s">
        <v>1172</v>
      </c>
      <c r="F9" s="98" t="s">
        <v>44</v>
      </c>
      <c r="G9" s="98" t="s">
        <v>810</v>
      </c>
      <c r="H9" s="98" t="s">
        <v>33</v>
      </c>
      <c r="I9" s="98" t="s">
        <v>5</v>
      </c>
      <c r="J9" s="98" t="s">
        <v>727</v>
      </c>
      <c r="K9" s="98">
        <v>400000</v>
      </c>
      <c r="L9" s="98">
        <v>252000</v>
      </c>
      <c r="M9" s="156" t="s">
        <v>568</v>
      </c>
      <c r="N9" s="98">
        <v>280000</v>
      </c>
      <c r="O9" s="98">
        <v>20</v>
      </c>
      <c r="P9" s="98">
        <v>280000</v>
      </c>
      <c r="Q9" s="98" t="s">
        <v>1174</v>
      </c>
      <c r="R9" s="98">
        <v>20</v>
      </c>
      <c r="S9" s="210" t="s">
        <v>1180</v>
      </c>
      <c r="T9" s="210" t="s">
        <v>1181</v>
      </c>
      <c r="U9" s="210" t="s">
        <v>1182</v>
      </c>
    </row>
    <row r="10" spans="1:21" ht="31.5">
      <c r="A10" s="135">
        <v>3</v>
      </c>
      <c r="B10" s="98"/>
      <c r="C10" s="98" t="s">
        <v>1183</v>
      </c>
      <c r="D10" s="98" t="s">
        <v>859</v>
      </c>
      <c r="E10" s="27" t="s">
        <v>965</v>
      </c>
      <c r="F10" s="98" t="s">
        <v>44</v>
      </c>
      <c r="G10" s="98" t="s">
        <v>32</v>
      </c>
      <c r="H10" s="98" t="s">
        <v>33</v>
      </c>
      <c r="I10" s="98" t="s">
        <v>5</v>
      </c>
      <c r="J10" s="98" t="s">
        <v>1173</v>
      </c>
      <c r="K10" s="98">
        <v>400000</v>
      </c>
      <c r="L10" s="98">
        <v>252000</v>
      </c>
      <c r="M10" s="156" t="s">
        <v>568</v>
      </c>
      <c r="N10" s="98">
        <v>280000</v>
      </c>
      <c r="O10" s="98">
        <v>20</v>
      </c>
      <c r="P10" s="98">
        <v>280000</v>
      </c>
      <c r="Q10" s="98" t="s">
        <v>1174</v>
      </c>
      <c r="R10" s="98">
        <v>20</v>
      </c>
      <c r="S10" s="210" t="s">
        <v>1184</v>
      </c>
      <c r="T10" s="210" t="s">
        <v>1185</v>
      </c>
      <c r="U10" s="210" t="s">
        <v>1186</v>
      </c>
    </row>
    <row r="11" spans="1:21" ht="47.25">
      <c r="A11" s="135">
        <v>4</v>
      </c>
      <c r="B11" s="98"/>
      <c r="C11" s="98" t="s">
        <v>1187</v>
      </c>
      <c r="D11" s="98" t="s">
        <v>1171</v>
      </c>
      <c r="E11" s="27" t="s">
        <v>1172</v>
      </c>
      <c r="F11" s="98" t="s">
        <v>44</v>
      </c>
      <c r="G11" s="98" t="s">
        <v>32</v>
      </c>
      <c r="H11" s="98" t="s">
        <v>33</v>
      </c>
      <c r="I11" s="98" t="s">
        <v>5</v>
      </c>
      <c r="J11" s="98" t="s">
        <v>1173</v>
      </c>
      <c r="K11" s="98">
        <v>400000</v>
      </c>
      <c r="L11" s="98">
        <v>252000</v>
      </c>
      <c r="M11" s="156" t="s">
        <v>568</v>
      </c>
      <c r="N11" s="98">
        <v>280000</v>
      </c>
      <c r="O11" s="98">
        <v>20</v>
      </c>
      <c r="P11" s="98">
        <v>280000</v>
      </c>
      <c r="Q11" s="98" t="s">
        <v>1174</v>
      </c>
      <c r="R11" s="98">
        <v>20</v>
      </c>
      <c r="S11" s="210" t="s">
        <v>1188</v>
      </c>
      <c r="T11" s="210" t="s">
        <v>1189</v>
      </c>
      <c r="U11" s="210" t="s">
        <v>1190</v>
      </c>
    </row>
    <row r="12" spans="1:21" ht="31.5">
      <c r="A12" s="135">
        <v>5</v>
      </c>
      <c r="B12" s="98"/>
      <c r="C12" s="98" t="s">
        <v>1191</v>
      </c>
      <c r="D12" s="98" t="s">
        <v>1192</v>
      </c>
      <c r="E12" s="27" t="s">
        <v>733</v>
      </c>
      <c r="F12" s="98" t="s">
        <v>44</v>
      </c>
      <c r="G12" s="98" t="s">
        <v>32</v>
      </c>
      <c r="H12" s="98" t="s">
        <v>85</v>
      </c>
      <c r="I12" s="98" t="s">
        <v>6</v>
      </c>
      <c r="J12" s="98" t="s">
        <v>739</v>
      </c>
      <c r="K12" s="98">
        <v>400000</v>
      </c>
      <c r="L12" s="98">
        <v>252000</v>
      </c>
      <c r="M12" s="156" t="s">
        <v>568</v>
      </c>
      <c r="N12" s="98">
        <v>280000</v>
      </c>
      <c r="O12" s="98">
        <v>20</v>
      </c>
      <c r="P12" s="98">
        <v>280000</v>
      </c>
      <c r="Q12" s="98" t="s">
        <v>1174</v>
      </c>
      <c r="R12" s="98">
        <v>20</v>
      </c>
      <c r="S12" s="210" t="s">
        <v>1193</v>
      </c>
      <c r="T12" s="210" t="s">
        <v>1194</v>
      </c>
      <c r="U12" s="210" t="s">
        <v>1195</v>
      </c>
    </row>
    <row r="13" spans="1:21" ht="31.5">
      <c r="A13" s="135">
        <v>6</v>
      </c>
      <c r="B13" s="98"/>
      <c r="C13" s="98" t="s">
        <v>1196</v>
      </c>
      <c r="D13" s="98" t="s">
        <v>1197</v>
      </c>
      <c r="E13" s="92" t="s">
        <v>733</v>
      </c>
      <c r="F13" s="98" t="s">
        <v>44</v>
      </c>
      <c r="G13" s="98" t="s">
        <v>32</v>
      </c>
      <c r="H13" s="98" t="s">
        <v>33</v>
      </c>
      <c r="I13" s="98" t="s">
        <v>6</v>
      </c>
      <c r="J13" s="98" t="s">
        <v>1198</v>
      </c>
      <c r="K13" s="98">
        <v>400000</v>
      </c>
      <c r="L13" s="98">
        <v>252000</v>
      </c>
      <c r="M13" s="156" t="s">
        <v>568</v>
      </c>
      <c r="N13" s="98">
        <v>280000</v>
      </c>
      <c r="O13" s="98">
        <v>20</v>
      </c>
      <c r="P13" s="98">
        <v>280000</v>
      </c>
      <c r="Q13" s="98" t="s">
        <v>1174</v>
      </c>
      <c r="R13" s="98">
        <v>20</v>
      </c>
      <c r="S13" s="210" t="s">
        <v>1199</v>
      </c>
      <c r="T13" s="210" t="s">
        <v>1200</v>
      </c>
      <c r="U13" s="210" t="s">
        <v>1201</v>
      </c>
    </row>
    <row r="14" spans="1:21" ht="45">
      <c r="A14" s="135">
        <v>7</v>
      </c>
      <c r="B14" s="31"/>
      <c r="C14" s="27" t="s">
        <v>1170</v>
      </c>
      <c r="D14" s="27" t="s">
        <v>1171</v>
      </c>
      <c r="E14" s="27" t="s">
        <v>1172</v>
      </c>
      <c r="F14" s="59" t="s">
        <v>44</v>
      </c>
      <c r="G14" s="31" t="s">
        <v>32</v>
      </c>
      <c r="H14" s="78" t="s">
        <v>33</v>
      </c>
      <c r="I14" s="78" t="s">
        <v>5</v>
      </c>
      <c r="J14" s="27" t="s">
        <v>1173</v>
      </c>
      <c r="K14" s="31">
        <v>0</v>
      </c>
      <c r="L14" s="31">
        <v>108000</v>
      </c>
      <c r="M14" s="31" t="s">
        <v>568</v>
      </c>
      <c r="N14" s="71">
        <v>120000</v>
      </c>
      <c r="O14" s="31">
        <v>20</v>
      </c>
      <c r="P14" s="71">
        <v>120000</v>
      </c>
      <c r="Q14" s="31" t="s">
        <v>1208</v>
      </c>
      <c r="R14" s="79">
        <v>20</v>
      </c>
      <c r="S14" s="215" t="s">
        <v>1175</v>
      </c>
      <c r="T14" s="216" t="s">
        <v>1176</v>
      </c>
      <c r="U14" s="216" t="s">
        <v>1177</v>
      </c>
    </row>
    <row r="15" spans="1:21" ht="45">
      <c r="A15" s="135">
        <v>8</v>
      </c>
      <c r="B15" s="31"/>
      <c r="C15" s="27" t="s">
        <v>1178</v>
      </c>
      <c r="D15" s="27" t="s">
        <v>1179</v>
      </c>
      <c r="E15" s="31" t="s">
        <v>1172</v>
      </c>
      <c r="F15" s="59" t="s">
        <v>44</v>
      </c>
      <c r="G15" s="31" t="s">
        <v>810</v>
      </c>
      <c r="H15" s="78" t="s">
        <v>33</v>
      </c>
      <c r="I15" s="78" t="s">
        <v>5</v>
      </c>
      <c r="J15" s="27" t="s">
        <v>727</v>
      </c>
      <c r="K15" s="31">
        <v>0</v>
      </c>
      <c r="L15" s="31">
        <v>108000</v>
      </c>
      <c r="M15" s="31" t="s">
        <v>568</v>
      </c>
      <c r="N15" s="71">
        <v>120000</v>
      </c>
      <c r="O15" s="31">
        <v>20</v>
      </c>
      <c r="P15" s="71">
        <v>120000</v>
      </c>
      <c r="Q15" s="31" t="s">
        <v>1208</v>
      </c>
      <c r="R15" s="79">
        <v>20</v>
      </c>
      <c r="S15" s="215" t="s">
        <v>1180</v>
      </c>
      <c r="T15" s="216" t="s">
        <v>1181</v>
      </c>
      <c r="U15" s="216" t="s">
        <v>1182</v>
      </c>
    </row>
    <row r="16" spans="1:21" ht="30">
      <c r="A16" s="135">
        <v>9</v>
      </c>
      <c r="B16" s="31"/>
      <c r="C16" s="27" t="s">
        <v>1183</v>
      </c>
      <c r="D16" s="27" t="s">
        <v>859</v>
      </c>
      <c r="E16" s="31" t="s">
        <v>965</v>
      </c>
      <c r="F16" s="59" t="s">
        <v>44</v>
      </c>
      <c r="G16" s="31" t="s">
        <v>32</v>
      </c>
      <c r="H16" s="78" t="s">
        <v>33</v>
      </c>
      <c r="I16" s="78" t="s">
        <v>5</v>
      </c>
      <c r="J16" s="27" t="s">
        <v>1173</v>
      </c>
      <c r="K16" s="31">
        <v>0</v>
      </c>
      <c r="L16" s="31">
        <v>108000</v>
      </c>
      <c r="M16" s="31" t="s">
        <v>568</v>
      </c>
      <c r="N16" s="71">
        <v>120000</v>
      </c>
      <c r="O16" s="31">
        <v>20</v>
      </c>
      <c r="P16" s="71">
        <v>120000</v>
      </c>
      <c r="Q16" s="31" t="s">
        <v>1208</v>
      </c>
      <c r="R16" s="79">
        <v>20</v>
      </c>
      <c r="S16" s="215" t="s">
        <v>1184</v>
      </c>
      <c r="T16" s="216" t="s">
        <v>1185</v>
      </c>
      <c r="U16" s="216" t="s">
        <v>1186</v>
      </c>
    </row>
    <row r="17" spans="1:21" ht="45">
      <c r="A17" s="135">
        <v>10</v>
      </c>
      <c r="B17" s="31"/>
      <c r="C17" s="27" t="s">
        <v>1187</v>
      </c>
      <c r="D17" s="27" t="s">
        <v>1171</v>
      </c>
      <c r="E17" s="27" t="s">
        <v>1172</v>
      </c>
      <c r="F17" s="59" t="s">
        <v>44</v>
      </c>
      <c r="G17" s="27" t="s">
        <v>32</v>
      </c>
      <c r="H17" s="78" t="s">
        <v>33</v>
      </c>
      <c r="I17" s="78" t="s">
        <v>5</v>
      </c>
      <c r="J17" s="27" t="s">
        <v>1173</v>
      </c>
      <c r="K17" s="31">
        <v>0</v>
      </c>
      <c r="L17" s="31">
        <v>108000</v>
      </c>
      <c r="M17" s="31" t="s">
        <v>568</v>
      </c>
      <c r="N17" s="71">
        <v>120000</v>
      </c>
      <c r="O17" s="31">
        <v>20</v>
      </c>
      <c r="P17" s="71">
        <v>120000</v>
      </c>
      <c r="Q17" s="31" t="s">
        <v>1208</v>
      </c>
      <c r="R17" s="79">
        <v>20</v>
      </c>
      <c r="S17" s="215" t="s">
        <v>1188</v>
      </c>
      <c r="T17" s="216" t="s">
        <v>1189</v>
      </c>
      <c r="U17" s="216" t="s">
        <v>1190</v>
      </c>
    </row>
    <row r="18" spans="1:21" ht="30">
      <c r="A18" s="135">
        <v>11</v>
      </c>
      <c r="B18" s="31"/>
      <c r="C18" s="27" t="s">
        <v>1191</v>
      </c>
      <c r="D18" s="27" t="s">
        <v>1192</v>
      </c>
      <c r="E18" s="27" t="s">
        <v>733</v>
      </c>
      <c r="F18" s="59" t="s">
        <v>44</v>
      </c>
      <c r="G18" s="27" t="s">
        <v>32</v>
      </c>
      <c r="H18" s="78" t="s">
        <v>85</v>
      </c>
      <c r="I18" s="78" t="s">
        <v>6</v>
      </c>
      <c r="J18" s="27" t="s">
        <v>739</v>
      </c>
      <c r="K18" s="31">
        <v>0</v>
      </c>
      <c r="L18" s="31">
        <v>108000</v>
      </c>
      <c r="M18" s="31" t="s">
        <v>568</v>
      </c>
      <c r="N18" s="71">
        <v>120000</v>
      </c>
      <c r="O18" s="31">
        <v>20</v>
      </c>
      <c r="P18" s="71">
        <v>120000</v>
      </c>
      <c r="Q18" s="31" t="s">
        <v>1208</v>
      </c>
      <c r="R18" s="79">
        <v>20</v>
      </c>
      <c r="S18" s="215" t="s">
        <v>1193</v>
      </c>
      <c r="T18" s="216" t="s">
        <v>1194</v>
      </c>
      <c r="U18" s="216" t="s">
        <v>1195</v>
      </c>
    </row>
    <row r="19" spans="1:21" ht="30">
      <c r="A19" s="135">
        <v>12</v>
      </c>
      <c r="B19" s="31"/>
      <c r="C19" s="27" t="s">
        <v>1196</v>
      </c>
      <c r="D19" s="27" t="s">
        <v>1197</v>
      </c>
      <c r="E19" s="27" t="s">
        <v>733</v>
      </c>
      <c r="F19" s="59" t="s">
        <v>44</v>
      </c>
      <c r="G19" s="27" t="s">
        <v>32</v>
      </c>
      <c r="H19" s="78" t="s">
        <v>33</v>
      </c>
      <c r="I19" s="78" t="s">
        <v>6</v>
      </c>
      <c r="J19" s="27" t="s">
        <v>1198</v>
      </c>
      <c r="K19" s="31">
        <v>0</v>
      </c>
      <c r="L19" s="31">
        <v>108000</v>
      </c>
      <c r="M19" s="31" t="s">
        <v>568</v>
      </c>
      <c r="N19" s="71">
        <v>120000</v>
      </c>
      <c r="O19" s="31">
        <v>20</v>
      </c>
      <c r="P19" s="71">
        <v>120000</v>
      </c>
      <c r="Q19" s="31" t="s">
        <v>1208</v>
      </c>
      <c r="R19" s="79">
        <v>20</v>
      </c>
      <c r="S19" s="215" t="s">
        <v>1199</v>
      </c>
      <c r="T19" s="216" t="s">
        <v>1200</v>
      </c>
      <c r="U19" s="216" t="s">
        <v>1201</v>
      </c>
    </row>
    <row r="20" spans="1:21" ht="51">
      <c r="A20" s="135">
        <v>13</v>
      </c>
      <c r="B20" s="31"/>
      <c r="C20" s="27" t="s">
        <v>1209</v>
      </c>
      <c r="D20" s="27" t="s">
        <v>1210</v>
      </c>
      <c r="E20" s="93" t="s">
        <v>1211</v>
      </c>
      <c r="F20" s="59" t="s">
        <v>1212</v>
      </c>
      <c r="G20" s="27" t="s">
        <v>32</v>
      </c>
      <c r="H20" s="71" t="s">
        <v>33</v>
      </c>
      <c r="I20" s="71" t="s">
        <v>5</v>
      </c>
      <c r="J20" s="27" t="s">
        <v>1213</v>
      </c>
      <c r="K20" s="95">
        <v>50000</v>
      </c>
      <c r="L20" s="95">
        <v>31500</v>
      </c>
      <c r="M20" s="27" t="s">
        <v>728</v>
      </c>
      <c r="N20" s="71">
        <v>35000</v>
      </c>
      <c r="O20" s="27">
        <v>20</v>
      </c>
      <c r="P20" s="71">
        <v>35000</v>
      </c>
      <c r="Q20" s="93" t="s">
        <v>1214</v>
      </c>
      <c r="R20" s="79">
        <v>20</v>
      </c>
      <c r="S20" s="215" t="s">
        <v>1215</v>
      </c>
      <c r="T20" s="216" t="s">
        <v>1216</v>
      </c>
      <c r="U20" s="27">
        <v>478152461</v>
      </c>
    </row>
    <row r="21" spans="1:21" ht="30">
      <c r="A21" s="135">
        <v>14</v>
      </c>
      <c r="B21" s="31"/>
      <c r="C21" s="27" t="s">
        <v>1217</v>
      </c>
      <c r="D21" s="27" t="s">
        <v>1218</v>
      </c>
      <c r="E21" s="93" t="s">
        <v>626</v>
      </c>
      <c r="F21" s="59" t="s">
        <v>1212</v>
      </c>
      <c r="G21" s="27" t="s">
        <v>32</v>
      </c>
      <c r="H21" s="71" t="s">
        <v>85</v>
      </c>
      <c r="I21" s="71" t="s">
        <v>5</v>
      </c>
      <c r="J21" s="27" t="s">
        <v>1027</v>
      </c>
      <c r="K21" s="95">
        <v>50000</v>
      </c>
      <c r="L21" s="95">
        <v>31500</v>
      </c>
      <c r="M21" s="27" t="s">
        <v>728</v>
      </c>
      <c r="N21" s="71">
        <v>35000</v>
      </c>
      <c r="O21" s="27">
        <v>20</v>
      </c>
      <c r="P21" s="71">
        <v>35000</v>
      </c>
      <c r="Q21" s="93" t="s">
        <v>1214</v>
      </c>
      <c r="R21" s="79">
        <v>20</v>
      </c>
      <c r="S21" s="215" t="s">
        <v>1219</v>
      </c>
      <c r="T21" s="216" t="s">
        <v>1220</v>
      </c>
      <c r="U21" s="27">
        <v>478152341</v>
      </c>
    </row>
    <row r="22" spans="1:21" ht="30">
      <c r="A22" s="135">
        <v>15</v>
      </c>
      <c r="B22" s="31"/>
      <c r="C22" s="27" t="s">
        <v>1221</v>
      </c>
      <c r="D22" s="27" t="s">
        <v>1222</v>
      </c>
      <c r="E22" s="93" t="s">
        <v>626</v>
      </c>
      <c r="F22" s="59" t="s">
        <v>1212</v>
      </c>
      <c r="G22" s="27" t="s">
        <v>32</v>
      </c>
      <c r="H22" s="71" t="s">
        <v>33</v>
      </c>
      <c r="I22" s="71" t="s">
        <v>5</v>
      </c>
      <c r="J22" s="27" t="s">
        <v>1223</v>
      </c>
      <c r="K22" s="95">
        <v>50000</v>
      </c>
      <c r="L22" s="95">
        <v>31500</v>
      </c>
      <c r="M22" s="27" t="s">
        <v>728</v>
      </c>
      <c r="N22" s="71">
        <v>35000</v>
      </c>
      <c r="O22" s="27">
        <v>20</v>
      </c>
      <c r="P22" s="71">
        <v>35000</v>
      </c>
      <c r="Q22" s="93" t="s">
        <v>1214</v>
      </c>
      <c r="R22" s="79">
        <v>20</v>
      </c>
      <c r="S22" s="215" t="s">
        <v>1224</v>
      </c>
      <c r="T22" s="216" t="s">
        <v>1225</v>
      </c>
      <c r="U22" s="27">
        <v>478152343</v>
      </c>
    </row>
    <row r="23" spans="1:21" ht="30">
      <c r="A23" s="135">
        <v>16</v>
      </c>
      <c r="B23" s="31"/>
      <c r="C23" s="27" t="s">
        <v>1226</v>
      </c>
      <c r="D23" s="27" t="s">
        <v>1227</v>
      </c>
      <c r="E23" s="93" t="s">
        <v>1228</v>
      </c>
      <c r="F23" s="59" t="s">
        <v>1212</v>
      </c>
      <c r="G23" s="27" t="s">
        <v>32</v>
      </c>
      <c r="H23" s="71" t="s">
        <v>85</v>
      </c>
      <c r="I23" s="71" t="s">
        <v>6</v>
      </c>
      <c r="J23" s="27" t="s">
        <v>706</v>
      </c>
      <c r="K23" s="95">
        <v>50000</v>
      </c>
      <c r="L23" s="95">
        <v>31500</v>
      </c>
      <c r="M23" s="27" t="s">
        <v>728</v>
      </c>
      <c r="N23" s="71">
        <v>35000</v>
      </c>
      <c r="O23" s="27">
        <v>20</v>
      </c>
      <c r="P23" s="71">
        <v>35000</v>
      </c>
      <c r="Q23" s="93" t="s">
        <v>1214</v>
      </c>
      <c r="R23" s="79">
        <v>20</v>
      </c>
      <c r="S23" s="215" t="s">
        <v>1229</v>
      </c>
      <c r="T23" s="216" t="s">
        <v>1230</v>
      </c>
      <c r="U23" s="27">
        <v>478113777</v>
      </c>
    </row>
    <row r="24" spans="1:21" ht="30">
      <c r="A24" s="135">
        <v>17</v>
      </c>
      <c r="B24" s="31"/>
      <c r="C24" s="27" t="s">
        <v>1231</v>
      </c>
      <c r="D24" s="27" t="s">
        <v>688</v>
      </c>
      <c r="E24" s="93" t="s">
        <v>591</v>
      </c>
      <c r="F24" s="59" t="s">
        <v>1212</v>
      </c>
      <c r="G24" s="27" t="s">
        <v>32</v>
      </c>
      <c r="H24" s="71" t="s">
        <v>33</v>
      </c>
      <c r="I24" s="71" t="s">
        <v>6</v>
      </c>
      <c r="J24" s="27" t="s">
        <v>1027</v>
      </c>
      <c r="K24" s="95">
        <v>50000</v>
      </c>
      <c r="L24" s="95">
        <v>31500</v>
      </c>
      <c r="M24" s="27" t="s">
        <v>728</v>
      </c>
      <c r="N24" s="71">
        <v>35000</v>
      </c>
      <c r="O24" s="27">
        <v>20</v>
      </c>
      <c r="P24" s="71">
        <v>35000</v>
      </c>
      <c r="Q24" s="93" t="s">
        <v>1214</v>
      </c>
      <c r="R24" s="79">
        <v>20</v>
      </c>
      <c r="S24" s="215" t="s">
        <v>1232</v>
      </c>
      <c r="T24" s="216" t="s">
        <v>1233</v>
      </c>
      <c r="U24" s="27">
        <v>478152342</v>
      </c>
    </row>
    <row r="25" spans="1:21" ht="30">
      <c r="A25" s="135">
        <v>18</v>
      </c>
      <c r="B25" s="31"/>
      <c r="C25" s="27" t="s">
        <v>1234</v>
      </c>
      <c r="D25" s="27" t="s">
        <v>1235</v>
      </c>
      <c r="E25" s="93" t="s">
        <v>679</v>
      </c>
      <c r="F25" s="59" t="s">
        <v>1212</v>
      </c>
      <c r="G25" s="27" t="s">
        <v>32</v>
      </c>
      <c r="H25" s="71" t="s">
        <v>33</v>
      </c>
      <c r="I25" s="71" t="s">
        <v>6</v>
      </c>
      <c r="J25" s="27" t="s">
        <v>1027</v>
      </c>
      <c r="K25" s="95">
        <v>50000</v>
      </c>
      <c r="L25" s="95">
        <v>31500</v>
      </c>
      <c r="M25" s="27" t="s">
        <v>728</v>
      </c>
      <c r="N25" s="71">
        <v>35000</v>
      </c>
      <c r="O25" s="27">
        <v>20</v>
      </c>
      <c r="P25" s="71">
        <v>35000</v>
      </c>
      <c r="Q25" s="93" t="s">
        <v>1214</v>
      </c>
      <c r="R25" s="79">
        <v>20</v>
      </c>
      <c r="S25" s="215" t="s">
        <v>1236</v>
      </c>
      <c r="T25" s="216" t="s">
        <v>1237</v>
      </c>
      <c r="U25" s="27">
        <v>478152531</v>
      </c>
    </row>
    <row r="26" spans="1:21" ht="30">
      <c r="A26" s="135">
        <v>19</v>
      </c>
      <c r="B26" s="31"/>
      <c r="C26" s="27" t="s">
        <v>1238</v>
      </c>
      <c r="D26" s="27" t="s">
        <v>1239</v>
      </c>
      <c r="E26" s="93" t="s">
        <v>1240</v>
      </c>
      <c r="F26" s="59" t="s">
        <v>1212</v>
      </c>
      <c r="G26" s="27" t="s">
        <v>32</v>
      </c>
      <c r="H26" s="71" t="s">
        <v>33</v>
      </c>
      <c r="I26" s="71" t="s">
        <v>5</v>
      </c>
      <c r="J26" s="27" t="s">
        <v>1241</v>
      </c>
      <c r="K26" s="95">
        <v>50000</v>
      </c>
      <c r="L26" s="95">
        <v>31500</v>
      </c>
      <c r="M26" s="27" t="s">
        <v>728</v>
      </c>
      <c r="N26" s="71">
        <v>35000</v>
      </c>
      <c r="O26" s="27">
        <v>20</v>
      </c>
      <c r="P26" s="71">
        <v>35000</v>
      </c>
      <c r="Q26" s="93" t="s">
        <v>1214</v>
      </c>
      <c r="R26" s="79">
        <v>20</v>
      </c>
      <c r="S26" s="215" t="s">
        <v>1242</v>
      </c>
      <c r="T26" s="216" t="s">
        <v>1243</v>
      </c>
      <c r="U26" s="27">
        <v>199869932</v>
      </c>
    </row>
    <row r="27" spans="1:21" ht="30">
      <c r="A27" s="135">
        <v>20</v>
      </c>
      <c r="B27" s="31"/>
      <c r="C27" s="27" t="s">
        <v>1244</v>
      </c>
      <c r="D27" s="27" t="s">
        <v>1245</v>
      </c>
      <c r="E27" s="93" t="s">
        <v>1240</v>
      </c>
      <c r="F27" s="59" t="s">
        <v>1212</v>
      </c>
      <c r="G27" s="27" t="s">
        <v>32</v>
      </c>
      <c r="H27" s="71" t="s">
        <v>33</v>
      </c>
      <c r="I27" s="71" t="s">
        <v>5</v>
      </c>
      <c r="J27" s="27" t="s">
        <v>1246</v>
      </c>
      <c r="K27" s="95">
        <v>50000</v>
      </c>
      <c r="L27" s="95">
        <v>31500</v>
      </c>
      <c r="M27" s="27" t="s">
        <v>728</v>
      </c>
      <c r="N27" s="71">
        <v>35000</v>
      </c>
      <c r="O27" s="27">
        <v>20</v>
      </c>
      <c r="P27" s="71">
        <v>35000</v>
      </c>
      <c r="Q27" s="93" t="s">
        <v>1214</v>
      </c>
      <c r="R27" s="79">
        <v>20</v>
      </c>
      <c r="S27" s="215" t="s">
        <v>1247</v>
      </c>
      <c r="T27" s="216" t="s">
        <v>1248</v>
      </c>
      <c r="U27" s="27">
        <v>199869939</v>
      </c>
    </row>
    <row r="28" spans="1:21" ht="30">
      <c r="A28" s="135">
        <v>21</v>
      </c>
      <c r="B28" s="31"/>
      <c r="C28" s="27" t="s">
        <v>1249</v>
      </c>
      <c r="D28" s="27" t="s">
        <v>1250</v>
      </c>
      <c r="E28" s="93" t="s">
        <v>1251</v>
      </c>
      <c r="F28" s="59" t="s">
        <v>1212</v>
      </c>
      <c r="G28" s="27" t="s">
        <v>32</v>
      </c>
      <c r="H28" s="71" t="s">
        <v>33</v>
      </c>
      <c r="I28" s="71" t="s">
        <v>5</v>
      </c>
      <c r="J28" s="27" t="s">
        <v>1252</v>
      </c>
      <c r="K28" s="95">
        <v>50000</v>
      </c>
      <c r="L28" s="95">
        <v>31500</v>
      </c>
      <c r="M28" s="27" t="s">
        <v>728</v>
      </c>
      <c r="N28" s="71">
        <v>35000</v>
      </c>
      <c r="O28" s="27">
        <v>20</v>
      </c>
      <c r="P28" s="71">
        <v>35000</v>
      </c>
      <c r="Q28" s="93" t="s">
        <v>1214</v>
      </c>
      <c r="R28" s="79">
        <v>20</v>
      </c>
      <c r="S28" s="215" t="s">
        <v>1253</v>
      </c>
      <c r="T28" s="216" t="s">
        <v>1254</v>
      </c>
      <c r="U28" s="27">
        <v>199869978</v>
      </c>
    </row>
    <row r="29" spans="1:21" ht="30">
      <c r="A29" s="135">
        <v>22</v>
      </c>
      <c r="B29" s="31"/>
      <c r="C29" s="27" t="s">
        <v>1255</v>
      </c>
      <c r="D29" s="27" t="s">
        <v>1256</v>
      </c>
      <c r="E29" s="93" t="s">
        <v>1228</v>
      </c>
      <c r="F29" s="59" t="s">
        <v>1212</v>
      </c>
      <c r="G29" s="27" t="s">
        <v>32</v>
      </c>
      <c r="H29" s="71" t="s">
        <v>85</v>
      </c>
      <c r="I29" s="71" t="s">
        <v>6</v>
      </c>
      <c r="J29" s="27" t="s">
        <v>1027</v>
      </c>
      <c r="K29" s="95">
        <v>50000</v>
      </c>
      <c r="L29" s="95">
        <v>31500</v>
      </c>
      <c r="M29" s="27" t="s">
        <v>728</v>
      </c>
      <c r="N29" s="71">
        <v>35000</v>
      </c>
      <c r="O29" s="27">
        <v>20</v>
      </c>
      <c r="P29" s="71">
        <v>35000</v>
      </c>
      <c r="Q29" s="93" t="s">
        <v>1214</v>
      </c>
      <c r="R29" s="79">
        <v>20</v>
      </c>
      <c r="S29" s="215" t="s">
        <v>1257</v>
      </c>
      <c r="T29" s="216" t="s">
        <v>1258</v>
      </c>
      <c r="U29" s="27">
        <v>478113775</v>
      </c>
    </row>
    <row r="30" spans="1:21" ht="30">
      <c r="A30" s="135">
        <v>23</v>
      </c>
      <c r="B30" s="31"/>
      <c r="C30" s="27" t="s">
        <v>1259</v>
      </c>
      <c r="D30" s="27" t="s">
        <v>1238</v>
      </c>
      <c r="E30" s="93" t="s">
        <v>1228</v>
      </c>
      <c r="F30" s="59" t="s">
        <v>1212</v>
      </c>
      <c r="G30" s="27" t="s">
        <v>32</v>
      </c>
      <c r="H30" s="71" t="s">
        <v>33</v>
      </c>
      <c r="I30" s="71" t="s">
        <v>6</v>
      </c>
      <c r="J30" s="27" t="s">
        <v>1027</v>
      </c>
      <c r="K30" s="95">
        <v>50000</v>
      </c>
      <c r="L30" s="95">
        <v>31500</v>
      </c>
      <c r="M30" s="27" t="s">
        <v>728</v>
      </c>
      <c r="N30" s="71">
        <v>35000</v>
      </c>
      <c r="O30" s="27">
        <v>20</v>
      </c>
      <c r="P30" s="71">
        <v>35000</v>
      </c>
      <c r="Q30" s="93" t="s">
        <v>1214</v>
      </c>
      <c r="R30" s="79">
        <v>20</v>
      </c>
      <c r="S30" s="215" t="s">
        <v>1260</v>
      </c>
      <c r="T30" s="216" t="s">
        <v>1261</v>
      </c>
      <c r="U30" s="27">
        <v>199923132</v>
      </c>
    </row>
    <row r="31" spans="1:21" ht="30">
      <c r="A31" s="135">
        <v>24</v>
      </c>
      <c r="B31" s="31"/>
      <c r="C31" s="27" t="s">
        <v>1262</v>
      </c>
      <c r="D31" s="27" t="s">
        <v>1263</v>
      </c>
      <c r="E31" s="93" t="s">
        <v>1264</v>
      </c>
      <c r="F31" s="59" t="s">
        <v>1212</v>
      </c>
      <c r="G31" s="27" t="s">
        <v>32</v>
      </c>
      <c r="H31" s="71" t="s">
        <v>33</v>
      </c>
      <c r="I31" s="71" t="s">
        <v>6</v>
      </c>
      <c r="J31" s="27" t="s">
        <v>1027</v>
      </c>
      <c r="K31" s="95">
        <v>50000</v>
      </c>
      <c r="L31" s="95">
        <v>31500</v>
      </c>
      <c r="M31" s="27" t="s">
        <v>728</v>
      </c>
      <c r="N31" s="71">
        <v>35000</v>
      </c>
      <c r="O31" s="27">
        <v>20</v>
      </c>
      <c r="P31" s="71">
        <v>35000</v>
      </c>
      <c r="Q31" s="93" t="s">
        <v>1214</v>
      </c>
      <c r="R31" s="79">
        <v>20</v>
      </c>
      <c r="S31" s="215" t="s">
        <v>1265</v>
      </c>
      <c r="T31" s="216" t="s">
        <v>1266</v>
      </c>
      <c r="U31" s="27">
        <v>199869937</v>
      </c>
    </row>
    <row r="32" spans="1:21" ht="30">
      <c r="A32" s="135">
        <v>25</v>
      </c>
      <c r="B32" s="31"/>
      <c r="C32" s="27" t="s">
        <v>1267</v>
      </c>
      <c r="D32" s="27" t="s">
        <v>1268</v>
      </c>
      <c r="E32" s="93" t="s">
        <v>1264</v>
      </c>
      <c r="F32" s="59" t="s">
        <v>1212</v>
      </c>
      <c r="G32" s="27" t="s">
        <v>32</v>
      </c>
      <c r="H32" s="71" t="s">
        <v>33</v>
      </c>
      <c r="I32" s="71" t="s">
        <v>6</v>
      </c>
      <c r="J32" s="27" t="s">
        <v>1027</v>
      </c>
      <c r="K32" s="95">
        <v>50000</v>
      </c>
      <c r="L32" s="95">
        <v>31500</v>
      </c>
      <c r="M32" s="27" t="s">
        <v>728</v>
      </c>
      <c r="N32" s="71">
        <v>35000</v>
      </c>
      <c r="O32" s="27">
        <v>20</v>
      </c>
      <c r="P32" s="71">
        <v>35000</v>
      </c>
      <c r="Q32" s="93" t="s">
        <v>1214</v>
      </c>
      <c r="R32" s="79">
        <v>20</v>
      </c>
      <c r="S32" s="215" t="s">
        <v>1269</v>
      </c>
      <c r="T32" s="216" t="s">
        <v>1270</v>
      </c>
      <c r="U32" s="27">
        <v>478152462</v>
      </c>
    </row>
    <row r="33" spans="1:21" ht="30">
      <c r="A33" s="135">
        <v>26</v>
      </c>
      <c r="B33" s="31"/>
      <c r="C33" s="27" t="s">
        <v>1271</v>
      </c>
      <c r="D33" s="27" t="s">
        <v>1272</v>
      </c>
      <c r="E33" s="93" t="s">
        <v>1273</v>
      </c>
      <c r="F33" s="59" t="s">
        <v>1212</v>
      </c>
      <c r="G33" s="27" t="s">
        <v>32</v>
      </c>
      <c r="H33" s="71" t="s">
        <v>33</v>
      </c>
      <c r="I33" s="71" t="s">
        <v>6</v>
      </c>
      <c r="J33" s="27" t="s">
        <v>1027</v>
      </c>
      <c r="K33" s="95">
        <v>50000</v>
      </c>
      <c r="L33" s="95">
        <v>31500</v>
      </c>
      <c r="M33" s="27" t="s">
        <v>728</v>
      </c>
      <c r="N33" s="71">
        <v>35000</v>
      </c>
      <c r="O33" s="27">
        <v>20</v>
      </c>
      <c r="P33" s="71">
        <v>35000</v>
      </c>
      <c r="Q33" s="93" t="s">
        <v>1214</v>
      </c>
      <c r="R33" s="79">
        <v>20</v>
      </c>
      <c r="S33" s="215" t="s">
        <v>1274</v>
      </c>
      <c r="T33" s="216" t="s">
        <v>1275</v>
      </c>
      <c r="U33" s="27">
        <v>199869938</v>
      </c>
    </row>
    <row r="34" spans="1:21" ht="89.25">
      <c r="A34" s="135">
        <v>27</v>
      </c>
      <c r="B34" s="31"/>
      <c r="C34" s="27" t="s">
        <v>1276</v>
      </c>
      <c r="D34" s="27" t="s">
        <v>1277</v>
      </c>
      <c r="E34" s="93" t="s">
        <v>1278</v>
      </c>
      <c r="F34" s="59" t="s">
        <v>1212</v>
      </c>
      <c r="G34" s="27" t="s">
        <v>32</v>
      </c>
      <c r="H34" s="71" t="s">
        <v>33</v>
      </c>
      <c r="I34" s="71" t="s">
        <v>6</v>
      </c>
      <c r="J34" s="27" t="s">
        <v>1027</v>
      </c>
      <c r="K34" s="95">
        <v>50000</v>
      </c>
      <c r="L34" s="95">
        <v>31500</v>
      </c>
      <c r="M34" s="27" t="s">
        <v>728</v>
      </c>
      <c r="N34" s="71">
        <v>35000</v>
      </c>
      <c r="O34" s="27">
        <v>20</v>
      </c>
      <c r="P34" s="71">
        <v>35000</v>
      </c>
      <c r="Q34" s="93" t="s">
        <v>1214</v>
      </c>
      <c r="R34" s="79">
        <v>20</v>
      </c>
      <c r="S34" s="215" t="s">
        <v>1279</v>
      </c>
      <c r="T34" s="216" t="s">
        <v>1280</v>
      </c>
      <c r="U34" s="27">
        <v>478152340</v>
      </c>
    </row>
    <row r="35" spans="1:21" ht="63.75">
      <c r="A35" s="135">
        <v>28</v>
      </c>
      <c r="B35" s="31"/>
      <c r="C35" s="27" t="s">
        <v>1281</v>
      </c>
      <c r="D35" s="27" t="s">
        <v>1271</v>
      </c>
      <c r="E35" s="93" t="s">
        <v>1282</v>
      </c>
      <c r="F35" s="59" t="s">
        <v>1212</v>
      </c>
      <c r="G35" s="27" t="s">
        <v>32</v>
      </c>
      <c r="H35" s="71" t="s">
        <v>33</v>
      </c>
      <c r="I35" s="71" t="s">
        <v>6</v>
      </c>
      <c r="J35" s="27" t="s">
        <v>1027</v>
      </c>
      <c r="K35" s="95">
        <v>50000</v>
      </c>
      <c r="L35" s="95">
        <v>31500</v>
      </c>
      <c r="M35" s="27" t="s">
        <v>728</v>
      </c>
      <c r="N35" s="71">
        <v>35000</v>
      </c>
      <c r="O35" s="27">
        <v>20</v>
      </c>
      <c r="P35" s="71">
        <v>35000</v>
      </c>
      <c r="Q35" s="93" t="s">
        <v>1214</v>
      </c>
      <c r="R35" s="79">
        <v>20</v>
      </c>
      <c r="S35" s="215" t="s">
        <v>1283</v>
      </c>
      <c r="T35" s="216" t="s">
        <v>1284</v>
      </c>
      <c r="U35" s="27">
        <v>199869935</v>
      </c>
    </row>
    <row r="36" spans="1:21" ht="30">
      <c r="A36" s="135">
        <v>29</v>
      </c>
      <c r="B36" s="31"/>
      <c r="C36" s="27" t="s">
        <v>1285</v>
      </c>
      <c r="D36" s="27" t="s">
        <v>1286</v>
      </c>
      <c r="E36" s="93" t="s">
        <v>1287</v>
      </c>
      <c r="F36" s="59" t="s">
        <v>1212</v>
      </c>
      <c r="G36" s="27" t="s">
        <v>32</v>
      </c>
      <c r="H36" s="71" t="s">
        <v>33</v>
      </c>
      <c r="I36" s="71" t="s">
        <v>6</v>
      </c>
      <c r="J36" s="27" t="s">
        <v>1027</v>
      </c>
      <c r="K36" s="95">
        <v>50000</v>
      </c>
      <c r="L36" s="95">
        <v>31500</v>
      </c>
      <c r="M36" s="27" t="s">
        <v>728</v>
      </c>
      <c r="N36" s="71">
        <v>35000</v>
      </c>
      <c r="O36" s="27">
        <v>20</v>
      </c>
      <c r="P36" s="71">
        <v>35000</v>
      </c>
      <c r="Q36" s="93" t="s">
        <v>1214</v>
      </c>
      <c r="R36" s="79">
        <v>20</v>
      </c>
      <c r="S36" s="215" t="s">
        <v>1288</v>
      </c>
      <c r="T36" s="216" t="s">
        <v>1289</v>
      </c>
      <c r="U36" s="27">
        <v>199923131</v>
      </c>
    </row>
    <row r="37" spans="1:21" ht="45">
      <c r="A37" s="135">
        <v>30</v>
      </c>
      <c r="B37" s="31"/>
      <c r="C37" s="27" t="s">
        <v>1290</v>
      </c>
      <c r="D37" s="27" t="s">
        <v>1291</v>
      </c>
      <c r="E37" s="93" t="s">
        <v>1292</v>
      </c>
      <c r="F37" s="59" t="s">
        <v>1212</v>
      </c>
      <c r="G37" s="27" t="s">
        <v>565</v>
      </c>
      <c r="H37" s="71" t="s">
        <v>33</v>
      </c>
      <c r="I37" s="71" t="s">
        <v>5</v>
      </c>
      <c r="J37" s="27" t="s">
        <v>1293</v>
      </c>
      <c r="K37" s="95">
        <v>50000</v>
      </c>
      <c r="L37" s="95">
        <v>31500</v>
      </c>
      <c r="M37" s="27" t="s">
        <v>728</v>
      </c>
      <c r="N37" s="71">
        <v>35000</v>
      </c>
      <c r="O37" s="27">
        <v>20</v>
      </c>
      <c r="P37" s="71">
        <v>35000</v>
      </c>
      <c r="Q37" s="93" t="s">
        <v>1214</v>
      </c>
      <c r="R37" s="79">
        <v>20</v>
      </c>
      <c r="S37" s="215" t="s">
        <v>1294</v>
      </c>
      <c r="T37" s="216" t="s">
        <v>1295</v>
      </c>
      <c r="U37" s="27">
        <v>478152453</v>
      </c>
    </row>
    <row r="38" spans="1:21" ht="30">
      <c r="A38" s="135">
        <v>31</v>
      </c>
      <c r="B38" s="31"/>
      <c r="C38" s="71" t="s">
        <v>1531</v>
      </c>
      <c r="D38" s="71" t="s">
        <v>1532</v>
      </c>
      <c r="E38" s="71" t="s">
        <v>597</v>
      </c>
      <c r="F38" s="168" t="s">
        <v>44</v>
      </c>
      <c r="G38" s="71" t="s">
        <v>32</v>
      </c>
      <c r="H38" s="126" t="s">
        <v>33</v>
      </c>
      <c r="I38" s="126" t="s">
        <v>6</v>
      </c>
      <c r="J38" s="71" t="s">
        <v>1533</v>
      </c>
      <c r="K38" s="31">
        <v>50000</v>
      </c>
      <c r="L38" s="31">
        <v>31500</v>
      </c>
      <c r="M38" s="79" t="s">
        <v>1534</v>
      </c>
      <c r="N38" s="71">
        <v>35000</v>
      </c>
      <c r="O38" s="31">
        <v>20</v>
      </c>
      <c r="P38" s="71">
        <v>35000</v>
      </c>
      <c r="Q38" s="31" t="s">
        <v>1535</v>
      </c>
      <c r="R38" s="31">
        <v>20</v>
      </c>
      <c r="S38" s="215" t="s">
        <v>1536</v>
      </c>
      <c r="T38" s="215" t="s">
        <v>1537</v>
      </c>
      <c r="U38" s="349" t="s">
        <v>1538</v>
      </c>
    </row>
    <row r="39" spans="1:21" ht="45">
      <c r="A39" s="135">
        <v>32</v>
      </c>
      <c r="B39" s="31"/>
      <c r="C39" s="71" t="s">
        <v>1539</v>
      </c>
      <c r="D39" s="71" t="s">
        <v>1540</v>
      </c>
      <c r="E39" s="71" t="s">
        <v>1541</v>
      </c>
      <c r="F39" s="168" t="s">
        <v>44</v>
      </c>
      <c r="G39" s="71" t="s">
        <v>32</v>
      </c>
      <c r="H39" s="126" t="s">
        <v>33</v>
      </c>
      <c r="I39" s="126" t="s">
        <v>6</v>
      </c>
      <c r="J39" s="71" t="s">
        <v>1542</v>
      </c>
      <c r="K39" s="31">
        <v>50000</v>
      </c>
      <c r="L39" s="31">
        <v>31500</v>
      </c>
      <c r="M39" s="79" t="s">
        <v>1534</v>
      </c>
      <c r="N39" s="71">
        <v>35000</v>
      </c>
      <c r="O39" s="31">
        <v>20</v>
      </c>
      <c r="P39" s="71">
        <v>35000</v>
      </c>
      <c r="Q39" s="31" t="s">
        <v>1535</v>
      </c>
      <c r="R39" s="31">
        <v>20</v>
      </c>
      <c r="S39" s="215" t="s">
        <v>1543</v>
      </c>
      <c r="T39" s="215" t="s">
        <v>1544</v>
      </c>
      <c r="U39" s="349" t="s">
        <v>1545</v>
      </c>
    </row>
    <row r="40" spans="1:21" ht="60">
      <c r="A40" s="135">
        <v>33</v>
      </c>
      <c r="B40" s="31"/>
      <c r="C40" s="79" t="s">
        <v>1546</v>
      </c>
      <c r="D40" s="79" t="s">
        <v>1547</v>
      </c>
      <c r="E40" s="79" t="s">
        <v>1541</v>
      </c>
      <c r="F40" s="168" t="s">
        <v>44</v>
      </c>
      <c r="G40" s="79" t="s">
        <v>565</v>
      </c>
      <c r="H40" s="126" t="s">
        <v>33</v>
      </c>
      <c r="I40" s="126" t="s">
        <v>6</v>
      </c>
      <c r="J40" s="79" t="s">
        <v>1548</v>
      </c>
      <c r="K40" s="31">
        <v>200000</v>
      </c>
      <c r="L40" s="31">
        <v>126000</v>
      </c>
      <c r="M40" s="79" t="s">
        <v>1534</v>
      </c>
      <c r="N40" s="71">
        <v>140000</v>
      </c>
      <c r="O40" s="31">
        <v>20</v>
      </c>
      <c r="P40" s="71">
        <v>140000</v>
      </c>
      <c r="Q40" s="31" t="s">
        <v>1535</v>
      </c>
      <c r="R40" s="31">
        <v>20</v>
      </c>
      <c r="S40" s="350" t="s">
        <v>1549</v>
      </c>
      <c r="T40" s="350" t="s">
        <v>1550</v>
      </c>
      <c r="U40" s="351" t="s">
        <v>1551</v>
      </c>
    </row>
    <row r="41" spans="1:21" ht="45">
      <c r="A41" s="135">
        <v>34</v>
      </c>
      <c r="B41" s="31"/>
      <c r="C41" s="168" t="s">
        <v>647</v>
      </c>
      <c r="D41" s="168" t="s">
        <v>648</v>
      </c>
      <c r="E41" s="168" t="s">
        <v>649</v>
      </c>
      <c r="F41" s="168" t="s">
        <v>44</v>
      </c>
      <c r="G41" s="168" t="s">
        <v>565</v>
      </c>
      <c r="H41" s="126" t="s">
        <v>33</v>
      </c>
      <c r="I41" s="92" t="s">
        <v>5</v>
      </c>
      <c r="J41" s="168" t="s">
        <v>586</v>
      </c>
      <c r="K41" s="31">
        <v>0</v>
      </c>
      <c r="L41" s="31">
        <v>13500</v>
      </c>
      <c r="M41" s="31" t="s">
        <v>728</v>
      </c>
      <c r="N41" s="352">
        <v>15000</v>
      </c>
      <c r="O41" s="31">
        <v>20</v>
      </c>
      <c r="P41" s="352">
        <v>15000</v>
      </c>
      <c r="Q41" s="31" t="s">
        <v>1552</v>
      </c>
      <c r="R41" s="352">
        <v>20</v>
      </c>
      <c r="S41" s="167" t="s">
        <v>650</v>
      </c>
      <c r="T41" s="167" t="s">
        <v>651</v>
      </c>
      <c r="U41" s="353" t="s">
        <v>1553</v>
      </c>
    </row>
    <row r="42" spans="1:21" ht="45">
      <c r="A42" s="135">
        <v>35</v>
      </c>
      <c r="B42" s="31"/>
      <c r="C42" s="168" t="s">
        <v>664</v>
      </c>
      <c r="D42" s="168" t="s">
        <v>665</v>
      </c>
      <c r="E42" s="168" t="s">
        <v>608</v>
      </c>
      <c r="F42" s="168" t="s">
        <v>44</v>
      </c>
      <c r="G42" s="168" t="s">
        <v>32</v>
      </c>
      <c r="H42" s="126" t="s">
        <v>33</v>
      </c>
      <c r="I42" s="126" t="s">
        <v>6</v>
      </c>
      <c r="J42" s="168" t="s">
        <v>615</v>
      </c>
      <c r="K42" s="31">
        <v>0</v>
      </c>
      <c r="L42" s="31">
        <v>13500</v>
      </c>
      <c r="M42" s="31" t="s">
        <v>728</v>
      </c>
      <c r="N42" s="352">
        <v>15000</v>
      </c>
      <c r="O42" s="31">
        <v>20</v>
      </c>
      <c r="P42" s="352">
        <v>15000</v>
      </c>
      <c r="Q42" s="31" t="s">
        <v>1552</v>
      </c>
      <c r="R42" s="352">
        <v>20</v>
      </c>
      <c r="S42" s="167" t="s">
        <v>666</v>
      </c>
      <c r="T42" s="167" t="s">
        <v>667</v>
      </c>
      <c r="U42" s="353" t="s">
        <v>1554</v>
      </c>
    </row>
    <row r="43" spans="1:21" ht="30">
      <c r="A43" s="135">
        <v>36</v>
      </c>
      <c r="B43" s="31"/>
      <c r="C43" s="168" t="s">
        <v>589</v>
      </c>
      <c r="D43" s="168" t="s">
        <v>590</v>
      </c>
      <c r="E43" s="168" t="s">
        <v>591</v>
      </c>
      <c r="F43" s="168" t="s">
        <v>44</v>
      </c>
      <c r="G43" s="168" t="s">
        <v>32</v>
      </c>
      <c r="H43" s="126" t="s">
        <v>33</v>
      </c>
      <c r="I43" s="126" t="s">
        <v>6</v>
      </c>
      <c r="J43" s="168" t="s">
        <v>592</v>
      </c>
      <c r="K43" s="31">
        <v>0</v>
      </c>
      <c r="L43" s="31">
        <v>13500</v>
      </c>
      <c r="M43" s="31" t="s">
        <v>728</v>
      </c>
      <c r="N43" s="352">
        <v>15000</v>
      </c>
      <c r="O43" s="31">
        <v>20</v>
      </c>
      <c r="P43" s="352">
        <v>15000</v>
      </c>
      <c r="Q43" s="31" t="s">
        <v>1552</v>
      </c>
      <c r="R43" s="352">
        <v>20</v>
      </c>
      <c r="S43" s="167" t="s">
        <v>593</v>
      </c>
      <c r="T43" s="167" t="s">
        <v>594</v>
      </c>
      <c r="U43" s="353" t="s">
        <v>1555</v>
      </c>
    </row>
    <row r="44" spans="1:21" ht="30">
      <c r="A44" s="135">
        <v>37</v>
      </c>
      <c r="B44" s="31"/>
      <c r="C44" s="168" t="s">
        <v>963</v>
      </c>
      <c r="D44" s="168" t="s">
        <v>964</v>
      </c>
      <c r="E44" s="168" t="s">
        <v>965</v>
      </c>
      <c r="F44" s="168" t="s">
        <v>44</v>
      </c>
      <c r="G44" s="168" t="s">
        <v>32</v>
      </c>
      <c r="H44" s="126" t="s">
        <v>33</v>
      </c>
      <c r="I44" s="126" t="s">
        <v>6</v>
      </c>
      <c r="J44" s="168"/>
      <c r="K44" s="31">
        <v>0</v>
      </c>
      <c r="L44" s="31">
        <v>13500</v>
      </c>
      <c r="M44" s="31" t="s">
        <v>728</v>
      </c>
      <c r="N44" s="352">
        <v>15000</v>
      </c>
      <c r="O44" s="31">
        <v>20</v>
      </c>
      <c r="P44" s="352">
        <v>15000</v>
      </c>
      <c r="Q44" s="31" t="s">
        <v>1552</v>
      </c>
      <c r="R44" s="352">
        <v>20</v>
      </c>
      <c r="S44" s="167" t="s">
        <v>966</v>
      </c>
      <c r="T44" s="167" t="s">
        <v>967</v>
      </c>
      <c r="U44" s="353" t="s">
        <v>1555</v>
      </c>
    </row>
    <row r="45" spans="1:21" ht="30">
      <c r="A45" s="135">
        <v>38</v>
      </c>
      <c r="B45" s="31"/>
      <c r="C45" s="168" t="s">
        <v>981</v>
      </c>
      <c r="D45" s="168" t="s">
        <v>982</v>
      </c>
      <c r="E45" s="168" t="s">
        <v>733</v>
      </c>
      <c r="F45" s="168" t="s">
        <v>44</v>
      </c>
      <c r="G45" s="168" t="s">
        <v>32</v>
      </c>
      <c r="H45" s="354" t="s">
        <v>1556</v>
      </c>
      <c r="I45" s="126" t="s">
        <v>6</v>
      </c>
      <c r="J45" s="168" t="s">
        <v>839</v>
      </c>
      <c r="K45" s="31">
        <v>0</v>
      </c>
      <c r="L45" s="31">
        <v>13500</v>
      </c>
      <c r="M45" s="31" t="s">
        <v>728</v>
      </c>
      <c r="N45" s="352">
        <v>15000</v>
      </c>
      <c r="O45" s="31">
        <v>20</v>
      </c>
      <c r="P45" s="352">
        <v>15000</v>
      </c>
      <c r="Q45" s="31" t="s">
        <v>1552</v>
      </c>
      <c r="R45" s="352">
        <v>20</v>
      </c>
      <c r="S45" s="167" t="s">
        <v>983</v>
      </c>
      <c r="T45" s="167" t="s">
        <v>984</v>
      </c>
      <c r="U45" s="353" t="s">
        <v>1557</v>
      </c>
    </row>
    <row r="46" spans="1:21" ht="30">
      <c r="A46" s="135">
        <v>39</v>
      </c>
      <c r="B46" s="31"/>
      <c r="C46" s="168" t="s">
        <v>776</v>
      </c>
      <c r="D46" s="168" t="s">
        <v>777</v>
      </c>
      <c r="E46" s="168" t="s">
        <v>778</v>
      </c>
      <c r="F46" s="168" t="s">
        <v>44</v>
      </c>
      <c r="G46" s="168" t="s">
        <v>32</v>
      </c>
      <c r="H46" s="126" t="s">
        <v>33</v>
      </c>
      <c r="I46" s="126" t="s">
        <v>6</v>
      </c>
      <c r="J46" s="168" t="s">
        <v>779</v>
      </c>
      <c r="K46" s="31">
        <v>0</v>
      </c>
      <c r="L46" s="31">
        <v>13500</v>
      </c>
      <c r="M46" s="31" t="s">
        <v>728</v>
      </c>
      <c r="N46" s="352">
        <v>15000</v>
      </c>
      <c r="O46" s="31">
        <v>20</v>
      </c>
      <c r="P46" s="352">
        <v>15000</v>
      </c>
      <c r="Q46" s="31" t="s">
        <v>1552</v>
      </c>
      <c r="R46" s="352">
        <v>20</v>
      </c>
      <c r="S46" s="167" t="s">
        <v>780</v>
      </c>
      <c r="T46" s="167" t="s">
        <v>781</v>
      </c>
      <c r="U46" s="353" t="s">
        <v>1558</v>
      </c>
    </row>
    <row r="47" spans="1:21" ht="30">
      <c r="A47" s="135">
        <v>40</v>
      </c>
      <c r="B47" s="31"/>
      <c r="C47" s="168" t="s">
        <v>788</v>
      </c>
      <c r="D47" s="168" t="s">
        <v>789</v>
      </c>
      <c r="E47" s="168" t="s">
        <v>778</v>
      </c>
      <c r="F47" s="168" t="s">
        <v>44</v>
      </c>
      <c r="G47" s="168" t="s">
        <v>32</v>
      </c>
      <c r="H47" s="126" t="s">
        <v>33</v>
      </c>
      <c r="I47" s="92" t="s">
        <v>5</v>
      </c>
      <c r="J47" s="168" t="s">
        <v>779</v>
      </c>
      <c r="K47" s="31">
        <v>0</v>
      </c>
      <c r="L47" s="31">
        <v>13500</v>
      </c>
      <c r="M47" s="31" t="s">
        <v>728</v>
      </c>
      <c r="N47" s="352">
        <v>15000</v>
      </c>
      <c r="O47" s="31">
        <v>20</v>
      </c>
      <c r="P47" s="352">
        <v>15000</v>
      </c>
      <c r="Q47" s="31" t="s">
        <v>1552</v>
      </c>
      <c r="R47" s="352">
        <v>20</v>
      </c>
      <c r="S47" s="167" t="s">
        <v>790</v>
      </c>
      <c r="T47" s="167" t="s">
        <v>791</v>
      </c>
      <c r="U47" s="353" t="s">
        <v>1559</v>
      </c>
    </row>
    <row r="48" spans="1:21" ht="30">
      <c r="A48" s="135">
        <v>41</v>
      </c>
      <c r="B48" s="31"/>
      <c r="C48" s="168" t="s">
        <v>792</v>
      </c>
      <c r="D48" s="168" t="s">
        <v>793</v>
      </c>
      <c r="E48" s="168" t="s">
        <v>778</v>
      </c>
      <c r="F48" s="168" t="s">
        <v>44</v>
      </c>
      <c r="G48" s="168" t="s">
        <v>32</v>
      </c>
      <c r="H48" s="126" t="s">
        <v>33</v>
      </c>
      <c r="I48" s="92" t="s">
        <v>5</v>
      </c>
      <c r="J48" s="168" t="s">
        <v>779</v>
      </c>
      <c r="K48" s="31">
        <v>0</v>
      </c>
      <c r="L48" s="31">
        <v>13500</v>
      </c>
      <c r="M48" s="31" t="s">
        <v>728</v>
      </c>
      <c r="N48" s="352">
        <v>15000</v>
      </c>
      <c r="O48" s="31">
        <v>20</v>
      </c>
      <c r="P48" s="352">
        <v>15000</v>
      </c>
      <c r="Q48" s="31" t="s">
        <v>1552</v>
      </c>
      <c r="R48" s="352">
        <v>20</v>
      </c>
      <c r="S48" s="167" t="s">
        <v>794</v>
      </c>
      <c r="T48" s="167" t="s">
        <v>795</v>
      </c>
      <c r="U48" s="353" t="s">
        <v>1560</v>
      </c>
    </row>
    <row r="49" spans="1:21" ht="30">
      <c r="A49" s="135">
        <v>42</v>
      </c>
      <c r="B49" s="31"/>
      <c r="C49" s="168" t="s">
        <v>796</v>
      </c>
      <c r="D49" s="168" t="s">
        <v>725</v>
      </c>
      <c r="E49" s="168" t="s">
        <v>778</v>
      </c>
      <c r="F49" s="168" t="s">
        <v>44</v>
      </c>
      <c r="G49" s="168" t="s">
        <v>32</v>
      </c>
      <c r="H49" s="126" t="s">
        <v>33</v>
      </c>
      <c r="I49" s="92" t="s">
        <v>5</v>
      </c>
      <c r="J49" s="168" t="s">
        <v>779</v>
      </c>
      <c r="K49" s="31">
        <v>0</v>
      </c>
      <c r="L49" s="31">
        <v>13500</v>
      </c>
      <c r="M49" s="31" t="s">
        <v>728</v>
      </c>
      <c r="N49" s="352">
        <v>15000</v>
      </c>
      <c r="O49" s="31">
        <v>20</v>
      </c>
      <c r="P49" s="352">
        <v>15000</v>
      </c>
      <c r="Q49" s="31" t="s">
        <v>1552</v>
      </c>
      <c r="R49" s="352">
        <v>20</v>
      </c>
      <c r="S49" s="167" t="s">
        <v>797</v>
      </c>
      <c r="T49" s="167" t="s">
        <v>798</v>
      </c>
      <c r="U49" s="353" t="s">
        <v>1561</v>
      </c>
    </row>
    <row r="50" spans="1:21" ht="30">
      <c r="A50" s="135">
        <v>43</v>
      </c>
      <c r="B50" s="31"/>
      <c r="C50" s="168" t="s">
        <v>819</v>
      </c>
      <c r="D50" s="168" t="s">
        <v>820</v>
      </c>
      <c r="E50" s="168" t="s">
        <v>733</v>
      </c>
      <c r="F50" s="168" t="s">
        <v>44</v>
      </c>
      <c r="G50" s="168" t="s">
        <v>32</v>
      </c>
      <c r="H50" s="126" t="s">
        <v>33</v>
      </c>
      <c r="I50" s="126" t="s">
        <v>6</v>
      </c>
      <c r="J50" s="168" t="s">
        <v>739</v>
      </c>
      <c r="K50" s="31">
        <v>0</v>
      </c>
      <c r="L50" s="31">
        <v>13500</v>
      </c>
      <c r="M50" s="31" t="s">
        <v>728</v>
      </c>
      <c r="N50" s="352">
        <v>15000</v>
      </c>
      <c r="O50" s="31">
        <v>20</v>
      </c>
      <c r="P50" s="352">
        <v>15000</v>
      </c>
      <c r="Q50" s="31" t="s">
        <v>1552</v>
      </c>
      <c r="R50" s="352">
        <v>20</v>
      </c>
      <c r="S50" s="167" t="s">
        <v>821</v>
      </c>
      <c r="T50" s="167" t="s">
        <v>822</v>
      </c>
      <c r="U50" s="353" t="s">
        <v>1562</v>
      </c>
    </row>
    <row r="51" spans="1:21" ht="30">
      <c r="A51" s="135">
        <v>44</v>
      </c>
      <c r="B51" s="31"/>
      <c r="C51" s="168" t="s">
        <v>867</v>
      </c>
      <c r="D51" s="168" t="s">
        <v>868</v>
      </c>
      <c r="E51" s="168" t="s">
        <v>733</v>
      </c>
      <c r="F51" s="168" t="s">
        <v>44</v>
      </c>
      <c r="G51" s="168" t="s">
        <v>32</v>
      </c>
      <c r="H51" s="354" t="s">
        <v>1556</v>
      </c>
      <c r="I51" s="126" t="s">
        <v>6</v>
      </c>
      <c r="J51" s="168" t="s">
        <v>727</v>
      </c>
      <c r="K51" s="31">
        <v>0</v>
      </c>
      <c r="L51" s="31">
        <v>13500</v>
      </c>
      <c r="M51" s="31" t="s">
        <v>728</v>
      </c>
      <c r="N51" s="352">
        <v>15000</v>
      </c>
      <c r="O51" s="31">
        <v>20</v>
      </c>
      <c r="P51" s="352">
        <v>15000</v>
      </c>
      <c r="Q51" s="31" t="s">
        <v>1552</v>
      </c>
      <c r="R51" s="352">
        <v>20</v>
      </c>
      <c r="S51" s="167" t="s">
        <v>869</v>
      </c>
      <c r="T51" s="167" t="s">
        <v>870</v>
      </c>
      <c r="U51" s="353" t="s">
        <v>1563</v>
      </c>
    </row>
    <row r="52" spans="1:21" ht="30">
      <c r="A52" s="135">
        <v>45</v>
      </c>
      <c r="B52" s="31"/>
      <c r="C52" s="168" t="s">
        <v>921</v>
      </c>
      <c r="D52" s="168" t="s">
        <v>922</v>
      </c>
      <c r="E52" s="168" t="s">
        <v>923</v>
      </c>
      <c r="F52" s="168" t="s">
        <v>44</v>
      </c>
      <c r="G52" s="168" t="s">
        <v>32</v>
      </c>
      <c r="H52" s="126" t="s">
        <v>33</v>
      </c>
      <c r="I52" s="92" t="s">
        <v>5</v>
      </c>
      <c r="J52" s="168" t="s">
        <v>924</v>
      </c>
      <c r="K52" s="31">
        <v>0</v>
      </c>
      <c r="L52" s="31">
        <v>13500</v>
      </c>
      <c r="M52" s="31" t="s">
        <v>728</v>
      </c>
      <c r="N52" s="352">
        <v>15000</v>
      </c>
      <c r="O52" s="31">
        <v>20</v>
      </c>
      <c r="P52" s="352">
        <v>15000</v>
      </c>
      <c r="Q52" s="31" t="s">
        <v>1552</v>
      </c>
      <c r="R52" s="352">
        <v>20</v>
      </c>
      <c r="S52" s="167" t="s">
        <v>925</v>
      </c>
      <c r="T52" s="167" t="s">
        <v>926</v>
      </c>
      <c r="U52" s="353" t="s">
        <v>1564</v>
      </c>
    </row>
    <row r="53" spans="1:21" ht="30">
      <c r="A53" s="135">
        <v>46</v>
      </c>
      <c r="B53" s="31"/>
      <c r="C53" s="168" t="s">
        <v>959</v>
      </c>
      <c r="D53" s="168" t="s">
        <v>960</v>
      </c>
      <c r="E53" s="168" t="s">
        <v>913</v>
      </c>
      <c r="F53" s="168" t="s">
        <v>44</v>
      </c>
      <c r="G53" s="168" t="s">
        <v>32</v>
      </c>
      <c r="H53" s="354" t="s">
        <v>1556</v>
      </c>
      <c r="I53" s="92" t="s">
        <v>5</v>
      </c>
      <c r="J53" s="168" t="s">
        <v>956</v>
      </c>
      <c r="K53" s="31">
        <v>0</v>
      </c>
      <c r="L53" s="31">
        <v>13500</v>
      </c>
      <c r="M53" s="31" t="s">
        <v>728</v>
      </c>
      <c r="N53" s="352">
        <v>15000</v>
      </c>
      <c r="O53" s="31">
        <v>20</v>
      </c>
      <c r="P53" s="352">
        <v>15000</v>
      </c>
      <c r="Q53" s="31" t="s">
        <v>1552</v>
      </c>
      <c r="R53" s="352">
        <v>20</v>
      </c>
      <c r="S53" s="167" t="s">
        <v>961</v>
      </c>
      <c r="T53" s="167" t="s">
        <v>962</v>
      </c>
      <c r="U53" s="353" t="s">
        <v>1565</v>
      </c>
    </row>
    <row r="54" spans="1:21" ht="30">
      <c r="A54" s="135">
        <v>47</v>
      </c>
      <c r="B54" s="31"/>
      <c r="C54" s="168" t="s">
        <v>968</v>
      </c>
      <c r="D54" s="168" t="s">
        <v>969</v>
      </c>
      <c r="E54" s="168" t="s">
        <v>890</v>
      </c>
      <c r="F54" s="168" t="s">
        <v>44</v>
      </c>
      <c r="G54" s="168" t="s">
        <v>32</v>
      </c>
      <c r="H54" s="126" t="s">
        <v>33</v>
      </c>
      <c r="I54" s="126" t="s">
        <v>6</v>
      </c>
      <c r="J54" s="168" t="s">
        <v>924</v>
      </c>
      <c r="K54" s="31">
        <v>0</v>
      </c>
      <c r="L54" s="31">
        <v>13500</v>
      </c>
      <c r="M54" s="31" t="s">
        <v>728</v>
      </c>
      <c r="N54" s="352">
        <v>15000</v>
      </c>
      <c r="O54" s="31">
        <v>20</v>
      </c>
      <c r="P54" s="352">
        <v>15000</v>
      </c>
      <c r="Q54" s="31" t="s">
        <v>1552</v>
      </c>
      <c r="R54" s="352">
        <v>20</v>
      </c>
      <c r="S54" s="167" t="s">
        <v>970</v>
      </c>
      <c r="T54" s="167" t="s">
        <v>971</v>
      </c>
      <c r="U54" s="353" t="s">
        <v>1566</v>
      </c>
    </row>
    <row r="55" spans="1:21" ht="30">
      <c r="A55" s="135">
        <v>48</v>
      </c>
      <c r="B55" s="31"/>
      <c r="C55" s="168" t="s">
        <v>792</v>
      </c>
      <c r="D55" s="168" t="s">
        <v>882</v>
      </c>
      <c r="E55" s="168" t="s">
        <v>733</v>
      </c>
      <c r="F55" s="168" t="s">
        <v>44</v>
      </c>
      <c r="G55" s="168" t="s">
        <v>32</v>
      </c>
      <c r="H55" s="126" t="s">
        <v>33</v>
      </c>
      <c r="I55" s="126" t="s">
        <v>6</v>
      </c>
      <c r="J55" s="168" t="s">
        <v>727</v>
      </c>
      <c r="K55" s="31">
        <v>0</v>
      </c>
      <c r="L55" s="31">
        <v>13500</v>
      </c>
      <c r="M55" s="31" t="s">
        <v>728</v>
      </c>
      <c r="N55" s="352">
        <v>15000</v>
      </c>
      <c r="O55" s="31">
        <v>20</v>
      </c>
      <c r="P55" s="352">
        <v>15000</v>
      </c>
      <c r="Q55" s="31" t="s">
        <v>1552</v>
      </c>
      <c r="R55" s="352">
        <v>20</v>
      </c>
      <c r="S55" s="167" t="s">
        <v>1567</v>
      </c>
      <c r="T55" s="167" t="s">
        <v>884</v>
      </c>
      <c r="U55" s="353" t="s">
        <v>1568</v>
      </c>
    </row>
    <row r="56" spans="1:21" ht="30">
      <c r="A56" s="135">
        <v>49</v>
      </c>
      <c r="B56" s="31"/>
      <c r="C56" s="168" t="s">
        <v>885</v>
      </c>
      <c r="D56" s="168" t="s">
        <v>886</v>
      </c>
      <c r="E56" s="168" t="s">
        <v>733</v>
      </c>
      <c r="F56" s="168" t="s">
        <v>44</v>
      </c>
      <c r="G56" s="168" t="s">
        <v>32</v>
      </c>
      <c r="H56" s="354" t="s">
        <v>1556</v>
      </c>
      <c r="I56" s="126" t="s">
        <v>6</v>
      </c>
      <c r="J56" s="168" t="s">
        <v>727</v>
      </c>
      <c r="K56" s="31">
        <v>0</v>
      </c>
      <c r="L56" s="31">
        <v>13500</v>
      </c>
      <c r="M56" s="31" t="s">
        <v>728</v>
      </c>
      <c r="N56" s="352">
        <v>15000</v>
      </c>
      <c r="O56" s="31">
        <v>20</v>
      </c>
      <c r="P56" s="352">
        <v>15000</v>
      </c>
      <c r="Q56" s="31" t="s">
        <v>1552</v>
      </c>
      <c r="R56" s="352">
        <v>20</v>
      </c>
      <c r="S56" s="167" t="s">
        <v>887</v>
      </c>
      <c r="T56" s="167" t="s">
        <v>888</v>
      </c>
      <c r="U56" s="353" t="s">
        <v>1569</v>
      </c>
    </row>
    <row r="57" spans="1:21" ht="30">
      <c r="A57" s="135">
        <v>50</v>
      </c>
      <c r="B57" s="31"/>
      <c r="C57" s="168" t="s">
        <v>911</v>
      </c>
      <c r="D57" s="168" t="s">
        <v>912</v>
      </c>
      <c r="E57" s="168" t="s">
        <v>913</v>
      </c>
      <c r="F57" s="168" t="s">
        <v>44</v>
      </c>
      <c r="G57" s="168" t="s">
        <v>32</v>
      </c>
      <c r="H57" s="126" t="s">
        <v>33</v>
      </c>
      <c r="I57" s="92" t="s">
        <v>5</v>
      </c>
      <c r="J57" s="168" t="s">
        <v>727</v>
      </c>
      <c r="K57" s="31">
        <v>0</v>
      </c>
      <c r="L57" s="31">
        <v>13500</v>
      </c>
      <c r="M57" s="31" t="s">
        <v>728</v>
      </c>
      <c r="N57" s="352">
        <v>15000</v>
      </c>
      <c r="O57" s="31">
        <v>20</v>
      </c>
      <c r="P57" s="352">
        <v>15000</v>
      </c>
      <c r="Q57" s="31" t="s">
        <v>1552</v>
      </c>
      <c r="R57" s="352">
        <v>20</v>
      </c>
      <c r="S57" s="167" t="s">
        <v>1570</v>
      </c>
      <c r="T57" s="167" t="s">
        <v>915</v>
      </c>
      <c r="U57" s="353" t="s">
        <v>1571</v>
      </c>
    </row>
    <row r="58" spans="1:21" ht="30">
      <c r="A58" s="135">
        <v>51</v>
      </c>
      <c r="B58" s="31"/>
      <c r="C58" s="168" t="s">
        <v>1000</v>
      </c>
      <c r="D58" s="168" t="s">
        <v>725</v>
      </c>
      <c r="E58" s="168" t="s">
        <v>965</v>
      </c>
      <c r="F58" s="168" t="s">
        <v>44</v>
      </c>
      <c r="G58" s="168" t="s">
        <v>32</v>
      </c>
      <c r="H58" s="126" t="s">
        <v>33</v>
      </c>
      <c r="I58" s="126" t="s">
        <v>6</v>
      </c>
      <c r="J58" s="168" t="s">
        <v>727</v>
      </c>
      <c r="K58" s="31">
        <v>0</v>
      </c>
      <c r="L58" s="31">
        <v>13500</v>
      </c>
      <c r="M58" s="31" t="s">
        <v>728</v>
      </c>
      <c r="N58" s="352">
        <v>15000</v>
      </c>
      <c r="O58" s="31">
        <v>20</v>
      </c>
      <c r="P58" s="352">
        <v>15000</v>
      </c>
      <c r="Q58" s="31" t="s">
        <v>1552</v>
      </c>
      <c r="R58" s="352">
        <v>20</v>
      </c>
      <c r="S58" s="167" t="s">
        <v>1001</v>
      </c>
      <c r="T58" s="167" t="s">
        <v>1002</v>
      </c>
      <c r="U58" s="353" t="s">
        <v>1572</v>
      </c>
    </row>
    <row r="59" spans="1:21" ht="30">
      <c r="A59" s="135">
        <v>52</v>
      </c>
      <c r="B59" s="31"/>
      <c r="C59" s="168" t="s">
        <v>771</v>
      </c>
      <c r="D59" s="168" t="s">
        <v>772</v>
      </c>
      <c r="E59" s="168" t="s">
        <v>773</v>
      </c>
      <c r="F59" s="168" t="s">
        <v>44</v>
      </c>
      <c r="G59" s="168" t="s">
        <v>32</v>
      </c>
      <c r="H59" s="126" t="s">
        <v>33</v>
      </c>
      <c r="I59" s="92" t="s">
        <v>5</v>
      </c>
      <c r="J59" s="168" t="s">
        <v>727</v>
      </c>
      <c r="K59" s="31">
        <v>0</v>
      </c>
      <c r="L59" s="31">
        <v>13500</v>
      </c>
      <c r="M59" s="31" t="s">
        <v>728</v>
      </c>
      <c r="N59" s="352">
        <v>15000</v>
      </c>
      <c r="O59" s="31">
        <v>20</v>
      </c>
      <c r="P59" s="352">
        <v>15000</v>
      </c>
      <c r="Q59" s="31" t="s">
        <v>1552</v>
      </c>
      <c r="R59" s="352">
        <v>20</v>
      </c>
      <c r="S59" s="167" t="s">
        <v>1573</v>
      </c>
      <c r="T59" s="167" t="s">
        <v>775</v>
      </c>
      <c r="U59" s="353" t="s">
        <v>1574</v>
      </c>
    </row>
    <row r="60" spans="1:21" ht="30">
      <c r="A60" s="135">
        <v>53</v>
      </c>
      <c r="B60" s="31"/>
      <c r="C60" s="168" t="s">
        <v>833</v>
      </c>
      <c r="D60" s="168" t="s">
        <v>834</v>
      </c>
      <c r="E60" s="168" t="s">
        <v>773</v>
      </c>
      <c r="F60" s="168" t="s">
        <v>44</v>
      </c>
      <c r="G60" s="168" t="s">
        <v>32</v>
      </c>
      <c r="H60" s="126" t="s">
        <v>33</v>
      </c>
      <c r="I60" s="92" t="s">
        <v>5</v>
      </c>
      <c r="J60" s="168" t="s">
        <v>727</v>
      </c>
      <c r="K60" s="31">
        <v>0</v>
      </c>
      <c r="L60" s="31">
        <v>13500</v>
      </c>
      <c r="M60" s="31" t="s">
        <v>728</v>
      </c>
      <c r="N60" s="352">
        <v>15000</v>
      </c>
      <c r="O60" s="31">
        <v>20</v>
      </c>
      <c r="P60" s="352">
        <v>15000</v>
      </c>
      <c r="Q60" s="31" t="s">
        <v>1552</v>
      </c>
      <c r="R60" s="352">
        <v>20</v>
      </c>
      <c r="S60" s="167" t="s">
        <v>1575</v>
      </c>
      <c r="T60" s="167" t="s">
        <v>836</v>
      </c>
      <c r="U60" s="353" t="s">
        <v>1576</v>
      </c>
    </row>
    <row r="61" spans="1:21" ht="30">
      <c r="A61" s="135">
        <v>54</v>
      </c>
      <c r="B61" s="31"/>
      <c r="C61" s="168" t="s">
        <v>907</v>
      </c>
      <c r="D61" s="168" t="s">
        <v>908</v>
      </c>
      <c r="E61" s="168" t="s">
        <v>773</v>
      </c>
      <c r="F61" s="168" t="s">
        <v>44</v>
      </c>
      <c r="G61" s="168" t="s">
        <v>32</v>
      </c>
      <c r="H61" s="126" t="s">
        <v>33</v>
      </c>
      <c r="I61" s="92" t="s">
        <v>5</v>
      </c>
      <c r="J61" s="168" t="s">
        <v>727</v>
      </c>
      <c r="K61" s="31">
        <v>0</v>
      </c>
      <c r="L61" s="31">
        <v>13500</v>
      </c>
      <c r="M61" s="31" t="s">
        <v>728</v>
      </c>
      <c r="N61" s="352">
        <v>15000</v>
      </c>
      <c r="O61" s="31">
        <v>20</v>
      </c>
      <c r="P61" s="352">
        <v>15000</v>
      </c>
      <c r="Q61" s="31" t="s">
        <v>1552</v>
      </c>
      <c r="R61" s="352">
        <v>20</v>
      </c>
      <c r="S61" s="167" t="s">
        <v>1577</v>
      </c>
      <c r="T61" s="167" t="s">
        <v>910</v>
      </c>
      <c r="U61" s="353" t="s">
        <v>1578</v>
      </c>
    </row>
    <row r="62" spans="1:21" ht="30">
      <c r="A62" s="135">
        <v>55</v>
      </c>
      <c r="B62" s="31"/>
      <c r="C62" s="168" t="s">
        <v>871</v>
      </c>
      <c r="D62" s="168" t="s">
        <v>752</v>
      </c>
      <c r="E62" s="168" t="s">
        <v>733</v>
      </c>
      <c r="F62" s="168" t="s">
        <v>44</v>
      </c>
      <c r="G62" s="168" t="s">
        <v>32</v>
      </c>
      <c r="H62" s="354" t="s">
        <v>1556</v>
      </c>
      <c r="I62" s="126" t="s">
        <v>6</v>
      </c>
      <c r="J62" s="168" t="s">
        <v>839</v>
      </c>
      <c r="K62" s="31">
        <v>0</v>
      </c>
      <c r="L62" s="31">
        <v>13500</v>
      </c>
      <c r="M62" s="31" t="s">
        <v>728</v>
      </c>
      <c r="N62" s="352">
        <v>15000</v>
      </c>
      <c r="O62" s="31">
        <v>20</v>
      </c>
      <c r="P62" s="352">
        <v>15000</v>
      </c>
      <c r="Q62" s="31" t="s">
        <v>1552</v>
      </c>
      <c r="R62" s="352">
        <v>20</v>
      </c>
      <c r="S62" s="167" t="s">
        <v>1579</v>
      </c>
      <c r="T62" s="167" t="s">
        <v>873</v>
      </c>
      <c r="U62" s="353" t="s">
        <v>1580</v>
      </c>
    </row>
    <row r="63" spans="1:21" ht="30">
      <c r="A63" s="135">
        <v>56</v>
      </c>
      <c r="B63" s="31"/>
      <c r="C63" s="168" t="s">
        <v>751</v>
      </c>
      <c r="D63" s="168" t="s">
        <v>752</v>
      </c>
      <c r="E63" s="168" t="s">
        <v>733</v>
      </c>
      <c r="F63" s="168" t="s">
        <v>44</v>
      </c>
      <c r="G63" s="168" t="s">
        <v>32</v>
      </c>
      <c r="H63" s="126" t="s">
        <v>33</v>
      </c>
      <c r="I63" s="126" t="s">
        <v>6</v>
      </c>
      <c r="J63" s="168" t="s">
        <v>753</v>
      </c>
      <c r="K63" s="31">
        <v>0</v>
      </c>
      <c r="L63" s="31">
        <v>13500</v>
      </c>
      <c r="M63" s="31" t="s">
        <v>728</v>
      </c>
      <c r="N63" s="352">
        <v>15000</v>
      </c>
      <c r="O63" s="31">
        <v>20</v>
      </c>
      <c r="P63" s="352">
        <v>15000</v>
      </c>
      <c r="Q63" s="31" t="s">
        <v>1552</v>
      </c>
      <c r="R63" s="352">
        <v>20</v>
      </c>
      <c r="S63" s="167" t="s">
        <v>754</v>
      </c>
      <c r="T63" s="167" t="s">
        <v>755</v>
      </c>
      <c r="U63" s="353" t="s">
        <v>1581</v>
      </c>
    </row>
    <row r="64" spans="1:21" ht="45">
      <c r="A64" s="135">
        <v>57</v>
      </c>
      <c r="B64" s="31"/>
      <c r="C64" s="168" t="s">
        <v>606</v>
      </c>
      <c r="D64" s="168" t="s">
        <v>607</v>
      </c>
      <c r="E64" s="168" t="s">
        <v>608</v>
      </c>
      <c r="F64" s="168" t="s">
        <v>44</v>
      </c>
      <c r="G64" s="168" t="s">
        <v>32</v>
      </c>
      <c r="H64" s="126" t="s">
        <v>33</v>
      </c>
      <c r="I64" s="126" t="s">
        <v>6</v>
      </c>
      <c r="J64" s="168" t="s">
        <v>609</v>
      </c>
      <c r="K64" s="31">
        <v>0</v>
      </c>
      <c r="L64" s="31">
        <v>13500</v>
      </c>
      <c r="M64" s="31" t="s">
        <v>728</v>
      </c>
      <c r="N64" s="352">
        <v>15000</v>
      </c>
      <c r="O64" s="31">
        <v>20</v>
      </c>
      <c r="P64" s="352">
        <v>15000</v>
      </c>
      <c r="Q64" s="31" t="s">
        <v>1552</v>
      </c>
      <c r="R64" s="352">
        <v>20</v>
      </c>
      <c r="S64" s="167" t="s">
        <v>1582</v>
      </c>
      <c r="T64" s="167" t="s">
        <v>611</v>
      </c>
      <c r="U64" s="353" t="s">
        <v>1583</v>
      </c>
    </row>
    <row r="65" spans="1:21" ht="30">
      <c r="A65" s="135">
        <v>58</v>
      </c>
      <c r="B65" s="31"/>
      <c r="C65" s="168" t="s">
        <v>901</v>
      </c>
      <c r="D65" s="168" t="s">
        <v>902</v>
      </c>
      <c r="E65" s="168" t="s">
        <v>903</v>
      </c>
      <c r="F65" s="168" t="s">
        <v>44</v>
      </c>
      <c r="G65" s="168" t="s">
        <v>32</v>
      </c>
      <c r="H65" s="126" t="s">
        <v>33</v>
      </c>
      <c r="I65" s="92" t="s">
        <v>5</v>
      </c>
      <c r="J65" s="168" t="s">
        <v>904</v>
      </c>
      <c r="K65" s="31">
        <v>0</v>
      </c>
      <c r="L65" s="31">
        <v>13500</v>
      </c>
      <c r="M65" s="31" t="s">
        <v>728</v>
      </c>
      <c r="N65" s="352">
        <v>15000</v>
      </c>
      <c r="O65" s="31">
        <v>20</v>
      </c>
      <c r="P65" s="352">
        <v>15000</v>
      </c>
      <c r="Q65" s="31" t="s">
        <v>1552</v>
      </c>
      <c r="R65" s="352">
        <v>20</v>
      </c>
      <c r="S65" s="167" t="s">
        <v>905</v>
      </c>
      <c r="T65" s="167" t="s">
        <v>906</v>
      </c>
      <c r="U65" s="353" t="s">
        <v>1584</v>
      </c>
    </row>
    <row r="66" spans="1:21" ht="30">
      <c r="A66" s="135">
        <v>59</v>
      </c>
      <c r="B66" s="31"/>
      <c r="C66" s="168" t="s">
        <v>714</v>
      </c>
      <c r="D66" s="168" t="s">
        <v>715</v>
      </c>
      <c r="E66" s="168" t="s">
        <v>626</v>
      </c>
      <c r="F66" s="168" t="s">
        <v>44</v>
      </c>
      <c r="G66" s="168" t="s">
        <v>32</v>
      </c>
      <c r="H66" s="126" t="s">
        <v>33</v>
      </c>
      <c r="I66" s="92" t="s">
        <v>5</v>
      </c>
      <c r="J66" s="168" t="s">
        <v>716</v>
      </c>
      <c r="K66" s="31">
        <v>0</v>
      </c>
      <c r="L66" s="31">
        <v>13500</v>
      </c>
      <c r="M66" s="31" t="s">
        <v>728</v>
      </c>
      <c r="N66" s="352">
        <v>15000</v>
      </c>
      <c r="O66" s="31">
        <v>20</v>
      </c>
      <c r="P66" s="352">
        <v>15000</v>
      </c>
      <c r="Q66" s="31" t="s">
        <v>1552</v>
      </c>
      <c r="R66" s="352">
        <v>20</v>
      </c>
      <c r="S66" s="167" t="s">
        <v>717</v>
      </c>
      <c r="T66" s="167" t="s">
        <v>718</v>
      </c>
      <c r="U66" s="353" t="s">
        <v>1585</v>
      </c>
    </row>
    <row r="67" spans="1:21" ht="30">
      <c r="A67" s="135">
        <v>60</v>
      </c>
      <c r="B67" s="31"/>
      <c r="C67" s="168" t="s">
        <v>624</v>
      </c>
      <c r="D67" s="168" t="s">
        <v>625</v>
      </c>
      <c r="E67" s="168" t="s">
        <v>626</v>
      </c>
      <c r="F67" s="168" t="s">
        <v>44</v>
      </c>
      <c r="G67" s="168" t="s">
        <v>32</v>
      </c>
      <c r="H67" s="126" t="s">
        <v>33</v>
      </c>
      <c r="I67" s="92" t="s">
        <v>5</v>
      </c>
      <c r="J67" s="168" t="s">
        <v>580</v>
      </c>
      <c r="K67" s="31">
        <v>0</v>
      </c>
      <c r="L67" s="31">
        <v>13500</v>
      </c>
      <c r="M67" s="31" t="s">
        <v>728</v>
      </c>
      <c r="N67" s="352">
        <v>15000</v>
      </c>
      <c r="O67" s="31">
        <v>20</v>
      </c>
      <c r="P67" s="352">
        <v>15000</v>
      </c>
      <c r="Q67" s="31" t="s">
        <v>1552</v>
      </c>
      <c r="R67" s="352">
        <v>20</v>
      </c>
      <c r="S67" s="167" t="s">
        <v>627</v>
      </c>
      <c r="T67" s="167" t="s">
        <v>628</v>
      </c>
      <c r="U67" s="353" t="s">
        <v>1586</v>
      </c>
    </row>
    <row r="68" spans="1:21" ht="30">
      <c r="A68" s="135">
        <v>61</v>
      </c>
      <c r="B68" s="31"/>
      <c r="C68" s="355" t="s">
        <v>1587</v>
      </c>
      <c r="D68" s="355" t="s">
        <v>642</v>
      </c>
      <c r="E68" s="355" t="s">
        <v>643</v>
      </c>
      <c r="F68" s="355" t="s">
        <v>44</v>
      </c>
      <c r="G68" s="355" t="s">
        <v>32</v>
      </c>
      <c r="H68" s="126" t="s">
        <v>33</v>
      </c>
      <c r="I68" s="126" t="s">
        <v>6</v>
      </c>
      <c r="J68" s="355" t="s">
        <v>644</v>
      </c>
      <c r="K68" s="31">
        <v>0</v>
      </c>
      <c r="L68" s="31">
        <v>13500</v>
      </c>
      <c r="M68" s="355" t="s">
        <v>728</v>
      </c>
      <c r="N68" s="189">
        <v>15000</v>
      </c>
      <c r="O68" s="31">
        <v>20</v>
      </c>
      <c r="P68" s="189">
        <v>15000</v>
      </c>
      <c r="Q68" s="31" t="s">
        <v>1535</v>
      </c>
      <c r="R68" s="31">
        <v>20</v>
      </c>
      <c r="S68" s="356" t="s">
        <v>645</v>
      </c>
      <c r="T68" s="356" t="s">
        <v>646</v>
      </c>
      <c r="U68" s="351" t="s">
        <v>1588</v>
      </c>
    </row>
    <row r="69" spans="1:21" ht="45">
      <c r="A69" s="135">
        <v>62</v>
      </c>
      <c r="B69" s="31"/>
      <c r="C69" s="357" t="s">
        <v>1589</v>
      </c>
      <c r="D69" s="357" t="s">
        <v>613</v>
      </c>
      <c r="E69" s="357" t="s">
        <v>614</v>
      </c>
      <c r="F69" s="355" t="s">
        <v>44</v>
      </c>
      <c r="G69" s="357" t="s">
        <v>32</v>
      </c>
      <c r="H69" s="126" t="s">
        <v>33</v>
      </c>
      <c r="I69" s="126" t="s">
        <v>6</v>
      </c>
      <c r="J69" s="357" t="s">
        <v>615</v>
      </c>
      <c r="K69" s="31">
        <v>0</v>
      </c>
      <c r="L69" s="31">
        <v>13500</v>
      </c>
      <c r="M69" s="355" t="s">
        <v>728</v>
      </c>
      <c r="N69" s="189">
        <v>15000</v>
      </c>
      <c r="O69" s="31">
        <v>20</v>
      </c>
      <c r="P69" s="189">
        <v>15000</v>
      </c>
      <c r="Q69" s="31" t="s">
        <v>1535</v>
      </c>
      <c r="R69" s="31">
        <v>20</v>
      </c>
      <c r="S69" s="356" t="s">
        <v>1590</v>
      </c>
      <c r="T69" s="356" t="s">
        <v>617</v>
      </c>
      <c r="U69" s="351" t="s">
        <v>1591</v>
      </c>
    </row>
    <row r="70" spans="1:21" ht="45">
      <c r="A70" s="135">
        <v>63</v>
      </c>
      <c r="B70" s="31"/>
      <c r="C70" s="357" t="s">
        <v>1592</v>
      </c>
      <c r="D70" s="357" t="s">
        <v>783</v>
      </c>
      <c r="E70" s="357" t="s">
        <v>784</v>
      </c>
      <c r="F70" s="355" t="s">
        <v>44</v>
      </c>
      <c r="G70" s="357" t="s">
        <v>32</v>
      </c>
      <c r="H70" s="126" t="s">
        <v>33</v>
      </c>
      <c r="I70" s="354" t="s">
        <v>5</v>
      </c>
      <c r="J70" s="357" t="s">
        <v>785</v>
      </c>
      <c r="K70" s="31">
        <v>0</v>
      </c>
      <c r="L70" s="31">
        <v>13500</v>
      </c>
      <c r="M70" s="355" t="s">
        <v>728</v>
      </c>
      <c r="N70" s="189">
        <v>15000</v>
      </c>
      <c r="O70" s="31">
        <v>20</v>
      </c>
      <c r="P70" s="189">
        <v>15000</v>
      </c>
      <c r="Q70" s="31" t="s">
        <v>1535</v>
      </c>
      <c r="R70" s="31">
        <v>20</v>
      </c>
      <c r="S70" s="356" t="s">
        <v>786</v>
      </c>
      <c r="T70" s="356" t="s">
        <v>787</v>
      </c>
      <c r="U70" s="351" t="s">
        <v>1593</v>
      </c>
    </row>
    <row r="71" spans="1:21" ht="30">
      <c r="A71" s="135">
        <v>64</v>
      </c>
      <c r="B71" s="31"/>
      <c r="C71" s="357" t="s">
        <v>1594</v>
      </c>
      <c r="D71" s="357" t="s">
        <v>1595</v>
      </c>
      <c r="E71" s="357" t="s">
        <v>30</v>
      </c>
      <c r="F71" s="355" t="s">
        <v>44</v>
      </c>
      <c r="G71" s="357" t="s">
        <v>32</v>
      </c>
      <c r="H71" s="126" t="s">
        <v>33</v>
      </c>
      <c r="I71" s="126" t="s">
        <v>6</v>
      </c>
      <c r="J71" s="357" t="s">
        <v>763</v>
      </c>
      <c r="K71" s="31">
        <v>0</v>
      </c>
      <c r="L71" s="31">
        <v>13500</v>
      </c>
      <c r="M71" s="355" t="s">
        <v>728</v>
      </c>
      <c r="N71" s="189">
        <v>15000</v>
      </c>
      <c r="O71" s="31">
        <v>20</v>
      </c>
      <c r="P71" s="189">
        <v>15000</v>
      </c>
      <c r="Q71" s="31" t="s">
        <v>1535</v>
      </c>
      <c r="R71" s="31">
        <v>20</v>
      </c>
      <c r="S71" s="356" t="s">
        <v>1596</v>
      </c>
      <c r="T71" s="356" t="s">
        <v>765</v>
      </c>
      <c r="U71" s="351" t="s">
        <v>1597</v>
      </c>
    </row>
    <row r="72" spans="1:21" ht="30">
      <c r="A72" s="135">
        <v>65</v>
      </c>
      <c r="B72" s="31"/>
      <c r="C72" s="357" t="s">
        <v>1598</v>
      </c>
      <c r="D72" s="357" t="s">
        <v>1227</v>
      </c>
      <c r="E72" s="357" t="s">
        <v>733</v>
      </c>
      <c r="F72" s="355" t="s">
        <v>44</v>
      </c>
      <c r="G72" s="357" t="s">
        <v>32</v>
      </c>
      <c r="H72" s="126" t="s">
        <v>1556</v>
      </c>
      <c r="I72" s="126" t="s">
        <v>6</v>
      </c>
      <c r="J72" s="357" t="s">
        <v>839</v>
      </c>
      <c r="K72" s="31">
        <v>0</v>
      </c>
      <c r="L72" s="31">
        <v>13500</v>
      </c>
      <c r="M72" s="355" t="s">
        <v>728</v>
      </c>
      <c r="N72" s="189">
        <v>15000</v>
      </c>
      <c r="O72" s="31">
        <v>20</v>
      </c>
      <c r="P72" s="189">
        <v>15000</v>
      </c>
      <c r="Q72" s="31" t="s">
        <v>1535</v>
      </c>
      <c r="R72" s="31">
        <v>20</v>
      </c>
      <c r="S72" s="356" t="s">
        <v>1229</v>
      </c>
      <c r="T72" s="350" t="s">
        <v>1230</v>
      </c>
      <c r="U72" s="351" t="s">
        <v>1599</v>
      </c>
    </row>
    <row r="73" spans="1:21" ht="30">
      <c r="A73" s="135">
        <v>66</v>
      </c>
      <c r="B73" s="31"/>
      <c r="C73" s="355" t="s">
        <v>1244</v>
      </c>
      <c r="D73" s="355" t="s">
        <v>1600</v>
      </c>
      <c r="E73" s="355" t="s">
        <v>30</v>
      </c>
      <c r="F73" s="355" t="s">
        <v>44</v>
      </c>
      <c r="G73" s="355" t="s">
        <v>32</v>
      </c>
      <c r="H73" s="126" t="s">
        <v>33</v>
      </c>
      <c r="I73" s="126" t="s">
        <v>6</v>
      </c>
      <c r="J73" s="355" t="s">
        <v>956</v>
      </c>
      <c r="K73" s="31">
        <v>0</v>
      </c>
      <c r="L73" s="31">
        <v>13500</v>
      </c>
      <c r="M73" s="355" t="s">
        <v>728</v>
      </c>
      <c r="N73" s="189">
        <v>15000</v>
      </c>
      <c r="O73" s="31">
        <v>20</v>
      </c>
      <c r="P73" s="189">
        <v>15000</v>
      </c>
      <c r="Q73" s="31" t="s">
        <v>1535</v>
      </c>
      <c r="R73" s="31">
        <v>20</v>
      </c>
      <c r="S73" s="356" t="s">
        <v>957</v>
      </c>
      <c r="T73" s="356" t="s">
        <v>958</v>
      </c>
      <c r="U73" s="351" t="s">
        <v>1601</v>
      </c>
    </row>
    <row r="74" spans="1:21" ht="30">
      <c r="A74" s="135">
        <v>67</v>
      </c>
      <c r="B74" s="31"/>
      <c r="C74" s="355" t="s">
        <v>1255</v>
      </c>
      <c r="D74" s="355" t="s">
        <v>1602</v>
      </c>
      <c r="E74" s="355" t="s">
        <v>733</v>
      </c>
      <c r="F74" s="355" t="s">
        <v>44</v>
      </c>
      <c r="G74" s="355" t="s">
        <v>32</v>
      </c>
      <c r="H74" s="126" t="s">
        <v>1556</v>
      </c>
      <c r="I74" s="126" t="s">
        <v>6</v>
      </c>
      <c r="J74" s="355" t="s">
        <v>727</v>
      </c>
      <c r="K74" s="31">
        <v>0</v>
      </c>
      <c r="L74" s="31">
        <v>13500</v>
      </c>
      <c r="M74" s="355" t="s">
        <v>728</v>
      </c>
      <c r="N74" s="189">
        <v>15000</v>
      </c>
      <c r="O74" s="31">
        <v>20</v>
      </c>
      <c r="P74" s="189">
        <v>15000</v>
      </c>
      <c r="Q74" s="31" t="s">
        <v>1535</v>
      </c>
      <c r="R74" s="31">
        <v>20</v>
      </c>
      <c r="S74" s="356" t="s">
        <v>1257</v>
      </c>
      <c r="T74" s="350" t="s">
        <v>1258</v>
      </c>
      <c r="U74" s="351" t="s">
        <v>1603</v>
      </c>
    </row>
    <row r="75" spans="1:21" ht="38.25">
      <c r="A75" s="135">
        <v>68</v>
      </c>
      <c r="B75" s="31"/>
      <c r="C75" s="70" t="s">
        <v>1627</v>
      </c>
      <c r="D75" s="70" t="s">
        <v>1628</v>
      </c>
      <c r="E75" s="169" t="s">
        <v>1629</v>
      </c>
      <c r="F75" s="359" t="s">
        <v>44</v>
      </c>
      <c r="G75" s="71" t="s">
        <v>1630</v>
      </c>
      <c r="H75" s="71" t="s">
        <v>33</v>
      </c>
      <c r="I75" s="70" t="s">
        <v>5</v>
      </c>
      <c r="J75" s="71" t="s">
        <v>1631</v>
      </c>
      <c r="K75" s="183">
        <v>100000</v>
      </c>
      <c r="L75" s="31">
        <v>63000</v>
      </c>
      <c r="M75" s="79" t="s">
        <v>1632</v>
      </c>
      <c r="N75" s="78">
        <v>70000</v>
      </c>
      <c r="O75" s="34">
        <v>20</v>
      </c>
      <c r="P75" s="78">
        <v>70000</v>
      </c>
      <c r="Q75" s="34" t="s">
        <v>1633</v>
      </c>
      <c r="R75" s="31">
        <v>20</v>
      </c>
      <c r="S75" s="172" t="s">
        <v>1634</v>
      </c>
      <c r="T75" s="349" t="s">
        <v>1635</v>
      </c>
      <c r="U75" s="215">
        <v>199877891</v>
      </c>
    </row>
    <row r="76" spans="1:21" ht="51">
      <c r="A76" s="135">
        <v>69</v>
      </c>
      <c r="B76" s="31"/>
      <c r="C76" s="70" t="s">
        <v>1636</v>
      </c>
      <c r="D76" s="70" t="s">
        <v>1637</v>
      </c>
      <c r="E76" s="169" t="s">
        <v>1638</v>
      </c>
      <c r="F76" s="359" t="s">
        <v>44</v>
      </c>
      <c r="G76" s="71" t="s">
        <v>1630</v>
      </c>
      <c r="H76" s="71" t="s">
        <v>33</v>
      </c>
      <c r="I76" s="70" t="s">
        <v>5</v>
      </c>
      <c r="J76" s="71" t="s">
        <v>1631</v>
      </c>
      <c r="K76" s="183">
        <v>50000</v>
      </c>
      <c r="L76" s="31">
        <v>31500</v>
      </c>
      <c r="M76" s="79" t="s">
        <v>1632</v>
      </c>
      <c r="N76" s="78">
        <v>35000</v>
      </c>
      <c r="O76" s="34">
        <v>20</v>
      </c>
      <c r="P76" s="78">
        <v>35000</v>
      </c>
      <c r="Q76" s="34" t="s">
        <v>1633</v>
      </c>
      <c r="R76" s="31">
        <v>20</v>
      </c>
      <c r="S76" s="172" t="s">
        <v>1639</v>
      </c>
      <c r="T76" s="349" t="s">
        <v>1640</v>
      </c>
      <c r="U76" s="215">
        <v>199877878</v>
      </c>
    </row>
    <row r="77" spans="1:21" ht="51">
      <c r="A77" s="135">
        <v>70</v>
      </c>
      <c r="B77" s="31"/>
      <c r="C77" s="70" t="s">
        <v>1641</v>
      </c>
      <c r="D77" s="70" t="s">
        <v>911</v>
      </c>
      <c r="E77" s="169" t="s">
        <v>1642</v>
      </c>
      <c r="F77" s="359" t="s">
        <v>44</v>
      </c>
      <c r="G77" s="71" t="s">
        <v>1630</v>
      </c>
      <c r="H77" s="71" t="s">
        <v>33</v>
      </c>
      <c r="I77" s="70" t="s">
        <v>5</v>
      </c>
      <c r="J77" s="71" t="s">
        <v>763</v>
      </c>
      <c r="K77" s="183">
        <v>200000</v>
      </c>
      <c r="L77" s="31">
        <v>126000</v>
      </c>
      <c r="M77" s="79" t="s">
        <v>1632</v>
      </c>
      <c r="N77" s="78">
        <v>140000</v>
      </c>
      <c r="O77" s="34">
        <v>20</v>
      </c>
      <c r="P77" s="78">
        <v>140000</v>
      </c>
      <c r="Q77" s="34" t="s">
        <v>1633</v>
      </c>
      <c r="R77" s="31">
        <v>20</v>
      </c>
      <c r="S77" s="172" t="s">
        <v>1643</v>
      </c>
      <c r="T77" s="349" t="s">
        <v>1644</v>
      </c>
      <c r="U77" s="215">
        <v>199877929</v>
      </c>
    </row>
    <row r="78" spans="1:21" ht="45">
      <c r="A78" s="135">
        <v>71</v>
      </c>
      <c r="B78" s="31"/>
      <c r="C78" s="70" t="s">
        <v>1645</v>
      </c>
      <c r="D78" s="70" t="s">
        <v>1646</v>
      </c>
      <c r="E78" s="169" t="s">
        <v>1647</v>
      </c>
      <c r="F78" s="359" t="s">
        <v>44</v>
      </c>
      <c r="G78" s="71" t="s">
        <v>810</v>
      </c>
      <c r="H78" s="71" t="s">
        <v>33</v>
      </c>
      <c r="I78" s="70" t="s">
        <v>5</v>
      </c>
      <c r="J78" s="71" t="s">
        <v>1648</v>
      </c>
      <c r="K78" s="183">
        <v>400000</v>
      </c>
      <c r="L78" s="31">
        <v>252000</v>
      </c>
      <c r="M78" s="79" t="s">
        <v>1632</v>
      </c>
      <c r="N78" s="78">
        <v>280000</v>
      </c>
      <c r="O78" s="34">
        <v>20</v>
      </c>
      <c r="P78" s="78">
        <v>280000</v>
      </c>
      <c r="Q78" s="34" t="s">
        <v>1633</v>
      </c>
      <c r="R78" s="31">
        <v>20</v>
      </c>
      <c r="S78" s="172" t="s">
        <v>1649</v>
      </c>
      <c r="T78" s="349" t="s">
        <v>1650</v>
      </c>
      <c r="U78" s="215">
        <v>199878952</v>
      </c>
    </row>
    <row r="79" spans="1:21" ht="30">
      <c r="A79" s="135">
        <v>72</v>
      </c>
      <c r="B79" s="31"/>
      <c r="C79" s="70" t="s">
        <v>1651</v>
      </c>
      <c r="D79" s="70" t="s">
        <v>1652</v>
      </c>
      <c r="E79" s="169" t="s">
        <v>830</v>
      </c>
      <c r="F79" s="359" t="s">
        <v>44</v>
      </c>
      <c r="G79" s="71" t="s">
        <v>1630</v>
      </c>
      <c r="H79" s="71" t="s">
        <v>33</v>
      </c>
      <c r="I79" s="71" t="s">
        <v>6</v>
      </c>
      <c r="J79" s="71" t="s">
        <v>1653</v>
      </c>
      <c r="K79" s="183">
        <v>100000</v>
      </c>
      <c r="L79" s="31">
        <v>63000</v>
      </c>
      <c r="M79" s="79" t="s">
        <v>1632</v>
      </c>
      <c r="N79" s="78">
        <v>70000</v>
      </c>
      <c r="O79" s="34">
        <v>20</v>
      </c>
      <c r="P79" s="78">
        <v>70000</v>
      </c>
      <c r="Q79" s="34" t="s">
        <v>1633</v>
      </c>
      <c r="R79" s="31">
        <v>20</v>
      </c>
      <c r="S79" s="172" t="s">
        <v>1654</v>
      </c>
      <c r="T79" s="349" t="s">
        <v>1655</v>
      </c>
      <c r="U79" s="215">
        <v>199877943</v>
      </c>
    </row>
    <row r="80" spans="1:21" ht="63.75">
      <c r="A80" s="135">
        <v>73</v>
      </c>
      <c r="B80" s="31"/>
      <c r="C80" s="70" t="s">
        <v>1656</v>
      </c>
      <c r="D80" s="70" t="s">
        <v>1657</v>
      </c>
      <c r="E80" s="169" t="s">
        <v>1658</v>
      </c>
      <c r="F80" s="359" t="s">
        <v>44</v>
      </c>
      <c r="G80" s="71" t="s">
        <v>1630</v>
      </c>
      <c r="H80" s="71" t="s">
        <v>33</v>
      </c>
      <c r="I80" s="71" t="s">
        <v>6</v>
      </c>
      <c r="J80" s="71" t="s">
        <v>1659</v>
      </c>
      <c r="K80" s="183">
        <v>100000</v>
      </c>
      <c r="L80" s="31">
        <v>63000</v>
      </c>
      <c r="M80" s="79" t="s">
        <v>1632</v>
      </c>
      <c r="N80" s="78">
        <v>70000</v>
      </c>
      <c r="O80" s="34">
        <v>20</v>
      </c>
      <c r="P80" s="78">
        <v>70000</v>
      </c>
      <c r="Q80" s="34" t="s">
        <v>1633</v>
      </c>
      <c r="R80" s="31">
        <v>20</v>
      </c>
      <c r="S80" s="172" t="s">
        <v>1660</v>
      </c>
      <c r="T80" s="349" t="s">
        <v>1661</v>
      </c>
      <c r="U80" s="215">
        <v>199877945</v>
      </c>
    </row>
    <row r="81" spans="1:21" ht="45">
      <c r="A81" s="135">
        <v>74</v>
      </c>
      <c r="B81" s="31"/>
      <c r="C81" s="70" t="s">
        <v>1662</v>
      </c>
      <c r="D81" s="70" t="s">
        <v>1663</v>
      </c>
      <c r="E81" s="169" t="s">
        <v>1647</v>
      </c>
      <c r="F81" s="359" t="s">
        <v>44</v>
      </c>
      <c r="G81" s="71" t="s">
        <v>1630</v>
      </c>
      <c r="H81" s="71" t="s">
        <v>33</v>
      </c>
      <c r="I81" s="70" t="s">
        <v>5</v>
      </c>
      <c r="J81" s="71" t="s">
        <v>1664</v>
      </c>
      <c r="K81" s="183">
        <v>100000</v>
      </c>
      <c r="L81" s="31">
        <v>63000</v>
      </c>
      <c r="M81" s="79" t="s">
        <v>1632</v>
      </c>
      <c r="N81" s="78">
        <v>70000</v>
      </c>
      <c r="O81" s="34">
        <v>20</v>
      </c>
      <c r="P81" s="78">
        <v>70000</v>
      </c>
      <c r="Q81" s="34" t="s">
        <v>1633</v>
      </c>
      <c r="R81" s="31">
        <v>20</v>
      </c>
      <c r="S81" s="172" t="s">
        <v>1665</v>
      </c>
      <c r="T81" s="349" t="s">
        <v>1666</v>
      </c>
      <c r="U81" s="215">
        <v>199877922</v>
      </c>
    </row>
    <row r="82" spans="1:21" ht="51">
      <c r="A82" s="135">
        <v>75</v>
      </c>
      <c r="B82" s="31"/>
      <c r="C82" s="70" t="s">
        <v>1667</v>
      </c>
      <c r="D82" s="70" t="s">
        <v>1668</v>
      </c>
      <c r="E82" s="169" t="s">
        <v>1669</v>
      </c>
      <c r="F82" s="359" t="s">
        <v>44</v>
      </c>
      <c r="G82" s="71" t="s">
        <v>1630</v>
      </c>
      <c r="H82" s="71" t="s">
        <v>33</v>
      </c>
      <c r="I82" s="71" t="s">
        <v>6</v>
      </c>
      <c r="J82" s="71" t="s">
        <v>1631</v>
      </c>
      <c r="K82" s="183">
        <v>100000</v>
      </c>
      <c r="L82" s="31">
        <v>63000</v>
      </c>
      <c r="M82" s="79" t="s">
        <v>1632</v>
      </c>
      <c r="N82" s="78">
        <v>70000</v>
      </c>
      <c r="O82" s="34">
        <v>20</v>
      </c>
      <c r="P82" s="78">
        <v>70000</v>
      </c>
      <c r="Q82" s="34" t="s">
        <v>1633</v>
      </c>
      <c r="R82" s="31">
        <v>20</v>
      </c>
      <c r="S82" s="172" t="s">
        <v>1670</v>
      </c>
      <c r="T82" s="349" t="s">
        <v>1671</v>
      </c>
      <c r="U82" s="215">
        <v>199877928</v>
      </c>
    </row>
    <row r="83" spans="1:21" ht="51">
      <c r="A83" s="135">
        <v>76</v>
      </c>
      <c r="B83" s="31"/>
      <c r="C83" s="70" t="s">
        <v>1672</v>
      </c>
      <c r="D83" s="70" t="s">
        <v>1673</v>
      </c>
      <c r="E83" s="169" t="s">
        <v>1674</v>
      </c>
      <c r="F83" s="359" t="s">
        <v>44</v>
      </c>
      <c r="G83" s="71" t="s">
        <v>1630</v>
      </c>
      <c r="H83" s="71" t="s">
        <v>85</v>
      </c>
      <c r="I83" s="70" t="s">
        <v>5</v>
      </c>
      <c r="J83" s="71" t="s">
        <v>1631</v>
      </c>
      <c r="K83" s="183">
        <v>100000</v>
      </c>
      <c r="L83" s="31">
        <v>63000</v>
      </c>
      <c r="M83" s="79" t="s">
        <v>1632</v>
      </c>
      <c r="N83" s="78">
        <v>70000</v>
      </c>
      <c r="O83" s="34">
        <v>20</v>
      </c>
      <c r="P83" s="78">
        <v>70000</v>
      </c>
      <c r="Q83" s="34" t="s">
        <v>1633</v>
      </c>
      <c r="R83" s="31">
        <v>20</v>
      </c>
      <c r="S83" s="172" t="s">
        <v>1675</v>
      </c>
      <c r="T83" s="349" t="s">
        <v>1676</v>
      </c>
      <c r="U83" s="215">
        <v>199877803</v>
      </c>
    </row>
    <row r="84" spans="1:21" ht="51">
      <c r="A84" s="135">
        <v>77</v>
      </c>
      <c r="B84" s="31"/>
      <c r="C84" s="70" t="s">
        <v>1677</v>
      </c>
      <c r="D84" s="70" t="s">
        <v>1678</v>
      </c>
      <c r="E84" s="169" t="s">
        <v>1674</v>
      </c>
      <c r="F84" s="359" t="s">
        <v>44</v>
      </c>
      <c r="G84" s="71" t="s">
        <v>1630</v>
      </c>
      <c r="H84" s="71" t="s">
        <v>33</v>
      </c>
      <c r="I84" s="70" t="s">
        <v>5</v>
      </c>
      <c r="J84" s="71" t="s">
        <v>1679</v>
      </c>
      <c r="K84" s="183">
        <v>100000</v>
      </c>
      <c r="L84" s="31">
        <v>63000</v>
      </c>
      <c r="M84" s="79" t="s">
        <v>1632</v>
      </c>
      <c r="N84" s="78">
        <v>70000</v>
      </c>
      <c r="O84" s="34">
        <v>20</v>
      </c>
      <c r="P84" s="78">
        <v>70000</v>
      </c>
      <c r="Q84" s="34" t="s">
        <v>1633</v>
      </c>
      <c r="R84" s="31">
        <v>20</v>
      </c>
      <c r="S84" s="172" t="s">
        <v>1680</v>
      </c>
      <c r="T84" s="349" t="s">
        <v>1681</v>
      </c>
      <c r="U84" s="215">
        <v>199877806</v>
      </c>
    </row>
    <row r="85" spans="1:21" ht="45">
      <c r="A85" s="135">
        <v>78</v>
      </c>
      <c r="B85" s="31"/>
      <c r="C85" s="70" t="s">
        <v>1682</v>
      </c>
      <c r="D85" s="70" t="s">
        <v>1683</v>
      </c>
      <c r="E85" s="169" t="s">
        <v>1684</v>
      </c>
      <c r="F85" s="359" t="s">
        <v>44</v>
      </c>
      <c r="G85" s="71" t="s">
        <v>1630</v>
      </c>
      <c r="H85" s="71" t="s">
        <v>33</v>
      </c>
      <c r="I85" s="70" t="s">
        <v>5</v>
      </c>
      <c r="J85" s="71" t="s">
        <v>1685</v>
      </c>
      <c r="K85" s="183">
        <v>100000</v>
      </c>
      <c r="L85" s="31">
        <v>63000</v>
      </c>
      <c r="M85" s="79" t="s">
        <v>1632</v>
      </c>
      <c r="N85" s="78">
        <v>70000</v>
      </c>
      <c r="O85" s="34">
        <v>20</v>
      </c>
      <c r="P85" s="78">
        <v>70000</v>
      </c>
      <c r="Q85" s="34" t="s">
        <v>1633</v>
      </c>
      <c r="R85" s="31">
        <v>20</v>
      </c>
      <c r="S85" s="172" t="s">
        <v>1686</v>
      </c>
      <c r="T85" s="349" t="s">
        <v>1687</v>
      </c>
      <c r="U85" s="215">
        <v>199877920</v>
      </c>
    </row>
    <row r="86" spans="1:21" ht="63.75">
      <c r="A86" s="135">
        <v>79</v>
      </c>
      <c r="B86" s="31"/>
      <c r="C86" s="70" t="s">
        <v>1688</v>
      </c>
      <c r="D86" s="70" t="s">
        <v>1689</v>
      </c>
      <c r="E86" s="169" t="s">
        <v>1690</v>
      </c>
      <c r="F86" s="359" t="s">
        <v>44</v>
      </c>
      <c r="G86" s="71" t="s">
        <v>1630</v>
      </c>
      <c r="H86" s="71" t="s">
        <v>33</v>
      </c>
      <c r="I86" s="70" t="s">
        <v>5</v>
      </c>
      <c r="J86" s="71" t="s">
        <v>1631</v>
      </c>
      <c r="K86" s="183">
        <v>100000</v>
      </c>
      <c r="L86" s="31">
        <v>63000</v>
      </c>
      <c r="M86" s="79" t="s">
        <v>1632</v>
      </c>
      <c r="N86" s="78">
        <v>70000</v>
      </c>
      <c r="O86" s="34">
        <v>20</v>
      </c>
      <c r="P86" s="78">
        <v>70000</v>
      </c>
      <c r="Q86" s="34" t="s">
        <v>1633</v>
      </c>
      <c r="R86" s="31">
        <v>20</v>
      </c>
      <c r="S86" s="172" t="s">
        <v>1691</v>
      </c>
      <c r="T86" s="349" t="s">
        <v>1692</v>
      </c>
      <c r="U86" s="215">
        <v>199877881</v>
      </c>
    </row>
    <row r="87" spans="1:21" ht="63.75">
      <c r="A87" s="135">
        <v>80</v>
      </c>
      <c r="B87" s="31"/>
      <c r="C87" s="70" t="s">
        <v>1693</v>
      </c>
      <c r="D87" s="70" t="s">
        <v>940</v>
      </c>
      <c r="E87" s="169" t="s">
        <v>1658</v>
      </c>
      <c r="F87" s="359" t="s">
        <v>44</v>
      </c>
      <c r="G87" s="71" t="s">
        <v>1630</v>
      </c>
      <c r="H87" s="71" t="s">
        <v>33</v>
      </c>
      <c r="I87" s="71" t="s">
        <v>6</v>
      </c>
      <c r="J87" s="71" t="s">
        <v>1631</v>
      </c>
      <c r="K87" s="183">
        <v>100000</v>
      </c>
      <c r="L87" s="31">
        <v>63000</v>
      </c>
      <c r="M87" s="79" t="s">
        <v>1632</v>
      </c>
      <c r="N87" s="78">
        <v>70000</v>
      </c>
      <c r="O87" s="34">
        <v>20</v>
      </c>
      <c r="P87" s="78">
        <v>70000</v>
      </c>
      <c r="Q87" s="34" t="s">
        <v>1633</v>
      </c>
      <c r="R87" s="31">
        <v>20</v>
      </c>
      <c r="S87" s="172" t="s">
        <v>1694</v>
      </c>
      <c r="T87" s="349" t="s">
        <v>1695</v>
      </c>
      <c r="U87" s="215">
        <v>199878105</v>
      </c>
    </row>
    <row r="88" spans="1:21" ht="51">
      <c r="A88" s="135">
        <v>81</v>
      </c>
      <c r="B88" s="31"/>
      <c r="C88" s="70" t="s">
        <v>1696</v>
      </c>
      <c r="D88" s="70" t="s">
        <v>1697</v>
      </c>
      <c r="E88" s="169" t="s">
        <v>1669</v>
      </c>
      <c r="F88" s="359" t="s">
        <v>44</v>
      </c>
      <c r="G88" s="71" t="s">
        <v>1630</v>
      </c>
      <c r="H88" s="71" t="s">
        <v>33</v>
      </c>
      <c r="I88" s="71" t="s">
        <v>6</v>
      </c>
      <c r="J88" s="71" t="s">
        <v>1648</v>
      </c>
      <c r="K88" s="183">
        <v>100000</v>
      </c>
      <c r="L88" s="31">
        <v>63000</v>
      </c>
      <c r="M88" s="79" t="s">
        <v>1632</v>
      </c>
      <c r="N88" s="78">
        <v>70000</v>
      </c>
      <c r="O88" s="34">
        <v>20</v>
      </c>
      <c r="P88" s="78">
        <v>70000</v>
      </c>
      <c r="Q88" s="34" t="s">
        <v>1633</v>
      </c>
      <c r="R88" s="31">
        <v>20</v>
      </c>
      <c r="S88" s="172" t="s">
        <v>1698</v>
      </c>
      <c r="T88" s="349" t="s">
        <v>1699</v>
      </c>
      <c r="U88" s="215">
        <v>199877823</v>
      </c>
    </row>
    <row r="89" spans="1:21" ht="60">
      <c r="A89" s="135">
        <v>82</v>
      </c>
      <c r="B89" s="31"/>
      <c r="C89" s="70" t="s">
        <v>1700</v>
      </c>
      <c r="D89" s="70" t="s">
        <v>1701</v>
      </c>
      <c r="E89" s="169" t="s">
        <v>1669</v>
      </c>
      <c r="F89" s="359" t="s">
        <v>44</v>
      </c>
      <c r="G89" s="71" t="s">
        <v>1630</v>
      </c>
      <c r="H89" s="71" t="s">
        <v>33</v>
      </c>
      <c r="I89" s="71" t="s">
        <v>6</v>
      </c>
      <c r="J89" s="71" t="s">
        <v>1631</v>
      </c>
      <c r="K89" s="183">
        <v>50000</v>
      </c>
      <c r="L89" s="31">
        <v>31500</v>
      </c>
      <c r="M89" s="79" t="s">
        <v>1632</v>
      </c>
      <c r="N89" s="78">
        <v>35000</v>
      </c>
      <c r="O89" s="34">
        <v>20</v>
      </c>
      <c r="P89" s="78">
        <v>35000</v>
      </c>
      <c r="Q89" s="34" t="s">
        <v>1633</v>
      </c>
      <c r="R89" s="31">
        <v>20</v>
      </c>
      <c r="S89" s="172" t="s">
        <v>1702</v>
      </c>
      <c r="T89" s="349" t="s">
        <v>1703</v>
      </c>
      <c r="U89" s="215">
        <v>199877821</v>
      </c>
    </row>
    <row r="90" spans="1:21" ht="60">
      <c r="A90" s="135">
        <v>83</v>
      </c>
      <c r="B90" s="31"/>
      <c r="C90" s="70" t="s">
        <v>1704</v>
      </c>
      <c r="D90" s="70" t="s">
        <v>1663</v>
      </c>
      <c r="E90" s="169" t="s">
        <v>1647</v>
      </c>
      <c r="F90" s="359" t="s">
        <v>44</v>
      </c>
      <c r="G90" s="71" t="s">
        <v>1630</v>
      </c>
      <c r="H90" s="71" t="s">
        <v>33</v>
      </c>
      <c r="I90" s="70" t="s">
        <v>5</v>
      </c>
      <c r="J90" s="71" t="s">
        <v>1705</v>
      </c>
      <c r="K90" s="183">
        <v>400000</v>
      </c>
      <c r="L90" s="31">
        <v>252000</v>
      </c>
      <c r="M90" s="79" t="s">
        <v>1632</v>
      </c>
      <c r="N90" s="78">
        <v>280000</v>
      </c>
      <c r="O90" s="34">
        <v>20</v>
      </c>
      <c r="P90" s="78">
        <v>280000</v>
      </c>
      <c r="Q90" s="34" t="s">
        <v>1633</v>
      </c>
      <c r="R90" s="31">
        <v>20</v>
      </c>
      <c r="S90" s="172" t="s">
        <v>1706</v>
      </c>
      <c r="T90" s="349" t="s">
        <v>1707</v>
      </c>
      <c r="U90" s="215">
        <v>199877924</v>
      </c>
    </row>
    <row r="91" spans="1:21" ht="45">
      <c r="A91" s="135">
        <v>84</v>
      </c>
      <c r="B91" s="31"/>
      <c r="C91" s="70" t="s">
        <v>1708</v>
      </c>
      <c r="D91" s="70" t="s">
        <v>1709</v>
      </c>
      <c r="E91" s="169" t="s">
        <v>1710</v>
      </c>
      <c r="F91" s="359" t="s">
        <v>44</v>
      </c>
      <c r="G91" s="71" t="s">
        <v>1630</v>
      </c>
      <c r="H91" s="71" t="s">
        <v>85</v>
      </c>
      <c r="I91" s="70" t="s">
        <v>5</v>
      </c>
      <c r="J91" s="71" t="s">
        <v>1711</v>
      </c>
      <c r="K91" s="183">
        <v>300000</v>
      </c>
      <c r="L91" s="31">
        <v>189000</v>
      </c>
      <c r="M91" s="79" t="s">
        <v>1632</v>
      </c>
      <c r="N91" s="78">
        <v>210000</v>
      </c>
      <c r="O91" s="34">
        <v>20</v>
      </c>
      <c r="P91" s="78">
        <v>210000</v>
      </c>
      <c r="Q91" s="34" t="s">
        <v>1633</v>
      </c>
      <c r="R91" s="31">
        <v>20</v>
      </c>
      <c r="S91" s="172" t="s">
        <v>1712</v>
      </c>
      <c r="T91" s="349" t="s">
        <v>1713</v>
      </c>
      <c r="U91" s="215">
        <v>199878023</v>
      </c>
    </row>
    <row r="92" spans="1:21" ht="51">
      <c r="A92" s="135">
        <v>85</v>
      </c>
      <c r="B92" s="31"/>
      <c r="C92" s="70" t="s">
        <v>1714</v>
      </c>
      <c r="D92" s="70" t="s">
        <v>1715</v>
      </c>
      <c r="E92" s="169" t="s">
        <v>1716</v>
      </c>
      <c r="F92" s="359" t="s">
        <v>44</v>
      </c>
      <c r="G92" s="71" t="s">
        <v>1630</v>
      </c>
      <c r="H92" s="71" t="s">
        <v>85</v>
      </c>
      <c r="I92" s="70" t="s">
        <v>5</v>
      </c>
      <c r="J92" s="71" t="s">
        <v>1631</v>
      </c>
      <c r="K92" s="183">
        <v>50000</v>
      </c>
      <c r="L92" s="31">
        <v>31500</v>
      </c>
      <c r="M92" s="79" t="s">
        <v>1632</v>
      </c>
      <c r="N92" s="78">
        <v>35000</v>
      </c>
      <c r="O92" s="34">
        <v>20</v>
      </c>
      <c r="P92" s="78">
        <v>35000</v>
      </c>
      <c r="Q92" s="34" t="s">
        <v>1633</v>
      </c>
      <c r="R92" s="31">
        <v>20</v>
      </c>
      <c r="S92" s="172" t="s">
        <v>1717</v>
      </c>
      <c r="T92" s="349" t="s">
        <v>1718</v>
      </c>
      <c r="U92" s="215">
        <v>199877842</v>
      </c>
    </row>
    <row r="93" spans="1:21" ht="51">
      <c r="A93" s="135">
        <v>86</v>
      </c>
      <c r="B93" s="31"/>
      <c r="C93" s="70" t="s">
        <v>1719</v>
      </c>
      <c r="D93" s="70" t="s">
        <v>1720</v>
      </c>
      <c r="E93" s="169" t="s">
        <v>1716</v>
      </c>
      <c r="F93" s="359" t="s">
        <v>44</v>
      </c>
      <c r="G93" s="71" t="s">
        <v>1630</v>
      </c>
      <c r="H93" s="71" t="s">
        <v>33</v>
      </c>
      <c r="I93" s="70" t="s">
        <v>5</v>
      </c>
      <c r="J93" s="71" t="s">
        <v>1721</v>
      </c>
      <c r="K93" s="183">
        <v>50000</v>
      </c>
      <c r="L93" s="31">
        <v>31500</v>
      </c>
      <c r="M93" s="79" t="s">
        <v>1632</v>
      </c>
      <c r="N93" s="78">
        <v>35000</v>
      </c>
      <c r="O93" s="34">
        <v>20</v>
      </c>
      <c r="P93" s="78">
        <v>35000</v>
      </c>
      <c r="Q93" s="34" t="s">
        <v>1633</v>
      </c>
      <c r="R93" s="31">
        <v>20</v>
      </c>
      <c r="S93" s="172" t="s">
        <v>1722</v>
      </c>
      <c r="T93" s="349" t="s">
        <v>1723</v>
      </c>
      <c r="U93" s="215">
        <v>199877809</v>
      </c>
    </row>
    <row r="94" spans="1:21" ht="45">
      <c r="A94" s="135">
        <v>87</v>
      </c>
      <c r="B94" s="31"/>
      <c r="C94" s="70" t="s">
        <v>1646</v>
      </c>
      <c r="D94" s="70" t="s">
        <v>1724</v>
      </c>
      <c r="E94" s="169" t="s">
        <v>1725</v>
      </c>
      <c r="F94" s="359" t="s">
        <v>44</v>
      </c>
      <c r="G94" s="71" t="s">
        <v>810</v>
      </c>
      <c r="H94" s="71" t="s">
        <v>33</v>
      </c>
      <c r="I94" s="70" t="s">
        <v>5</v>
      </c>
      <c r="J94" s="71" t="s">
        <v>1631</v>
      </c>
      <c r="K94" s="183">
        <v>200000</v>
      </c>
      <c r="L94" s="31">
        <v>126000</v>
      </c>
      <c r="M94" s="79" t="s">
        <v>1632</v>
      </c>
      <c r="N94" s="78">
        <v>140000</v>
      </c>
      <c r="O94" s="34">
        <v>20</v>
      </c>
      <c r="P94" s="78">
        <v>140000</v>
      </c>
      <c r="Q94" s="34" t="s">
        <v>1633</v>
      </c>
      <c r="R94" s="31">
        <v>20</v>
      </c>
      <c r="S94" s="172" t="s">
        <v>1726</v>
      </c>
      <c r="T94" s="349" t="s">
        <v>1727</v>
      </c>
      <c r="U94" s="215">
        <v>198962169</v>
      </c>
    </row>
    <row r="95" spans="1:21" ht="51">
      <c r="A95" s="135">
        <v>88</v>
      </c>
      <c r="B95" s="31"/>
      <c r="C95" s="70" t="s">
        <v>1728</v>
      </c>
      <c r="D95" s="70" t="s">
        <v>1729</v>
      </c>
      <c r="E95" s="154" t="s">
        <v>1730</v>
      </c>
      <c r="F95" s="359" t="s">
        <v>44</v>
      </c>
      <c r="G95" s="71" t="s">
        <v>1630</v>
      </c>
      <c r="H95" s="71" t="s">
        <v>33</v>
      </c>
      <c r="I95" s="70" t="s">
        <v>5</v>
      </c>
      <c r="J95" s="71" t="s">
        <v>1631</v>
      </c>
      <c r="K95" s="183">
        <v>100000</v>
      </c>
      <c r="L95" s="31">
        <v>63000</v>
      </c>
      <c r="M95" s="79" t="s">
        <v>1632</v>
      </c>
      <c r="N95" s="78">
        <v>70000</v>
      </c>
      <c r="O95" s="34">
        <v>20</v>
      </c>
      <c r="P95" s="78">
        <v>70000</v>
      </c>
      <c r="Q95" s="34" t="s">
        <v>1633</v>
      </c>
      <c r="R95" s="31">
        <v>20</v>
      </c>
      <c r="S95" s="172" t="s">
        <v>1731</v>
      </c>
      <c r="T95" s="349" t="s">
        <v>1732</v>
      </c>
      <c r="U95" s="215">
        <v>199877802</v>
      </c>
    </row>
    <row r="96" spans="1:21" ht="51">
      <c r="A96" s="135">
        <v>89</v>
      </c>
      <c r="B96" s="31"/>
      <c r="C96" s="70" t="s">
        <v>1733</v>
      </c>
      <c r="D96" s="70" t="s">
        <v>1734</v>
      </c>
      <c r="E96" s="154" t="s">
        <v>1735</v>
      </c>
      <c r="F96" s="359" t="s">
        <v>44</v>
      </c>
      <c r="G96" s="71" t="s">
        <v>1630</v>
      </c>
      <c r="H96" s="71" t="s">
        <v>33</v>
      </c>
      <c r="I96" s="70" t="s">
        <v>5</v>
      </c>
      <c r="J96" s="71" t="s">
        <v>1631</v>
      </c>
      <c r="K96" s="183">
        <v>100000</v>
      </c>
      <c r="L96" s="31">
        <v>63000</v>
      </c>
      <c r="M96" s="79" t="s">
        <v>1632</v>
      </c>
      <c r="N96" s="78">
        <v>70000</v>
      </c>
      <c r="O96" s="34">
        <v>20</v>
      </c>
      <c r="P96" s="78">
        <v>70000</v>
      </c>
      <c r="Q96" s="34" t="s">
        <v>1633</v>
      </c>
      <c r="R96" s="31">
        <v>20</v>
      </c>
      <c r="S96" s="172" t="s">
        <v>1736</v>
      </c>
      <c r="T96" s="349" t="s">
        <v>1737</v>
      </c>
      <c r="U96" s="215">
        <v>199877808</v>
      </c>
    </row>
    <row r="97" spans="1:21" ht="51">
      <c r="A97" s="135">
        <v>90</v>
      </c>
      <c r="B97" s="31"/>
      <c r="C97" s="70" t="s">
        <v>1738</v>
      </c>
      <c r="D97" s="70" t="s">
        <v>1739</v>
      </c>
      <c r="E97" s="154" t="s">
        <v>1730</v>
      </c>
      <c r="F97" s="359" t="s">
        <v>44</v>
      </c>
      <c r="G97" s="71" t="s">
        <v>1630</v>
      </c>
      <c r="H97" s="71" t="s">
        <v>33</v>
      </c>
      <c r="I97" s="70" t="s">
        <v>5</v>
      </c>
      <c r="J97" s="71" t="s">
        <v>1740</v>
      </c>
      <c r="K97" s="183">
        <v>100000</v>
      </c>
      <c r="L97" s="31">
        <v>63000</v>
      </c>
      <c r="M97" s="79" t="s">
        <v>1632</v>
      </c>
      <c r="N97" s="78">
        <v>70000</v>
      </c>
      <c r="O97" s="34">
        <v>20</v>
      </c>
      <c r="P97" s="78">
        <v>70000</v>
      </c>
      <c r="Q97" s="34" t="s">
        <v>1633</v>
      </c>
      <c r="R97" s="31">
        <v>20</v>
      </c>
      <c r="S97" s="172" t="s">
        <v>1741</v>
      </c>
      <c r="T97" s="349" t="s">
        <v>1742</v>
      </c>
      <c r="U97" s="215">
        <v>199877807</v>
      </c>
    </row>
    <row r="98" spans="1:21" ht="38.25">
      <c r="A98" s="135">
        <v>91</v>
      </c>
      <c r="B98" s="31"/>
      <c r="C98" s="70" t="s">
        <v>1743</v>
      </c>
      <c r="D98" s="70" t="s">
        <v>1744</v>
      </c>
      <c r="E98" s="154" t="s">
        <v>1745</v>
      </c>
      <c r="F98" s="359" t="s">
        <v>44</v>
      </c>
      <c r="G98" s="71" t="s">
        <v>1630</v>
      </c>
      <c r="H98" s="71" t="s">
        <v>33</v>
      </c>
      <c r="I98" s="71" t="s">
        <v>6</v>
      </c>
      <c r="J98" s="71" t="s">
        <v>1746</v>
      </c>
      <c r="K98" s="183">
        <v>100000</v>
      </c>
      <c r="L98" s="31">
        <v>63000</v>
      </c>
      <c r="M98" s="79" t="s">
        <v>1632</v>
      </c>
      <c r="N98" s="78">
        <v>70000</v>
      </c>
      <c r="O98" s="34">
        <v>20</v>
      </c>
      <c r="P98" s="78">
        <v>70000</v>
      </c>
      <c r="Q98" s="34" t="s">
        <v>1633</v>
      </c>
      <c r="R98" s="31">
        <v>20</v>
      </c>
      <c r="S98" s="172" t="s">
        <v>1747</v>
      </c>
      <c r="T98" s="215"/>
      <c r="U98" s="215">
        <v>199924162</v>
      </c>
    </row>
    <row r="99" spans="1:21" ht="51">
      <c r="A99" s="135">
        <v>92</v>
      </c>
      <c r="B99" s="31"/>
      <c r="C99" s="70" t="s">
        <v>1748</v>
      </c>
      <c r="D99" s="70" t="s">
        <v>805</v>
      </c>
      <c r="E99" s="154" t="s">
        <v>1749</v>
      </c>
      <c r="F99" s="359" t="s">
        <v>44</v>
      </c>
      <c r="G99" s="71" t="s">
        <v>1630</v>
      </c>
      <c r="H99" s="71" t="s">
        <v>85</v>
      </c>
      <c r="I99" s="71" t="s">
        <v>6</v>
      </c>
      <c r="J99" s="71" t="s">
        <v>1631</v>
      </c>
      <c r="K99" s="183">
        <v>100000</v>
      </c>
      <c r="L99" s="31">
        <v>63000</v>
      </c>
      <c r="M99" s="79" t="s">
        <v>1632</v>
      </c>
      <c r="N99" s="78">
        <v>70000</v>
      </c>
      <c r="O99" s="34">
        <v>20</v>
      </c>
      <c r="P99" s="78">
        <v>70000</v>
      </c>
      <c r="Q99" s="34" t="s">
        <v>1633</v>
      </c>
      <c r="R99" s="31">
        <v>20</v>
      </c>
      <c r="S99" s="172" t="s">
        <v>1750</v>
      </c>
      <c r="T99" s="349" t="s">
        <v>1751</v>
      </c>
      <c r="U99" s="215">
        <v>199924165</v>
      </c>
    </row>
    <row r="100" spans="1:21" ht="38.25">
      <c r="A100" s="135">
        <v>93</v>
      </c>
      <c r="B100" s="31"/>
      <c r="C100" s="70" t="s">
        <v>1752</v>
      </c>
      <c r="D100" s="70" t="s">
        <v>1753</v>
      </c>
      <c r="E100" s="154" t="s">
        <v>1754</v>
      </c>
      <c r="F100" s="359" t="s">
        <v>44</v>
      </c>
      <c r="G100" s="71" t="s">
        <v>1630</v>
      </c>
      <c r="H100" s="71" t="s">
        <v>33</v>
      </c>
      <c r="I100" s="71" t="s">
        <v>6</v>
      </c>
      <c r="J100" s="71" t="s">
        <v>1755</v>
      </c>
      <c r="K100" s="183">
        <v>100000</v>
      </c>
      <c r="L100" s="31">
        <v>63000</v>
      </c>
      <c r="M100" s="79" t="s">
        <v>1632</v>
      </c>
      <c r="N100" s="78">
        <v>70000</v>
      </c>
      <c r="O100" s="34">
        <v>20</v>
      </c>
      <c r="P100" s="78">
        <v>70000</v>
      </c>
      <c r="Q100" s="34" t="s">
        <v>1633</v>
      </c>
      <c r="R100" s="31">
        <v>20</v>
      </c>
      <c r="S100" s="172" t="s">
        <v>1756</v>
      </c>
      <c r="T100" s="349" t="s">
        <v>1757</v>
      </c>
      <c r="U100" s="215">
        <v>199924156</v>
      </c>
    </row>
    <row r="101" spans="1:21" ht="51">
      <c r="A101" s="135">
        <v>94</v>
      </c>
      <c r="B101" s="31"/>
      <c r="C101" s="70" t="s">
        <v>1758</v>
      </c>
      <c r="D101" s="70" t="s">
        <v>725</v>
      </c>
      <c r="E101" s="154" t="s">
        <v>1759</v>
      </c>
      <c r="F101" s="359" t="s">
        <v>44</v>
      </c>
      <c r="G101" s="71" t="s">
        <v>1630</v>
      </c>
      <c r="H101" s="71" t="s">
        <v>33</v>
      </c>
      <c r="I101" s="70" t="s">
        <v>5</v>
      </c>
      <c r="J101" s="71" t="s">
        <v>1760</v>
      </c>
      <c r="K101" s="183">
        <v>100000</v>
      </c>
      <c r="L101" s="31">
        <v>63000</v>
      </c>
      <c r="M101" s="79" t="s">
        <v>1632</v>
      </c>
      <c r="N101" s="78">
        <v>70000</v>
      </c>
      <c r="O101" s="34">
        <v>20</v>
      </c>
      <c r="P101" s="78">
        <v>70000</v>
      </c>
      <c r="Q101" s="34" t="s">
        <v>1633</v>
      </c>
      <c r="R101" s="31">
        <v>20</v>
      </c>
      <c r="S101" s="172" t="s">
        <v>1761</v>
      </c>
      <c r="T101" s="349" t="s">
        <v>1762</v>
      </c>
      <c r="U101" s="215">
        <v>199877882</v>
      </c>
    </row>
    <row r="102" spans="1:21" ht="38.25">
      <c r="A102" s="135">
        <v>95</v>
      </c>
      <c r="B102" s="31"/>
      <c r="C102" s="70" t="s">
        <v>1763</v>
      </c>
      <c r="D102" s="70" t="s">
        <v>1764</v>
      </c>
      <c r="E102" s="154" t="s">
        <v>1765</v>
      </c>
      <c r="F102" s="359" t="s">
        <v>44</v>
      </c>
      <c r="G102" s="71" t="s">
        <v>1630</v>
      </c>
      <c r="H102" s="71" t="s">
        <v>85</v>
      </c>
      <c r="I102" s="71" t="s">
        <v>6</v>
      </c>
      <c r="J102" s="71" t="s">
        <v>1631</v>
      </c>
      <c r="K102" s="183">
        <v>50000</v>
      </c>
      <c r="L102" s="31">
        <v>31500</v>
      </c>
      <c r="M102" s="79" t="s">
        <v>1632</v>
      </c>
      <c r="N102" s="78">
        <v>35000</v>
      </c>
      <c r="O102" s="34">
        <v>20</v>
      </c>
      <c r="P102" s="78">
        <v>35000</v>
      </c>
      <c r="Q102" s="34" t="s">
        <v>1633</v>
      </c>
      <c r="R102" s="31">
        <v>20</v>
      </c>
      <c r="S102" s="172" t="s">
        <v>1766</v>
      </c>
      <c r="T102" s="349" t="s">
        <v>1767</v>
      </c>
      <c r="U102" s="215">
        <v>199924154</v>
      </c>
    </row>
    <row r="103" spans="1:21" ht="38.25">
      <c r="A103" s="135">
        <v>96</v>
      </c>
      <c r="B103" s="31"/>
      <c r="C103" s="70" t="s">
        <v>1768</v>
      </c>
      <c r="D103" s="70" t="s">
        <v>1769</v>
      </c>
      <c r="E103" s="154" t="s">
        <v>1765</v>
      </c>
      <c r="F103" s="359" t="s">
        <v>44</v>
      </c>
      <c r="G103" s="71" t="s">
        <v>1630</v>
      </c>
      <c r="H103" s="71" t="s">
        <v>85</v>
      </c>
      <c r="I103" s="71" t="s">
        <v>6</v>
      </c>
      <c r="J103" s="71" t="s">
        <v>1653</v>
      </c>
      <c r="K103" s="183">
        <v>100000</v>
      </c>
      <c r="L103" s="31">
        <v>63000</v>
      </c>
      <c r="M103" s="79" t="s">
        <v>1632</v>
      </c>
      <c r="N103" s="78">
        <v>70000</v>
      </c>
      <c r="O103" s="34">
        <v>20</v>
      </c>
      <c r="P103" s="78">
        <v>70000</v>
      </c>
      <c r="Q103" s="34" t="s">
        <v>1633</v>
      </c>
      <c r="R103" s="31">
        <v>20</v>
      </c>
      <c r="S103" s="172" t="s">
        <v>1770</v>
      </c>
      <c r="T103" s="349" t="s">
        <v>1771</v>
      </c>
      <c r="U103" s="215">
        <v>199924160</v>
      </c>
    </row>
    <row r="104" spans="1:21" ht="38.25">
      <c r="A104" s="135">
        <v>97</v>
      </c>
      <c r="B104" s="31"/>
      <c r="C104" s="70" t="s">
        <v>1772</v>
      </c>
      <c r="D104" s="70" t="s">
        <v>1773</v>
      </c>
      <c r="E104" s="154" t="s">
        <v>1774</v>
      </c>
      <c r="F104" s="359" t="s">
        <v>44</v>
      </c>
      <c r="G104" s="71" t="s">
        <v>1630</v>
      </c>
      <c r="H104" s="71" t="s">
        <v>33</v>
      </c>
      <c r="I104" s="71" t="s">
        <v>6</v>
      </c>
      <c r="J104" s="71" t="s">
        <v>1653</v>
      </c>
      <c r="K104" s="183">
        <v>100000</v>
      </c>
      <c r="L104" s="31">
        <v>63000</v>
      </c>
      <c r="M104" s="79" t="s">
        <v>1632</v>
      </c>
      <c r="N104" s="78">
        <v>70000</v>
      </c>
      <c r="O104" s="34">
        <v>20</v>
      </c>
      <c r="P104" s="78">
        <v>70000</v>
      </c>
      <c r="Q104" s="34" t="s">
        <v>1633</v>
      </c>
      <c r="R104" s="31">
        <v>20</v>
      </c>
      <c r="S104" s="172" t="s">
        <v>1775</v>
      </c>
      <c r="T104" s="349" t="s">
        <v>1776</v>
      </c>
      <c r="U104" s="215">
        <v>199926685</v>
      </c>
    </row>
    <row r="105" spans="1:21" ht="38.25">
      <c r="A105" s="135">
        <v>98</v>
      </c>
      <c r="B105" s="31"/>
      <c r="C105" s="70" t="s">
        <v>1777</v>
      </c>
      <c r="D105" s="70" t="s">
        <v>1778</v>
      </c>
      <c r="E105" s="154" t="s">
        <v>1779</v>
      </c>
      <c r="F105" s="359" t="s">
        <v>44</v>
      </c>
      <c r="G105" s="71" t="s">
        <v>1630</v>
      </c>
      <c r="H105" s="71" t="s">
        <v>33</v>
      </c>
      <c r="I105" s="71" t="s">
        <v>6</v>
      </c>
      <c r="J105" s="71" t="s">
        <v>1653</v>
      </c>
      <c r="K105" s="183">
        <v>50000</v>
      </c>
      <c r="L105" s="31">
        <v>31500</v>
      </c>
      <c r="M105" s="79" t="s">
        <v>1632</v>
      </c>
      <c r="N105" s="78">
        <v>35000</v>
      </c>
      <c r="O105" s="34">
        <v>20</v>
      </c>
      <c r="P105" s="78">
        <v>35000</v>
      </c>
      <c r="Q105" s="34" t="s">
        <v>1633</v>
      </c>
      <c r="R105" s="31">
        <v>20</v>
      </c>
      <c r="S105" s="172" t="s">
        <v>1780</v>
      </c>
      <c r="T105" s="349" t="s">
        <v>1781</v>
      </c>
      <c r="U105" s="215">
        <v>199926679</v>
      </c>
    </row>
    <row r="106" spans="1:21" ht="30">
      <c r="A106" s="135">
        <v>99</v>
      </c>
      <c r="B106" s="31"/>
      <c r="C106" s="70" t="s">
        <v>1782</v>
      </c>
      <c r="D106" s="70" t="s">
        <v>1783</v>
      </c>
      <c r="E106" s="154" t="s">
        <v>1784</v>
      </c>
      <c r="F106" s="359" t="s">
        <v>44</v>
      </c>
      <c r="G106" s="71" t="s">
        <v>1630</v>
      </c>
      <c r="H106" s="71" t="s">
        <v>33</v>
      </c>
      <c r="I106" s="70" t="s">
        <v>5</v>
      </c>
      <c r="J106" s="71" t="s">
        <v>1631</v>
      </c>
      <c r="K106" s="183">
        <v>50000</v>
      </c>
      <c r="L106" s="31">
        <v>31500</v>
      </c>
      <c r="M106" s="79" t="s">
        <v>1632</v>
      </c>
      <c r="N106" s="78">
        <v>35000</v>
      </c>
      <c r="O106" s="34">
        <v>20</v>
      </c>
      <c r="P106" s="78">
        <v>35000</v>
      </c>
      <c r="Q106" s="34" t="s">
        <v>1633</v>
      </c>
      <c r="R106" s="31">
        <v>20</v>
      </c>
      <c r="S106" s="172" t="s">
        <v>1785</v>
      </c>
      <c r="T106" s="349" t="s">
        <v>1786</v>
      </c>
      <c r="U106" s="215">
        <v>199877942</v>
      </c>
    </row>
    <row r="107" spans="1:21" ht="38.25">
      <c r="A107" s="135">
        <v>100</v>
      </c>
      <c r="B107" s="31"/>
      <c r="C107" s="70" t="s">
        <v>1787</v>
      </c>
      <c r="D107" s="70" t="s">
        <v>968</v>
      </c>
      <c r="E107" s="154" t="s">
        <v>1788</v>
      </c>
      <c r="F107" s="359" t="s">
        <v>44</v>
      </c>
      <c r="G107" s="71" t="s">
        <v>1630</v>
      </c>
      <c r="H107" s="71" t="s">
        <v>85</v>
      </c>
      <c r="I107" s="70" t="s">
        <v>5</v>
      </c>
      <c r="J107" s="71" t="s">
        <v>1653</v>
      </c>
      <c r="K107" s="183">
        <v>100000</v>
      </c>
      <c r="L107" s="31">
        <v>63000</v>
      </c>
      <c r="M107" s="79" t="s">
        <v>1632</v>
      </c>
      <c r="N107" s="78">
        <v>70000</v>
      </c>
      <c r="O107" s="34">
        <v>20</v>
      </c>
      <c r="P107" s="78">
        <v>70000</v>
      </c>
      <c r="Q107" s="34" t="s">
        <v>1633</v>
      </c>
      <c r="R107" s="31">
        <v>20</v>
      </c>
      <c r="S107" s="172" t="s">
        <v>1789</v>
      </c>
      <c r="T107" s="349" t="s">
        <v>1790</v>
      </c>
      <c r="U107" s="215">
        <v>199926677</v>
      </c>
    </row>
    <row r="108" spans="1:21" ht="38.25">
      <c r="A108" s="135">
        <v>101</v>
      </c>
      <c r="B108" s="31"/>
      <c r="C108" s="70" t="s">
        <v>1791</v>
      </c>
      <c r="D108" s="70" t="s">
        <v>1792</v>
      </c>
      <c r="E108" s="154" t="s">
        <v>1754</v>
      </c>
      <c r="F108" s="359" t="s">
        <v>44</v>
      </c>
      <c r="G108" s="71" t="s">
        <v>1630</v>
      </c>
      <c r="H108" s="71" t="s">
        <v>85</v>
      </c>
      <c r="I108" s="71" t="s">
        <v>6</v>
      </c>
      <c r="J108" s="71" t="s">
        <v>1653</v>
      </c>
      <c r="K108" s="183">
        <v>50000</v>
      </c>
      <c r="L108" s="31">
        <v>31500</v>
      </c>
      <c r="M108" s="79" t="s">
        <v>1632</v>
      </c>
      <c r="N108" s="78">
        <v>35000</v>
      </c>
      <c r="O108" s="34">
        <v>20</v>
      </c>
      <c r="P108" s="78">
        <v>35000</v>
      </c>
      <c r="Q108" s="34" t="s">
        <v>1633</v>
      </c>
      <c r="R108" s="31">
        <v>20</v>
      </c>
      <c r="S108" s="172" t="s">
        <v>1793</v>
      </c>
      <c r="T108" s="349" t="s">
        <v>1794</v>
      </c>
      <c r="U108" s="215">
        <v>199924196</v>
      </c>
    </row>
    <row r="109" spans="1:21" ht="38.25">
      <c r="A109" s="135">
        <v>102</v>
      </c>
      <c r="B109" s="31"/>
      <c r="C109" s="70" t="s">
        <v>1795</v>
      </c>
      <c r="D109" s="70" t="s">
        <v>1796</v>
      </c>
      <c r="E109" s="154" t="s">
        <v>1797</v>
      </c>
      <c r="F109" s="359" t="s">
        <v>44</v>
      </c>
      <c r="G109" s="71" t="s">
        <v>1630</v>
      </c>
      <c r="H109" s="71" t="s">
        <v>85</v>
      </c>
      <c r="I109" s="71" t="s">
        <v>6</v>
      </c>
      <c r="J109" s="71" t="s">
        <v>1798</v>
      </c>
      <c r="K109" s="183">
        <v>50000</v>
      </c>
      <c r="L109" s="31">
        <v>31500</v>
      </c>
      <c r="M109" s="79" t="s">
        <v>1632</v>
      </c>
      <c r="N109" s="78">
        <v>35000</v>
      </c>
      <c r="O109" s="34">
        <v>20</v>
      </c>
      <c r="P109" s="78">
        <v>35000</v>
      </c>
      <c r="Q109" s="34" t="s">
        <v>1633</v>
      </c>
      <c r="R109" s="31">
        <v>20</v>
      </c>
      <c r="S109" s="172" t="s">
        <v>1799</v>
      </c>
      <c r="T109" s="349" t="s">
        <v>1800</v>
      </c>
      <c r="U109" s="215">
        <v>199924161</v>
      </c>
    </row>
    <row r="110" spans="1:21" ht="38.25">
      <c r="A110" s="135">
        <v>103</v>
      </c>
      <c r="B110" s="31"/>
      <c r="C110" s="70" t="s">
        <v>1801</v>
      </c>
      <c r="D110" s="70" t="s">
        <v>1802</v>
      </c>
      <c r="E110" s="169" t="s">
        <v>1765</v>
      </c>
      <c r="F110" s="359" t="s">
        <v>44</v>
      </c>
      <c r="G110" s="71" t="s">
        <v>1630</v>
      </c>
      <c r="H110" s="71" t="s">
        <v>33</v>
      </c>
      <c r="I110" s="71" t="s">
        <v>6</v>
      </c>
      <c r="J110" s="71" t="s">
        <v>1653</v>
      </c>
      <c r="K110" s="183">
        <v>50000</v>
      </c>
      <c r="L110" s="31">
        <v>31500</v>
      </c>
      <c r="M110" s="79" t="s">
        <v>1632</v>
      </c>
      <c r="N110" s="78">
        <v>35000</v>
      </c>
      <c r="O110" s="34">
        <v>20</v>
      </c>
      <c r="P110" s="78">
        <v>35000</v>
      </c>
      <c r="Q110" s="34" t="s">
        <v>1633</v>
      </c>
      <c r="R110" s="31">
        <v>20</v>
      </c>
      <c r="S110" s="172" t="s">
        <v>1803</v>
      </c>
      <c r="T110" s="349" t="s">
        <v>1804</v>
      </c>
      <c r="U110" s="215">
        <v>199877805</v>
      </c>
    </row>
    <row r="111" spans="1:21" ht="38.25">
      <c r="A111" s="135">
        <v>104</v>
      </c>
      <c r="B111" s="31"/>
      <c r="C111" s="70" t="s">
        <v>1805</v>
      </c>
      <c r="D111" s="70" t="s">
        <v>1806</v>
      </c>
      <c r="E111" s="169" t="s">
        <v>1765</v>
      </c>
      <c r="F111" s="359" t="s">
        <v>44</v>
      </c>
      <c r="G111" s="71" t="s">
        <v>1630</v>
      </c>
      <c r="H111" s="71" t="s">
        <v>33</v>
      </c>
      <c r="I111" s="71" t="s">
        <v>6</v>
      </c>
      <c r="J111" s="71" t="s">
        <v>1653</v>
      </c>
      <c r="K111" s="183">
        <v>100000</v>
      </c>
      <c r="L111" s="31">
        <v>63000</v>
      </c>
      <c r="M111" s="79" t="s">
        <v>1632</v>
      </c>
      <c r="N111" s="78">
        <v>70000</v>
      </c>
      <c r="O111" s="34">
        <v>20</v>
      </c>
      <c r="P111" s="78">
        <v>70000</v>
      </c>
      <c r="Q111" s="34" t="s">
        <v>1633</v>
      </c>
      <c r="R111" s="31">
        <v>20</v>
      </c>
      <c r="S111" s="172" t="s">
        <v>1807</v>
      </c>
      <c r="T111" s="349" t="s">
        <v>1808</v>
      </c>
      <c r="U111" s="215">
        <v>199877801</v>
      </c>
    </row>
    <row r="112" spans="1:21" ht="38.25">
      <c r="A112" s="135">
        <v>105</v>
      </c>
      <c r="B112" s="31"/>
      <c r="C112" s="70" t="s">
        <v>1809</v>
      </c>
      <c r="D112" s="70" t="s">
        <v>1197</v>
      </c>
      <c r="E112" s="154" t="s">
        <v>1797</v>
      </c>
      <c r="F112" s="359" t="s">
        <v>44</v>
      </c>
      <c r="G112" s="71" t="s">
        <v>1630</v>
      </c>
      <c r="H112" s="71" t="s">
        <v>33</v>
      </c>
      <c r="I112" s="71" t="s">
        <v>6</v>
      </c>
      <c r="J112" s="71" t="s">
        <v>1631</v>
      </c>
      <c r="K112" s="183">
        <v>100000</v>
      </c>
      <c r="L112" s="31">
        <v>63000</v>
      </c>
      <c r="M112" s="79" t="s">
        <v>1632</v>
      </c>
      <c r="N112" s="78">
        <v>70000</v>
      </c>
      <c r="O112" s="34">
        <v>20</v>
      </c>
      <c r="P112" s="78">
        <v>70000</v>
      </c>
      <c r="Q112" s="34" t="s">
        <v>1633</v>
      </c>
      <c r="R112" s="31">
        <v>20</v>
      </c>
      <c r="S112" s="172" t="s">
        <v>1810</v>
      </c>
      <c r="T112" s="349" t="s">
        <v>1811</v>
      </c>
      <c r="U112" s="215">
        <v>199924159</v>
      </c>
    </row>
    <row r="113" spans="1:21" ht="38.25">
      <c r="A113" s="135">
        <v>106</v>
      </c>
      <c r="B113" s="31"/>
      <c r="C113" s="70" t="s">
        <v>1812</v>
      </c>
      <c r="D113" s="70" t="s">
        <v>1813</v>
      </c>
      <c r="E113" s="154" t="s">
        <v>1814</v>
      </c>
      <c r="F113" s="359" t="s">
        <v>44</v>
      </c>
      <c r="G113" s="71" t="s">
        <v>1630</v>
      </c>
      <c r="H113" s="71" t="s">
        <v>85</v>
      </c>
      <c r="I113" s="71" t="s">
        <v>6</v>
      </c>
      <c r="J113" s="71" t="s">
        <v>1653</v>
      </c>
      <c r="K113" s="183">
        <v>100000</v>
      </c>
      <c r="L113" s="31">
        <v>63000</v>
      </c>
      <c r="M113" s="79" t="s">
        <v>1632</v>
      </c>
      <c r="N113" s="78">
        <v>70000</v>
      </c>
      <c r="O113" s="34">
        <v>20</v>
      </c>
      <c r="P113" s="78">
        <v>70000</v>
      </c>
      <c r="Q113" s="34" t="s">
        <v>1633</v>
      </c>
      <c r="R113" s="31">
        <v>20</v>
      </c>
      <c r="S113" s="172" t="s">
        <v>1815</v>
      </c>
      <c r="T113" s="349" t="s">
        <v>1816</v>
      </c>
      <c r="U113" s="215">
        <v>199924158</v>
      </c>
    </row>
    <row r="114" spans="1:21" ht="51">
      <c r="A114" s="135">
        <v>107</v>
      </c>
      <c r="B114" s="31"/>
      <c r="C114" s="70" t="s">
        <v>1817</v>
      </c>
      <c r="D114" s="70" t="s">
        <v>1818</v>
      </c>
      <c r="E114" s="169" t="s">
        <v>1819</v>
      </c>
      <c r="F114" s="359" t="s">
        <v>44</v>
      </c>
      <c r="G114" s="71" t="s">
        <v>1630</v>
      </c>
      <c r="H114" s="71" t="s">
        <v>33</v>
      </c>
      <c r="I114" s="71" t="s">
        <v>6</v>
      </c>
      <c r="J114" s="71" t="s">
        <v>1653</v>
      </c>
      <c r="K114" s="183">
        <v>100000</v>
      </c>
      <c r="L114" s="31">
        <v>63000</v>
      </c>
      <c r="M114" s="79" t="s">
        <v>1632</v>
      </c>
      <c r="N114" s="78">
        <v>70000</v>
      </c>
      <c r="O114" s="34">
        <v>20</v>
      </c>
      <c r="P114" s="78">
        <v>70000</v>
      </c>
      <c r="Q114" s="34" t="s">
        <v>1633</v>
      </c>
      <c r="R114" s="31">
        <v>20</v>
      </c>
      <c r="S114" s="172" t="s">
        <v>1820</v>
      </c>
      <c r="T114" s="349" t="s">
        <v>1821</v>
      </c>
      <c r="U114" s="215">
        <v>199877810</v>
      </c>
    </row>
    <row r="115" spans="1:21" ht="38.25">
      <c r="A115" s="135">
        <v>108</v>
      </c>
      <c r="B115" s="31"/>
      <c r="C115" s="70" t="s">
        <v>1822</v>
      </c>
      <c r="D115" s="70" t="s">
        <v>1823</v>
      </c>
      <c r="E115" s="169" t="s">
        <v>1765</v>
      </c>
      <c r="F115" s="359" t="s">
        <v>44</v>
      </c>
      <c r="G115" s="71" t="s">
        <v>1630</v>
      </c>
      <c r="H115" s="71" t="s">
        <v>33</v>
      </c>
      <c r="I115" s="71" t="s">
        <v>6</v>
      </c>
      <c r="J115" s="71" t="s">
        <v>1653</v>
      </c>
      <c r="K115" s="183">
        <v>100000</v>
      </c>
      <c r="L115" s="31">
        <v>63000</v>
      </c>
      <c r="M115" s="79" t="s">
        <v>1632</v>
      </c>
      <c r="N115" s="78">
        <v>70000</v>
      </c>
      <c r="O115" s="34">
        <v>20</v>
      </c>
      <c r="P115" s="78">
        <v>70000</v>
      </c>
      <c r="Q115" s="34" t="s">
        <v>1633</v>
      </c>
      <c r="R115" s="31">
        <v>20</v>
      </c>
      <c r="S115" s="172" t="s">
        <v>1824</v>
      </c>
      <c r="T115" s="349" t="s">
        <v>1825</v>
      </c>
      <c r="U115" s="215">
        <v>199877811</v>
      </c>
    </row>
    <row r="116" spans="1:21" ht="38.25">
      <c r="A116" s="135">
        <v>109</v>
      </c>
      <c r="B116" s="31"/>
      <c r="C116" s="70" t="s">
        <v>1826</v>
      </c>
      <c r="D116" s="70" t="s">
        <v>1827</v>
      </c>
      <c r="E116" s="169" t="s">
        <v>1765</v>
      </c>
      <c r="F116" s="359" t="s">
        <v>44</v>
      </c>
      <c r="G116" s="71" t="s">
        <v>1630</v>
      </c>
      <c r="H116" s="71" t="s">
        <v>33</v>
      </c>
      <c r="I116" s="71" t="s">
        <v>6</v>
      </c>
      <c r="J116" s="71" t="s">
        <v>1653</v>
      </c>
      <c r="K116" s="183">
        <v>100000</v>
      </c>
      <c r="L116" s="31">
        <v>63000</v>
      </c>
      <c r="M116" s="79" t="s">
        <v>1632</v>
      </c>
      <c r="N116" s="78">
        <v>70000</v>
      </c>
      <c r="O116" s="34">
        <v>20</v>
      </c>
      <c r="P116" s="78">
        <v>70000</v>
      </c>
      <c r="Q116" s="34" t="s">
        <v>1633</v>
      </c>
      <c r="R116" s="31">
        <v>20</v>
      </c>
      <c r="S116" s="172" t="s">
        <v>1828</v>
      </c>
      <c r="T116" s="349" t="s">
        <v>1829</v>
      </c>
      <c r="U116" s="215">
        <v>199877849</v>
      </c>
    </row>
    <row r="117" spans="1:21" ht="51">
      <c r="A117" s="135">
        <v>110</v>
      </c>
      <c r="B117" s="31"/>
      <c r="C117" s="70" t="s">
        <v>1830</v>
      </c>
      <c r="D117" s="70" t="s">
        <v>1831</v>
      </c>
      <c r="E117" s="169" t="s">
        <v>1759</v>
      </c>
      <c r="F117" s="359" t="s">
        <v>44</v>
      </c>
      <c r="G117" s="71" t="s">
        <v>1630</v>
      </c>
      <c r="H117" s="71" t="s">
        <v>33</v>
      </c>
      <c r="I117" s="70" t="s">
        <v>5</v>
      </c>
      <c r="J117" s="71" t="s">
        <v>1653</v>
      </c>
      <c r="K117" s="183">
        <v>100000</v>
      </c>
      <c r="L117" s="31">
        <v>63000</v>
      </c>
      <c r="M117" s="79" t="s">
        <v>1632</v>
      </c>
      <c r="N117" s="78">
        <v>70000</v>
      </c>
      <c r="O117" s="34">
        <v>20</v>
      </c>
      <c r="P117" s="78">
        <v>70000</v>
      </c>
      <c r="Q117" s="34" t="s">
        <v>1633</v>
      </c>
      <c r="R117" s="31">
        <v>20</v>
      </c>
      <c r="S117" s="172" t="s">
        <v>1832</v>
      </c>
      <c r="T117" s="349" t="s">
        <v>1833</v>
      </c>
      <c r="U117" s="215">
        <v>199877846</v>
      </c>
    </row>
    <row r="118" spans="1:21" ht="38.25">
      <c r="A118" s="135">
        <v>111</v>
      </c>
      <c r="B118" s="31"/>
      <c r="C118" s="70" t="s">
        <v>1834</v>
      </c>
      <c r="D118" s="70" t="s">
        <v>1835</v>
      </c>
      <c r="E118" s="154" t="s">
        <v>1797</v>
      </c>
      <c r="F118" s="359" t="s">
        <v>44</v>
      </c>
      <c r="G118" s="71" t="s">
        <v>1630</v>
      </c>
      <c r="H118" s="71" t="s">
        <v>33</v>
      </c>
      <c r="I118" s="71" t="s">
        <v>6</v>
      </c>
      <c r="J118" s="71" t="s">
        <v>1653</v>
      </c>
      <c r="K118" s="183">
        <v>100000</v>
      </c>
      <c r="L118" s="31">
        <v>63000</v>
      </c>
      <c r="M118" s="79" t="s">
        <v>1632</v>
      </c>
      <c r="N118" s="78">
        <v>70000</v>
      </c>
      <c r="O118" s="34">
        <v>20</v>
      </c>
      <c r="P118" s="78">
        <v>70000</v>
      </c>
      <c r="Q118" s="34" t="s">
        <v>1633</v>
      </c>
      <c r="R118" s="31">
        <v>20</v>
      </c>
      <c r="S118" s="172" t="s">
        <v>1836</v>
      </c>
      <c r="T118" s="349" t="s">
        <v>1837</v>
      </c>
      <c r="U118" s="215">
        <v>199926689</v>
      </c>
    </row>
    <row r="119" spans="1:21" ht="38.25">
      <c r="A119" s="135">
        <v>112</v>
      </c>
      <c r="B119" s="31"/>
      <c r="C119" s="70" t="s">
        <v>1838</v>
      </c>
      <c r="D119" s="70" t="s">
        <v>792</v>
      </c>
      <c r="E119" s="154" t="s">
        <v>1839</v>
      </c>
      <c r="F119" s="359" t="s">
        <v>44</v>
      </c>
      <c r="G119" s="71" t="s">
        <v>1630</v>
      </c>
      <c r="H119" s="71" t="s">
        <v>85</v>
      </c>
      <c r="I119" s="71" t="s">
        <v>6</v>
      </c>
      <c r="J119" s="71" t="s">
        <v>1653</v>
      </c>
      <c r="K119" s="183">
        <v>100000</v>
      </c>
      <c r="L119" s="31">
        <v>63000</v>
      </c>
      <c r="M119" s="79" t="s">
        <v>1632</v>
      </c>
      <c r="N119" s="78">
        <v>70000</v>
      </c>
      <c r="O119" s="34">
        <v>20</v>
      </c>
      <c r="P119" s="78">
        <v>70000</v>
      </c>
      <c r="Q119" s="34" t="s">
        <v>1633</v>
      </c>
      <c r="R119" s="31">
        <v>20</v>
      </c>
      <c r="S119" s="172" t="s">
        <v>1840</v>
      </c>
      <c r="T119" s="349" t="s">
        <v>1841</v>
      </c>
      <c r="U119" s="215">
        <v>199926688</v>
      </c>
    </row>
    <row r="120" spans="1:21" ht="45">
      <c r="A120" s="135">
        <v>113</v>
      </c>
      <c r="B120" s="31"/>
      <c r="C120" s="70" t="s">
        <v>1842</v>
      </c>
      <c r="D120" s="70" t="s">
        <v>1843</v>
      </c>
      <c r="E120" s="169" t="s">
        <v>1844</v>
      </c>
      <c r="F120" s="359" t="s">
        <v>44</v>
      </c>
      <c r="G120" s="71" t="s">
        <v>1630</v>
      </c>
      <c r="H120" s="71" t="s">
        <v>33</v>
      </c>
      <c r="I120" s="71" t="s">
        <v>6</v>
      </c>
      <c r="J120" s="71" t="s">
        <v>1631</v>
      </c>
      <c r="K120" s="183">
        <v>100000</v>
      </c>
      <c r="L120" s="31">
        <v>63000</v>
      </c>
      <c r="M120" s="79" t="s">
        <v>1632</v>
      </c>
      <c r="N120" s="78">
        <v>70000</v>
      </c>
      <c r="O120" s="34">
        <v>20</v>
      </c>
      <c r="P120" s="78">
        <v>70000</v>
      </c>
      <c r="Q120" s="34" t="s">
        <v>1633</v>
      </c>
      <c r="R120" s="31">
        <v>20</v>
      </c>
      <c r="S120" s="172" t="s">
        <v>1845</v>
      </c>
      <c r="T120" s="349" t="s">
        <v>1846</v>
      </c>
      <c r="U120" s="215">
        <v>199926702</v>
      </c>
    </row>
    <row r="121" spans="1:21" ht="38.25">
      <c r="A121" s="135">
        <v>114</v>
      </c>
      <c r="B121" s="31"/>
      <c r="C121" s="70" t="s">
        <v>1847</v>
      </c>
      <c r="D121" s="70" t="s">
        <v>1848</v>
      </c>
      <c r="E121" s="169" t="s">
        <v>1849</v>
      </c>
      <c r="F121" s="359" t="s">
        <v>44</v>
      </c>
      <c r="G121" s="71" t="s">
        <v>1630</v>
      </c>
      <c r="H121" s="71" t="s">
        <v>33</v>
      </c>
      <c r="I121" s="71" t="s">
        <v>6</v>
      </c>
      <c r="J121" s="71" t="s">
        <v>1653</v>
      </c>
      <c r="K121" s="183">
        <v>100000</v>
      </c>
      <c r="L121" s="31">
        <v>63000</v>
      </c>
      <c r="M121" s="79" t="s">
        <v>1632</v>
      </c>
      <c r="N121" s="78">
        <v>70000</v>
      </c>
      <c r="O121" s="34">
        <v>20</v>
      </c>
      <c r="P121" s="78">
        <v>70000</v>
      </c>
      <c r="Q121" s="34" t="s">
        <v>1633</v>
      </c>
      <c r="R121" s="31">
        <v>20</v>
      </c>
      <c r="S121" s="172" t="s">
        <v>1850</v>
      </c>
      <c r="T121" s="349" t="s">
        <v>1851</v>
      </c>
      <c r="U121" s="215">
        <v>199926744</v>
      </c>
    </row>
    <row r="122" spans="1:21" ht="45">
      <c r="A122" s="135">
        <v>115</v>
      </c>
      <c r="B122" s="31"/>
      <c r="C122" s="70" t="s">
        <v>1852</v>
      </c>
      <c r="D122" s="70" t="s">
        <v>1853</v>
      </c>
      <c r="E122" s="169" t="s">
        <v>1854</v>
      </c>
      <c r="F122" s="359" t="s">
        <v>44</v>
      </c>
      <c r="G122" s="71" t="s">
        <v>1630</v>
      </c>
      <c r="H122" s="71" t="s">
        <v>33</v>
      </c>
      <c r="I122" s="70" t="s">
        <v>5</v>
      </c>
      <c r="J122" s="71" t="s">
        <v>1855</v>
      </c>
      <c r="K122" s="183">
        <v>100000</v>
      </c>
      <c r="L122" s="31">
        <v>63000</v>
      </c>
      <c r="M122" s="79" t="s">
        <v>1632</v>
      </c>
      <c r="N122" s="78">
        <v>70000</v>
      </c>
      <c r="O122" s="34">
        <v>20</v>
      </c>
      <c r="P122" s="78">
        <v>70000</v>
      </c>
      <c r="Q122" s="34" t="s">
        <v>1633</v>
      </c>
      <c r="R122" s="31">
        <v>20</v>
      </c>
      <c r="S122" s="172" t="s">
        <v>1856</v>
      </c>
      <c r="T122" s="349" t="s">
        <v>1857</v>
      </c>
      <c r="U122" s="215">
        <v>199877879</v>
      </c>
    </row>
    <row r="123" spans="1:21" ht="45">
      <c r="A123" s="135">
        <v>116</v>
      </c>
      <c r="B123" s="31"/>
      <c r="C123" s="70" t="s">
        <v>1858</v>
      </c>
      <c r="D123" s="70" t="s">
        <v>1859</v>
      </c>
      <c r="E123" s="169" t="s">
        <v>1854</v>
      </c>
      <c r="F123" s="359" t="s">
        <v>44</v>
      </c>
      <c r="G123" s="71" t="s">
        <v>1630</v>
      </c>
      <c r="H123" s="71" t="s">
        <v>33</v>
      </c>
      <c r="I123" s="70" t="s">
        <v>5</v>
      </c>
      <c r="J123" s="71" t="s">
        <v>1860</v>
      </c>
      <c r="K123" s="183">
        <v>50000</v>
      </c>
      <c r="L123" s="31">
        <v>31500</v>
      </c>
      <c r="M123" s="79" t="s">
        <v>1632</v>
      </c>
      <c r="N123" s="78">
        <v>35000</v>
      </c>
      <c r="O123" s="34">
        <v>20</v>
      </c>
      <c r="P123" s="78">
        <v>35000</v>
      </c>
      <c r="Q123" s="34" t="s">
        <v>1633</v>
      </c>
      <c r="R123" s="31">
        <v>20</v>
      </c>
      <c r="S123" s="172" t="s">
        <v>1861</v>
      </c>
      <c r="T123" s="349" t="s">
        <v>1862</v>
      </c>
      <c r="U123" s="215">
        <v>199877880</v>
      </c>
    </row>
    <row r="124" spans="1:21" ht="51">
      <c r="A124" s="135">
        <v>117</v>
      </c>
      <c r="B124" s="31"/>
      <c r="C124" s="70" t="s">
        <v>1677</v>
      </c>
      <c r="D124" s="70" t="s">
        <v>940</v>
      </c>
      <c r="E124" s="169" t="s">
        <v>1863</v>
      </c>
      <c r="F124" s="359" t="s">
        <v>44</v>
      </c>
      <c r="G124" s="71" t="s">
        <v>1630</v>
      </c>
      <c r="H124" s="71" t="s">
        <v>33</v>
      </c>
      <c r="I124" s="70" t="s">
        <v>5</v>
      </c>
      <c r="J124" s="71" t="s">
        <v>1864</v>
      </c>
      <c r="K124" s="183">
        <v>100000</v>
      </c>
      <c r="L124" s="31">
        <v>63000</v>
      </c>
      <c r="M124" s="79" t="s">
        <v>1632</v>
      </c>
      <c r="N124" s="78">
        <v>70000</v>
      </c>
      <c r="O124" s="34">
        <v>20</v>
      </c>
      <c r="P124" s="78">
        <v>70000</v>
      </c>
      <c r="Q124" s="34" t="s">
        <v>1633</v>
      </c>
      <c r="R124" s="31">
        <v>20</v>
      </c>
      <c r="S124" s="172" t="s">
        <v>1865</v>
      </c>
      <c r="T124" s="349" t="s">
        <v>1866</v>
      </c>
      <c r="U124" s="215">
        <v>199877889</v>
      </c>
    </row>
    <row r="125" spans="1:21" ht="51">
      <c r="A125" s="135">
        <v>118</v>
      </c>
      <c r="B125" s="31"/>
      <c r="C125" s="70" t="s">
        <v>1867</v>
      </c>
      <c r="D125" s="70" t="s">
        <v>1868</v>
      </c>
      <c r="E125" s="169" t="s">
        <v>1863</v>
      </c>
      <c r="F125" s="359" t="s">
        <v>44</v>
      </c>
      <c r="G125" s="71" t="s">
        <v>1630</v>
      </c>
      <c r="H125" s="71" t="s">
        <v>33</v>
      </c>
      <c r="I125" s="70" t="s">
        <v>5</v>
      </c>
      <c r="J125" s="71" t="s">
        <v>1855</v>
      </c>
      <c r="K125" s="183">
        <v>100000</v>
      </c>
      <c r="L125" s="31">
        <v>63000</v>
      </c>
      <c r="M125" s="79" t="s">
        <v>1632</v>
      </c>
      <c r="N125" s="78">
        <v>70000</v>
      </c>
      <c r="O125" s="34">
        <v>20</v>
      </c>
      <c r="P125" s="78">
        <v>70000</v>
      </c>
      <c r="Q125" s="34" t="s">
        <v>1633</v>
      </c>
      <c r="R125" s="31">
        <v>20</v>
      </c>
      <c r="S125" s="172">
        <v>20231412616</v>
      </c>
      <c r="T125" s="349" t="s">
        <v>1869</v>
      </c>
      <c r="U125" s="215">
        <v>199877892</v>
      </c>
    </row>
    <row r="126" spans="1:21" ht="38.25">
      <c r="A126" s="135">
        <v>119</v>
      </c>
      <c r="B126" s="31"/>
      <c r="C126" s="70" t="s">
        <v>1651</v>
      </c>
      <c r="D126" s="70" t="s">
        <v>1870</v>
      </c>
      <c r="E126" s="169" t="s">
        <v>1765</v>
      </c>
      <c r="F126" s="359" t="s">
        <v>44</v>
      </c>
      <c r="G126" s="71" t="s">
        <v>1630</v>
      </c>
      <c r="H126" s="71" t="s">
        <v>33</v>
      </c>
      <c r="I126" s="71" t="s">
        <v>6</v>
      </c>
      <c r="J126" s="71" t="s">
        <v>1653</v>
      </c>
      <c r="K126" s="183">
        <v>100000</v>
      </c>
      <c r="L126" s="31">
        <v>63000</v>
      </c>
      <c r="M126" s="79" t="s">
        <v>1632</v>
      </c>
      <c r="N126" s="78">
        <v>70000</v>
      </c>
      <c r="O126" s="34">
        <v>20</v>
      </c>
      <c r="P126" s="78">
        <v>70000</v>
      </c>
      <c r="Q126" s="34" t="s">
        <v>1633</v>
      </c>
      <c r="R126" s="31">
        <v>20</v>
      </c>
      <c r="S126" s="172" t="s">
        <v>1871</v>
      </c>
      <c r="T126" s="349" t="s">
        <v>1872</v>
      </c>
      <c r="U126" s="215">
        <v>199924155</v>
      </c>
    </row>
    <row r="127" spans="1:21" ht="38.25">
      <c r="A127" s="135">
        <v>120</v>
      </c>
      <c r="B127" s="31"/>
      <c r="C127" s="70" t="s">
        <v>1873</v>
      </c>
      <c r="D127" s="70" t="s">
        <v>1874</v>
      </c>
      <c r="E127" s="169" t="s">
        <v>1875</v>
      </c>
      <c r="F127" s="359" t="s">
        <v>44</v>
      </c>
      <c r="G127" s="71" t="s">
        <v>1630</v>
      </c>
      <c r="H127" s="71" t="s">
        <v>85</v>
      </c>
      <c r="I127" s="71" t="s">
        <v>6</v>
      </c>
      <c r="J127" s="71" t="s">
        <v>1653</v>
      </c>
      <c r="K127" s="183">
        <v>100000</v>
      </c>
      <c r="L127" s="31">
        <v>63000</v>
      </c>
      <c r="M127" s="79" t="s">
        <v>1632</v>
      </c>
      <c r="N127" s="78">
        <v>70000</v>
      </c>
      <c r="O127" s="34">
        <v>20</v>
      </c>
      <c r="P127" s="78">
        <v>70000</v>
      </c>
      <c r="Q127" s="34" t="s">
        <v>1633</v>
      </c>
      <c r="R127" s="31">
        <v>20</v>
      </c>
      <c r="S127" s="172" t="s">
        <v>1876</v>
      </c>
      <c r="T127" s="349" t="s">
        <v>1877</v>
      </c>
      <c r="U127" s="215">
        <v>199877923</v>
      </c>
    </row>
    <row r="128" spans="1:21" ht="51">
      <c r="A128" s="135">
        <v>121</v>
      </c>
      <c r="B128" s="31"/>
      <c r="C128" s="70" t="s">
        <v>1878</v>
      </c>
      <c r="D128" s="70" t="s">
        <v>1879</v>
      </c>
      <c r="E128" s="169" t="s">
        <v>1880</v>
      </c>
      <c r="F128" s="359" t="s">
        <v>44</v>
      </c>
      <c r="G128" s="71" t="s">
        <v>810</v>
      </c>
      <c r="H128" s="71" t="s">
        <v>33</v>
      </c>
      <c r="I128" s="71" t="s">
        <v>6</v>
      </c>
      <c r="J128" s="71" t="s">
        <v>1881</v>
      </c>
      <c r="K128" s="183">
        <v>400000</v>
      </c>
      <c r="L128" s="31">
        <v>252000</v>
      </c>
      <c r="M128" s="79" t="s">
        <v>1632</v>
      </c>
      <c r="N128" s="78">
        <v>280000</v>
      </c>
      <c r="O128" s="34">
        <v>20</v>
      </c>
      <c r="P128" s="78">
        <v>280000</v>
      </c>
      <c r="Q128" s="34" t="s">
        <v>1633</v>
      </c>
      <c r="R128" s="31">
        <v>20</v>
      </c>
      <c r="S128" s="172" t="s">
        <v>1882</v>
      </c>
      <c r="T128" s="349" t="s">
        <v>1883</v>
      </c>
      <c r="U128" s="215">
        <v>193387333</v>
      </c>
    </row>
    <row r="129" spans="1:21" ht="45">
      <c r="A129" s="135">
        <v>122</v>
      </c>
      <c r="B129" s="31"/>
      <c r="C129" s="70" t="s">
        <v>1884</v>
      </c>
      <c r="D129" s="70" t="s">
        <v>1885</v>
      </c>
      <c r="E129" s="169" t="s">
        <v>1886</v>
      </c>
      <c r="F129" s="359" t="s">
        <v>44</v>
      </c>
      <c r="G129" s="71" t="s">
        <v>1630</v>
      </c>
      <c r="H129" s="71" t="s">
        <v>33</v>
      </c>
      <c r="I129" s="71" t="s">
        <v>6</v>
      </c>
      <c r="J129" s="71" t="s">
        <v>1887</v>
      </c>
      <c r="K129" s="183">
        <v>100000</v>
      </c>
      <c r="L129" s="31">
        <v>63000</v>
      </c>
      <c r="M129" s="79" t="s">
        <v>1632</v>
      </c>
      <c r="N129" s="78">
        <v>70000</v>
      </c>
      <c r="O129" s="34">
        <v>20</v>
      </c>
      <c r="P129" s="78">
        <v>70000</v>
      </c>
      <c r="Q129" s="34" t="s">
        <v>1633</v>
      </c>
      <c r="R129" s="31">
        <v>20</v>
      </c>
      <c r="S129" s="172" t="s">
        <v>1888</v>
      </c>
      <c r="T129" s="349" t="s">
        <v>1889</v>
      </c>
      <c r="U129" s="215">
        <v>199926684</v>
      </c>
    </row>
    <row r="130" spans="1:21" ht="38.25">
      <c r="A130" s="135">
        <v>123</v>
      </c>
      <c r="B130" s="31"/>
      <c r="C130" s="70" t="s">
        <v>1890</v>
      </c>
      <c r="D130" s="70" t="s">
        <v>1891</v>
      </c>
      <c r="E130" s="169" t="s">
        <v>1892</v>
      </c>
      <c r="F130" s="359" t="s">
        <v>44</v>
      </c>
      <c r="G130" s="71" t="s">
        <v>1630</v>
      </c>
      <c r="H130" s="71" t="s">
        <v>33</v>
      </c>
      <c r="I130" s="71" t="s">
        <v>6</v>
      </c>
      <c r="J130" s="71" t="s">
        <v>1653</v>
      </c>
      <c r="K130" s="183">
        <v>50000</v>
      </c>
      <c r="L130" s="31">
        <v>31500</v>
      </c>
      <c r="M130" s="79" t="s">
        <v>1632</v>
      </c>
      <c r="N130" s="78">
        <v>35000</v>
      </c>
      <c r="O130" s="34">
        <v>20</v>
      </c>
      <c r="P130" s="78">
        <v>35000</v>
      </c>
      <c r="Q130" s="34" t="s">
        <v>1633</v>
      </c>
      <c r="R130" s="31">
        <v>20</v>
      </c>
      <c r="S130" s="172" t="s">
        <v>1893</v>
      </c>
      <c r="T130" s="349" t="s">
        <v>1894</v>
      </c>
      <c r="U130" s="215">
        <v>199877957</v>
      </c>
    </row>
    <row r="131" spans="1:21" ht="51">
      <c r="A131" s="135">
        <v>124</v>
      </c>
      <c r="B131" s="31"/>
      <c r="C131" s="70" t="s">
        <v>1895</v>
      </c>
      <c r="D131" s="70" t="s">
        <v>1896</v>
      </c>
      <c r="E131" s="169" t="s">
        <v>1897</v>
      </c>
      <c r="F131" s="359" t="s">
        <v>44</v>
      </c>
      <c r="G131" s="71" t="s">
        <v>1630</v>
      </c>
      <c r="H131" s="71" t="s">
        <v>85</v>
      </c>
      <c r="I131" s="71" t="s">
        <v>6</v>
      </c>
      <c r="J131" s="71" t="s">
        <v>1653</v>
      </c>
      <c r="K131" s="183">
        <v>100000</v>
      </c>
      <c r="L131" s="31">
        <v>63000</v>
      </c>
      <c r="M131" s="79" t="s">
        <v>1632</v>
      </c>
      <c r="N131" s="78">
        <v>70000</v>
      </c>
      <c r="O131" s="34">
        <v>20</v>
      </c>
      <c r="P131" s="78">
        <v>70000</v>
      </c>
      <c r="Q131" s="34" t="s">
        <v>1633</v>
      </c>
      <c r="R131" s="31">
        <v>20</v>
      </c>
      <c r="S131" s="172" t="s">
        <v>1898</v>
      </c>
      <c r="T131" s="349" t="s">
        <v>1899</v>
      </c>
      <c r="U131" s="215">
        <v>199787944</v>
      </c>
    </row>
    <row r="132" spans="1:21" ht="38.25">
      <c r="A132" s="135">
        <v>125</v>
      </c>
      <c r="B132" s="31"/>
      <c r="C132" s="70" t="s">
        <v>1900</v>
      </c>
      <c r="D132" s="70" t="s">
        <v>1901</v>
      </c>
      <c r="E132" s="169" t="s">
        <v>1765</v>
      </c>
      <c r="F132" s="359" t="s">
        <v>44</v>
      </c>
      <c r="G132" s="71" t="s">
        <v>1630</v>
      </c>
      <c r="H132" s="71" t="s">
        <v>85</v>
      </c>
      <c r="I132" s="71" t="s">
        <v>6</v>
      </c>
      <c r="J132" s="71" t="s">
        <v>1653</v>
      </c>
      <c r="K132" s="183">
        <v>100000</v>
      </c>
      <c r="L132" s="31">
        <v>63000</v>
      </c>
      <c r="M132" s="79" t="s">
        <v>1632</v>
      </c>
      <c r="N132" s="78">
        <v>70000</v>
      </c>
      <c r="O132" s="34">
        <v>20</v>
      </c>
      <c r="P132" s="78">
        <v>70000</v>
      </c>
      <c r="Q132" s="34" t="s">
        <v>1633</v>
      </c>
      <c r="R132" s="31">
        <v>20</v>
      </c>
      <c r="S132" s="172" t="s">
        <v>1902</v>
      </c>
      <c r="T132" s="349" t="s">
        <v>1903</v>
      </c>
      <c r="U132" s="215">
        <v>199877958</v>
      </c>
    </row>
    <row r="133" spans="1:21" ht="76.5">
      <c r="A133" s="135">
        <v>126</v>
      </c>
      <c r="B133" s="31"/>
      <c r="C133" s="70" t="s">
        <v>1904</v>
      </c>
      <c r="D133" s="70" t="s">
        <v>1905</v>
      </c>
      <c r="E133" s="169" t="s">
        <v>1906</v>
      </c>
      <c r="F133" s="359" t="s">
        <v>44</v>
      </c>
      <c r="G133" s="71" t="s">
        <v>1630</v>
      </c>
      <c r="H133" s="71" t="s">
        <v>33</v>
      </c>
      <c r="I133" s="71" t="s">
        <v>6</v>
      </c>
      <c r="J133" s="71" t="s">
        <v>1907</v>
      </c>
      <c r="K133" s="183">
        <v>50000</v>
      </c>
      <c r="L133" s="31">
        <v>31500</v>
      </c>
      <c r="M133" s="79" t="s">
        <v>1632</v>
      </c>
      <c r="N133" s="78">
        <v>35000</v>
      </c>
      <c r="O133" s="34">
        <v>20</v>
      </c>
      <c r="P133" s="78">
        <v>35000</v>
      </c>
      <c r="Q133" s="34" t="s">
        <v>1633</v>
      </c>
      <c r="R133" s="31">
        <v>20</v>
      </c>
      <c r="S133" s="172" t="s">
        <v>1908</v>
      </c>
      <c r="T133" s="349" t="s">
        <v>1909</v>
      </c>
      <c r="U133" s="215">
        <v>199877875</v>
      </c>
    </row>
    <row r="134" spans="1:21" ht="45">
      <c r="A134" s="135">
        <v>127</v>
      </c>
      <c r="B134" s="31"/>
      <c r="C134" s="70" t="s">
        <v>1910</v>
      </c>
      <c r="D134" s="70" t="s">
        <v>1911</v>
      </c>
      <c r="E134" s="154" t="s">
        <v>1912</v>
      </c>
      <c r="F134" s="359" t="s">
        <v>44</v>
      </c>
      <c r="G134" s="71" t="s">
        <v>1630</v>
      </c>
      <c r="H134" s="71" t="s">
        <v>33</v>
      </c>
      <c r="I134" s="71" t="s">
        <v>6</v>
      </c>
      <c r="J134" s="71" t="s">
        <v>1631</v>
      </c>
      <c r="K134" s="183">
        <v>50000</v>
      </c>
      <c r="L134" s="31">
        <v>31500</v>
      </c>
      <c r="M134" s="79" t="s">
        <v>1632</v>
      </c>
      <c r="N134" s="78">
        <v>35000</v>
      </c>
      <c r="O134" s="34">
        <v>20</v>
      </c>
      <c r="P134" s="78">
        <v>35000</v>
      </c>
      <c r="Q134" s="34" t="s">
        <v>1633</v>
      </c>
      <c r="R134" s="31">
        <v>20</v>
      </c>
      <c r="S134" s="172" t="s">
        <v>1913</v>
      </c>
      <c r="T134" s="349" t="s">
        <v>1914</v>
      </c>
      <c r="U134" s="215">
        <v>199877877</v>
      </c>
    </row>
    <row r="135" spans="1:21" ht="45">
      <c r="A135" s="135">
        <v>128</v>
      </c>
      <c r="B135" s="31"/>
      <c r="C135" s="70" t="s">
        <v>1915</v>
      </c>
      <c r="D135" s="70" t="s">
        <v>1916</v>
      </c>
      <c r="E135" s="154" t="s">
        <v>1917</v>
      </c>
      <c r="F135" s="359" t="s">
        <v>44</v>
      </c>
      <c r="G135" s="71" t="s">
        <v>810</v>
      </c>
      <c r="H135" s="71" t="s">
        <v>33</v>
      </c>
      <c r="I135" s="71" t="s">
        <v>6</v>
      </c>
      <c r="J135" s="71" t="s">
        <v>1918</v>
      </c>
      <c r="K135" s="183">
        <v>350000</v>
      </c>
      <c r="L135" s="31">
        <v>220500</v>
      </c>
      <c r="M135" s="79" t="s">
        <v>1632</v>
      </c>
      <c r="N135" s="78">
        <v>245000</v>
      </c>
      <c r="O135" s="34">
        <v>20</v>
      </c>
      <c r="P135" s="78">
        <v>245000</v>
      </c>
      <c r="Q135" s="34" t="s">
        <v>1633</v>
      </c>
      <c r="R135" s="31">
        <v>20</v>
      </c>
      <c r="S135" s="172" t="s">
        <v>1919</v>
      </c>
      <c r="T135" s="349" t="s">
        <v>1920</v>
      </c>
      <c r="U135" s="215">
        <v>199877967</v>
      </c>
    </row>
    <row r="136" spans="1:21" ht="38.25">
      <c r="A136" s="135">
        <v>129</v>
      </c>
      <c r="B136" s="31"/>
      <c r="C136" s="70" t="s">
        <v>1921</v>
      </c>
      <c r="D136" s="70" t="s">
        <v>1922</v>
      </c>
      <c r="E136" s="169" t="s">
        <v>1923</v>
      </c>
      <c r="F136" s="359" t="s">
        <v>44</v>
      </c>
      <c r="G136" s="71" t="s">
        <v>1630</v>
      </c>
      <c r="H136" s="71" t="s">
        <v>33</v>
      </c>
      <c r="I136" s="71" t="s">
        <v>6</v>
      </c>
      <c r="J136" s="71" t="s">
        <v>1631</v>
      </c>
      <c r="K136" s="183">
        <v>50000</v>
      </c>
      <c r="L136" s="31">
        <v>31500</v>
      </c>
      <c r="M136" s="79" t="s">
        <v>1632</v>
      </c>
      <c r="N136" s="78">
        <v>35000</v>
      </c>
      <c r="O136" s="34">
        <v>20</v>
      </c>
      <c r="P136" s="78">
        <v>35000</v>
      </c>
      <c r="Q136" s="34" t="s">
        <v>1633</v>
      </c>
      <c r="R136" s="31">
        <v>20</v>
      </c>
      <c r="S136" s="172" t="s">
        <v>1924</v>
      </c>
      <c r="T136" s="349" t="s">
        <v>1925</v>
      </c>
      <c r="U136" s="215">
        <v>199877896</v>
      </c>
    </row>
    <row r="137" spans="1:21" ht="45">
      <c r="A137" s="135">
        <v>130</v>
      </c>
      <c r="B137" s="31"/>
      <c r="C137" s="70" t="s">
        <v>1926</v>
      </c>
      <c r="D137" s="70" t="s">
        <v>1927</v>
      </c>
      <c r="E137" s="154" t="s">
        <v>1928</v>
      </c>
      <c r="F137" s="359" t="s">
        <v>44</v>
      </c>
      <c r="G137" s="71" t="s">
        <v>1630</v>
      </c>
      <c r="H137" s="71" t="s">
        <v>85</v>
      </c>
      <c r="I137" s="71" t="s">
        <v>6</v>
      </c>
      <c r="J137" s="71" t="s">
        <v>1653</v>
      </c>
      <c r="K137" s="183">
        <v>100000</v>
      </c>
      <c r="L137" s="31">
        <v>63000</v>
      </c>
      <c r="M137" s="79" t="s">
        <v>1632</v>
      </c>
      <c r="N137" s="78">
        <v>70000</v>
      </c>
      <c r="O137" s="34">
        <v>20</v>
      </c>
      <c r="P137" s="78">
        <v>70000</v>
      </c>
      <c r="Q137" s="34" t="s">
        <v>1633</v>
      </c>
      <c r="R137" s="31">
        <v>20</v>
      </c>
      <c r="S137" s="172" t="s">
        <v>1929</v>
      </c>
      <c r="T137" s="349" t="s">
        <v>1930</v>
      </c>
      <c r="U137" s="215">
        <v>199877931</v>
      </c>
    </row>
    <row r="138" spans="1:21" ht="51">
      <c r="A138" s="135">
        <v>131</v>
      </c>
      <c r="B138" s="31"/>
      <c r="C138" s="70" t="s">
        <v>1931</v>
      </c>
      <c r="D138" s="70" t="s">
        <v>1932</v>
      </c>
      <c r="E138" s="154" t="s">
        <v>1933</v>
      </c>
      <c r="F138" s="359" t="s">
        <v>44</v>
      </c>
      <c r="G138" s="71" t="s">
        <v>1630</v>
      </c>
      <c r="H138" s="71" t="s">
        <v>85</v>
      </c>
      <c r="I138" s="71" t="s">
        <v>6</v>
      </c>
      <c r="J138" s="71" t="s">
        <v>1631</v>
      </c>
      <c r="K138" s="183">
        <v>100000</v>
      </c>
      <c r="L138" s="31">
        <v>63000</v>
      </c>
      <c r="M138" s="79" t="s">
        <v>1632</v>
      </c>
      <c r="N138" s="78">
        <v>70000</v>
      </c>
      <c r="O138" s="34">
        <v>20</v>
      </c>
      <c r="P138" s="78">
        <v>70000</v>
      </c>
      <c r="Q138" s="34" t="s">
        <v>1633</v>
      </c>
      <c r="R138" s="31">
        <v>20</v>
      </c>
      <c r="S138" s="172" t="s">
        <v>1934</v>
      </c>
      <c r="T138" s="349" t="s">
        <v>1935</v>
      </c>
      <c r="U138" s="215">
        <v>199877930</v>
      </c>
    </row>
    <row r="139" spans="1:21" ht="60">
      <c r="A139" s="135">
        <v>132</v>
      </c>
      <c r="B139" s="31"/>
      <c r="C139" s="70" t="s">
        <v>1936</v>
      </c>
      <c r="D139" s="70" t="s">
        <v>1853</v>
      </c>
      <c r="E139" s="169" t="s">
        <v>1928</v>
      </c>
      <c r="F139" s="359" t="s">
        <v>44</v>
      </c>
      <c r="G139" s="71" t="s">
        <v>1630</v>
      </c>
      <c r="H139" s="71" t="s">
        <v>33</v>
      </c>
      <c r="I139" s="71" t="s">
        <v>6</v>
      </c>
      <c r="J139" s="71" t="s">
        <v>1631</v>
      </c>
      <c r="K139" s="183">
        <v>50000</v>
      </c>
      <c r="L139" s="31">
        <v>31500</v>
      </c>
      <c r="M139" s="79" t="s">
        <v>1632</v>
      </c>
      <c r="N139" s="78">
        <v>35000</v>
      </c>
      <c r="O139" s="34">
        <v>20</v>
      </c>
      <c r="P139" s="78">
        <v>35000</v>
      </c>
      <c r="Q139" s="34" t="s">
        <v>1633</v>
      </c>
      <c r="R139" s="31">
        <v>20</v>
      </c>
      <c r="S139" s="172" t="s">
        <v>1937</v>
      </c>
      <c r="T139" s="349" t="s">
        <v>1938</v>
      </c>
      <c r="U139" s="215">
        <v>199877978</v>
      </c>
    </row>
    <row r="140" spans="1:21" ht="60">
      <c r="A140" s="135">
        <v>133</v>
      </c>
      <c r="B140" s="31"/>
      <c r="C140" s="70" t="s">
        <v>1939</v>
      </c>
      <c r="D140" s="70" t="s">
        <v>1940</v>
      </c>
      <c r="E140" s="169" t="s">
        <v>1923</v>
      </c>
      <c r="F140" s="359" t="s">
        <v>44</v>
      </c>
      <c r="G140" s="71" t="s">
        <v>1630</v>
      </c>
      <c r="H140" s="71" t="s">
        <v>33</v>
      </c>
      <c r="I140" s="71" t="s">
        <v>6</v>
      </c>
      <c r="J140" s="71" t="s">
        <v>1631</v>
      </c>
      <c r="K140" s="183">
        <v>100000</v>
      </c>
      <c r="L140" s="31">
        <v>63000</v>
      </c>
      <c r="M140" s="79" t="s">
        <v>1632</v>
      </c>
      <c r="N140" s="78">
        <v>70000</v>
      </c>
      <c r="O140" s="34">
        <v>20</v>
      </c>
      <c r="P140" s="78">
        <v>70000</v>
      </c>
      <c r="Q140" s="34" t="s">
        <v>1633</v>
      </c>
      <c r="R140" s="31">
        <v>20</v>
      </c>
      <c r="S140" s="172" t="s">
        <v>1941</v>
      </c>
      <c r="T140" s="349" t="s">
        <v>1942</v>
      </c>
      <c r="U140" s="215">
        <v>199877888</v>
      </c>
    </row>
    <row r="141" spans="1:21" ht="51">
      <c r="A141" s="135">
        <v>134</v>
      </c>
      <c r="B141" s="31"/>
      <c r="C141" s="70" t="s">
        <v>954</v>
      </c>
      <c r="D141" s="70" t="s">
        <v>1843</v>
      </c>
      <c r="E141" s="154" t="s">
        <v>1933</v>
      </c>
      <c r="F141" s="359" t="s">
        <v>44</v>
      </c>
      <c r="G141" s="71" t="s">
        <v>1630</v>
      </c>
      <c r="H141" s="71" t="s">
        <v>33</v>
      </c>
      <c r="I141" s="71" t="s">
        <v>6</v>
      </c>
      <c r="J141" s="71" t="s">
        <v>1631</v>
      </c>
      <c r="K141" s="183">
        <v>100000</v>
      </c>
      <c r="L141" s="31">
        <v>63000</v>
      </c>
      <c r="M141" s="79" t="s">
        <v>1632</v>
      </c>
      <c r="N141" s="78">
        <v>70000</v>
      </c>
      <c r="O141" s="34">
        <v>20</v>
      </c>
      <c r="P141" s="78">
        <v>70000</v>
      </c>
      <c r="Q141" s="34" t="s">
        <v>1633</v>
      </c>
      <c r="R141" s="31">
        <v>20</v>
      </c>
      <c r="S141" s="172" t="s">
        <v>1943</v>
      </c>
      <c r="T141" s="349" t="s">
        <v>1944</v>
      </c>
      <c r="U141" s="215">
        <v>199877874</v>
      </c>
    </row>
    <row r="142" spans="1:21" ht="51">
      <c r="A142" s="135">
        <v>135</v>
      </c>
      <c r="B142" s="31"/>
      <c r="C142" s="70" t="s">
        <v>1945</v>
      </c>
      <c r="D142" s="70" t="s">
        <v>805</v>
      </c>
      <c r="E142" s="154" t="s">
        <v>1946</v>
      </c>
      <c r="F142" s="359" t="s">
        <v>44</v>
      </c>
      <c r="G142" s="71" t="s">
        <v>1630</v>
      </c>
      <c r="H142" s="71" t="s">
        <v>33</v>
      </c>
      <c r="I142" s="71" t="s">
        <v>6</v>
      </c>
      <c r="J142" s="71" t="s">
        <v>1631</v>
      </c>
      <c r="K142" s="183">
        <v>50000</v>
      </c>
      <c r="L142" s="31">
        <v>31500</v>
      </c>
      <c r="M142" s="79" t="s">
        <v>1632</v>
      </c>
      <c r="N142" s="78">
        <v>35000</v>
      </c>
      <c r="O142" s="34">
        <v>20</v>
      </c>
      <c r="P142" s="78">
        <v>35000</v>
      </c>
      <c r="Q142" s="34" t="s">
        <v>1633</v>
      </c>
      <c r="R142" s="31">
        <v>20</v>
      </c>
      <c r="S142" s="172" t="s">
        <v>1947</v>
      </c>
      <c r="T142" s="349" t="s">
        <v>1948</v>
      </c>
      <c r="U142" s="215">
        <v>199877876</v>
      </c>
    </row>
    <row r="143" spans="1:21" ht="51">
      <c r="A143" s="135">
        <v>136</v>
      </c>
      <c r="B143" s="31"/>
      <c r="C143" s="70" t="s">
        <v>1949</v>
      </c>
      <c r="D143" s="70" t="s">
        <v>732</v>
      </c>
      <c r="E143" s="154" t="s">
        <v>1950</v>
      </c>
      <c r="F143" s="359" t="s">
        <v>44</v>
      </c>
      <c r="G143" s="71" t="s">
        <v>1630</v>
      </c>
      <c r="H143" s="71" t="s">
        <v>33</v>
      </c>
      <c r="I143" s="71" t="s">
        <v>6</v>
      </c>
      <c r="J143" s="71" t="s">
        <v>1951</v>
      </c>
      <c r="K143" s="183">
        <v>100000</v>
      </c>
      <c r="L143" s="31">
        <v>63000</v>
      </c>
      <c r="M143" s="79" t="s">
        <v>1632</v>
      </c>
      <c r="N143" s="78">
        <v>70000</v>
      </c>
      <c r="O143" s="34">
        <v>20</v>
      </c>
      <c r="P143" s="78">
        <v>70000</v>
      </c>
      <c r="Q143" s="34" t="s">
        <v>1633</v>
      </c>
      <c r="R143" s="31">
        <v>20</v>
      </c>
      <c r="S143" s="172" t="s">
        <v>1952</v>
      </c>
      <c r="T143" s="349" t="s">
        <v>1953</v>
      </c>
      <c r="U143" s="215">
        <v>199877884</v>
      </c>
    </row>
    <row r="144" spans="1:21" ht="51">
      <c r="A144" s="135">
        <v>137</v>
      </c>
      <c r="B144" s="31"/>
      <c r="C144" s="70" t="s">
        <v>1954</v>
      </c>
      <c r="D144" s="70" t="s">
        <v>1955</v>
      </c>
      <c r="E144" s="154" t="s">
        <v>1956</v>
      </c>
      <c r="F144" s="359" t="s">
        <v>44</v>
      </c>
      <c r="G144" s="71" t="s">
        <v>1630</v>
      </c>
      <c r="H144" s="71" t="s">
        <v>33</v>
      </c>
      <c r="I144" s="71" t="s">
        <v>6</v>
      </c>
      <c r="J144" s="71" t="s">
        <v>1957</v>
      </c>
      <c r="K144" s="183">
        <v>50000</v>
      </c>
      <c r="L144" s="31">
        <v>31500</v>
      </c>
      <c r="M144" s="79" t="s">
        <v>1632</v>
      </c>
      <c r="N144" s="78">
        <v>35000</v>
      </c>
      <c r="O144" s="34">
        <v>20</v>
      </c>
      <c r="P144" s="78">
        <v>35000</v>
      </c>
      <c r="Q144" s="34" t="s">
        <v>1633</v>
      </c>
      <c r="R144" s="31">
        <v>20</v>
      </c>
      <c r="S144" s="172" t="s">
        <v>1958</v>
      </c>
      <c r="T144" s="349" t="s">
        <v>1959</v>
      </c>
      <c r="U144" s="215">
        <v>199877979</v>
      </c>
    </row>
    <row r="145" spans="1:21" ht="76.5">
      <c r="A145" s="135">
        <v>138</v>
      </c>
      <c r="B145" s="31"/>
      <c r="C145" s="70" t="s">
        <v>1960</v>
      </c>
      <c r="D145" s="70" t="s">
        <v>1961</v>
      </c>
      <c r="E145" s="154" t="s">
        <v>1906</v>
      </c>
      <c r="F145" s="359" t="s">
        <v>44</v>
      </c>
      <c r="G145" s="71" t="s">
        <v>1630</v>
      </c>
      <c r="H145" s="71" t="s">
        <v>33</v>
      </c>
      <c r="I145" s="71" t="s">
        <v>6</v>
      </c>
      <c r="J145" s="71" t="s">
        <v>1962</v>
      </c>
      <c r="K145" s="183">
        <v>100000</v>
      </c>
      <c r="L145" s="31">
        <v>63000</v>
      </c>
      <c r="M145" s="79" t="s">
        <v>1632</v>
      </c>
      <c r="N145" s="78">
        <v>70000</v>
      </c>
      <c r="O145" s="34">
        <v>20</v>
      </c>
      <c r="P145" s="78">
        <v>70000</v>
      </c>
      <c r="Q145" s="34" t="s">
        <v>1633</v>
      </c>
      <c r="R145" s="31">
        <v>20</v>
      </c>
      <c r="S145" s="172" t="s">
        <v>1963</v>
      </c>
      <c r="T145" s="349" t="s">
        <v>1964</v>
      </c>
      <c r="U145" s="215">
        <v>199877950</v>
      </c>
    </row>
    <row r="146" spans="1:21" ht="51">
      <c r="A146" s="135">
        <v>139</v>
      </c>
      <c r="B146" s="31"/>
      <c r="C146" s="70" t="s">
        <v>1965</v>
      </c>
      <c r="D146" s="70" t="s">
        <v>1966</v>
      </c>
      <c r="E146" s="154" t="s">
        <v>1946</v>
      </c>
      <c r="F146" s="359" t="s">
        <v>44</v>
      </c>
      <c r="G146" s="71" t="s">
        <v>1630</v>
      </c>
      <c r="H146" s="71" t="s">
        <v>85</v>
      </c>
      <c r="I146" s="71" t="s">
        <v>6</v>
      </c>
      <c r="J146" s="71" t="s">
        <v>1967</v>
      </c>
      <c r="K146" s="183">
        <v>100000</v>
      </c>
      <c r="L146" s="31">
        <v>63000</v>
      </c>
      <c r="M146" s="79" t="s">
        <v>1632</v>
      </c>
      <c r="N146" s="78">
        <v>70000</v>
      </c>
      <c r="O146" s="34">
        <v>20</v>
      </c>
      <c r="P146" s="78">
        <v>70000</v>
      </c>
      <c r="Q146" s="34" t="s">
        <v>1633</v>
      </c>
      <c r="R146" s="31">
        <v>20</v>
      </c>
      <c r="S146" s="172" t="s">
        <v>1968</v>
      </c>
      <c r="T146" s="349" t="s">
        <v>1969</v>
      </c>
      <c r="U146" s="215">
        <v>199877887</v>
      </c>
    </row>
    <row r="147" spans="1:21" ht="45">
      <c r="A147" s="135">
        <v>140</v>
      </c>
      <c r="B147" s="31"/>
      <c r="C147" s="70" t="s">
        <v>1970</v>
      </c>
      <c r="D147" s="70" t="s">
        <v>1971</v>
      </c>
      <c r="E147" s="154" t="s">
        <v>1972</v>
      </c>
      <c r="F147" s="359" t="s">
        <v>44</v>
      </c>
      <c r="G147" s="71" t="s">
        <v>1630</v>
      </c>
      <c r="H147" s="71" t="s">
        <v>33</v>
      </c>
      <c r="I147" s="71" t="s">
        <v>6</v>
      </c>
      <c r="J147" s="71" t="s">
        <v>1962</v>
      </c>
      <c r="K147" s="183">
        <v>200000</v>
      </c>
      <c r="L147" s="31">
        <v>126000</v>
      </c>
      <c r="M147" s="79" t="s">
        <v>1632</v>
      </c>
      <c r="N147" s="78">
        <v>140000</v>
      </c>
      <c r="O147" s="34">
        <v>20</v>
      </c>
      <c r="P147" s="78">
        <v>140000</v>
      </c>
      <c r="Q147" s="34" t="s">
        <v>1633</v>
      </c>
      <c r="R147" s="31">
        <v>20</v>
      </c>
      <c r="S147" s="172" t="s">
        <v>1973</v>
      </c>
      <c r="T147" s="349" t="s">
        <v>1974</v>
      </c>
      <c r="U147" s="215">
        <v>199877886</v>
      </c>
    </row>
    <row r="148" spans="1:21" ht="51">
      <c r="A148" s="135">
        <v>141</v>
      </c>
      <c r="B148" s="31"/>
      <c r="C148" s="70" t="s">
        <v>1975</v>
      </c>
      <c r="D148" s="70" t="s">
        <v>1976</v>
      </c>
      <c r="E148" s="154" t="s">
        <v>1933</v>
      </c>
      <c r="F148" s="359" t="s">
        <v>44</v>
      </c>
      <c r="G148" s="71" t="s">
        <v>1630</v>
      </c>
      <c r="H148" s="71" t="s">
        <v>85</v>
      </c>
      <c r="I148" s="71" t="s">
        <v>6</v>
      </c>
      <c r="J148" s="71" t="s">
        <v>1631</v>
      </c>
      <c r="K148" s="183">
        <v>100000</v>
      </c>
      <c r="L148" s="31">
        <v>63000</v>
      </c>
      <c r="M148" s="79" t="s">
        <v>1632</v>
      </c>
      <c r="N148" s="78">
        <v>70000</v>
      </c>
      <c r="O148" s="34">
        <v>20</v>
      </c>
      <c r="P148" s="78">
        <v>70000</v>
      </c>
      <c r="Q148" s="34" t="s">
        <v>1633</v>
      </c>
      <c r="R148" s="31">
        <v>20</v>
      </c>
      <c r="S148" s="172" t="s">
        <v>1977</v>
      </c>
      <c r="T148" s="349" t="s">
        <v>1978</v>
      </c>
      <c r="U148" s="215">
        <v>199877927</v>
      </c>
    </row>
    <row r="149" spans="1:21" ht="45">
      <c r="A149" s="135">
        <v>142</v>
      </c>
      <c r="B149" s="31"/>
      <c r="C149" s="70" t="s">
        <v>1979</v>
      </c>
      <c r="D149" s="70" t="s">
        <v>1980</v>
      </c>
      <c r="E149" s="154" t="s">
        <v>1981</v>
      </c>
      <c r="F149" s="359" t="s">
        <v>44</v>
      </c>
      <c r="G149" s="71" t="s">
        <v>1630</v>
      </c>
      <c r="H149" s="71" t="s">
        <v>33</v>
      </c>
      <c r="I149" s="71" t="s">
        <v>6</v>
      </c>
      <c r="J149" s="71" t="s">
        <v>1982</v>
      </c>
      <c r="K149" s="183">
        <v>400000</v>
      </c>
      <c r="L149" s="31">
        <v>252000</v>
      </c>
      <c r="M149" s="79" t="s">
        <v>1632</v>
      </c>
      <c r="N149" s="78">
        <v>280000</v>
      </c>
      <c r="O149" s="34">
        <v>20</v>
      </c>
      <c r="P149" s="78">
        <v>280000</v>
      </c>
      <c r="Q149" s="34" t="s">
        <v>1633</v>
      </c>
      <c r="R149" s="31">
        <v>20</v>
      </c>
      <c r="S149" s="172" t="s">
        <v>1983</v>
      </c>
      <c r="T149" s="349" t="s">
        <v>1984</v>
      </c>
      <c r="U149" s="215">
        <v>199877968</v>
      </c>
    </row>
    <row r="150" spans="1:21" ht="51">
      <c r="A150" s="135">
        <v>143</v>
      </c>
      <c r="B150" s="31"/>
      <c r="C150" s="70" t="s">
        <v>1985</v>
      </c>
      <c r="D150" s="70" t="s">
        <v>1986</v>
      </c>
      <c r="E150" s="154" t="s">
        <v>1933</v>
      </c>
      <c r="F150" s="359" t="s">
        <v>44</v>
      </c>
      <c r="G150" s="71" t="s">
        <v>1630</v>
      </c>
      <c r="H150" s="71" t="s">
        <v>33</v>
      </c>
      <c r="I150" s="71" t="s">
        <v>6</v>
      </c>
      <c r="J150" s="71" t="s">
        <v>1957</v>
      </c>
      <c r="K150" s="183">
        <v>100000</v>
      </c>
      <c r="L150" s="31">
        <v>63000</v>
      </c>
      <c r="M150" s="79" t="s">
        <v>1632</v>
      </c>
      <c r="N150" s="78">
        <v>70000</v>
      </c>
      <c r="O150" s="34">
        <v>20</v>
      </c>
      <c r="P150" s="78">
        <v>70000</v>
      </c>
      <c r="Q150" s="34" t="s">
        <v>1633</v>
      </c>
      <c r="R150" s="31">
        <v>20</v>
      </c>
      <c r="S150" s="172" t="s">
        <v>1987</v>
      </c>
      <c r="T150" s="349" t="s">
        <v>1988</v>
      </c>
      <c r="U150" s="215">
        <v>199877890</v>
      </c>
    </row>
    <row r="151" spans="1:21" ht="51">
      <c r="A151" s="135">
        <v>144</v>
      </c>
      <c r="B151" s="31"/>
      <c r="C151" s="70" t="s">
        <v>1989</v>
      </c>
      <c r="D151" s="70" t="s">
        <v>1990</v>
      </c>
      <c r="E151" s="169" t="s">
        <v>1991</v>
      </c>
      <c r="F151" s="359" t="s">
        <v>44</v>
      </c>
      <c r="G151" s="71" t="s">
        <v>1630</v>
      </c>
      <c r="H151" s="71" t="s">
        <v>33</v>
      </c>
      <c r="I151" s="71" t="s">
        <v>6</v>
      </c>
      <c r="J151" s="71" t="s">
        <v>1631</v>
      </c>
      <c r="K151" s="183">
        <v>50000</v>
      </c>
      <c r="L151" s="31">
        <v>31500</v>
      </c>
      <c r="M151" s="79" t="s">
        <v>1632</v>
      </c>
      <c r="N151" s="78">
        <v>35000</v>
      </c>
      <c r="O151" s="34">
        <v>20</v>
      </c>
      <c r="P151" s="78">
        <v>35000</v>
      </c>
      <c r="Q151" s="34" t="s">
        <v>1633</v>
      </c>
      <c r="R151" s="31">
        <v>20</v>
      </c>
      <c r="S151" s="172" t="s">
        <v>1992</v>
      </c>
      <c r="T151" s="349" t="s">
        <v>1993</v>
      </c>
      <c r="U151" s="215">
        <v>199877959</v>
      </c>
    </row>
    <row r="152" spans="1:21" ht="45">
      <c r="A152" s="135">
        <v>145</v>
      </c>
      <c r="B152" s="31"/>
      <c r="C152" s="70" t="s">
        <v>1994</v>
      </c>
      <c r="D152" s="70" t="s">
        <v>1668</v>
      </c>
      <c r="E152" s="169" t="s">
        <v>1995</v>
      </c>
      <c r="F152" s="359" t="s">
        <v>44</v>
      </c>
      <c r="G152" s="71" t="s">
        <v>1630</v>
      </c>
      <c r="H152" s="71" t="s">
        <v>33</v>
      </c>
      <c r="I152" s="71" t="s">
        <v>6</v>
      </c>
      <c r="J152" s="71" t="s">
        <v>1996</v>
      </c>
      <c r="K152" s="183">
        <v>100000</v>
      </c>
      <c r="L152" s="31">
        <v>63000</v>
      </c>
      <c r="M152" s="79" t="s">
        <v>1632</v>
      </c>
      <c r="N152" s="78">
        <v>70000</v>
      </c>
      <c r="O152" s="34">
        <v>20</v>
      </c>
      <c r="P152" s="78">
        <v>70000</v>
      </c>
      <c r="Q152" s="34" t="s">
        <v>1633</v>
      </c>
      <c r="R152" s="31">
        <v>20</v>
      </c>
      <c r="S152" s="172" t="s">
        <v>1997</v>
      </c>
      <c r="T152" s="349" t="s">
        <v>1998</v>
      </c>
      <c r="U152" s="215">
        <v>199879781</v>
      </c>
    </row>
    <row r="153" spans="1:21" ht="38.25">
      <c r="A153" s="135">
        <v>146</v>
      </c>
      <c r="B153" s="31"/>
      <c r="C153" s="70" t="s">
        <v>1999</v>
      </c>
      <c r="D153" s="70" t="s">
        <v>2000</v>
      </c>
      <c r="E153" s="154" t="s">
        <v>2001</v>
      </c>
      <c r="F153" s="359" t="s">
        <v>44</v>
      </c>
      <c r="G153" s="71" t="s">
        <v>1630</v>
      </c>
      <c r="H153" s="71" t="s">
        <v>33</v>
      </c>
      <c r="I153" s="70" t="s">
        <v>5</v>
      </c>
      <c r="J153" s="71" t="s">
        <v>2002</v>
      </c>
      <c r="K153" s="183">
        <v>100000</v>
      </c>
      <c r="L153" s="31">
        <v>63000</v>
      </c>
      <c r="M153" s="79" t="s">
        <v>1632</v>
      </c>
      <c r="N153" s="78">
        <v>70000</v>
      </c>
      <c r="O153" s="34">
        <v>20</v>
      </c>
      <c r="P153" s="78">
        <v>70000</v>
      </c>
      <c r="Q153" s="34" t="s">
        <v>1633</v>
      </c>
      <c r="R153" s="31">
        <v>20</v>
      </c>
      <c r="S153" s="172" t="s">
        <v>2003</v>
      </c>
      <c r="T153" s="349" t="s">
        <v>2004</v>
      </c>
      <c r="U153" s="215">
        <v>199877960</v>
      </c>
    </row>
    <row r="154" spans="1:21" ht="51">
      <c r="A154" s="135">
        <v>147</v>
      </c>
      <c r="B154" s="31"/>
      <c r="C154" s="70" t="s">
        <v>2005</v>
      </c>
      <c r="D154" s="70" t="s">
        <v>2006</v>
      </c>
      <c r="E154" s="154" t="s">
        <v>1933</v>
      </c>
      <c r="F154" s="359" t="s">
        <v>44</v>
      </c>
      <c r="G154" s="71" t="s">
        <v>1630</v>
      </c>
      <c r="H154" s="71" t="s">
        <v>33</v>
      </c>
      <c r="I154" s="71" t="s">
        <v>6</v>
      </c>
      <c r="J154" s="71" t="s">
        <v>2007</v>
      </c>
      <c r="K154" s="183">
        <v>160000</v>
      </c>
      <c r="L154" s="31">
        <v>100800</v>
      </c>
      <c r="M154" s="79" t="s">
        <v>1632</v>
      </c>
      <c r="N154" s="78">
        <v>112000</v>
      </c>
      <c r="O154" s="34">
        <v>20</v>
      </c>
      <c r="P154" s="78">
        <v>112000</v>
      </c>
      <c r="Q154" s="34" t="s">
        <v>1633</v>
      </c>
      <c r="R154" s="31">
        <v>20</v>
      </c>
      <c r="S154" s="172" t="s">
        <v>2008</v>
      </c>
      <c r="T154" s="349" t="s">
        <v>2009</v>
      </c>
      <c r="U154" s="215">
        <v>199877921</v>
      </c>
    </row>
    <row r="155" spans="1:21" ht="51">
      <c r="A155" s="135">
        <v>148</v>
      </c>
      <c r="B155" s="31"/>
      <c r="C155" s="70" t="s">
        <v>2010</v>
      </c>
      <c r="D155" s="70" t="s">
        <v>2011</v>
      </c>
      <c r="E155" s="169" t="s">
        <v>1933</v>
      </c>
      <c r="F155" s="359" t="s">
        <v>44</v>
      </c>
      <c r="G155" s="71" t="s">
        <v>1630</v>
      </c>
      <c r="H155" s="71" t="s">
        <v>33</v>
      </c>
      <c r="I155" s="71" t="s">
        <v>6</v>
      </c>
      <c r="J155" s="71" t="s">
        <v>1957</v>
      </c>
      <c r="K155" s="183">
        <v>100000</v>
      </c>
      <c r="L155" s="31">
        <v>63000</v>
      </c>
      <c r="M155" s="79" t="s">
        <v>1632</v>
      </c>
      <c r="N155" s="78">
        <v>70000</v>
      </c>
      <c r="O155" s="34">
        <v>20</v>
      </c>
      <c r="P155" s="78">
        <v>70000</v>
      </c>
      <c r="Q155" s="34" t="s">
        <v>1633</v>
      </c>
      <c r="R155" s="31">
        <v>20</v>
      </c>
      <c r="S155" s="172" t="s">
        <v>2012</v>
      </c>
      <c r="T155" s="349" t="s">
        <v>2013</v>
      </c>
      <c r="U155" s="215">
        <v>199877897</v>
      </c>
    </row>
    <row r="156" spans="1:21" ht="51">
      <c r="A156" s="135">
        <v>149</v>
      </c>
      <c r="B156" s="31"/>
      <c r="C156" s="70" t="s">
        <v>2014</v>
      </c>
      <c r="D156" s="70" t="s">
        <v>2015</v>
      </c>
      <c r="E156" s="169" t="s">
        <v>2016</v>
      </c>
      <c r="F156" s="359" t="s">
        <v>44</v>
      </c>
      <c r="G156" s="71" t="s">
        <v>1630</v>
      </c>
      <c r="H156" s="71" t="s">
        <v>33</v>
      </c>
      <c r="I156" s="71" t="s">
        <v>6</v>
      </c>
      <c r="J156" s="71" t="s">
        <v>1631</v>
      </c>
      <c r="K156" s="183">
        <v>100000</v>
      </c>
      <c r="L156" s="31">
        <v>63000</v>
      </c>
      <c r="M156" s="79" t="s">
        <v>1632</v>
      </c>
      <c r="N156" s="78">
        <v>70000</v>
      </c>
      <c r="O156" s="34">
        <v>20</v>
      </c>
      <c r="P156" s="78">
        <v>70000</v>
      </c>
      <c r="Q156" s="34" t="s">
        <v>1633</v>
      </c>
      <c r="R156" s="31">
        <v>20</v>
      </c>
      <c r="S156" s="172" t="s">
        <v>2017</v>
      </c>
      <c r="T156" s="349" t="s">
        <v>2018</v>
      </c>
      <c r="U156" s="215">
        <v>199877822</v>
      </c>
    </row>
    <row r="157" spans="1:21" ht="45">
      <c r="A157" s="135">
        <v>150</v>
      </c>
      <c r="B157" s="31"/>
      <c r="C157" s="70" t="s">
        <v>2019</v>
      </c>
      <c r="D157" s="70" t="s">
        <v>2020</v>
      </c>
      <c r="E157" s="169" t="s">
        <v>2021</v>
      </c>
      <c r="F157" s="359" t="s">
        <v>44</v>
      </c>
      <c r="G157" s="71" t="s">
        <v>1630</v>
      </c>
      <c r="H157" s="71" t="s">
        <v>33</v>
      </c>
      <c r="I157" s="70" t="s">
        <v>6</v>
      </c>
      <c r="J157" s="71" t="s">
        <v>1631</v>
      </c>
      <c r="K157" s="183">
        <v>100000</v>
      </c>
      <c r="L157" s="31">
        <v>63000</v>
      </c>
      <c r="M157" s="79" t="s">
        <v>1632</v>
      </c>
      <c r="N157" s="78">
        <v>70000</v>
      </c>
      <c r="O157" s="34">
        <v>20</v>
      </c>
      <c r="P157" s="78">
        <v>70000</v>
      </c>
      <c r="Q157" s="34" t="s">
        <v>1633</v>
      </c>
      <c r="R157" s="31">
        <v>20</v>
      </c>
      <c r="S157" s="172" t="s">
        <v>2022</v>
      </c>
      <c r="T157" s="349" t="s">
        <v>2023</v>
      </c>
      <c r="U157" s="215">
        <v>199877873</v>
      </c>
    </row>
    <row r="158" spans="1:21" ht="38.25">
      <c r="A158" s="135">
        <v>151</v>
      </c>
      <c r="B158" s="31"/>
      <c r="C158" s="71" t="s">
        <v>2024</v>
      </c>
      <c r="D158" s="71" t="s">
        <v>2025</v>
      </c>
      <c r="E158" s="360" t="s">
        <v>1928</v>
      </c>
      <c r="F158" s="359" t="s">
        <v>44</v>
      </c>
      <c r="G158" s="71" t="s">
        <v>1630</v>
      </c>
      <c r="H158" s="71" t="s">
        <v>33</v>
      </c>
      <c r="I158" s="71" t="s">
        <v>6</v>
      </c>
      <c r="J158" s="71" t="s">
        <v>1631</v>
      </c>
      <c r="K158" s="183">
        <v>50000</v>
      </c>
      <c r="L158" s="31">
        <v>31500</v>
      </c>
      <c r="M158" s="79" t="s">
        <v>1632</v>
      </c>
      <c r="N158" s="78">
        <v>35000</v>
      </c>
      <c r="O158" s="34">
        <v>20</v>
      </c>
      <c r="P158" s="78">
        <v>35000</v>
      </c>
      <c r="Q158" s="34" t="s">
        <v>1633</v>
      </c>
      <c r="R158" s="31">
        <v>20</v>
      </c>
      <c r="S158" s="172" t="s">
        <v>2026</v>
      </c>
      <c r="T158" s="349" t="s">
        <v>2027</v>
      </c>
      <c r="U158" s="215">
        <v>199877845</v>
      </c>
    </row>
    <row r="159" spans="1:21" ht="45">
      <c r="A159" s="135">
        <v>152</v>
      </c>
      <c r="B159" s="31"/>
      <c r="C159" s="70" t="s">
        <v>2028</v>
      </c>
      <c r="D159" s="70" t="s">
        <v>2029</v>
      </c>
      <c r="E159" s="169" t="s">
        <v>1928</v>
      </c>
      <c r="F159" s="359" t="s">
        <v>44</v>
      </c>
      <c r="G159" s="71" t="s">
        <v>1630</v>
      </c>
      <c r="H159" s="71" t="s">
        <v>33</v>
      </c>
      <c r="I159" s="71" t="s">
        <v>6</v>
      </c>
      <c r="J159" s="71" t="s">
        <v>1631</v>
      </c>
      <c r="K159" s="183">
        <v>50000</v>
      </c>
      <c r="L159" s="31">
        <v>31500</v>
      </c>
      <c r="M159" s="79" t="s">
        <v>1632</v>
      </c>
      <c r="N159" s="78">
        <v>35000</v>
      </c>
      <c r="O159" s="34">
        <v>20</v>
      </c>
      <c r="P159" s="78">
        <v>35000</v>
      </c>
      <c r="Q159" s="34" t="s">
        <v>1633</v>
      </c>
      <c r="R159" s="31">
        <v>20</v>
      </c>
      <c r="S159" s="172" t="s">
        <v>2030</v>
      </c>
      <c r="T159" s="349" t="s">
        <v>2031</v>
      </c>
      <c r="U159" s="215">
        <v>199877844</v>
      </c>
    </row>
    <row r="160" spans="1:21" ht="63.75">
      <c r="A160" s="135">
        <v>153</v>
      </c>
      <c r="B160" s="31"/>
      <c r="C160" s="70" t="s">
        <v>2032</v>
      </c>
      <c r="D160" s="35" t="s">
        <v>2033</v>
      </c>
      <c r="E160" s="169" t="s">
        <v>2034</v>
      </c>
      <c r="F160" s="359" t="s">
        <v>44</v>
      </c>
      <c r="G160" s="79" t="s">
        <v>1630</v>
      </c>
      <c r="H160" s="71" t="s">
        <v>33</v>
      </c>
      <c r="I160" s="70" t="s">
        <v>5</v>
      </c>
      <c r="J160" s="70" t="s">
        <v>2035</v>
      </c>
      <c r="K160" s="183">
        <v>300000</v>
      </c>
      <c r="L160" s="31">
        <v>189000</v>
      </c>
      <c r="M160" s="79" t="s">
        <v>1632</v>
      </c>
      <c r="N160" s="361">
        <v>210000</v>
      </c>
      <c r="O160" s="34">
        <v>20</v>
      </c>
      <c r="P160" s="361">
        <v>210000</v>
      </c>
      <c r="Q160" s="34" t="s">
        <v>1633</v>
      </c>
      <c r="R160" s="31">
        <v>20</v>
      </c>
      <c r="S160" s="215" t="s">
        <v>2036</v>
      </c>
      <c r="T160" s="349" t="s">
        <v>2037</v>
      </c>
      <c r="U160" s="215">
        <v>199926687</v>
      </c>
    </row>
    <row r="161" spans="1:21" ht="45">
      <c r="A161" s="135">
        <v>154</v>
      </c>
      <c r="B161" s="31"/>
      <c r="C161" s="70" t="s">
        <v>2038</v>
      </c>
      <c r="D161" s="70" t="s">
        <v>2039</v>
      </c>
      <c r="E161" s="169" t="s">
        <v>2040</v>
      </c>
      <c r="F161" s="359" t="s">
        <v>44</v>
      </c>
      <c r="G161" s="71" t="s">
        <v>1630</v>
      </c>
      <c r="H161" s="71" t="s">
        <v>33</v>
      </c>
      <c r="I161" s="71" t="s">
        <v>6</v>
      </c>
      <c r="J161" s="70" t="s">
        <v>2041</v>
      </c>
      <c r="K161" s="183">
        <v>200000</v>
      </c>
      <c r="L161" s="31">
        <v>126000</v>
      </c>
      <c r="M161" s="79" t="s">
        <v>1632</v>
      </c>
      <c r="N161" s="78">
        <v>140000</v>
      </c>
      <c r="O161" s="34">
        <v>20</v>
      </c>
      <c r="P161" s="78">
        <v>140000</v>
      </c>
      <c r="Q161" s="34" t="s">
        <v>1633</v>
      </c>
      <c r="R161" s="31">
        <v>20</v>
      </c>
      <c r="S161" s="215" t="s">
        <v>2042</v>
      </c>
      <c r="T161" s="215" t="s">
        <v>2043</v>
      </c>
      <c r="U161" s="215">
        <v>199877946</v>
      </c>
    </row>
    <row r="162" spans="1:21" ht="60">
      <c r="A162" s="135">
        <v>155</v>
      </c>
      <c r="B162" s="31"/>
      <c r="C162" s="70" t="s">
        <v>2044</v>
      </c>
      <c r="D162" s="70" t="s">
        <v>2045</v>
      </c>
      <c r="E162" s="169" t="s">
        <v>2046</v>
      </c>
      <c r="F162" s="359" t="s">
        <v>44</v>
      </c>
      <c r="G162" s="71" t="s">
        <v>1630</v>
      </c>
      <c r="H162" s="71" t="s">
        <v>33</v>
      </c>
      <c r="I162" s="70" t="s">
        <v>5</v>
      </c>
      <c r="J162" s="70" t="s">
        <v>2035</v>
      </c>
      <c r="K162" s="183">
        <v>100000</v>
      </c>
      <c r="L162" s="31">
        <v>63000</v>
      </c>
      <c r="M162" s="79" t="s">
        <v>1632</v>
      </c>
      <c r="N162" s="78">
        <v>70000</v>
      </c>
      <c r="O162" s="34">
        <v>20</v>
      </c>
      <c r="P162" s="78">
        <v>70000</v>
      </c>
      <c r="Q162" s="34" t="s">
        <v>1633</v>
      </c>
      <c r="R162" s="31">
        <v>20</v>
      </c>
      <c r="S162" s="215" t="s">
        <v>2047</v>
      </c>
      <c r="T162" s="349" t="s">
        <v>2048</v>
      </c>
      <c r="U162" s="215">
        <v>199877883</v>
      </c>
    </row>
    <row r="163" spans="1:21" ht="51">
      <c r="A163" s="135">
        <v>156</v>
      </c>
      <c r="B163" s="31"/>
      <c r="C163" s="70" t="s">
        <v>2049</v>
      </c>
      <c r="D163" s="35" t="s">
        <v>2050</v>
      </c>
      <c r="E163" s="169" t="s">
        <v>2051</v>
      </c>
      <c r="F163" s="359" t="s">
        <v>44</v>
      </c>
      <c r="G163" s="79" t="s">
        <v>1630</v>
      </c>
      <c r="H163" s="71" t="s">
        <v>33</v>
      </c>
      <c r="I163" s="70" t="s">
        <v>5</v>
      </c>
      <c r="J163" s="359" t="s">
        <v>2052</v>
      </c>
      <c r="K163" s="183">
        <v>50000</v>
      </c>
      <c r="L163" s="31">
        <v>31500</v>
      </c>
      <c r="M163" s="79" t="s">
        <v>1632</v>
      </c>
      <c r="N163" s="361">
        <v>35000</v>
      </c>
      <c r="O163" s="34">
        <v>20</v>
      </c>
      <c r="P163" s="361">
        <v>35000</v>
      </c>
      <c r="Q163" s="34" t="s">
        <v>1633</v>
      </c>
      <c r="R163" s="31">
        <v>20</v>
      </c>
      <c r="S163" s="215" t="s">
        <v>2053</v>
      </c>
      <c r="T163" s="215" t="s">
        <v>2054</v>
      </c>
      <c r="U163" s="215">
        <v>198811298</v>
      </c>
    </row>
    <row r="164" spans="1:21" ht="51">
      <c r="A164" s="135">
        <v>157</v>
      </c>
      <c r="B164" s="31"/>
      <c r="C164" s="70" t="s">
        <v>2055</v>
      </c>
      <c r="D164" s="35" t="s">
        <v>2056</v>
      </c>
      <c r="E164" s="169" t="s">
        <v>2057</v>
      </c>
      <c r="F164" s="359" t="s">
        <v>44</v>
      </c>
      <c r="G164" s="79" t="s">
        <v>1630</v>
      </c>
      <c r="H164" s="71" t="s">
        <v>33</v>
      </c>
      <c r="I164" s="71" t="s">
        <v>6</v>
      </c>
      <c r="J164" s="359" t="s">
        <v>2052</v>
      </c>
      <c r="K164" s="183">
        <v>50000</v>
      </c>
      <c r="L164" s="31">
        <v>31500</v>
      </c>
      <c r="M164" s="79" t="s">
        <v>1632</v>
      </c>
      <c r="N164" s="361">
        <v>35000</v>
      </c>
      <c r="O164" s="34">
        <v>20</v>
      </c>
      <c r="P164" s="361">
        <v>35000</v>
      </c>
      <c r="Q164" s="34" t="s">
        <v>1633</v>
      </c>
      <c r="R164" s="31">
        <v>20</v>
      </c>
      <c r="S164" s="215" t="s">
        <v>2058</v>
      </c>
      <c r="T164" s="215" t="s">
        <v>2059</v>
      </c>
      <c r="U164" s="215">
        <v>199878181</v>
      </c>
    </row>
    <row r="165" spans="1:21" ht="51">
      <c r="A165" s="135">
        <v>158</v>
      </c>
      <c r="B165" s="31"/>
      <c r="C165" s="70" t="s">
        <v>2060</v>
      </c>
      <c r="D165" s="35" t="s">
        <v>732</v>
      </c>
      <c r="E165" s="169" t="s">
        <v>2061</v>
      </c>
      <c r="F165" s="359" t="s">
        <v>44</v>
      </c>
      <c r="G165" s="79" t="s">
        <v>1630</v>
      </c>
      <c r="H165" s="71" t="s">
        <v>85</v>
      </c>
      <c r="I165" s="71" t="s">
        <v>6</v>
      </c>
      <c r="J165" s="70" t="s">
        <v>739</v>
      </c>
      <c r="K165" s="183">
        <v>200000</v>
      </c>
      <c r="L165" s="31">
        <v>126000</v>
      </c>
      <c r="M165" s="79" t="s">
        <v>1632</v>
      </c>
      <c r="N165" s="361">
        <v>140000</v>
      </c>
      <c r="O165" s="34">
        <v>20</v>
      </c>
      <c r="P165" s="361">
        <v>140000</v>
      </c>
      <c r="Q165" s="34" t="s">
        <v>1633</v>
      </c>
      <c r="R165" s="31">
        <v>20</v>
      </c>
      <c r="S165" s="215" t="s">
        <v>2062</v>
      </c>
      <c r="T165" s="215" t="s">
        <v>2063</v>
      </c>
      <c r="U165" s="215">
        <v>199926686</v>
      </c>
    </row>
    <row r="166" spans="1:21" ht="60">
      <c r="A166" s="135">
        <v>159</v>
      </c>
      <c r="B166" s="31"/>
      <c r="C166" s="70" t="s">
        <v>2064</v>
      </c>
      <c r="D166" s="35" t="s">
        <v>2065</v>
      </c>
      <c r="E166" s="169" t="s">
        <v>2066</v>
      </c>
      <c r="F166" s="359" t="s">
        <v>44</v>
      </c>
      <c r="G166" s="79" t="s">
        <v>1630</v>
      </c>
      <c r="H166" s="71" t="s">
        <v>33</v>
      </c>
      <c r="I166" s="71" t="s">
        <v>6</v>
      </c>
      <c r="J166" s="70" t="s">
        <v>2067</v>
      </c>
      <c r="K166" s="183">
        <v>300000</v>
      </c>
      <c r="L166" s="31">
        <v>189000</v>
      </c>
      <c r="M166" s="79" t="s">
        <v>1632</v>
      </c>
      <c r="N166" s="361">
        <v>210000</v>
      </c>
      <c r="O166" s="34">
        <v>20</v>
      </c>
      <c r="P166" s="361">
        <v>210000</v>
      </c>
      <c r="Q166" s="34" t="s">
        <v>1633</v>
      </c>
      <c r="R166" s="31">
        <v>20</v>
      </c>
      <c r="S166" s="215" t="s">
        <v>2068</v>
      </c>
      <c r="T166" s="215" t="s">
        <v>2069</v>
      </c>
      <c r="U166" s="215">
        <v>199926690</v>
      </c>
    </row>
    <row r="167" spans="1:21" ht="60">
      <c r="A167" s="135">
        <v>160</v>
      </c>
      <c r="B167" s="31"/>
      <c r="C167" s="70" t="s">
        <v>982</v>
      </c>
      <c r="D167" s="35" t="s">
        <v>2064</v>
      </c>
      <c r="E167" s="169" t="s">
        <v>2070</v>
      </c>
      <c r="F167" s="359" t="s">
        <v>44</v>
      </c>
      <c r="G167" s="79" t="s">
        <v>1630</v>
      </c>
      <c r="H167" s="71" t="s">
        <v>33</v>
      </c>
      <c r="I167" s="71" t="s">
        <v>6</v>
      </c>
      <c r="J167" s="70" t="s">
        <v>2035</v>
      </c>
      <c r="K167" s="183">
        <v>200000</v>
      </c>
      <c r="L167" s="31">
        <v>126000</v>
      </c>
      <c r="M167" s="79" t="s">
        <v>1632</v>
      </c>
      <c r="N167" s="361">
        <v>140000</v>
      </c>
      <c r="O167" s="34">
        <v>20</v>
      </c>
      <c r="P167" s="361">
        <v>140000</v>
      </c>
      <c r="Q167" s="34" t="s">
        <v>1633</v>
      </c>
      <c r="R167" s="31">
        <v>20</v>
      </c>
      <c r="S167" s="215" t="s">
        <v>2071</v>
      </c>
      <c r="T167" s="215" t="s">
        <v>2072</v>
      </c>
      <c r="U167" s="215" t="s">
        <v>2073</v>
      </c>
    </row>
    <row r="168" spans="1:21" ht="45">
      <c r="A168" s="135">
        <v>161</v>
      </c>
      <c r="B168" s="31"/>
      <c r="C168" s="70" t="s">
        <v>2074</v>
      </c>
      <c r="D168" s="70" t="s">
        <v>2075</v>
      </c>
      <c r="E168" s="169" t="s">
        <v>2076</v>
      </c>
      <c r="F168" s="359" t="s">
        <v>44</v>
      </c>
      <c r="G168" s="79" t="s">
        <v>1630</v>
      </c>
      <c r="H168" s="71" t="s">
        <v>33</v>
      </c>
      <c r="I168" s="70" t="s">
        <v>5</v>
      </c>
      <c r="J168" s="359" t="s">
        <v>2052</v>
      </c>
      <c r="K168" s="183">
        <v>100000</v>
      </c>
      <c r="L168" s="31">
        <v>63000</v>
      </c>
      <c r="M168" s="79" t="s">
        <v>1632</v>
      </c>
      <c r="N168" s="361">
        <v>70000</v>
      </c>
      <c r="O168" s="34">
        <v>20</v>
      </c>
      <c r="P168" s="361">
        <v>70000</v>
      </c>
      <c r="Q168" s="34" t="s">
        <v>1633</v>
      </c>
      <c r="R168" s="31">
        <v>20</v>
      </c>
      <c r="S168" s="215" t="s">
        <v>2077</v>
      </c>
      <c r="T168" s="215"/>
      <c r="U168" s="215">
        <v>199926745</v>
      </c>
    </row>
    <row r="169" spans="1:21" ht="45">
      <c r="A169" s="135">
        <v>162</v>
      </c>
      <c r="B169" s="31"/>
      <c r="C169" s="70" t="s">
        <v>2078</v>
      </c>
      <c r="D169" s="70" t="s">
        <v>2079</v>
      </c>
      <c r="E169" s="169" t="s">
        <v>2080</v>
      </c>
      <c r="F169" s="359" t="s">
        <v>44</v>
      </c>
      <c r="G169" s="79" t="s">
        <v>1630</v>
      </c>
      <c r="H169" s="71" t="s">
        <v>33</v>
      </c>
      <c r="I169" s="71" t="s">
        <v>6</v>
      </c>
      <c r="J169" s="359" t="s">
        <v>2081</v>
      </c>
      <c r="K169" s="183">
        <v>100000</v>
      </c>
      <c r="L169" s="31">
        <v>63000</v>
      </c>
      <c r="M169" s="79" t="s">
        <v>1632</v>
      </c>
      <c r="N169" s="361">
        <v>70000</v>
      </c>
      <c r="O169" s="34">
        <v>20</v>
      </c>
      <c r="P169" s="361">
        <v>70000</v>
      </c>
      <c r="Q169" s="34" t="s">
        <v>1633</v>
      </c>
      <c r="R169" s="31">
        <v>20</v>
      </c>
      <c r="S169" s="215" t="s">
        <v>2082</v>
      </c>
      <c r="T169" s="215" t="s">
        <v>2083</v>
      </c>
      <c r="U169" s="215">
        <v>199926683</v>
      </c>
    </row>
    <row r="170" spans="1:21" ht="60">
      <c r="A170" s="135">
        <v>163</v>
      </c>
      <c r="B170" s="31"/>
      <c r="C170" s="70" t="s">
        <v>2084</v>
      </c>
      <c r="D170" s="70" t="s">
        <v>2085</v>
      </c>
      <c r="E170" s="169" t="s">
        <v>1765</v>
      </c>
      <c r="F170" s="359" t="s">
        <v>44</v>
      </c>
      <c r="G170" s="79" t="s">
        <v>1630</v>
      </c>
      <c r="H170" s="71" t="s">
        <v>33</v>
      </c>
      <c r="I170" s="71" t="s">
        <v>6</v>
      </c>
      <c r="J170" s="359" t="s">
        <v>2086</v>
      </c>
      <c r="K170" s="183">
        <v>100000</v>
      </c>
      <c r="L170" s="31">
        <v>63000</v>
      </c>
      <c r="M170" s="79" t="s">
        <v>1632</v>
      </c>
      <c r="N170" s="361">
        <v>70000</v>
      </c>
      <c r="O170" s="34">
        <v>20</v>
      </c>
      <c r="P170" s="361">
        <v>70000</v>
      </c>
      <c r="Q170" s="34" t="s">
        <v>1633</v>
      </c>
      <c r="R170" s="31">
        <v>20</v>
      </c>
      <c r="S170" s="215" t="s">
        <v>2087</v>
      </c>
      <c r="T170" s="215" t="s">
        <v>2088</v>
      </c>
      <c r="U170" s="215">
        <v>199926682</v>
      </c>
    </row>
    <row r="171" spans="1:21" ht="45">
      <c r="A171" s="135">
        <v>164</v>
      </c>
      <c r="B171" s="31"/>
      <c r="C171" s="70" t="s">
        <v>2089</v>
      </c>
      <c r="D171" s="70" t="s">
        <v>2090</v>
      </c>
      <c r="E171" s="169" t="s">
        <v>2070</v>
      </c>
      <c r="F171" s="359" t="s">
        <v>44</v>
      </c>
      <c r="G171" s="79" t="s">
        <v>1630</v>
      </c>
      <c r="H171" s="71" t="s">
        <v>33</v>
      </c>
      <c r="I171" s="71" t="s">
        <v>6</v>
      </c>
      <c r="J171" s="70" t="s">
        <v>2091</v>
      </c>
      <c r="K171" s="183">
        <v>200000</v>
      </c>
      <c r="L171" s="31">
        <v>126000</v>
      </c>
      <c r="M171" s="79" t="s">
        <v>1632</v>
      </c>
      <c r="N171" s="361">
        <v>140000</v>
      </c>
      <c r="O171" s="34">
        <v>20</v>
      </c>
      <c r="P171" s="361">
        <v>140000</v>
      </c>
      <c r="Q171" s="34" t="s">
        <v>1633</v>
      </c>
      <c r="R171" s="31">
        <v>20</v>
      </c>
      <c r="S171" s="215" t="s">
        <v>2092</v>
      </c>
      <c r="T171" s="215" t="s">
        <v>2093</v>
      </c>
      <c r="U171" s="215">
        <v>199926681</v>
      </c>
    </row>
    <row r="172" spans="1:21" ht="45">
      <c r="A172" s="135">
        <v>165</v>
      </c>
      <c r="B172" s="31"/>
      <c r="C172" s="70" t="s">
        <v>2094</v>
      </c>
      <c r="D172" s="70" t="s">
        <v>2095</v>
      </c>
      <c r="E172" s="169" t="s">
        <v>1797</v>
      </c>
      <c r="F172" s="359" t="s">
        <v>44</v>
      </c>
      <c r="G172" s="79" t="s">
        <v>1630</v>
      </c>
      <c r="H172" s="71" t="s">
        <v>85</v>
      </c>
      <c r="I172" s="71" t="s">
        <v>6</v>
      </c>
      <c r="J172" s="70" t="s">
        <v>2096</v>
      </c>
      <c r="K172" s="183">
        <v>300000</v>
      </c>
      <c r="L172" s="31">
        <v>189000</v>
      </c>
      <c r="M172" s="79" t="s">
        <v>1632</v>
      </c>
      <c r="N172" s="361">
        <v>210000</v>
      </c>
      <c r="O172" s="34">
        <v>20</v>
      </c>
      <c r="P172" s="361">
        <v>210000</v>
      </c>
      <c r="Q172" s="34" t="s">
        <v>1633</v>
      </c>
      <c r="R172" s="31">
        <v>20</v>
      </c>
      <c r="S172" s="215" t="s">
        <v>2097</v>
      </c>
      <c r="T172" s="215" t="s">
        <v>2098</v>
      </c>
      <c r="U172" s="215">
        <v>199926676</v>
      </c>
    </row>
    <row r="173" spans="1:21" ht="45">
      <c r="A173" s="135">
        <v>166</v>
      </c>
      <c r="B173" s="31"/>
      <c r="C173" s="70" t="s">
        <v>1700</v>
      </c>
      <c r="D173" s="70" t="s">
        <v>855</v>
      </c>
      <c r="E173" s="169" t="s">
        <v>2099</v>
      </c>
      <c r="F173" s="359" t="s">
        <v>44</v>
      </c>
      <c r="G173" s="31" t="s">
        <v>1630</v>
      </c>
      <c r="H173" s="71" t="s">
        <v>33</v>
      </c>
      <c r="I173" s="71" t="s">
        <v>6</v>
      </c>
      <c r="J173" s="70" t="s">
        <v>2052</v>
      </c>
      <c r="K173" s="183">
        <v>50000</v>
      </c>
      <c r="L173" s="31">
        <v>31500</v>
      </c>
      <c r="M173" s="79" t="s">
        <v>1632</v>
      </c>
      <c r="N173" s="361">
        <v>35000</v>
      </c>
      <c r="O173" s="34">
        <v>20</v>
      </c>
      <c r="P173" s="361">
        <v>35000</v>
      </c>
      <c r="Q173" s="34" t="s">
        <v>1633</v>
      </c>
      <c r="R173" s="31">
        <v>20</v>
      </c>
      <c r="S173" s="215" t="s">
        <v>2100</v>
      </c>
      <c r="T173" s="215" t="s">
        <v>2101</v>
      </c>
      <c r="U173" s="215">
        <v>199877885</v>
      </c>
    </row>
    <row r="174" spans="1:21" ht="45">
      <c r="A174" s="135">
        <v>167</v>
      </c>
      <c r="B174" s="31"/>
      <c r="C174" s="70" t="s">
        <v>2102</v>
      </c>
      <c r="D174" s="70" t="s">
        <v>2103</v>
      </c>
      <c r="E174" s="169" t="s">
        <v>2099</v>
      </c>
      <c r="F174" s="359" t="s">
        <v>44</v>
      </c>
      <c r="G174" s="79" t="s">
        <v>1630</v>
      </c>
      <c r="H174" s="71" t="s">
        <v>33</v>
      </c>
      <c r="I174" s="71" t="s">
        <v>6</v>
      </c>
      <c r="J174" s="359" t="s">
        <v>2104</v>
      </c>
      <c r="K174" s="183">
        <v>168685.71428571429</v>
      </c>
      <c r="L174" s="31">
        <v>106272</v>
      </c>
      <c r="M174" s="79" t="s">
        <v>1632</v>
      </c>
      <c r="N174" s="361">
        <v>118080</v>
      </c>
      <c r="O174" s="34">
        <v>20</v>
      </c>
      <c r="P174" s="361">
        <v>118080</v>
      </c>
      <c r="Q174" s="34" t="s">
        <v>1633</v>
      </c>
      <c r="R174" s="31">
        <v>20</v>
      </c>
      <c r="S174" s="215" t="s">
        <v>2105</v>
      </c>
      <c r="T174" s="215" t="s">
        <v>2106</v>
      </c>
      <c r="U174" s="215">
        <v>199878019</v>
      </c>
    </row>
    <row r="175" spans="1:21" ht="45">
      <c r="A175" s="135">
        <v>168</v>
      </c>
      <c r="B175" s="31"/>
      <c r="C175" s="70" t="s">
        <v>2107</v>
      </c>
      <c r="D175" s="70" t="s">
        <v>2108</v>
      </c>
      <c r="E175" s="169" t="s">
        <v>2109</v>
      </c>
      <c r="F175" s="359" t="s">
        <v>44</v>
      </c>
      <c r="G175" s="79" t="s">
        <v>1630</v>
      </c>
      <c r="H175" s="71" t="s">
        <v>85</v>
      </c>
      <c r="I175" s="70" t="s">
        <v>5</v>
      </c>
      <c r="J175" s="79" t="s">
        <v>2110</v>
      </c>
      <c r="K175" s="183">
        <v>100000</v>
      </c>
      <c r="L175" s="31">
        <v>63000</v>
      </c>
      <c r="M175" s="79" t="s">
        <v>1632</v>
      </c>
      <c r="N175" s="361">
        <v>70000</v>
      </c>
      <c r="O175" s="34">
        <v>20</v>
      </c>
      <c r="P175" s="361">
        <v>70000</v>
      </c>
      <c r="Q175" s="34" t="s">
        <v>1633</v>
      </c>
      <c r="R175" s="31">
        <v>20</v>
      </c>
      <c r="S175" s="215" t="s">
        <v>2111</v>
      </c>
      <c r="T175" s="215" t="s">
        <v>2112</v>
      </c>
      <c r="U175" s="215">
        <v>199877824</v>
      </c>
    </row>
    <row r="176" spans="1:21" ht="45">
      <c r="A176" s="135">
        <v>169</v>
      </c>
      <c r="B176" s="31"/>
      <c r="C176" s="70" t="s">
        <v>2113</v>
      </c>
      <c r="D176" s="70" t="s">
        <v>2114</v>
      </c>
      <c r="E176" s="169" t="s">
        <v>2115</v>
      </c>
      <c r="F176" s="359" t="s">
        <v>44</v>
      </c>
      <c r="G176" s="79" t="s">
        <v>1630</v>
      </c>
      <c r="H176" s="71" t="s">
        <v>33</v>
      </c>
      <c r="I176" s="71" t="s">
        <v>6</v>
      </c>
      <c r="J176" s="359" t="s">
        <v>2052</v>
      </c>
      <c r="K176" s="183">
        <v>60000</v>
      </c>
      <c r="L176" s="31">
        <v>37800</v>
      </c>
      <c r="M176" s="79" t="s">
        <v>1632</v>
      </c>
      <c r="N176" s="361">
        <v>42000</v>
      </c>
      <c r="O176" s="34">
        <v>20</v>
      </c>
      <c r="P176" s="361">
        <v>42000</v>
      </c>
      <c r="Q176" s="34" t="s">
        <v>1633</v>
      </c>
      <c r="R176" s="31">
        <v>20</v>
      </c>
      <c r="S176" s="215" t="s">
        <v>2116</v>
      </c>
      <c r="T176" s="215" t="s">
        <v>2117</v>
      </c>
      <c r="U176" s="215">
        <v>199878024</v>
      </c>
    </row>
    <row r="177" spans="1:21" ht="45">
      <c r="A177" s="135">
        <v>170</v>
      </c>
      <c r="B177" s="31"/>
      <c r="C177" s="70" t="s">
        <v>2118</v>
      </c>
      <c r="D177" s="70" t="s">
        <v>2119</v>
      </c>
      <c r="E177" s="169" t="s">
        <v>2120</v>
      </c>
      <c r="F177" s="359" t="s">
        <v>44</v>
      </c>
      <c r="G177" s="79" t="s">
        <v>1630</v>
      </c>
      <c r="H177" s="71" t="s">
        <v>33</v>
      </c>
      <c r="I177" s="71" t="s">
        <v>6</v>
      </c>
      <c r="J177" s="359" t="s">
        <v>739</v>
      </c>
      <c r="K177" s="183">
        <v>100000</v>
      </c>
      <c r="L177" s="31">
        <v>63000</v>
      </c>
      <c r="M177" s="79" t="s">
        <v>1632</v>
      </c>
      <c r="N177" s="78">
        <v>70000</v>
      </c>
      <c r="O177" s="34">
        <v>20</v>
      </c>
      <c r="P177" s="78">
        <v>70000</v>
      </c>
      <c r="Q177" s="34" t="s">
        <v>1633</v>
      </c>
      <c r="R177" s="31">
        <v>20</v>
      </c>
      <c r="S177" s="215" t="s">
        <v>2121</v>
      </c>
      <c r="T177" s="215" t="s">
        <v>2122</v>
      </c>
      <c r="U177" s="215">
        <v>199878020</v>
      </c>
    </row>
    <row r="178" spans="1:21" ht="45">
      <c r="A178" s="135">
        <v>171</v>
      </c>
      <c r="B178" s="31"/>
      <c r="C178" s="70" t="s">
        <v>789</v>
      </c>
      <c r="D178" s="70" t="s">
        <v>2123</v>
      </c>
      <c r="E178" s="169" t="s">
        <v>2120</v>
      </c>
      <c r="F178" s="359" t="s">
        <v>44</v>
      </c>
      <c r="G178" s="79" t="s">
        <v>1630</v>
      </c>
      <c r="H178" s="71" t="s">
        <v>33</v>
      </c>
      <c r="I178" s="71" t="s">
        <v>6</v>
      </c>
      <c r="J178" s="359" t="s">
        <v>2052</v>
      </c>
      <c r="K178" s="183">
        <v>50000</v>
      </c>
      <c r="L178" s="31">
        <v>31500</v>
      </c>
      <c r="M178" s="79" t="s">
        <v>1632</v>
      </c>
      <c r="N178" s="78">
        <v>35000</v>
      </c>
      <c r="O178" s="34">
        <v>20</v>
      </c>
      <c r="P178" s="78">
        <v>35000</v>
      </c>
      <c r="Q178" s="34" t="s">
        <v>1633</v>
      </c>
      <c r="R178" s="31">
        <v>20</v>
      </c>
      <c r="S178" s="349" t="s">
        <v>2124</v>
      </c>
      <c r="T178" s="215" t="s">
        <v>2125</v>
      </c>
      <c r="U178" s="215">
        <v>199878025</v>
      </c>
    </row>
    <row r="179" spans="1:21" ht="45">
      <c r="A179" s="135">
        <v>172</v>
      </c>
      <c r="B179" s="31"/>
      <c r="C179" s="70" t="s">
        <v>2126</v>
      </c>
      <c r="D179" s="70" t="s">
        <v>2119</v>
      </c>
      <c r="E179" s="169" t="s">
        <v>2120</v>
      </c>
      <c r="F179" s="359" t="s">
        <v>44</v>
      </c>
      <c r="G179" s="79" t="s">
        <v>1630</v>
      </c>
      <c r="H179" s="71" t="s">
        <v>33</v>
      </c>
      <c r="I179" s="71" t="s">
        <v>6</v>
      </c>
      <c r="J179" s="359" t="s">
        <v>739</v>
      </c>
      <c r="K179" s="183">
        <v>100000</v>
      </c>
      <c r="L179" s="31">
        <v>63000</v>
      </c>
      <c r="M179" s="79" t="s">
        <v>1632</v>
      </c>
      <c r="N179" s="78">
        <v>70000</v>
      </c>
      <c r="O179" s="34">
        <v>20</v>
      </c>
      <c r="P179" s="78">
        <v>70000</v>
      </c>
      <c r="Q179" s="34" t="s">
        <v>1633</v>
      </c>
      <c r="R179" s="31">
        <v>20</v>
      </c>
      <c r="S179" s="215" t="s">
        <v>2127</v>
      </c>
      <c r="T179" s="215" t="s">
        <v>2128</v>
      </c>
      <c r="U179" s="215">
        <v>199878021</v>
      </c>
    </row>
    <row r="180" spans="1:21" ht="45">
      <c r="A180" s="135">
        <v>173</v>
      </c>
      <c r="B180" s="31"/>
      <c r="C180" s="70" t="s">
        <v>2129</v>
      </c>
      <c r="D180" s="70" t="s">
        <v>990</v>
      </c>
      <c r="E180" s="169" t="s">
        <v>2130</v>
      </c>
      <c r="F180" s="359" t="s">
        <v>44</v>
      </c>
      <c r="G180" s="79" t="s">
        <v>1630</v>
      </c>
      <c r="H180" s="71" t="s">
        <v>33</v>
      </c>
      <c r="I180" s="71" t="s">
        <v>6</v>
      </c>
      <c r="J180" s="359" t="s">
        <v>2081</v>
      </c>
      <c r="K180" s="183">
        <v>300000</v>
      </c>
      <c r="L180" s="31">
        <v>189000</v>
      </c>
      <c r="M180" s="79" t="s">
        <v>1632</v>
      </c>
      <c r="N180" s="361">
        <v>210000</v>
      </c>
      <c r="O180" s="34">
        <v>20</v>
      </c>
      <c r="P180" s="361">
        <v>210000</v>
      </c>
      <c r="Q180" s="34" t="s">
        <v>1633</v>
      </c>
      <c r="R180" s="31">
        <v>20</v>
      </c>
      <c r="S180" s="215" t="s">
        <v>2131</v>
      </c>
      <c r="T180" s="215" t="s">
        <v>2132</v>
      </c>
      <c r="U180" s="215">
        <v>199877980</v>
      </c>
    </row>
    <row r="181" spans="1:21" ht="45">
      <c r="A181" s="135">
        <v>174</v>
      </c>
      <c r="B181" s="31"/>
      <c r="C181" s="70" t="s">
        <v>2133</v>
      </c>
      <c r="D181" s="70" t="s">
        <v>2134</v>
      </c>
      <c r="E181" s="169" t="s">
        <v>2135</v>
      </c>
      <c r="F181" s="359" t="s">
        <v>44</v>
      </c>
      <c r="G181" s="79" t="s">
        <v>1630</v>
      </c>
      <c r="H181" s="71" t="s">
        <v>33</v>
      </c>
      <c r="I181" s="71" t="s">
        <v>6</v>
      </c>
      <c r="J181" s="359" t="s">
        <v>739</v>
      </c>
      <c r="K181" s="183">
        <v>50000</v>
      </c>
      <c r="L181" s="31">
        <v>31500</v>
      </c>
      <c r="M181" s="79" t="s">
        <v>1632</v>
      </c>
      <c r="N181" s="361">
        <v>35000</v>
      </c>
      <c r="O181" s="34">
        <v>20</v>
      </c>
      <c r="P181" s="361">
        <v>35000</v>
      </c>
      <c r="Q181" s="34" t="s">
        <v>1633</v>
      </c>
      <c r="R181" s="31">
        <v>20</v>
      </c>
      <c r="S181" s="215" t="s">
        <v>2136</v>
      </c>
      <c r="T181" s="215" t="s">
        <v>2137</v>
      </c>
      <c r="U181" s="215">
        <v>199877894</v>
      </c>
    </row>
    <row r="182" spans="1:21" ht="45">
      <c r="A182" s="135">
        <v>175</v>
      </c>
      <c r="B182" s="31"/>
      <c r="C182" s="70" t="s">
        <v>2138</v>
      </c>
      <c r="D182" s="70" t="s">
        <v>2139</v>
      </c>
      <c r="E182" s="169" t="s">
        <v>2140</v>
      </c>
      <c r="F182" s="359" t="s">
        <v>44</v>
      </c>
      <c r="G182" s="79" t="s">
        <v>1630</v>
      </c>
      <c r="H182" s="71" t="s">
        <v>33</v>
      </c>
      <c r="I182" s="71" t="s">
        <v>6</v>
      </c>
      <c r="J182" s="359" t="s">
        <v>2141</v>
      </c>
      <c r="K182" s="183">
        <v>50000</v>
      </c>
      <c r="L182" s="31">
        <v>31500</v>
      </c>
      <c r="M182" s="79" t="s">
        <v>1632</v>
      </c>
      <c r="N182" s="361">
        <v>35000</v>
      </c>
      <c r="O182" s="34">
        <v>20</v>
      </c>
      <c r="P182" s="361">
        <v>35000</v>
      </c>
      <c r="Q182" s="34" t="s">
        <v>1633</v>
      </c>
      <c r="R182" s="31">
        <v>20</v>
      </c>
      <c r="S182" s="215" t="s">
        <v>2142</v>
      </c>
      <c r="T182" s="215" t="s">
        <v>2143</v>
      </c>
      <c r="U182" s="215">
        <v>199877895</v>
      </c>
    </row>
    <row r="183" spans="1:21" ht="30">
      <c r="A183" s="135">
        <v>176</v>
      </c>
      <c r="B183" s="31"/>
      <c r="C183" s="71" t="s">
        <v>1262</v>
      </c>
      <c r="D183" s="71" t="s">
        <v>1263</v>
      </c>
      <c r="E183" s="360" t="s">
        <v>1264</v>
      </c>
      <c r="F183" s="79" t="s">
        <v>44</v>
      </c>
      <c r="G183" s="189" t="s">
        <v>32</v>
      </c>
      <c r="H183" s="71" t="s">
        <v>33</v>
      </c>
      <c r="I183" s="79" t="s">
        <v>6</v>
      </c>
      <c r="J183" s="71" t="s">
        <v>1027</v>
      </c>
      <c r="K183" s="31">
        <v>0</v>
      </c>
      <c r="L183" s="31">
        <v>13500</v>
      </c>
      <c r="M183" s="31" t="s">
        <v>568</v>
      </c>
      <c r="N183" s="361">
        <v>15000</v>
      </c>
      <c r="O183" s="31">
        <v>20</v>
      </c>
      <c r="P183" s="189">
        <v>15000</v>
      </c>
      <c r="Q183" s="31" t="s">
        <v>2144</v>
      </c>
      <c r="R183" s="362">
        <v>20</v>
      </c>
      <c r="S183" s="215" t="s">
        <v>1265</v>
      </c>
      <c r="T183" s="215" t="s">
        <v>1266</v>
      </c>
      <c r="U183" s="215">
        <v>199869937</v>
      </c>
    </row>
    <row r="184" spans="1:21" ht="30">
      <c r="A184" s="135">
        <v>177</v>
      </c>
      <c r="B184" s="31"/>
      <c r="C184" s="71" t="s">
        <v>1267</v>
      </c>
      <c r="D184" s="71" t="s">
        <v>1268</v>
      </c>
      <c r="E184" s="360" t="s">
        <v>1264</v>
      </c>
      <c r="F184" s="79" t="s">
        <v>44</v>
      </c>
      <c r="G184" s="189" t="s">
        <v>32</v>
      </c>
      <c r="H184" s="71" t="s">
        <v>33</v>
      </c>
      <c r="I184" s="79" t="s">
        <v>6</v>
      </c>
      <c r="J184" s="71" t="s">
        <v>1027</v>
      </c>
      <c r="K184" s="31">
        <v>0</v>
      </c>
      <c r="L184" s="31">
        <v>13500</v>
      </c>
      <c r="M184" s="31" t="s">
        <v>568</v>
      </c>
      <c r="N184" s="361">
        <v>15000</v>
      </c>
      <c r="O184" s="31">
        <v>20</v>
      </c>
      <c r="P184" s="189">
        <v>15000</v>
      </c>
      <c r="Q184" s="31" t="s">
        <v>2144</v>
      </c>
      <c r="R184" s="362">
        <v>20</v>
      </c>
      <c r="S184" s="215" t="s">
        <v>1269</v>
      </c>
      <c r="T184" s="215" t="s">
        <v>1270</v>
      </c>
      <c r="U184" s="215">
        <v>478152462</v>
      </c>
    </row>
    <row r="185" spans="1:21" ht="30">
      <c r="A185" s="135">
        <v>178</v>
      </c>
      <c r="B185" s="31"/>
      <c r="C185" s="71" t="s">
        <v>1217</v>
      </c>
      <c r="D185" s="71" t="s">
        <v>1218</v>
      </c>
      <c r="E185" s="360" t="s">
        <v>626</v>
      </c>
      <c r="F185" s="79" t="s">
        <v>44</v>
      </c>
      <c r="G185" s="189" t="s">
        <v>32</v>
      </c>
      <c r="H185" s="78" t="s">
        <v>85</v>
      </c>
      <c r="I185" s="71" t="s">
        <v>5</v>
      </c>
      <c r="J185" s="71" t="s">
        <v>1027</v>
      </c>
      <c r="K185" s="31">
        <v>0</v>
      </c>
      <c r="L185" s="31">
        <v>13500</v>
      </c>
      <c r="M185" s="31" t="s">
        <v>568</v>
      </c>
      <c r="N185" s="361">
        <v>15000</v>
      </c>
      <c r="O185" s="31">
        <v>20</v>
      </c>
      <c r="P185" s="189">
        <v>15000</v>
      </c>
      <c r="Q185" s="31" t="s">
        <v>2144</v>
      </c>
      <c r="R185" s="362">
        <v>20</v>
      </c>
      <c r="S185" s="215" t="s">
        <v>1219</v>
      </c>
      <c r="T185" s="215" t="s">
        <v>1220</v>
      </c>
      <c r="U185" s="215">
        <v>478152341</v>
      </c>
    </row>
    <row r="186" spans="1:21" ht="30">
      <c r="A186" s="135">
        <v>179</v>
      </c>
      <c r="B186" s="31"/>
      <c r="C186" s="71" t="s">
        <v>1221</v>
      </c>
      <c r="D186" s="71" t="s">
        <v>1222</v>
      </c>
      <c r="E186" s="360" t="s">
        <v>626</v>
      </c>
      <c r="F186" s="79" t="s">
        <v>44</v>
      </c>
      <c r="G186" s="189" t="s">
        <v>32</v>
      </c>
      <c r="H186" s="71" t="s">
        <v>33</v>
      </c>
      <c r="I186" s="71" t="s">
        <v>5</v>
      </c>
      <c r="J186" s="71" t="s">
        <v>1223</v>
      </c>
      <c r="K186" s="31">
        <v>0</v>
      </c>
      <c r="L186" s="31">
        <v>13500</v>
      </c>
      <c r="M186" s="31" t="s">
        <v>568</v>
      </c>
      <c r="N186" s="361">
        <v>15000</v>
      </c>
      <c r="O186" s="31">
        <v>20</v>
      </c>
      <c r="P186" s="189">
        <v>15000</v>
      </c>
      <c r="Q186" s="31" t="s">
        <v>2144</v>
      </c>
      <c r="R186" s="362">
        <v>20</v>
      </c>
      <c r="S186" s="215" t="s">
        <v>1224</v>
      </c>
      <c r="T186" s="215" t="s">
        <v>1225</v>
      </c>
      <c r="U186" s="215">
        <v>478152343</v>
      </c>
    </row>
    <row r="187" spans="1:21" ht="30">
      <c r="A187" s="135">
        <v>180</v>
      </c>
      <c r="B187" s="31"/>
      <c r="C187" s="71" t="s">
        <v>1231</v>
      </c>
      <c r="D187" s="71" t="s">
        <v>688</v>
      </c>
      <c r="E187" s="360" t="s">
        <v>591</v>
      </c>
      <c r="F187" s="79" t="s">
        <v>44</v>
      </c>
      <c r="G187" s="189" t="s">
        <v>32</v>
      </c>
      <c r="H187" s="71" t="s">
        <v>33</v>
      </c>
      <c r="I187" s="79" t="s">
        <v>6</v>
      </c>
      <c r="J187" s="71" t="s">
        <v>1027</v>
      </c>
      <c r="K187" s="31">
        <v>0</v>
      </c>
      <c r="L187" s="31">
        <v>13500</v>
      </c>
      <c r="M187" s="31" t="s">
        <v>567</v>
      </c>
      <c r="N187" s="361">
        <v>15000</v>
      </c>
      <c r="O187" s="31">
        <v>20</v>
      </c>
      <c r="P187" s="189">
        <v>15000</v>
      </c>
      <c r="Q187" s="31" t="s">
        <v>2144</v>
      </c>
      <c r="R187" s="362">
        <v>20</v>
      </c>
      <c r="S187" s="215" t="s">
        <v>1232</v>
      </c>
      <c r="T187" s="215" t="s">
        <v>1233</v>
      </c>
      <c r="U187" s="215">
        <v>478152342</v>
      </c>
    </row>
    <row r="188" spans="1:21" ht="30">
      <c r="A188" s="135">
        <v>181</v>
      </c>
      <c r="B188" s="31"/>
      <c r="C188" s="71" t="s">
        <v>1238</v>
      </c>
      <c r="D188" s="71" t="s">
        <v>1239</v>
      </c>
      <c r="E188" s="360" t="s">
        <v>1240</v>
      </c>
      <c r="F188" s="79" t="s">
        <v>44</v>
      </c>
      <c r="G188" s="189" t="s">
        <v>32</v>
      </c>
      <c r="H188" s="71" t="s">
        <v>33</v>
      </c>
      <c r="I188" s="71" t="s">
        <v>5</v>
      </c>
      <c r="J188" s="71" t="s">
        <v>1241</v>
      </c>
      <c r="K188" s="31">
        <v>0</v>
      </c>
      <c r="L188" s="31">
        <v>13500</v>
      </c>
      <c r="M188" s="31" t="s">
        <v>567</v>
      </c>
      <c r="N188" s="361">
        <v>15000</v>
      </c>
      <c r="O188" s="31">
        <v>20</v>
      </c>
      <c r="P188" s="189">
        <v>15000</v>
      </c>
      <c r="Q188" s="31" t="s">
        <v>2144</v>
      </c>
      <c r="R188" s="362">
        <v>20</v>
      </c>
      <c r="S188" s="215" t="s">
        <v>1242</v>
      </c>
      <c r="T188" s="215" t="s">
        <v>1243</v>
      </c>
      <c r="U188" s="215">
        <v>199869932</v>
      </c>
    </row>
    <row r="189" spans="1:21" ht="30">
      <c r="A189" s="135">
        <v>182</v>
      </c>
      <c r="B189" s="31"/>
      <c r="C189" s="71" t="s">
        <v>1244</v>
      </c>
      <c r="D189" s="71" t="s">
        <v>1245</v>
      </c>
      <c r="E189" s="360" t="s">
        <v>1240</v>
      </c>
      <c r="F189" s="79" t="s">
        <v>44</v>
      </c>
      <c r="G189" s="189" t="s">
        <v>32</v>
      </c>
      <c r="H189" s="71" t="s">
        <v>33</v>
      </c>
      <c r="I189" s="71" t="s">
        <v>5</v>
      </c>
      <c r="J189" s="71" t="s">
        <v>1246</v>
      </c>
      <c r="K189" s="31">
        <v>0</v>
      </c>
      <c r="L189" s="31">
        <v>13500</v>
      </c>
      <c r="M189" s="31" t="s">
        <v>567</v>
      </c>
      <c r="N189" s="361">
        <v>15000</v>
      </c>
      <c r="O189" s="31">
        <v>20</v>
      </c>
      <c r="P189" s="189">
        <v>15000</v>
      </c>
      <c r="Q189" s="31" t="s">
        <v>2144</v>
      </c>
      <c r="R189" s="362">
        <v>20</v>
      </c>
      <c r="S189" s="215" t="s">
        <v>1247</v>
      </c>
      <c r="T189" s="215" t="s">
        <v>1248</v>
      </c>
      <c r="U189" s="215">
        <v>199869939</v>
      </c>
    </row>
    <row r="190" spans="1:21" ht="30">
      <c r="A190" s="135">
        <v>183</v>
      </c>
      <c r="B190" s="31"/>
      <c r="C190" s="71" t="s">
        <v>1249</v>
      </c>
      <c r="D190" s="71" t="s">
        <v>1250</v>
      </c>
      <c r="E190" s="360" t="s">
        <v>1251</v>
      </c>
      <c r="F190" s="79" t="s">
        <v>44</v>
      </c>
      <c r="G190" s="189" t="s">
        <v>32</v>
      </c>
      <c r="H190" s="71" t="s">
        <v>33</v>
      </c>
      <c r="I190" s="71" t="s">
        <v>5</v>
      </c>
      <c r="J190" s="71" t="s">
        <v>1252</v>
      </c>
      <c r="K190" s="31">
        <v>0</v>
      </c>
      <c r="L190" s="31">
        <v>13500</v>
      </c>
      <c r="M190" s="31" t="s">
        <v>567</v>
      </c>
      <c r="N190" s="361">
        <v>15000</v>
      </c>
      <c r="O190" s="31">
        <v>20</v>
      </c>
      <c r="P190" s="189">
        <v>15000</v>
      </c>
      <c r="Q190" s="31" t="s">
        <v>2144</v>
      </c>
      <c r="R190" s="362">
        <v>20</v>
      </c>
      <c r="S190" s="215" t="s">
        <v>1253</v>
      </c>
      <c r="T190" s="215" t="s">
        <v>1254</v>
      </c>
      <c r="U190" s="215">
        <v>199869978</v>
      </c>
    </row>
    <row r="191" spans="1:21" ht="30">
      <c r="A191" s="135">
        <v>184</v>
      </c>
      <c r="B191" s="31"/>
      <c r="C191" s="363" t="s">
        <v>2145</v>
      </c>
      <c r="D191" s="363" t="s">
        <v>2146</v>
      </c>
      <c r="E191" s="364" t="s">
        <v>2147</v>
      </c>
      <c r="F191" s="79" t="s">
        <v>44</v>
      </c>
      <c r="G191" s="363" t="s">
        <v>32</v>
      </c>
      <c r="H191" s="78" t="s">
        <v>85</v>
      </c>
      <c r="I191" s="71" t="s">
        <v>5</v>
      </c>
      <c r="J191" s="363" t="s">
        <v>1027</v>
      </c>
      <c r="K191" s="31">
        <v>0</v>
      </c>
      <c r="L191" s="31">
        <v>13500</v>
      </c>
      <c r="M191" s="31" t="s">
        <v>567</v>
      </c>
      <c r="N191" s="361">
        <v>15000</v>
      </c>
      <c r="O191" s="31">
        <v>20</v>
      </c>
      <c r="P191" s="189">
        <v>15000</v>
      </c>
      <c r="Q191" s="31" t="s">
        <v>2144</v>
      </c>
      <c r="R191" s="362">
        <v>20</v>
      </c>
      <c r="S191" s="365" t="s">
        <v>759</v>
      </c>
      <c r="T191" s="366" t="s">
        <v>760</v>
      </c>
      <c r="U191" s="215">
        <v>199925083</v>
      </c>
    </row>
  </sheetData>
  <mergeCells count="7">
    <mergeCell ref="A6:C6"/>
    <mergeCell ref="P6:R6"/>
    <mergeCell ref="A1:R1"/>
    <mergeCell ref="A2:R2"/>
    <mergeCell ref="A3:R3"/>
    <mergeCell ref="A4:G4"/>
    <mergeCell ref="Q5:R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13"/>
  <sheetViews>
    <sheetView topLeftCell="A7" workbookViewId="0">
      <selection activeCell="P8" sqref="P8:P10"/>
    </sheetView>
  </sheetViews>
  <sheetFormatPr defaultRowHeight="15"/>
  <sheetData>
    <row r="1" spans="1:21" ht="18.75">
      <c r="A1" s="424" t="s">
        <v>0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</row>
    <row r="2" spans="1:21" ht="18.75">
      <c r="A2" s="424" t="s">
        <v>1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4"/>
      <c r="T2" s="424"/>
    </row>
    <row r="3" spans="1:21" ht="18.75">
      <c r="A3" s="424" t="s">
        <v>138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4"/>
      <c r="Q3" s="424"/>
      <c r="R3" s="424"/>
      <c r="S3" s="121"/>
      <c r="T3" s="85"/>
    </row>
    <row r="4" spans="1:21" ht="18.75">
      <c r="A4" s="493" t="s">
        <v>1085</v>
      </c>
      <c r="B4" s="493"/>
      <c r="C4" s="493"/>
      <c r="D4" s="493"/>
      <c r="E4" s="493"/>
      <c r="F4" s="493"/>
      <c r="G4" s="493"/>
      <c r="H4" s="211"/>
      <c r="I4" s="7"/>
      <c r="J4" s="7"/>
      <c r="K4" s="7"/>
      <c r="L4" s="6"/>
      <c r="M4" s="84"/>
      <c r="N4" s="81"/>
      <c r="O4" s="84"/>
      <c r="P4" s="117"/>
      <c r="Q4" s="9"/>
      <c r="R4" s="119" t="s">
        <v>198</v>
      </c>
      <c r="S4" s="121"/>
      <c r="T4" s="85"/>
    </row>
    <row r="5" spans="1:21">
      <c r="A5" s="120"/>
      <c r="B5" s="91"/>
      <c r="C5" s="121"/>
      <c r="D5" s="120"/>
      <c r="E5" s="121"/>
      <c r="F5" s="212"/>
      <c r="G5" s="122"/>
      <c r="H5" s="212"/>
      <c r="I5" s="122"/>
      <c r="J5" s="120"/>
      <c r="K5" s="120"/>
      <c r="L5" s="120"/>
      <c r="M5" s="91"/>
      <c r="N5" s="88"/>
      <c r="O5" s="91"/>
      <c r="P5" s="88"/>
      <c r="Q5" s="496" t="s">
        <v>403</v>
      </c>
      <c r="R5" s="496"/>
      <c r="S5" s="121"/>
      <c r="T5" s="85"/>
    </row>
    <row r="6" spans="1:21">
      <c r="A6" s="494" t="s">
        <v>200</v>
      </c>
      <c r="B6" s="494"/>
      <c r="C6" s="121"/>
      <c r="D6" s="120"/>
      <c r="E6" s="121"/>
      <c r="F6" s="212"/>
      <c r="G6" s="122"/>
      <c r="H6" s="212"/>
      <c r="I6" s="122"/>
      <c r="J6" s="120"/>
      <c r="K6" s="120"/>
      <c r="L6" s="120"/>
      <c r="M6" s="91"/>
      <c r="N6" s="88"/>
      <c r="O6" s="91"/>
      <c r="P6" s="88"/>
      <c r="Q6" s="91"/>
      <c r="R6" s="120"/>
      <c r="S6" s="121"/>
      <c r="T6" s="85"/>
    </row>
    <row r="7" spans="1:21" ht="63">
      <c r="A7" s="213" t="s">
        <v>140</v>
      </c>
      <c r="B7" s="213" t="s">
        <v>141</v>
      </c>
      <c r="C7" s="207" t="s">
        <v>142</v>
      </c>
      <c r="D7" s="213" t="s">
        <v>143</v>
      </c>
      <c r="E7" s="207" t="s">
        <v>144</v>
      </c>
      <c r="F7" s="207" t="s">
        <v>9</v>
      </c>
      <c r="G7" s="213" t="s">
        <v>145</v>
      </c>
      <c r="H7" s="207" t="s">
        <v>146</v>
      </c>
      <c r="I7" s="213" t="s">
        <v>147</v>
      </c>
      <c r="J7" s="213" t="s">
        <v>191</v>
      </c>
      <c r="K7" s="213" t="s">
        <v>192</v>
      </c>
      <c r="L7" s="213" t="s">
        <v>193</v>
      </c>
      <c r="M7" s="213" t="s">
        <v>194</v>
      </c>
      <c r="N7" s="206" t="s">
        <v>195</v>
      </c>
      <c r="O7" s="213" t="s">
        <v>196</v>
      </c>
      <c r="P7" s="206" t="s">
        <v>152</v>
      </c>
      <c r="Q7" s="213" t="s">
        <v>151</v>
      </c>
      <c r="R7" s="213" t="s">
        <v>153</v>
      </c>
      <c r="S7" s="207" t="s">
        <v>1086</v>
      </c>
      <c r="T7" s="181" t="s">
        <v>1087</v>
      </c>
      <c r="U7" s="214" t="s">
        <v>1169</v>
      </c>
    </row>
    <row r="8" spans="1:21" ht="189">
      <c r="A8" s="156">
        <v>1</v>
      </c>
      <c r="B8" s="98"/>
      <c r="C8" s="207" t="s">
        <v>1126</v>
      </c>
      <c r="D8" s="157" t="s">
        <v>1202</v>
      </c>
      <c r="E8" s="158" t="s">
        <v>1128</v>
      </c>
      <c r="F8" s="98" t="s">
        <v>44</v>
      </c>
      <c r="G8" s="158" t="s">
        <v>32</v>
      </c>
      <c r="H8" s="156" t="s">
        <v>33</v>
      </c>
      <c r="I8" s="156" t="s">
        <v>6</v>
      </c>
      <c r="J8" s="98" t="s">
        <v>1129</v>
      </c>
      <c r="K8" s="98" t="s">
        <v>1130</v>
      </c>
      <c r="L8" s="98" t="s">
        <v>1131</v>
      </c>
      <c r="M8" s="98" t="s">
        <v>1124</v>
      </c>
      <c r="N8" s="98">
        <v>200000</v>
      </c>
      <c r="O8" s="93" t="s">
        <v>180</v>
      </c>
      <c r="P8" s="161">
        <v>50000</v>
      </c>
      <c r="Q8" s="93" t="s">
        <v>1203</v>
      </c>
      <c r="R8" s="98" t="s">
        <v>454</v>
      </c>
      <c r="S8" s="210" t="s">
        <v>1204</v>
      </c>
      <c r="T8" s="210" t="s">
        <v>1205</v>
      </c>
      <c r="U8" s="160"/>
    </row>
    <row r="9" spans="1:21" ht="75">
      <c r="A9" s="31">
        <v>2</v>
      </c>
      <c r="B9" s="31"/>
      <c r="C9" s="71" t="s">
        <v>1604</v>
      </c>
      <c r="D9" s="71" t="s">
        <v>1605</v>
      </c>
      <c r="E9" s="71" t="s">
        <v>1606</v>
      </c>
      <c r="F9" s="79" t="s">
        <v>44</v>
      </c>
      <c r="G9" s="71" t="s">
        <v>32</v>
      </c>
      <c r="H9" s="357" t="s">
        <v>33</v>
      </c>
      <c r="I9" s="358" t="s">
        <v>5</v>
      </c>
      <c r="J9" s="71" t="s">
        <v>1607</v>
      </c>
      <c r="K9" s="79" t="s">
        <v>1608</v>
      </c>
      <c r="L9" s="71" t="s">
        <v>1609</v>
      </c>
      <c r="M9" s="71" t="s">
        <v>1610</v>
      </c>
      <c r="N9" s="31"/>
      <c r="O9" s="79" t="s">
        <v>1552</v>
      </c>
      <c r="P9" s="31">
        <v>35000</v>
      </c>
      <c r="Q9" s="79" t="s">
        <v>1611</v>
      </c>
      <c r="R9" s="11" t="s">
        <v>161</v>
      </c>
      <c r="S9" s="215" t="s">
        <v>1612</v>
      </c>
      <c r="T9" s="215" t="s">
        <v>1613</v>
      </c>
      <c r="U9" s="349" t="s">
        <v>1614</v>
      </c>
    </row>
    <row r="10" spans="1:21" ht="120">
      <c r="A10" s="156">
        <v>3</v>
      </c>
      <c r="B10" s="31"/>
      <c r="C10" s="71" t="s">
        <v>1615</v>
      </c>
      <c r="D10" s="71" t="s">
        <v>1616</v>
      </c>
      <c r="E10" s="71" t="s">
        <v>1617</v>
      </c>
      <c r="F10" s="79" t="s">
        <v>44</v>
      </c>
      <c r="G10" s="71" t="s">
        <v>32</v>
      </c>
      <c r="H10" s="71" t="s">
        <v>33</v>
      </c>
      <c r="I10" s="71" t="s">
        <v>6</v>
      </c>
      <c r="J10" s="71" t="s">
        <v>1618</v>
      </c>
      <c r="K10" s="79" t="s">
        <v>1619</v>
      </c>
      <c r="L10" s="71" t="s">
        <v>1620</v>
      </c>
      <c r="M10" s="71" t="s">
        <v>1621</v>
      </c>
      <c r="N10" s="31">
        <v>70000</v>
      </c>
      <c r="O10" s="79" t="s">
        <v>1622</v>
      </c>
      <c r="P10" s="31">
        <v>35000</v>
      </c>
      <c r="Q10" s="31" t="s">
        <v>1623</v>
      </c>
      <c r="R10" s="31" t="s">
        <v>171</v>
      </c>
      <c r="S10" s="356" t="s">
        <v>1624</v>
      </c>
      <c r="T10" s="215" t="s">
        <v>1625</v>
      </c>
      <c r="U10" s="349" t="s">
        <v>1626</v>
      </c>
    </row>
    <row r="11" spans="1:21" ht="90">
      <c r="A11" s="31">
        <v>4</v>
      </c>
      <c r="B11" s="31"/>
      <c r="C11" s="71" t="s">
        <v>2148</v>
      </c>
      <c r="D11" s="71" t="s">
        <v>2149</v>
      </c>
      <c r="E11" s="71" t="s">
        <v>2150</v>
      </c>
      <c r="F11" s="189" t="s">
        <v>679</v>
      </c>
      <c r="G11" s="71" t="s">
        <v>2151</v>
      </c>
      <c r="H11" s="79" t="s">
        <v>33</v>
      </c>
      <c r="I11" s="79" t="s">
        <v>6</v>
      </c>
      <c r="J11" s="71" t="s">
        <v>2152</v>
      </c>
      <c r="K11" s="79" t="s">
        <v>2153</v>
      </c>
      <c r="L11" s="71" t="s">
        <v>1114</v>
      </c>
      <c r="M11" s="71" t="s">
        <v>1621</v>
      </c>
      <c r="N11" s="31">
        <v>210000</v>
      </c>
      <c r="O11" s="367" t="s">
        <v>1633</v>
      </c>
      <c r="P11" s="361">
        <v>52500</v>
      </c>
      <c r="Q11" s="189" t="s">
        <v>1632</v>
      </c>
      <c r="R11" s="189" t="s">
        <v>2154</v>
      </c>
      <c r="S11" s="215" t="s">
        <v>2155</v>
      </c>
      <c r="T11" s="215" t="s">
        <v>2156</v>
      </c>
      <c r="U11" s="349" t="s">
        <v>2157</v>
      </c>
    </row>
    <row r="12" spans="1:21" ht="60">
      <c r="A12" s="156">
        <v>5</v>
      </c>
      <c r="B12" s="31"/>
      <c r="C12" s="71" t="s">
        <v>1234</v>
      </c>
      <c r="D12" s="71" t="s">
        <v>2158</v>
      </c>
      <c r="E12" s="71" t="s">
        <v>2159</v>
      </c>
      <c r="F12" s="189" t="s">
        <v>679</v>
      </c>
      <c r="G12" s="71" t="s">
        <v>32</v>
      </c>
      <c r="H12" s="79" t="s">
        <v>33</v>
      </c>
      <c r="I12" s="79" t="s">
        <v>5</v>
      </c>
      <c r="J12" s="79" t="s">
        <v>2160</v>
      </c>
      <c r="K12" s="368" t="s">
        <v>2153</v>
      </c>
      <c r="L12" s="71" t="s">
        <v>2161</v>
      </c>
      <c r="M12" s="71" t="s">
        <v>2162</v>
      </c>
      <c r="N12" s="31">
        <v>60000</v>
      </c>
      <c r="O12" s="367" t="s">
        <v>1633</v>
      </c>
      <c r="P12" s="361">
        <v>30000</v>
      </c>
      <c r="Q12" s="189" t="s">
        <v>1632</v>
      </c>
      <c r="R12" s="189" t="s">
        <v>1315</v>
      </c>
      <c r="S12" s="215" t="s">
        <v>2163</v>
      </c>
      <c r="T12" s="215" t="s">
        <v>2164</v>
      </c>
      <c r="U12" s="349" t="s">
        <v>2165</v>
      </c>
    </row>
    <row r="13" spans="1:21" ht="90">
      <c r="A13" s="31">
        <v>6</v>
      </c>
      <c r="B13" s="31"/>
      <c r="C13" s="71" t="s">
        <v>2166</v>
      </c>
      <c r="D13" s="71" t="s">
        <v>2167</v>
      </c>
      <c r="E13" s="71" t="s">
        <v>2168</v>
      </c>
      <c r="F13" s="189" t="s">
        <v>679</v>
      </c>
      <c r="G13" s="71" t="s">
        <v>32</v>
      </c>
      <c r="H13" s="79" t="s">
        <v>33</v>
      </c>
      <c r="I13" s="79" t="s">
        <v>6</v>
      </c>
      <c r="J13" s="129" t="s">
        <v>2169</v>
      </c>
      <c r="K13" s="79" t="s">
        <v>2170</v>
      </c>
      <c r="L13" s="71" t="s">
        <v>1620</v>
      </c>
      <c r="M13" s="71" t="s">
        <v>1621</v>
      </c>
      <c r="N13" s="30">
        <v>120000</v>
      </c>
      <c r="O13" s="367" t="s">
        <v>1633</v>
      </c>
      <c r="P13" s="361">
        <v>60000</v>
      </c>
      <c r="Q13" s="189" t="s">
        <v>1632</v>
      </c>
      <c r="R13" s="189" t="s">
        <v>1132</v>
      </c>
      <c r="S13" s="215" t="s">
        <v>2171</v>
      </c>
      <c r="T13" s="215" t="s">
        <v>2172</v>
      </c>
      <c r="U13" s="349" t="s">
        <v>2173</v>
      </c>
    </row>
  </sheetData>
  <mergeCells count="6">
    <mergeCell ref="A6:B6"/>
    <mergeCell ref="A1:T1"/>
    <mergeCell ref="A2:T2"/>
    <mergeCell ref="A3:R3"/>
    <mergeCell ref="A4:G4"/>
    <mergeCell ref="Q5:R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I14"/>
  <sheetViews>
    <sheetView workbookViewId="0">
      <selection activeCell="E15" sqref="E15"/>
    </sheetView>
  </sheetViews>
  <sheetFormatPr defaultRowHeight="15"/>
  <sheetData>
    <row r="1" spans="1:113" ht="26.25">
      <c r="A1" s="394" t="s">
        <v>1296</v>
      </c>
      <c r="B1" s="394"/>
      <c r="C1" s="394"/>
      <c r="D1" s="394"/>
      <c r="E1" s="394"/>
      <c r="F1" s="394"/>
      <c r="G1" s="394"/>
      <c r="H1" s="394"/>
      <c r="I1" s="394"/>
      <c r="J1" s="217"/>
      <c r="K1" s="217"/>
      <c r="L1" s="218"/>
      <c r="M1" s="217"/>
      <c r="N1" s="217"/>
      <c r="O1" s="217"/>
      <c r="P1" s="217"/>
      <c r="Q1" s="219"/>
      <c r="R1" s="219"/>
      <c r="S1" s="219"/>
      <c r="T1" s="219"/>
      <c r="U1" s="219"/>
      <c r="V1" s="219"/>
      <c r="W1" s="219"/>
      <c r="X1" s="219"/>
      <c r="Y1" s="219"/>
      <c r="Z1" s="220"/>
      <c r="AA1" s="219"/>
      <c r="AB1" s="219"/>
      <c r="AC1" s="219"/>
      <c r="AD1" s="219"/>
      <c r="AE1" s="219"/>
      <c r="AF1" s="219"/>
      <c r="AG1" s="219"/>
      <c r="AH1" s="221"/>
      <c r="AI1" s="221"/>
      <c r="AJ1" s="221"/>
      <c r="AK1" s="221"/>
      <c r="AL1" s="221"/>
      <c r="AM1" s="221"/>
      <c r="AN1" s="221"/>
      <c r="AO1" s="221"/>
      <c r="AP1" s="221"/>
      <c r="AQ1" s="221"/>
      <c r="AR1" s="221"/>
      <c r="AS1" s="221"/>
      <c r="AT1" s="221"/>
      <c r="AU1" s="221"/>
      <c r="AV1" s="221"/>
      <c r="AW1" s="221"/>
      <c r="AX1" s="221"/>
      <c r="AY1" s="221"/>
      <c r="AZ1" s="221"/>
      <c r="BA1" s="221"/>
      <c r="BB1" s="221"/>
      <c r="BC1" s="221"/>
      <c r="BD1" s="221"/>
      <c r="BE1" s="221"/>
      <c r="BF1" s="221"/>
      <c r="BG1" s="221"/>
      <c r="BH1" s="221"/>
      <c r="BI1" s="221"/>
      <c r="BJ1" s="221"/>
      <c r="BK1" s="221"/>
      <c r="BL1" s="221"/>
      <c r="BM1" s="221"/>
      <c r="BN1" s="221"/>
      <c r="BO1" s="221"/>
      <c r="BP1" s="221"/>
      <c r="BQ1" s="221"/>
      <c r="BR1" s="221"/>
      <c r="BS1" s="221"/>
      <c r="BT1" s="221"/>
      <c r="BU1" s="221"/>
      <c r="BV1" s="221"/>
      <c r="BW1" s="221"/>
      <c r="BX1" s="221"/>
      <c r="BY1" s="221"/>
      <c r="BZ1" s="221"/>
      <c r="CA1" s="221"/>
      <c r="CB1" s="221"/>
      <c r="CC1" s="221"/>
      <c r="CD1" s="221"/>
      <c r="CE1" s="221"/>
      <c r="CF1" s="221"/>
      <c r="CG1" s="221"/>
      <c r="CH1" s="221"/>
      <c r="CI1" s="221"/>
      <c r="CJ1" s="221"/>
      <c r="CK1" s="221"/>
      <c r="CL1" s="221"/>
      <c r="CM1" s="221"/>
      <c r="CN1" s="221"/>
      <c r="CO1" s="221"/>
      <c r="CP1" s="221"/>
      <c r="CQ1" s="221"/>
      <c r="CR1" s="221"/>
      <c r="CS1" s="221"/>
      <c r="CT1" s="395" t="s">
        <v>1297</v>
      </c>
      <c r="CU1" s="396"/>
      <c r="CV1" s="394"/>
      <c r="CW1" s="394"/>
      <c r="CX1" s="394"/>
      <c r="CY1" s="394"/>
      <c r="CZ1" s="394"/>
      <c r="DA1" s="394"/>
      <c r="DB1" s="394"/>
      <c r="DC1" s="394"/>
      <c r="DD1" s="394"/>
      <c r="DE1" s="394"/>
      <c r="DF1" s="394"/>
      <c r="DG1" s="394"/>
      <c r="DH1" s="394"/>
      <c r="DI1" s="221"/>
    </row>
    <row r="2" spans="1:113" ht="19.5" thickBot="1">
      <c r="A2" s="397" t="s">
        <v>1298</v>
      </c>
      <c r="B2" s="397"/>
      <c r="C2" s="397"/>
      <c r="D2" s="397"/>
      <c r="E2" s="397"/>
      <c r="F2" s="397"/>
      <c r="G2" s="397"/>
      <c r="H2" s="397"/>
      <c r="I2" s="397"/>
      <c r="J2" s="222"/>
      <c r="K2" s="222"/>
      <c r="L2" s="223"/>
      <c r="M2" s="222"/>
      <c r="N2" s="222"/>
      <c r="O2" s="222"/>
      <c r="P2" s="222"/>
      <c r="Q2" s="224"/>
      <c r="R2" s="224"/>
      <c r="S2" s="224"/>
      <c r="T2" s="224"/>
      <c r="U2" s="224"/>
      <c r="V2" s="224"/>
      <c r="W2" s="224"/>
      <c r="X2" s="224"/>
      <c r="Y2" s="224"/>
      <c r="Z2" s="225"/>
      <c r="AA2" s="224"/>
      <c r="AB2" s="224"/>
      <c r="AC2" s="224"/>
      <c r="AD2" s="224"/>
      <c r="AE2" s="224"/>
      <c r="AF2" s="224"/>
      <c r="AG2" s="224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6"/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  <c r="BE2" s="226"/>
      <c r="BF2" s="226"/>
      <c r="BG2" s="226"/>
      <c r="BH2" s="226"/>
      <c r="BI2" s="226"/>
      <c r="BJ2" s="226"/>
      <c r="BK2" s="226"/>
      <c r="BL2" s="226"/>
      <c r="BM2" s="226"/>
      <c r="BN2" s="226"/>
      <c r="BO2" s="226"/>
      <c r="BP2" s="226"/>
      <c r="BQ2" s="226"/>
      <c r="BR2" s="226"/>
      <c r="BS2" s="226"/>
      <c r="BT2" s="226"/>
      <c r="BU2" s="226"/>
      <c r="BV2" s="226"/>
      <c r="BW2" s="226"/>
      <c r="BX2" s="226"/>
      <c r="BY2" s="226"/>
      <c r="BZ2" s="226"/>
      <c r="CA2" s="226"/>
      <c r="CB2" s="226"/>
      <c r="CC2" s="226"/>
      <c r="CD2" s="226"/>
      <c r="CE2" s="226"/>
      <c r="CF2" s="226"/>
      <c r="CG2" s="226"/>
      <c r="CH2" s="226"/>
      <c r="CI2" s="226"/>
      <c r="CJ2" s="226"/>
      <c r="CK2" s="226"/>
      <c r="CL2" s="226"/>
      <c r="CM2" s="226"/>
      <c r="CN2" s="226"/>
      <c r="CO2" s="226"/>
      <c r="CP2" s="226"/>
      <c r="CQ2" s="226"/>
      <c r="CR2" s="226"/>
      <c r="CS2" s="226"/>
      <c r="CT2" s="227"/>
      <c r="CU2" s="227"/>
      <c r="CV2" s="226"/>
      <c r="CW2" s="226"/>
      <c r="CX2" s="228" t="s">
        <v>1299</v>
      </c>
      <c r="CY2" s="228"/>
      <c r="CZ2" s="221"/>
      <c r="DA2" s="221"/>
      <c r="DB2" s="226"/>
      <c r="DC2" s="226"/>
      <c r="DD2" s="226"/>
      <c r="DE2" s="226"/>
      <c r="DF2" s="226"/>
      <c r="DG2" s="226"/>
      <c r="DH2" s="226"/>
      <c r="DI2" s="226"/>
    </row>
    <row r="3" spans="1:113" ht="16.5" thickBot="1">
      <c r="A3" s="398" t="s">
        <v>1300</v>
      </c>
      <c r="B3" s="389" t="s">
        <v>1301</v>
      </c>
      <c r="C3" s="389" t="s">
        <v>1302</v>
      </c>
      <c r="D3" s="400" t="s">
        <v>1303</v>
      </c>
      <c r="E3" s="400" t="s">
        <v>1304</v>
      </c>
      <c r="F3" s="400" t="s">
        <v>1305</v>
      </c>
      <c r="G3" s="229"/>
      <c r="H3" s="402" t="s">
        <v>1306</v>
      </c>
      <c r="I3" s="400" t="s">
        <v>1307</v>
      </c>
      <c r="J3" s="389" t="s">
        <v>1308</v>
      </c>
      <c r="K3" s="389" t="s">
        <v>1309</v>
      </c>
      <c r="L3" s="405" t="s">
        <v>1310</v>
      </c>
      <c r="M3" s="408" t="s">
        <v>1311</v>
      </c>
      <c r="N3" s="409"/>
      <c r="O3" s="410"/>
      <c r="P3" s="389" t="s">
        <v>1312</v>
      </c>
      <c r="Q3" s="392" t="s">
        <v>1313</v>
      </c>
      <c r="R3" s="392"/>
      <c r="S3" s="392"/>
      <c r="T3" s="392"/>
      <c r="U3" s="392"/>
      <c r="V3" s="392"/>
      <c r="W3" s="392"/>
      <c r="X3" s="392"/>
      <c r="Y3" s="392"/>
      <c r="Z3" s="392"/>
      <c r="AA3" s="392"/>
      <c r="AB3" s="392"/>
      <c r="AC3" s="392"/>
      <c r="AD3" s="392"/>
      <c r="AE3" s="392"/>
      <c r="AF3" s="392"/>
      <c r="AG3" s="393"/>
      <c r="AH3" s="221"/>
      <c r="AI3" s="221"/>
      <c r="AJ3" s="221"/>
      <c r="AK3" s="221"/>
      <c r="AL3" s="221"/>
      <c r="AM3" s="221"/>
      <c r="AN3" s="221"/>
      <c r="AO3" s="221"/>
      <c r="AP3" s="221"/>
      <c r="AQ3" s="221"/>
      <c r="AR3" s="221"/>
      <c r="AS3" s="221"/>
      <c r="AT3" s="221"/>
      <c r="AU3" s="221"/>
      <c r="AV3" s="221"/>
      <c r="AW3" s="221"/>
      <c r="AX3" s="221"/>
      <c r="AY3" s="221"/>
      <c r="AZ3" s="221"/>
      <c r="BA3" s="221"/>
      <c r="BB3" s="221"/>
      <c r="BC3" s="221"/>
      <c r="BD3" s="221"/>
      <c r="BE3" s="221"/>
      <c r="BF3" s="221"/>
      <c r="BG3" s="221"/>
      <c r="BH3" s="221"/>
      <c r="BI3" s="221"/>
      <c r="BJ3" s="221"/>
      <c r="BK3" s="221"/>
      <c r="BL3" s="221"/>
      <c r="BM3" s="221"/>
      <c r="BN3" s="221"/>
      <c r="BO3" s="221"/>
      <c r="BP3" s="221"/>
      <c r="BQ3" s="221"/>
      <c r="BR3" s="221"/>
      <c r="BS3" s="221"/>
      <c r="BT3" s="221"/>
      <c r="BU3" s="221"/>
      <c r="BV3" s="221"/>
      <c r="BW3" s="221"/>
      <c r="BX3" s="221"/>
      <c r="BY3" s="221"/>
      <c r="BZ3" s="221"/>
      <c r="CA3" s="221"/>
      <c r="CB3" s="221"/>
      <c r="CC3" s="221"/>
      <c r="CD3" s="221"/>
      <c r="CE3" s="221"/>
      <c r="CF3" s="221"/>
      <c r="CG3" s="221"/>
      <c r="CH3" s="221"/>
      <c r="CI3" s="221"/>
      <c r="CJ3" s="221"/>
      <c r="CK3" s="221"/>
      <c r="CL3" s="221"/>
      <c r="CM3" s="221"/>
      <c r="CN3" s="221"/>
      <c r="CO3" s="221"/>
      <c r="CP3" s="221"/>
      <c r="CQ3" s="221"/>
      <c r="CR3" s="221"/>
      <c r="CS3" s="221"/>
      <c r="CT3" s="230"/>
      <c r="CU3" s="230"/>
    </row>
    <row r="4" spans="1:113" ht="15.75" thickBot="1">
      <c r="A4" s="399"/>
      <c r="B4" s="390"/>
      <c r="C4" s="390"/>
      <c r="D4" s="401"/>
      <c r="E4" s="401"/>
      <c r="F4" s="401"/>
      <c r="G4" s="231"/>
      <c r="H4" s="403"/>
      <c r="I4" s="401"/>
      <c r="J4" s="390"/>
      <c r="K4" s="390"/>
      <c r="L4" s="406"/>
      <c r="M4" s="411"/>
      <c r="N4" s="412"/>
      <c r="O4" s="413"/>
      <c r="P4" s="390"/>
      <c r="Q4" s="382" t="s">
        <v>1314</v>
      </c>
      <c r="R4" s="382"/>
      <c r="S4" s="382"/>
      <c r="T4" s="382"/>
      <c r="U4" s="382"/>
      <c r="V4" s="382" t="s">
        <v>1315</v>
      </c>
      <c r="W4" s="382"/>
      <c r="X4" s="382"/>
      <c r="Y4" s="382"/>
      <c r="Z4" s="382" t="s">
        <v>1132</v>
      </c>
      <c r="AA4" s="382"/>
      <c r="AB4" s="382"/>
      <c r="AC4" s="382"/>
      <c r="AD4" s="382" t="s">
        <v>1094</v>
      </c>
      <c r="AE4" s="382"/>
      <c r="AF4" s="382"/>
      <c r="AG4" s="383"/>
      <c r="AH4" s="382" t="s">
        <v>1316</v>
      </c>
      <c r="AI4" s="382"/>
      <c r="AJ4" s="382"/>
      <c r="AK4" s="383"/>
      <c r="AL4" s="382" t="s">
        <v>1317</v>
      </c>
      <c r="AM4" s="382"/>
      <c r="AN4" s="382"/>
      <c r="AO4" s="383"/>
      <c r="AP4" s="382" t="s">
        <v>1318</v>
      </c>
      <c r="AQ4" s="382"/>
      <c r="AR4" s="382"/>
      <c r="AS4" s="383"/>
      <c r="AT4" s="382" t="s">
        <v>1319</v>
      </c>
      <c r="AU4" s="382"/>
      <c r="AV4" s="382"/>
      <c r="AW4" s="383"/>
      <c r="AX4" s="382" t="s">
        <v>1320</v>
      </c>
      <c r="AY4" s="382"/>
      <c r="AZ4" s="382"/>
      <c r="BA4" s="383"/>
      <c r="BB4" s="382" t="s">
        <v>1321</v>
      </c>
      <c r="BC4" s="382"/>
      <c r="BD4" s="382"/>
      <c r="BE4" s="383"/>
      <c r="BF4" s="382" t="s">
        <v>1322</v>
      </c>
      <c r="BG4" s="382"/>
      <c r="BH4" s="382"/>
      <c r="BI4" s="383"/>
      <c r="BJ4" s="382" t="s">
        <v>1323</v>
      </c>
      <c r="BK4" s="382"/>
      <c r="BL4" s="382"/>
      <c r="BM4" s="383"/>
      <c r="BN4" s="382" t="s">
        <v>1324</v>
      </c>
      <c r="BO4" s="382"/>
      <c r="BP4" s="382"/>
      <c r="BQ4" s="383"/>
      <c r="BR4" s="382" t="s">
        <v>1325</v>
      </c>
      <c r="BS4" s="382"/>
      <c r="BT4" s="382"/>
      <c r="BU4" s="383"/>
      <c r="BV4" s="382" t="s">
        <v>1326</v>
      </c>
      <c r="BW4" s="382"/>
      <c r="BX4" s="382"/>
      <c r="BY4" s="383"/>
      <c r="BZ4" s="382" t="s">
        <v>1327</v>
      </c>
      <c r="CA4" s="382"/>
      <c r="CB4" s="382"/>
      <c r="CC4" s="383"/>
      <c r="CD4" s="382" t="s">
        <v>1328</v>
      </c>
      <c r="CE4" s="382"/>
      <c r="CF4" s="382"/>
      <c r="CG4" s="383"/>
      <c r="CH4" s="382" t="s">
        <v>1329</v>
      </c>
      <c r="CI4" s="382"/>
      <c r="CJ4" s="382"/>
      <c r="CK4" s="383"/>
      <c r="CL4" s="382" t="s">
        <v>1330</v>
      </c>
      <c r="CM4" s="382"/>
      <c r="CN4" s="382"/>
      <c r="CO4" s="383"/>
      <c r="CP4" s="382" t="s">
        <v>1331</v>
      </c>
      <c r="CQ4" s="382"/>
      <c r="CR4" s="382"/>
      <c r="CS4" s="383"/>
      <c r="CT4" s="384" t="s">
        <v>1332</v>
      </c>
      <c r="CU4" s="385"/>
      <c r="CV4" s="385"/>
      <c r="CW4" s="386"/>
      <c r="CX4" s="387" t="s">
        <v>1333</v>
      </c>
      <c r="CY4" s="385"/>
      <c r="CZ4" s="385"/>
      <c r="DA4" s="385"/>
      <c r="DB4" s="385"/>
      <c r="DC4" s="385"/>
      <c r="DD4" s="385"/>
      <c r="DE4" s="385"/>
      <c r="DF4" s="385"/>
      <c r="DG4" s="385"/>
      <c r="DH4" s="385"/>
      <c r="DI4" s="388"/>
    </row>
    <row r="5" spans="1:113">
      <c r="A5" s="399"/>
      <c r="B5" s="391"/>
      <c r="C5" s="391"/>
      <c r="D5" s="401"/>
      <c r="E5" s="401"/>
      <c r="F5" s="401"/>
      <c r="G5" s="232"/>
      <c r="H5" s="404"/>
      <c r="I5" s="401"/>
      <c r="J5" s="391"/>
      <c r="K5" s="391"/>
      <c r="L5" s="407"/>
      <c r="M5" s="233" t="s">
        <v>1334</v>
      </c>
      <c r="N5" s="234" t="s">
        <v>1335</v>
      </c>
      <c r="O5" s="234" t="s">
        <v>1336</v>
      </c>
      <c r="P5" s="391"/>
      <c r="Q5" s="235" t="s">
        <v>1337</v>
      </c>
      <c r="R5" s="235" t="s">
        <v>1338</v>
      </c>
      <c r="S5" s="236" t="s">
        <v>1335</v>
      </c>
      <c r="T5" s="236" t="s">
        <v>1336</v>
      </c>
      <c r="U5" s="234" t="s">
        <v>1334</v>
      </c>
      <c r="V5" s="235" t="s">
        <v>1338</v>
      </c>
      <c r="W5" s="236" t="s">
        <v>1339</v>
      </c>
      <c r="X5" s="236" t="s">
        <v>1336</v>
      </c>
      <c r="Y5" s="234" t="s">
        <v>1334</v>
      </c>
      <c r="Z5" s="235" t="s">
        <v>1338</v>
      </c>
      <c r="AA5" s="236" t="s">
        <v>1339</v>
      </c>
      <c r="AB5" s="236" t="s">
        <v>1336</v>
      </c>
      <c r="AC5" s="234" t="s">
        <v>1334</v>
      </c>
      <c r="AD5" s="235" t="s">
        <v>1338</v>
      </c>
      <c r="AE5" s="236" t="s">
        <v>1339</v>
      </c>
      <c r="AF5" s="236" t="s">
        <v>1336</v>
      </c>
      <c r="AG5" s="237" t="s">
        <v>1334</v>
      </c>
      <c r="AH5" s="235" t="s">
        <v>1338</v>
      </c>
      <c r="AI5" s="236" t="s">
        <v>1339</v>
      </c>
      <c r="AJ5" s="236" t="s">
        <v>1336</v>
      </c>
      <c r="AK5" s="237" t="s">
        <v>1334</v>
      </c>
      <c r="AL5" s="235" t="s">
        <v>1338</v>
      </c>
      <c r="AM5" s="236" t="s">
        <v>1339</v>
      </c>
      <c r="AN5" s="236" t="s">
        <v>1336</v>
      </c>
      <c r="AO5" s="237" t="s">
        <v>1334</v>
      </c>
      <c r="AP5" s="235" t="s">
        <v>1338</v>
      </c>
      <c r="AQ5" s="236" t="s">
        <v>1339</v>
      </c>
      <c r="AR5" s="236" t="s">
        <v>1336</v>
      </c>
      <c r="AS5" s="237" t="s">
        <v>1334</v>
      </c>
      <c r="AT5" s="235" t="s">
        <v>1338</v>
      </c>
      <c r="AU5" s="236" t="s">
        <v>1339</v>
      </c>
      <c r="AV5" s="236" t="s">
        <v>1336</v>
      </c>
      <c r="AW5" s="237" t="s">
        <v>1334</v>
      </c>
      <c r="AX5" s="235" t="s">
        <v>1338</v>
      </c>
      <c r="AY5" s="236" t="s">
        <v>1339</v>
      </c>
      <c r="AZ5" s="236" t="s">
        <v>1336</v>
      </c>
      <c r="BA5" s="237" t="s">
        <v>1334</v>
      </c>
      <c r="BB5" s="235" t="s">
        <v>1338</v>
      </c>
      <c r="BC5" s="236" t="s">
        <v>1339</v>
      </c>
      <c r="BD5" s="236" t="s">
        <v>1336</v>
      </c>
      <c r="BE5" s="237" t="s">
        <v>1334</v>
      </c>
      <c r="BF5" s="235" t="s">
        <v>1338</v>
      </c>
      <c r="BG5" s="236" t="s">
        <v>1339</v>
      </c>
      <c r="BH5" s="236" t="s">
        <v>1336</v>
      </c>
      <c r="BI5" s="237" t="s">
        <v>1334</v>
      </c>
      <c r="BJ5" s="235" t="s">
        <v>1338</v>
      </c>
      <c r="BK5" s="236" t="s">
        <v>1339</v>
      </c>
      <c r="BL5" s="236" t="s">
        <v>1336</v>
      </c>
      <c r="BM5" s="237" t="s">
        <v>1334</v>
      </c>
      <c r="BN5" s="235" t="s">
        <v>1338</v>
      </c>
      <c r="BO5" s="236" t="s">
        <v>1339</v>
      </c>
      <c r="BP5" s="236" t="s">
        <v>1336</v>
      </c>
      <c r="BQ5" s="237" t="s">
        <v>1334</v>
      </c>
      <c r="BR5" s="235" t="s">
        <v>1338</v>
      </c>
      <c r="BS5" s="236" t="s">
        <v>1339</v>
      </c>
      <c r="BT5" s="236" t="s">
        <v>1336</v>
      </c>
      <c r="BU5" s="237" t="s">
        <v>1334</v>
      </c>
      <c r="BV5" s="235" t="s">
        <v>1338</v>
      </c>
      <c r="BW5" s="236" t="s">
        <v>1339</v>
      </c>
      <c r="BX5" s="236" t="s">
        <v>1336</v>
      </c>
      <c r="BY5" s="237" t="s">
        <v>1334</v>
      </c>
      <c r="BZ5" s="235" t="s">
        <v>1338</v>
      </c>
      <c r="CA5" s="236" t="s">
        <v>1339</v>
      </c>
      <c r="CB5" s="236" t="s">
        <v>1336</v>
      </c>
      <c r="CC5" s="237" t="s">
        <v>1334</v>
      </c>
      <c r="CD5" s="235" t="s">
        <v>1338</v>
      </c>
      <c r="CE5" s="236" t="s">
        <v>1339</v>
      </c>
      <c r="CF5" s="236" t="s">
        <v>1336</v>
      </c>
      <c r="CG5" s="237" t="s">
        <v>1334</v>
      </c>
      <c r="CH5" s="235" t="s">
        <v>1338</v>
      </c>
      <c r="CI5" s="236" t="s">
        <v>1339</v>
      </c>
      <c r="CJ5" s="236" t="s">
        <v>1336</v>
      </c>
      <c r="CK5" s="237" t="s">
        <v>1334</v>
      </c>
      <c r="CL5" s="235" t="s">
        <v>1338</v>
      </c>
      <c r="CM5" s="236" t="s">
        <v>1339</v>
      </c>
      <c r="CN5" s="236" t="s">
        <v>1336</v>
      </c>
      <c r="CO5" s="237" t="s">
        <v>1334</v>
      </c>
      <c r="CP5" s="235" t="s">
        <v>1338</v>
      </c>
      <c r="CQ5" s="236" t="s">
        <v>1339</v>
      </c>
      <c r="CR5" s="236" t="s">
        <v>1336</v>
      </c>
      <c r="CS5" s="238" t="s">
        <v>1334</v>
      </c>
      <c r="CT5" s="239" t="s">
        <v>33</v>
      </c>
      <c r="CU5" s="240" t="s">
        <v>1340</v>
      </c>
      <c r="CV5" s="241" t="s">
        <v>85</v>
      </c>
      <c r="CW5" s="241" t="s">
        <v>1340</v>
      </c>
      <c r="CX5" s="242" t="s">
        <v>1341</v>
      </c>
      <c r="CY5" s="241" t="s">
        <v>1340</v>
      </c>
      <c r="CZ5" s="242" t="s">
        <v>1342</v>
      </c>
      <c r="DA5" s="241" t="s">
        <v>1340</v>
      </c>
      <c r="DB5" s="242" t="s">
        <v>1343</v>
      </c>
      <c r="DC5" s="241" t="s">
        <v>1340</v>
      </c>
      <c r="DD5" s="242" t="s">
        <v>1344</v>
      </c>
      <c r="DE5" s="241" t="s">
        <v>1340</v>
      </c>
      <c r="DF5" s="242" t="s">
        <v>1345</v>
      </c>
      <c r="DG5" s="241" t="s">
        <v>1340</v>
      </c>
      <c r="DH5" s="242" t="s">
        <v>1346</v>
      </c>
      <c r="DI5" s="243" t="s">
        <v>1340</v>
      </c>
    </row>
    <row r="6" spans="1:113" ht="36">
      <c r="A6" s="264">
        <v>1</v>
      </c>
      <c r="B6" s="265">
        <v>1</v>
      </c>
      <c r="C6" s="347" t="s">
        <v>1373</v>
      </c>
      <c r="D6" s="245" t="s">
        <v>1374</v>
      </c>
      <c r="E6" s="246">
        <v>7000</v>
      </c>
      <c r="G6" s="246" t="s">
        <v>1375</v>
      </c>
      <c r="H6" s="247">
        <f>SUM(100/85*E6)-E6</f>
        <v>1235.2941176470595</v>
      </c>
      <c r="I6" s="246">
        <v>5</v>
      </c>
      <c r="J6" s="247">
        <f>SUM((L6-E6/20))</f>
        <v>64.3125</v>
      </c>
      <c r="K6" s="246">
        <v>20</v>
      </c>
      <c r="L6" s="266">
        <f>SUM((E6*7*21)/(8*20*100))+(E6/20)</f>
        <v>414.3125</v>
      </c>
      <c r="M6" s="267" t="s">
        <v>1375</v>
      </c>
      <c r="N6" s="246">
        <v>20</v>
      </c>
      <c r="O6" s="247">
        <f>SUM(N6*J6)</f>
        <v>1286.25</v>
      </c>
      <c r="P6" s="268">
        <f>SUM(N6*L6)</f>
        <v>8286.25</v>
      </c>
      <c r="Q6" s="246">
        <f>SUM(R6:S6)</f>
        <v>410</v>
      </c>
      <c r="R6" s="246">
        <f>SUM(W6,AA6,AE6,AI6,AM6,AQ6,AU6,AY6,BC6,BG6,BK6,BO6,BS6,BW6,CA6,CE6,CI6,CM6,CQ6,CU6)</f>
        <v>350</v>
      </c>
      <c r="S6" s="246">
        <f>SUM(X6,AB6,AF6,AJ6,AN6,AR6,AV6,AZ6,BD6,BH6,BL6,BP6,BT6,BX6,CB6,CF6,CJ6,CN6,CR6,CV6)</f>
        <v>60</v>
      </c>
      <c r="T6" s="247">
        <f>SUM(P6-Q6)</f>
        <v>7876.25</v>
      </c>
      <c r="U6" s="248" t="s">
        <v>1376</v>
      </c>
      <c r="V6" s="249" t="s">
        <v>1356</v>
      </c>
      <c r="W6" s="246">
        <v>350</v>
      </c>
      <c r="X6" s="246">
        <v>60</v>
      </c>
      <c r="Y6" s="250">
        <f>SUM(W6:X6)</f>
        <v>410</v>
      </c>
      <c r="Z6" s="249"/>
      <c r="AA6" s="246"/>
      <c r="AB6" s="246"/>
      <c r="AC6" s="250">
        <f>SUM(AA6:AB6)</f>
        <v>0</v>
      </c>
      <c r="AD6" s="249"/>
      <c r="AE6" s="246"/>
      <c r="AF6" s="246"/>
      <c r="AG6" s="250">
        <f>SUM(AE6:AF6)</f>
        <v>0</v>
      </c>
      <c r="AH6" s="249"/>
      <c r="AI6" s="246"/>
      <c r="AJ6" s="246"/>
      <c r="AK6" s="269"/>
      <c r="AL6" s="270"/>
      <c r="AM6" s="270"/>
      <c r="AN6" s="270"/>
      <c r="AO6" s="270"/>
      <c r="AP6" s="270"/>
      <c r="AQ6" s="270"/>
      <c r="AR6" s="270"/>
      <c r="AS6" s="270"/>
      <c r="AT6" s="270"/>
      <c r="AU6" s="270"/>
      <c r="AV6" s="270"/>
      <c r="AW6" s="270"/>
      <c r="AX6" s="270"/>
      <c r="AY6" s="270"/>
      <c r="AZ6" s="270"/>
      <c r="BA6" s="270"/>
      <c r="BB6" s="270"/>
      <c r="BC6" s="270"/>
      <c r="BD6" s="270"/>
      <c r="BE6" s="270"/>
      <c r="BF6" s="270"/>
      <c r="BG6" s="270"/>
      <c r="BH6" s="270"/>
      <c r="BI6" s="270"/>
      <c r="BJ6" s="270"/>
      <c r="BK6" s="270"/>
      <c r="BL6" s="270"/>
      <c r="BM6" s="270"/>
      <c r="BN6" s="270"/>
      <c r="BO6" s="270"/>
      <c r="BP6" s="270"/>
      <c r="BQ6" s="270"/>
      <c r="BR6" s="270"/>
      <c r="BS6" s="270"/>
      <c r="BT6" s="270"/>
      <c r="BU6" s="270"/>
      <c r="BV6" s="270"/>
      <c r="BW6" s="270"/>
      <c r="BX6" s="270"/>
      <c r="BY6" s="270"/>
      <c r="BZ6" s="270"/>
      <c r="CA6" s="270"/>
      <c r="CB6" s="270"/>
      <c r="CC6" s="270"/>
      <c r="CD6" s="270"/>
      <c r="CE6" s="270"/>
      <c r="CF6" s="270"/>
      <c r="CG6" s="270"/>
      <c r="CH6" s="270"/>
      <c r="CI6" s="270"/>
      <c r="CJ6" s="270"/>
      <c r="CK6" s="270"/>
      <c r="CL6" s="270"/>
      <c r="CM6" s="270"/>
      <c r="CN6" s="270"/>
      <c r="CO6" s="270"/>
      <c r="CP6" s="270"/>
      <c r="CQ6" s="270"/>
      <c r="CR6" s="270"/>
      <c r="CS6" s="270"/>
      <c r="CT6" s="270"/>
      <c r="CU6" s="270"/>
      <c r="CV6" s="270"/>
      <c r="CW6" s="270"/>
      <c r="CX6" s="271">
        <v>1</v>
      </c>
      <c r="CY6" s="257">
        <v>7000</v>
      </c>
      <c r="CZ6" s="257"/>
      <c r="DA6" s="257"/>
      <c r="DB6" s="257"/>
      <c r="DC6" s="257"/>
      <c r="DD6" s="246">
        <v>1</v>
      </c>
      <c r="DE6" s="246">
        <v>7000</v>
      </c>
      <c r="DF6" s="257"/>
      <c r="DG6" s="257"/>
      <c r="DH6" s="257"/>
      <c r="DI6" s="257"/>
    </row>
    <row r="7" spans="1:113">
      <c r="A7" s="264" t="s">
        <v>1352</v>
      </c>
      <c r="B7" s="265"/>
      <c r="C7" s="18"/>
      <c r="D7" s="245"/>
      <c r="E7" s="245"/>
      <c r="F7" s="252"/>
      <c r="G7" s="246"/>
      <c r="H7" s="247">
        <f t="shared" ref="H7" si="0">SUM(100/85*F7)-F7</f>
        <v>0</v>
      </c>
      <c r="I7" s="246" t="s">
        <v>1352</v>
      </c>
      <c r="J7" s="247">
        <f t="shared" ref="J7" si="1">SUM((L7-F7/20))</f>
        <v>0</v>
      </c>
      <c r="K7" s="246"/>
      <c r="L7" s="266"/>
      <c r="M7" s="267"/>
      <c r="N7" s="246"/>
      <c r="O7" s="246"/>
      <c r="P7" s="268"/>
      <c r="Q7" s="246">
        <f>SUM(R7:S7)</f>
        <v>0</v>
      </c>
      <c r="R7" s="246">
        <f>SUM(W7,AA7,AE7,AI7,AM7,AQ7,AU7,AY7,BC7,BG7,BK7,BO7,BS7,BW7,CA7,CE7,CI7,CM7,CQ7,CU7)</f>
        <v>0</v>
      </c>
      <c r="S7" s="246">
        <f>SUM(X7,AB7,AF7,AJ7,AN7,AR7,AV7,AZ7,BD7,BH7,BL7,BP7,BT7,BX7,CB7,CF7,CJ7,CN7,CR7,CV7)</f>
        <v>0</v>
      </c>
      <c r="T7" s="247"/>
      <c r="U7" s="248"/>
      <c r="V7" s="249"/>
      <c r="W7" s="246"/>
      <c r="X7" s="246"/>
      <c r="Y7" s="250"/>
      <c r="Z7" s="249"/>
      <c r="AA7" s="246"/>
      <c r="AB7" s="246"/>
      <c r="AC7" s="250"/>
      <c r="AD7" s="249"/>
      <c r="AE7" s="246"/>
      <c r="AF7" s="246"/>
      <c r="AG7" s="250"/>
      <c r="AH7" s="249"/>
      <c r="AI7" s="246"/>
      <c r="AJ7" s="246"/>
      <c r="AK7" s="269"/>
      <c r="AL7" s="270"/>
      <c r="AM7" s="270"/>
      <c r="AN7" s="270"/>
      <c r="AO7" s="270"/>
      <c r="AP7" s="270"/>
      <c r="AQ7" s="270"/>
      <c r="AR7" s="270"/>
      <c r="AS7" s="270"/>
      <c r="AT7" s="270"/>
      <c r="AU7" s="270"/>
      <c r="AV7" s="270"/>
      <c r="AW7" s="270"/>
      <c r="AX7" s="270"/>
      <c r="AY7" s="270"/>
      <c r="AZ7" s="270"/>
      <c r="BA7" s="270"/>
      <c r="BB7" s="270"/>
      <c r="BC7" s="270"/>
      <c r="BD7" s="270"/>
      <c r="BE7" s="270"/>
      <c r="BF7" s="270"/>
      <c r="BG7" s="270"/>
      <c r="BH7" s="270"/>
      <c r="BI7" s="270"/>
      <c r="BJ7" s="270"/>
      <c r="BK7" s="270"/>
      <c r="BL7" s="270"/>
      <c r="BM7" s="270"/>
      <c r="BN7" s="270"/>
      <c r="BO7" s="270"/>
      <c r="BP7" s="270"/>
      <c r="BQ7" s="270"/>
      <c r="BR7" s="270"/>
      <c r="BS7" s="270"/>
      <c r="BT7" s="270"/>
      <c r="BU7" s="270"/>
      <c r="BV7" s="270"/>
      <c r="BW7" s="270"/>
      <c r="BX7" s="270"/>
      <c r="BY7" s="270"/>
      <c r="BZ7" s="270"/>
      <c r="CA7" s="270"/>
      <c r="CB7" s="270"/>
      <c r="CC7" s="270"/>
      <c r="CD7" s="270"/>
      <c r="CE7" s="270"/>
      <c r="CF7" s="270"/>
      <c r="CG7" s="270"/>
      <c r="CH7" s="270"/>
      <c r="CI7" s="270"/>
      <c r="CJ7" s="270"/>
      <c r="CK7" s="270"/>
      <c r="CL7" s="270"/>
      <c r="CM7" s="270"/>
      <c r="CN7" s="270"/>
      <c r="CO7" s="270"/>
      <c r="CP7" s="270"/>
      <c r="CQ7" s="270"/>
      <c r="CR7" s="270"/>
      <c r="CS7" s="270"/>
      <c r="CT7" s="270"/>
      <c r="CU7" s="270"/>
      <c r="CV7" s="270"/>
      <c r="CW7" s="270"/>
      <c r="CX7" s="272"/>
      <c r="CY7" s="252"/>
      <c r="CZ7" s="252"/>
      <c r="DA7" s="252"/>
      <c r="DB7" s="252"/>
      <c r="DC7" s="252"/>
      <c r="DD7" s="252"/>
      <c r="DE7" s="252"/>
      <c r="DF7" s="252"/>
      <c r="DG7" s="252"/>
      <c r="DH7" s="252"/>
      <c r="DI7" s="252"/>
    </row>
    <row r="8" spans="1:113">
      <c r="A8" s="264"/>
      <c r="B8" s="265"/>
      <c r="C8" s="18" t="s">
        <v>1334</v>
      </c>
      <c r="D8" s="245"/>
      <c r="E8" s="245"/>
      <c r="F8" s="261">
        <f>SUM(F6:F7)</f>
        <v>0</v>
      </c>
      <c r="G8" s="247"/>
      <c r="H8" s="261">
        <f>SUM(H6:H7)</f>
        <v>1235.2941176470595</v>
      </c>
      <c r="I8" s="247"/>
      <c r="J8" s="261">
        <f>SUM(J6:J7)</f>
        <v>64.3125</v>
      </c>
      <c r="K8" s="247"/>
      <c r="L8" s="261">
        <f>SUM(L6:L7)</f>
        <v>414.3125</v>
      </c>
      <c r="M8" s="267"/>
      <c r="N8" s="261">
        <f t="shared" ref="N8:CA8" si="2">SUM(N6:N7)</f>
        <v>20</v>
      </c>
      <c r="O8" s="261">
        <f t="shared" si="2"/>
        <v>1286.25</v>
      </c>
      <c r="P8" s="261">
        <f t="shared" si="2"/>
        <v>8286.25</v>
      </c>
      <c r="Q8" s="252">
        <f t="shared" si="2"/>
        <v>410</v>
      </c>
      <c r="R8" s="252">
        <f t="shared" si="2"/>
        <v>350</v>
      </c>
      <c r="S8" s="252">
        <f t="shared" si="2"/>
        <v>60</v>
      </c>
      <c r="T8" s="252">
        <f t="shared" si="2"/>
        <v>7876.25</v>
      </c>
      <c r="U8" s="252">
        <f t="shared" si="2"/>
        <v>0</v>
      </c>
      <c r="V8" s="252">
        <f t="shared" si="2"/>
        <v>0</v>
      </c>
      <c r="W8" s="252">
        <f t="shared" si="2"/>
        <v>350</v>
      </c>
      <c r="X8" s="252">
        <f t="shared" si="2"/>
        <v>60</v>
      </c>
      <c r="Y8" s="252">
        <f t="shared" si="2"/>
        <v>410</v>
      </c>
      <c r="Z8" s="252">
        <f t="shared" si="2"/>
        <v>0</v>
      </c>
      <c r="AA8" s="252">
        <f t="shared" si="2"/>
        <v>0</v>
      </c>
      <c r="AB8" s="252">
        <f t="shared" si="2"/>
        <v>0</v>
      </c>
      <c r="AC8" s="252">
        <f t="shared" si="2"/>
        <v>0</v>
      </c>
      <c r="AD8" s="252">
        <f t="shared" si="2"/>
        <v>0</v>
      </c>
      <c r="AE8" s="252">
        <f t="shared" si="2"/>
        <v>0</v>
      </c>
      <c r="AF8" s="252">
        <f t="shared" si="2"/>
        <v>0</v>
      </c>
      <c r="AG8" s="252">
        <f t="shared" si="2"/>
        <v>0</v>
      </c>
      <c r="AH8" s="252">
        <f t="shared" si="2"/>
        <v>0</v>
      </c>
      <c r="AI8" s="252">
        <f t="shared" si="2"/>
        <v>0</v>
      </c>
      <c r="AJ8" s="252">
        <f t="shared" si="2"/>
        <v>0</v>
      </c>
      <c r="AK8" s="252">
        <f t="shared" si="2"/>
        <v>0</v>
      </c>
      <c r="AL8" s="252">
        <f t="shared" si="2"/>
        <v>0</v>
      </c>
      <c r="AM8" s="252">
        <f t="shared" si="2"/>
        <v>0</v>
      </c>
      <c r="AN8" s="252">
        <f t="shared" si="2"/>
        <v>0</v>
      </c>
      <c r="AO8" s="252">
        <f t="shared" si="2"/>
        <v>0</v>
      </c>
      <c r="AP8" s="252">
        <f t="shared" si="2"/>
        <v>0</v>
      </c>
      <c r="AQ8" s="252">
        <f t="shared" si="2"/>
        <v>0</v>
      </c>
      <c r="AR8" s="252">
        <f t="shared" si="2"/>
        <v>0</v>
      </c>
      <c r="AS8" s="252">
        <f t="shared" si="2"/>
        <v>0</v>
      </c>
      <c r="AT8" s="252">
        <f t="shared" si="2"/>
        <v>0</v>
      </c>
      <c r="AU8" s="252">
        <f t="shared" si="2"/>
        <v>0</v>
      </c>
      <c r="AV8" s="252">
        <f t="shared" si="2"/>
        <v>0</v>
      </c>
      <c r="AW8" s="252">
        <f t="shared" si="2"/>
        <v>0</v>
      </c>
      <c r="AX8" s="252">
        <f t="shared" si="2"/>
        <v>0</v>
      </c>
      <c r="AY8" s="252">
        <f t="shared" si="2"/>
        <v>0</v>
      </c>
      <c r="AZ8" s="252">
        <f t="shared" si="2"/>
        <v>0</v>
      </c>
      <c r="BA8" s="252">
        <f t="shared" si="2"/>
        <v>0</v>
      </c>
      <c r="BB8" s="252">
        <f t="shared" si="2"/>
        <v>0</v>
      </c>
      <c r="BC8" s="252">
        <f t="shared" si="2"/>
        <v>0</v>
      </c>
      <c r="BD8" s="252">
        <f t="shared" si="2"/>
        <v>0</v>
      </c>
      <c r="BE8" s="252">
        <f t="shared" si="2"/>
        <v>0</v>
      </c>
      <c r="BF8" s="252">
        <f t="shared" si="2"/>
        <v>0</v>
      </c>
      <c r="BG8" s="252">
        <f t="shared" si="2"/>
        <v>0</v>
      </c>
      <c r="BH8" s="252">
        <f t="shared" si="2"/>
        <v>0</v>
      </c>
      <c r="BI8" s="252">
        <f t="shared" si="2"/>
        <v>0</v>
      </c>
      <c r="BJ8" s="252">
        <f t="shared" si="2"/>
        <v>0</v>
      </c>
      <c r="BK8" s="252">
        <f t="shared" si="2"/>
        <v>0</v>
      </c>
      <c r="BL8" s="252">
        <f t="shared" si="2"/>
        <v>0</v>
      </c>
      <c r="BM8" s="252">
        <f t="shared" si="2"/>
        <v>0</v>
      </c>
      <c r="BN8" s="252">
        <f t="shared" si="2"/>
        <v>0</v>
      </c>
      <c r="BO8" s="252">
        <f t="shared" si="2"/>
        <v>0</v>
      </c>
      <c r="BP8" s="252">
        <f t="shared" si="2"/>
        <v>0</v>
      </c>
      <c r="BQ8" s="252">
        <f t="shared" si="2"/>
        <v>0</v>
      </c>
      <c r="BR8" s="252">
        <f t="shared" si="2"/>
        <v>0</v>
      </c>
      <c r="BS8" s="252">
        <f t="shared" si="2"/>
        <v>0</v>
      </c>
      <c r="BT8" s="252">
        <f t="shared" si="2"/>
        <v>0</v>
      </c>
      <c r="BU8" s="252">
        <f t="shared" si="2"/>
        <v>0</v>
      </c>
      <c r="BV8" s="252">
        <f t="shared" si="2"/>
        <v>0</v>
      </c>
      <c r="BW8" s="252">
        <f t="shared" si="2"/>
        <v>0</v>
      </c>
      <c r="BX8" s="252">
        <f t="shared" si="2"/>
        <v>0</v>
      </c>
      <c r="BY8" s="252">
        <f t="shared" si="2"/>
        <v>0</v>
      </c>
      <c r="BZ8" s="252">
        <f t="shared" si="2"/>
        <v>0</v>
      </c>
      <c r="CA8" s="252">
        <f t="shared" si="2"/>
        <v>0</v>
      </c>
      <c r="CB8" s="252">
        <f t="shared" ref="CB8:DI8" si="3">SUM(CB6:CB7)</f>
        <v>0</v>
      </c>
      <c r="CC8" s="252">
        <f t="shared" si="3"/>
        <v>0</v>
      </c>
      <c r="CD8" s="252">
        <f t="shared" si="3"/>
        <v>0</v>
      </c>
      <c r="CE8" s="252">
        <f t="shared" si="3"/>
        <v>0</v>
      </c>
      <c r="CF8" s="252">
        <f t="shared" si="3"/>
        <v>0</v>
      </c>
      <c r="CG8" s="252">
        <f t="shared" si="3"/>
        <v>0</v>
      </c>
      <c r="CH8" s="252">
        <f t="shared" si="3"/>
        <v>0</v>
      </c>
      <c r="CI8" s="252">
        <f t="shared" si="3"/>
        <v>0</v>
      </c>
      <c r="CJ8" s="252">
        <f t="shared" si="3"/>
        <v>0</v>
      </c>
      <c r="CK8" s="252">
        <f t="shared" si="3"/>
        <v>0</v>
      </c>
      <c r="CL8" s="252">
        <f t="shared" si="3"/>
        <v>0</v>
      </c>
      <c r="CM8" s="252">
        <f t="shared" si="3"/>
        <v>0</v>
      </c>
      <c r="CN8" s="252">
        <f t="shared" si="3"/>
        <v>0</v>
      </c>
      <c r="CO8" s="252">
        <f t="shared" si="3"/>
        <v>0</v>
      </c>
      <c r="CP8" s="252">
        <f t="shared" si="3"/>
        <v>0</v>
      </c>
      <c r="CQ8" s="252">
        <f t="shared" si="3"/>
        <v>0</v>
      </c>
      <c r="CR8" s="252">
        <f t="shared" si="3"/>
        <v>0</v>
      </c>
      <c r="CS8" s="252">
        <f t="shared" si="3"/>
        <v>0</v>
      </c>
      <c r="CT8" s="252">
        <f t="shared" si="3"/>
        <v>0</v>
      </c>
      <c r="CU8" s="252">
        <f t="shared" si="3"/>
        <v>0</v>
      </c>
      <c r="CV8" s="252">
        <f t="shared" si="3"/>
        <v>0</v>
      </c>
      <c r="CW8" s="252">
        <f t="shared" si="3"/>
        <v>0</v>
      </c>
      <c r="CX8" s="252">
        <f t="shared" si="3"/>
        <v>1</v>
      </c>
      <c r="CY8" s="252">
        <f t="shared" si="3"/>
        <v>7000</v>
      </c>
      <c r="CZ8" s="252">
        <f t="shared" si="3"/>
        <v>0</v>
      </c>
      <c r="DA8" s="252">
        <f t="shared" si="3"/>
        <v>0</v>
      </c>
      <c r="DB8" s="252">
        <f t="shared" si="3"/>
        <v>0</v>
      </c>
      <c r="DC8" s="252">
        <f t="shared" si="3"/>
        <v>0</v>
      </c>
      <c r="DD8" s="252">
        <f t="shared" si="3"/>
        <v>1</v>
      </c>
      <c r="DE8" s="252">
        <f t="shared" si="3"/>
        <v>7000</v>
      </c>
      <c r="DF8" s="252">
        <f t="shared" si="3"/>
        <v>0</v>
      </c>
      <c r="DG8" s="252">
        <f t="shared" si="3"/>
        <v>0</v>
      </c>
      <c r="DH8" s="252">
        <f t="shared" si="3"/>
        <v>0</v>
      </c>
      <c r="DI8" s="252">
        <f t="shared" si="3"/>
        <v>0</v>
      </c>
    </row>
    <row r="10" spans="1:113">
      <c r="E10" s="370">
        <f>E6/85*100</f>
        <v>8235.2941176470595</v>
      </c>
    </row>
    <row r="11" spans="1:113">
      <c r="E11" s="370">
        <f>E10*0.1</f>
        <v>823.52941176470597</v>
      </c>
    </row>
    <row r="12" spans="1:113">
      <c r="E12" s="370">
        <f>E11+E6</f>
        <v>7823.5294117647063</v>
      </c>
    </row>
    <row r="14" spans="1:113">
      <c r="E14">
        <f>E12/100000</f>
        <v>7.823529411764707E-2</v>
      </c>
    </row>
  </sheetData>
  <mergeCells count="39">
    <mergeCell ref="A1:I1"/>
    <mergeCell ref="CT1:DH1"/>
    <mergeCell ref="A2:I2"/>
    <mergeCell ref="A3:A5"/>
    <mergeCell ref="B3:B5"/>
    <mergeCell ref="C3:C5"/>
    <mergeCell ref="D3:D5"/>
    <mergeCell ref="E3:E5"/>
    <mergeCell ref="F3:F5"/>
    <mergeCell ref="H3:H5"/>
    <mergeCell ref="AH4:AK4"/>
    <mergeCell ref="I3:I5"/>
    <mergeCell ref="J3:J5"/>
    <mergeCell ref="K3:K5"/>
    <mergeCell ref="L3:L5"/>
    <mergeCell ref="M3:O4"/>
    <mergeCell ref="P3:P5"/>
    <mergeCell ref="Q3:AG3"/>
    <mergeCell ref="Q4:U4"/>
    <mergeCell ref="V4:Y4"/>
    <mergeCell ref="Z4:AC4"/>
    <mergeCell ref="AD4:AG4"/>
    <mergeCell ref="CD4:CG4"/>
    <mergeCell ref="AL4:AO4"/>
    <mergeCell ref="AP4:AS4"/>
    <mergeCell ref="AT4:AW4"/>
    <mergeCell ref="AX4:BA4"/>
    <mergeCell ref="BB4:BE4"/>
    <mergeCell ref="BF4:BI4"/>
    <mergeCell ref="BJ4:BM4"/>
    <mergeCell ref="BN4:BQ4"/>
    <mergeCell ref="BR4:BU4"/>
    <mergeCell ref="BV4:BY4"/>
    <mergeCell ref="BZ4:CC4"/>
    <mergeCell ref="CH4:CK4"/>
    <mergeCell ref="CL4:CO4"/>
    <mergeCell ref="CP4:CS4"/>
    <mergeCell ref="CT4:CW4"/>
    <mergeCell ref="CX4:DI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107"/>
  <sheetViews>
    <sheetView topLeftCell="A38" workbookViewId="0">
      <selection activeCell="A8" sqref="A8:A43"/>
    </sheetView>
  </sheetViews>
  <sheetFormatPr defaultRowHeight="15"/>
  <sheetData>
    <row r="1" spans="1:21" ht="18.75">
      <c r="A1" s="424" t="s">
        <v>0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201"/>
      <c r="T1" s="201"/>
    </row>
    <row r="2" spans="1:21" ht="18.75">
      <c r="A2" s="424" t="s">
        <v>1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201"/>
      <c r="T2" s="201"/>
    </row>
    <row r="3" spans="1:21" ht="18.75">
      <c r="A3" s="424" t="s">
        <v>138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4"/>
      <c r="Q3" s="424"/>
      <c r="R3" s="424"/>
      <c r="S3" s="201"/>
      <c r="T3" s="201"/>
    </row>
    <row r="4" spans="1:21" ht="18.75">
      <c r="A4" s="493" t="s">
        <v>1085</v>
      </c>
      <c r="B4" s="493"/>
      <c r="C4" s="493"/>
      <c r="D4" s="493"/>
      <c r="E4" s="493"/>
      <c r="F4" s="493"/>
      <c r="G4" s="493"/>
      <c r="H4" s="176"/>
      <c r="I4" s="176"/>
      <c r="J4" s="202"/>
      <c r="K4" s="81"/>
      <c r="L4" s="82"/>
      <c r="M4" s="203"/>
      <c r="N4" s="81"/>
      <c r="O4" s="344"/>
      <c r="P4" s="177"/>
      <c r="Q4" s="204"/>
      <c r="R4" s="119" t="s">
        <v>198</v>
      </c>
      <c r="S4" s="201"/>
      <c r="T4" s="201"/>
    </row>
    <row r="5" spans="1:21" ht="15.75">
      <c r="A5" s="88"/>
      <c r="B5" s="85"/>
      <c r="C5" s="85"/>
      <c r="D5" s="85"/>
      <c r="E5" s="29"/>
      <c r="F5" s="178"/>
      <c r="G5" s="178"/>
      <c r="H5" s="178"/>
      <c r="I5" s="178"/>
      <c r="J5" s="29"/>
      <c r="K5" s="88"/>
      <c r="L5" s="88"/>
      <c r="M5" s="205"/>
      <c r="N5" s="88"/>
      <c r="O5" s="85"/>
      <c r="P5" s="85"/>
      <c r="Q5" s="498" t="s">
        <v>199</v>
      </c>
      <c r="R5" s="498"/>
      <c r="S5" s="201"/>
      <c r="T5" s="201"/>
    </row>
    <row r="6" spans="1:21" ht="15.75">
      <c r="A6" s="494" t="s">
        <v>200</v>
      </c>
      <c r="B6" s="494"/>
      <c r="C6" s="494"/>
      <c r="D6" s="85"/>
      <c r="E6" s="29"/>
      <c r="F6" s="178"/>
      <c r="G6" s="178"/>
      <c r="H6" s="178"/>
      <c r="I6" s="178"/>
      <c r="J6" s="29"/>
      <c r="K6" s="88"/>
      <c r="L6" s="88"/>
      <c r="M6" s="205"/>
      <c r="N6" s="88"/>
      <c r="O6" s="85"/>
      <c r="P6" s="497" t="s">
        <v>201</v>
      </c>
      <c r="Q6" s="497"/>
      <c r="R6" s="497"/>
      <c r="S6" s="201"/>
      <c r="T6" s="201"/>
    </row>
    <row r="7" spans="1:21" ht="63">
      <c r="A7" s="206" t="s">
        <v>140</v>
      </c>
      <c r="B7" s="207" t="s">
        <v>141</v>
      </c>
      <c r="C7" s="207" t="s">
        <v>142</v>
      </c>
      <c r="D7" s="207" t="s">
        <v>143</v>
      </c>
      <c r="E7" s="207" t="s">
        <v>144</v>
      </c>
      <c r="F7" s="207" t="s">
        <v>9</v>
      </c>
      <c r="G7" s="207" t="s">
        <v>145</v>
      </c>
      <c r="H7" s="207" t="s">
        <v>146</v>
      </c>
      <c r="I7" s="207" t="s">
        <v>147</v>
      </c>
      <c r="J7" s="207" t="s">
        <v>148</v>
      </c>
      <c r="K7" s="207" t="s">
        <v>149</v>
      </c>
      <c r="L7" s="200" t="s">
        <v>1168</v>
      </c>
      <c r="M7" s="207" t="s">
        <v>151</v>
      </c>
      <c r="N7" s="207" t="s">
        <v>152</v>
      </c>
      <c r="O7" s="207" t="s">
        <v>153</v>
      </c>
      <c r="P7" s="207" t="s">
        <v>152</v>
      </c>
      <c r="Q7" s="207" t="s">
        <v>151</v>
      </c>
      <c r="R7" s="207" t="s">
        <v>153</v>
      </c>
      <c r="S7" s="208" t="s">
        <v>1086</v>
      </c>
      <c r="T7" s="208" t="s">
        <v>1087</v>
      </c>
      <c r="U7" s="209" t="s">
        <v>1169</v>
      </c>
    </row>
    <row r="8" spans="1:21" ht="45">
      <c r="A8" s="31">
        <v>1</v>
      </c>
      <c r="B8" s="31"/>
      <c r="C8" s="71" t="s">
        <v>2183</v>
      </c>
      <c r="D8" s="71" t="s">
        <v>2184</v>
      </c>
      <c r="E8" s="31" t="s">
        <v>679</v>
      </c>
      <c r="F8" s="31" t="s">
        <v>679</v>
      </c>
      <c r="G8" s="359" t="s">
        <v>1630</v>
      </c>
      <c r="H8" s="373" t="s">
        <v>33</v>
      </c>
      <c r="I8" s="373" t="s">
        <v>6</v>
      </c>
      <c r="J8" s="71" t="s">
        <v>2052</v>
      </c>
      <c r="K8" s="31">
        <v>50000</v>
      </c>
      <c r="L8" s="31">
        <v>31500</v>
      </c>
      <c r="M8" s="31" t="s">
        <v>1633</v>
      </c>
      <c r="N8" s="31">
        <v>35000</v>
      </c>
      <c r="O8" s="31">
        <v>20</v>
      </c>
      <c r="P8" s="31">
        <v>35000</v>
      </c>
      <c r="Q8" s="31" t="s">
        <v>2185</v>
      </c>
      <c r="R8" s="31">
        <v>20</v>
      </c>
      <c r="S8" s="215" t="s">
        <v>2186</v>
      </c>
      <c r="T8" s="215" t="s">
        <v>2187</v>
      </c>
      <c r="U8" s="349" t="s">
        <v>2188</v>
      </c>
    </row>
    <row r="9" spans="1:21" ht="63.75">
      <c r="A9" s="31">
        <v>2</v>
      </c>
      <c r="B9" s="31"/>
      <c r="C9" s="71" t="s">
        <v>2189</v>
      </c>
      <c r="D9" s="71" t="s">
        <v>2190</v>
      </c>
      <c r="E9" s="360" t="s">
        <v>2191</v>
      </c>
      <c r="F9" s="79" t="s">
        <v>679</v>
      </c>
      <c r="G9" s="31" t="s">
        <v>32</v>
      </c>
      <c r="H9" s="31" t="s">
        <v>33</v>
      </c>
      <c r="I9" s="189" t="s">
        <v>6</v>
      </c>
      <c r="J9" s="71" t="s">
        <v>2002</v>
      </c>
      <c r="K9" s="31">
        <v>300000</v>
      </c>
      <c r="L9" s="31">
        <v>189000</v>
      </c>
      <c r="M9" s="31" t="s">
        <v>2192</v>
      </c>
      <c r="N9" s="31">
        <v>210000</v>
      </c>
      <c r="O9" s="31">
        <v>20</v>
      </c>
      <c r="P9" s="31">
        <v>210000</v>
      </c>
      <c r="Q9" s="31" t="s">
        <v>2193</v>
      </c>
      <c r="R9" s="31">
        <v>20</v>
      </c>
      <c r="S9" s="215" t="s">
        <v>2194</v>
      </c>
      <c r="T9" s="215" t="s">
        <v>2195</v>
      </c>
      <c r="U9" s="215" t="s">
        <v>2196</v>
      </c>
    </row>
    <row r="10" spans="1:21" ht="89.25">
      <c r="A10" s="31">
        <v>3</v>
      </c>
      <c r="B10" s="27"/>
      <c r="C10" s="71" t="s">
        <v>2197</v>
      </c>
      <c r="D10" s="71" t="s">
        <v>2198</v>
      </c>
      <c r="E10" s="374" t="s">
        <v>2199</v>
      </c>
      <c r="F10" s="27" t="s">
        <v>679</v>
      </c>
      <c r="G10" s="349" t="s">
        <v>32</v>
      </c>
      <c r="H10" s="349" t="s">
        <v>33</v>
      </c>
      <c r="I10" s="349" t="s">
        <v>6</v>
      </c>
      <c r="J10" s="215" t="s">
        <v>2200</v>
      </c>
      <c r="K10" s="27">
        <v>350000</v>
      </c>
      <c r="L10" s="27">
        <v>220500</v>
      </c>
      <c r="M10" s="216" t="s">
        <v>2201</v>
      </c>
      <c r="N10" s="375">
        <v>245000</v>
      </c>
      <c r="O10" s="27">
        <v>20</v>
      </c>
      <c r="P10" s="376">
        <v>245000</v>
      </c>
      <c r="Q10" s="27" t="s">
        <v>2202</v>
      </c>
      <c r="R10" s="27">
        <v>20</v>
      </c>
      <c r="S10" s="215" t="s">
        <v>2203</v>
      </c>
      <c r="T10" s="215" t="s">
        <v>2204</v>
      </c>
      <c r="U10" s="215" t="s">
        <v>2205</v>
      </c>
    </row>
    <row r="11" spans="1:21" ht="114.75">
      <c r="A11" s="31">
        <v>4</v>
      </c>
      <c r="B11" s="27"/>
      <c r="C11" s="71" t="s">
        <v>2206</v>
      </c>
      <c r="D11" s="71" t="s">
        <v>1853</v>
      </c>
      <c r="E11" s="374" t="s">
        <v>2207</v>
      </c>
      <c r="F11" s="27" t="s">
        <v>679</v>
      </c>
      <c r="G11" s="349" t="s">
        <v>32</v>
      </c>
      <c r="H11" s="349" t="s">
        <v>33</v>
      </c>
      <c r="I11" s="349" t="s">
        <v>6</v>
      </c>
      <c r="J11" s="215" t="s">
        <v>1864</v>
      </c>
      <c r="K11" s="27">
        <v>50000</v>
      </c>
      <c r="L11" s="27">
        <v>31500</v>
      </c>
      <c r="M11" s="216" t="s">
        <v>2208</v>
      </c>
      <c r="N11" s="375">
        <v>35000</v>
      </c>
      <c r="O11" s="27">
        <v>20</v>
      </c>
      <c r="P11" s="376">
        <v>35000</v>
      </c>
      <c r="Q11" s="27" t="s">
        <v>2202</v>
      </c>
      <c r="R11" s="27">
        <v>20</v>
      </c>
      <c r="S11" s="215" t="s">
        <v>2209</v>
      </c>
      <c r="T11" s="215" t="s">
        <v>2210</v>
      </c>
      <c r="U11" s="215" t="s">
        <v>2211</v>
      </c>
    </row>
    <row r="12" spans="1:21" ht="60">
      <c r="A12" s="31">
        <v>5</v>
      </c>
      <c r="B12" s="31"/>
      <c r="C12" s="70" t="s">
        <v>1627</v>
      </c>
      <c r="D12" s="70" t="s">
        <v>1628</v>
      </c>
      <c r="E12" s="70" t="s">
        <v>1629</v>
      </c>
      <c r="F12" s="359" t="s">
        <v>679</v>
      </c>
      <c r="G12" s="70" t="s">
        <v>1630</v>
      </c>
      <c r="H12" s="377" t="s">
        <v>33</v>
      </c>
      <c r="I12" s="377" t="s">
        <v>5</v>
      </c>
      <c r="J12" s="70" t="s">
        <v>1631</v>
      </c>
      <c r="K12" s="31">
        <v>0</v>
      </c>
      <c r="L12" s="378">
        <v>27000</v>
      </c>
      <c r="M12" s="359" t="s">
        <v>2208</v>
      </c>
      <c r="N12" s="31">
        <v>30000</v>
      </c>
      <c r="O12" s="31">
        <v>20</v>
      </c>
      <c r="P12" s="31">
        <v>30000</v>
      </c>
      <c r="Q12" s="31" t="s">
        <v>2185</v>
      </c>
      <c r="R12" s="31">
        <v>20</v>
      </c>
      <c r="S12" s="172" t="s">
        <v>1634</v>
      </c>
      <c r="T12" s="172" t="s">
        <v>1635</v>
      </c>
      <c r="U12" s="379" t="s">
        <v>2212</v>
      </c>
    </row>
    <row r="13" spans="1:21" ht="60">
      <c r="A13" s="31">
        <v>6</v>
      </c>
      <c r="B13" s="31"/>
      <c r="C13" s="70" t="s">
        <v>2213</v>
      </c>
      <c r="D13" s="70" t="s">
        <v>1637</v>
      </c>
      <c r="E13" s="70" t="s">
        <v>1638</v>
      </c>
      <c r="F13" s="359" t="s">
        <v>679</v>
      </c>
      <c r="G13" s="70" t="s">
        <v>1630</v>
      </c>
      <c r="H13" s="377" t="s">
        <v>33</v>
      </c>
      <c r="I13" s="377" t="s">
        <v>5</v>
      </c>
      <c r="J13" s="70" t="s">
        <v>1631</v>
      </c>
      <c r="K13" s="31">
        <v>0</v>
      </c>
      <c r="L13" s="378">
        <v>13500</v>
      </c>
      <c r="M13" s="359" t="s">
        <v>2208</v>
      </c>
      <c r="N13" s="31">
        <v>15000</v>
      </c>
      <c r="O13" s="31">
        <v>20</v>
      </c>
      <c r="P13" s="31">
        <v>15000</v>
      </c>
      <c r="Q13" s="31" t="s">
        <v>2185</v>
      </c>
      <c r="R13" s="31">
        <v>20</v>
      </c>
      <c r="S13" s="172" t="s">
        <v>1639</v>
      </c>
      <c r="T13" s="172" t="s">
        <v>1640</v>
      </c>
      <c r="U13" s="379" t="s">
        <v>2214</v>
      </c>
    </row>
    <row r="14" spans="1:21" ht="45">
      <c r="A14" s="31">
        <v>7</v>
      </c>
      <c r="B14" s="31"/>
      <c r="C14" s="70" t="s">
        <v>1645</v>
      </c>
      <c r="D14" s="70" t="s">
        <v>1646</v>
      </c>
      <c r="E14" s="70" t="s">
        <v>1647</v>
      </c>
      <c r="F14" s="359" t="s">
        <v>679</v>
      </c>
      <c r="G14" s="70" t="s">
        <v>810</v>
      </c>
      <c r="H14" s="377" t="s">
        <v>33</v>
      </c>
      <c r="I14" s="377" t="s">
        <v>5</v>
      </c>
      <c r="J14" s="70" t="s">
        <v>1648</v>
      </c>
      <c r="K14" s="31">
        <v>0</v>
      </c>
      <c r="L14" s="378">
        <v>108000</v>
      </c>
      <c r="M14" s="359" t="s">
        <v>2208</v>
      </c>
      <c r="N14" s="31">
        <v>120000</v>
      </c>
      <c r="O14" s="31">
        <v>20</v>
      </c>
      <c r="P14" s="31">
        <v>120000</v>
      </c>
      <c r="Q14" s="31" t="s">
        <v>2185</v>
      </c>
      <c r="R14" s="31">
        <v>20</v>
      </c>
      <c r="S14" s="172" t="s">
        <v>1649</v>
      </c>
      <c r="T14" s="172" t="s">
        <v>1650</v>
      </c>
      <c r="U14" s="379" t="s">
        <v>2215</v>
      </c>
    </row>
    <row r="15" spans="1:21" ht="30">
      <c r="A15" s="31">
        <v>8</v>
      </c>
      <c r="B15" s="31"/>
      <c r="C15" s="70" t="s">
        <v>1651</v>
      </c>
      <c r="D15" s="70" t="s">
        <v>1652</v>
      </c>
      <c r="E15" s="70" t="s">
        <v>830</v>
      </c>
      <c r="F15" s="359" t="s">
        <v>679</v>
      </c>
      <c r="G15" s="70" t="s">
        <v>1630</v>
      </c>
      <c r="H15" s="377" t="s">
        <v>33</v>
      </c>
      <c r="I15" s="377" t="s">
        <v>6</v>
      </c>
      <c r="J15" s="70" t="s">
        <v>1653</v>
      </c>
      <c r="K15" s="31">
        <v>0</v>
      </c>
      <c r="L15" s="378">
        <v>27000</v>
      </c>
      <c r="M15" s="359" t="s">
        <v>2208</v>
      </c>
      <c r="N15" s="31">
        <v>30000</v>
      </c>
      <c r="O15" s="31">
        <v>20</v>
      </c>
      <c r="P15" s="31">
        <v>30000</v>
      </c>
      <c r="Q15" s="31" t="s">
        <v>2185</v>
      </c>
      <c r="R15" s="31">
        <v>20</v>
      </c>
      <c r="S15" s="172" t="s">
        <v>1654</v>
      </c>
      <c r="T15" s="172" t="s">
        <v>1655</v>
      </c>
      <c r="U15" s="379" t="s">
        <v>2216</v>
      </c>
    </row>
    <row r="16" spans="1:21" ht="75">
      <c r="A16" s="31">
        <v>9</v>
      </c>
      <c r="B16" s="31"/>
      <c r="C16" s="70" t="s">
        <v>1656</v>
      </c>
      <c r="D16" s="70" t="s">
        <v>1657</v>
      </c>
      <c r="E16" s="70" t="s">
        <v>1658</v>
      </c>
      <c r="F16" s="359" t="s">
        <v>679</v>
      </c>
      <c r="G16" s="70" t="s">
        <v>1630</v>
      </c>
      <c r="H16" s="377" t="s">
        <v>33</v>
      </c>
      <c r="I16" s="377" t="s">
        <v>6</v>
      </c>
      <c r="J16" s="70" t="s">
        <v>1659</v>
      </c>
      <c r="K16" s="31">
        <v>0</v>
      </c>
      <c r="L16" s="378">
        <v>27000</v>
      </c>
      <c r="M16" s="359" t="s">
        <v>2208</v>
      </c>
      <c r="N16" s="31">
        <v>30000</v>
      </c>
      <c r="O16" s="31">
        <v>20</v>
      </c>
      <c r="P16" s="31">
        <v>30000</v>
      </c>
      <c r="Q16" s="31" t="s">
        <v>2185</v>
      </c>
      <c r="R16" s="31">
        <v>20</v>
      </c>
      <c r="S16" s="172" t="s">
        <v>1660</v>
      </c>
      <c r="T16" s="172" t="s">
        <v>1661</v>
      </c>
      <c r="U16" s="379" t="s">
        <v>2217</v>
      </c>
    </row>
    <row r="17" spans="1:21" ht="60">
      <c r="A17" s="31">
        <v>10</v>
      </c>
      <c r="B17" s="31"/>
      <c r="C17" s="70" t="s">
        <v>1667</v>
      </c>
      <c r="D17" s="70" t="s">
        <v>1668</v>
      </c>
      <c r="E17" s="70" t="s">
        <v>1669</v>
      </c>
      <c r="F17" s="359" t="s">
        <v>679</v>
      </c>
      <c r="G17" s="70" t="s">
        <v>1630</v>
      </c>
      <c r="H17" s="377" t="s">
        <v>33</v>
      </c>
      <c r="I17" s="377" t="s">
        <v>6</v>
      </c>
      <c r="J17" s="70" t="s">
        <v>1631</v>
      </c>
      <c r="K17" s="31">
        <v>0</v>
      </c>
      <c r="L17" s="378">
        <v>27000</v>
      </c>
      <c r="M17" s="359" t="s">
        <v>2208</v>
      </c>
      <c r="N17" s="31">
        <v>30000</v>
      </c>
      <c r="O17" s="31">
        <v>20</v>
      </c>
      <c r="P17" s="31">
        <v>30000</v>
      </c>
      <c r="Q17" s="31" t="s">
        <v>2185</v>
      </c>
      <c r="R17" s="31">
        <v>20</v>
      </c>
      <c r="S17" s="172" t="s">
        <v>1670</v>
      </c>
      <c r="T17" s="172" t="s">
        <v>1671</v>
      </c>
      <c r="U17" s="379" t="s">
        <v>2218</v>
      </c>
    </row>
    <row r="18" spans="1:21" ht="60">
      <c r="A18" s="31">
        <v>11</v>
      </c>
      <c r="B18" s="31"/>
      <c r="C18" s="70" t="s">
        <v>1672</v>
      </c>
      <c r="D18" s="70" t="s">
        <v>1673</v>
      </c>
      <c r="E18" s="70" t="s">
        <v>1674</v>
      </c>
      <c r="F18" s="359" t="s">
        <v>679</v>
      </c>
      <c r="G18" s="70" t="s">
        <v>1630</v>
      </c>
      <c r="H18" s="377" t="s">
        <v>85</v>
      </c>
      <c r="I18" s="377" t="s">
        <v>5</v>
      </c>
      <c r="J18" s="70" t="s">
        <v>1631</v>
      </c>
      <c r="K18" s="31">
        <v>0</v>
      </c>
      <c r="L18" s="378">
        <v>27000</v>
      </c>
      <c r="M18" s="359" t="s">
        <v>2208</v>
      </c>
      <c r="N18" s="31">
        <v>30000</v>
      </c>
      <c r="O18" s="31">
        <v>20</v>
      </c>
      <c r="P18" s="31">
        <v>30000</v>
      </c>
      <c r="Q18" s="31" t="s">
        <v>2185</v>
      </c>
      <c r="R18" s="31">
        <v>20</v>
      </c>
      <c r="S18" s="172" t="s">
        <v>1675</v>
      </c>
      <c r="T18" s="172" t="s">
        <v>1676</v>
      </c>
      <c r="U18" s="379" t="s">
        <v>2219</v>
      </c>
    </row>
    <row r="19" spans="1:21" ht="60">
      <c r="A19" s="31">
        <v>12</v>
      </c>
      <c r="B19" s="31"/>
      <c r="C19" s="70" t="s">
        <v>1677</v>
      </c>
      <c r="D19" s="70" t="s">
        <v>1678</v>
      </c>
      <c r="E19" s="70" t="s">
        <v>1674</v>
      </c>
      <c r="F19" s="359" t="s">
        <v>679</v>
      </c>
      <c r="G19" s="70" t="s">
        <v>1630</v>
      </c>
      <c r="H19" s="377" t="s">
        <v>33</v>
      </c>
      <c r="I19" s="377" t="s">
        <v>5</v>
      </c>
      <c r="J19" s="70" t="s">
        <v>1679</v>
      </c>
      <c r="K19" s="31">
        <v>0</v>
      </c>
      <c r="L19" s="378">
        <v>27000</v>
      </c>
      <c r="M19" s="359" t="s">
        <v>2208</v>
      </c>
      <c r="N19" s="31">
        <v>30000</v>
      </c>
      <c r="O19" s="31">
        <v>20</v>
      </c>
      <c r="P19" s="31">
        <v>30000</v>
      </c>
      <c r="Q19" s="31" t="s">
        <v>2185</v>
      </c>
      <c r="R19" s="31">
        <v>20</v>
      </c>
      <c r="S19" s="379" t="s">
        <v>1680</v>
      </c>
      <c r="T19" s="172" t="s">
        <v>1681</v>
      </c>
      <c r="U19" s="379" t="s">
        <v>2220</v>
      </c>
    </row>
    <row r="20" spans="1:21" ht="75">
      <c r="A20" s="31">
        <v>13</v>
      </c>
      <c r="B20" s="31"/>
      <c r="C20" s="70" t="s">
        <v>1688</v>
      </c>
      <c r="D20" s="70" t="s">
        <v>1689</v>
      </c>
      <c r="E20" s="70" t="s">
        <v>1690</v>
      </c>
      <c r="F20" s="359" t="s">
        <v>679</v>
      </c>
      <c r="G20" s="70" t="s">
        <v>1630</v>
      </c>
      <c r="H20" s="377" t="s">
        <v>33</v>
      </c>
      <c r="I20" s="377" t="s">
        <v>5</v>
      </c>
      <c r="J20" s="70" t="s">
        <v>1631</v>
      </c>
      <c r="K20" s="31">
        <v>0</v>
      </c>
      <c r="L20" s="378">
        <v>27000</v>
      </c>
      <c r="M20" s="359" t="s">
        <v>2208</v>
      </c>
      <c r="N20" s="31">
        <v>30000</v>
      </c>
      <c r="O20" s="31">
        <v>20</v>
      </c>
      <c r="P20" s="31">
        <v>30000</v>
      </c>
      <c r="Q20" s="31" t="s">
        <v>2185</v>
      </c>
      <c r="R20" s="31">
        <v>20</v>
      </c>
      <c r="S20" s="172" t="s">
        <v>1691</v>
      </c>
      <c r="T20" s="172" t="s">
        <v>1692</v>
      </c>
      <c r="U20" s="379" t="s">
        <v>2221</v>
      </c>
    </row>
    <row r="21" spans="1:21" ht="75">
      <c r="A21" s="31">
        <v>14</v>
      </c>
      <c r="B21" s="31"/>
      <c r="C21" s="70" t="s">
        <v>2222</v>
      </c>
      <c r="D21" s="70" t="s">
        <v>940</v>
      </c>
      <c r="E21" s="70" t="s">
        <v>1658</v>
      </c>
      <c r="F21" s="359" t="s">
        <v>679</v>
      </c>
      <c r="G21" s="70" t="s">
        <v>1630</v>
      </c>
      <c r="H21" s="377" t="s">
        <v>33</v>
      </c>
      <c r="I21" s="377" t="s">
        <v>6</v>
      </c>
      <c r="J21" s="70" t="s">
        <v>1631</v>
      </c>
      <c r="K21" s="31">
        <v>0</v>
      </c>
      <c r="L21" s="378">
        <v>27000</v>
      </c>
      <c r="M21" s="359" t="s">
        <v>2208</v>
      </c>
      <c r="N21" s="31">
        <v>30000</v>
      </c>
      <c r="O21" s="31">
        <v>20</v>
      </c>
      <c r="P21" s="31">
        <v>30000</v>
      </c>
      <c r="Q21" s="31" t="s">
        <v>2185</v>
      </c>
      <c r="R21" s="31">
        <v>20</v>
      </c>
      <c r="S21" s="172" t="s">
        <v>1694</v>
      </c>
      <c r="T21" s="172" t="s">
        <v>1695</v>
      </c>
      <c r="U21" s="379" t="s">
        <v>2223</v>
      </c>
    </row>
    <row r="22" spans="1:21" ht="60">
      <c r="A22" s="31">
        <v>15</v>
      </c>
      <c r="B22" s="31"/>
      <c r="C22" s="70" t="s">
        <v>1696</v>
      </c>
      <c r="D22" s="70" t="s">
        <v>1697</v>
      </c>
      <c r="E22" s="70" t="s">
        <v>1669</v>
      </c>
      <c r="F22" s="359" t="s">
        <v>679</v>
      </c>
      <c r="G22" s="70" t="s">
        <v>1630</v>
      </c>
      <c r="H22" s="377" t="s">
        <v>33</v>
      </c>
      <c r="I22" s="377" t="s">
        <v>6</v>
      </c>
      <c r="J22" s="70" t="s">
        <v>1648</v>
      </c>
      <c r="K22" s="31">
        <v>0</v>
      </c>
      <c r="L22" s="378">
        <v>27000</v>
      </c>
      <c r="M22" s="359" t="s">
        <v>2208</v>
      </c>
      <c r="N22" s="31">
        <v>30000</v>
      </c>
      <c r="O22" s="31">
        <v>20</v>
      </c>
      <c r="P22" s="31">
        <v>30000</v>
      </c>
      <c r="Q22" s="31" t="s">
        <v>2185</v>
      </c>
      <c r="R22" s="31">
        <v>20</v>
      </c>
      <c r="S22" s="172" t="s">
        <v>1698</v>
      </c>
      <c r="T22" s="172" t="s">
        <v>1699</v>
      </c>
      <c r="U22" s="379" t="s">
        <v>2224</v>
      </c>
    </row>
    <row r="23" spans="1:21" ht="60">
      <c r="A23" s="31">
        <v>16</v>
      </c>
      <c r="B23" s="31"/>
      <c r="C23" s="70" t="s">
        <v>1700</v>
      </c>
      <c r="D23" s="70" t="s">
        <v>1701</v>
      </c>
      <c r="E23" s="70" t="s">
        <v>1669</v>
      </c>
      <c r="F23" s="359" t="s">
        <v>679</v>
      </c>
      <c r="G23" s="70" t="s">
        <v>1630</v>
      </c>
      <c r="H23" s="377" t="s">
        <v>33</v>
      </c>
      <c r="I23" s="377" t="s">
        <v>6</v>
      </c>
      <c r="J23" s="70" t="s">
        <v>1631</v>
      </c>
      <c r="K23" s="31">
        <v>0</v>
      </c>
      <c r="L23" s="378">
        <v>13500</v>
      </c>
      <c r="M23" s="359" t="s">
        <v>2208</v>
      </c>
      <c r="N23" s="31">
        <v>15000</v>
      </c>
      <c r="O23" s="31">
        <v>20</v>
      </c>
      <c r="P23" s="31">
        <v>15000</v>
      </c>
      <c r="Q23" s="31" t="s">
        <v>2185</v>
      </c>
      <c r="R23" s="31">
        <v>20</v>
      </c>
      <c r="S23" s="172" t="s">
        <v>1702</v>
      </c>
      <c r="T23" s="172" t="s">
        <v>1703</v>
      </c>
      <c r="U23" s="379" t="s">
        <v>2225</v>
      </c>
    </row>
    <row r="24" spans="1:21" ht="60">
      <c r="A24" s="31">
        <v>17</v>
      </c>
      <c r="B24" s="31"/>
      <c r="C24" s="70" t="s">
        <v>1704</v>
      </c>
      <c r="D24" s="70" t="s">
        <v>1663</v>
      </c>
      <c r="E24" s="70" t="s">
        <v>1647</v>
      </c>
      <c r="F24" s="359" t="s">
        <v>679</v>
      </c>
      <c r="G24" s="70" t="s">
        <v>1630</v>
      </c>
      <c r="H24" s="377" t="s">
        <v>33</v>
      </c>
      <c r="I24" s="377" t="s">
        <v>5</v>
      </c>
      <c r="J24" s="70" t="s">
        <v>1705</v>
      </c>
      <c r="K24" s="31">
        <v>0</v>
      </c>
      <c r="L24" s="378">
        <v>108000</v>
      </c>
      <c r="M24" s="359" t="s">
        <v>2208</v>
      </c>
      <c r="N24" s="31">
        <v>120000</v>
      </c>
      <c r="O24" s="31">
        <v>20</v>
      </c>
      <c r="P24" s="31">
        <v>120000</v>
      </c>
      <c r="Q24" s="31" t="s">
        <v>2185</v>
      </c>
      <c r="R24" s="31">
        <v>20</v>
      </c>
      <c r="S24" s="379" t="s">
        <v>1706</v>
      </c>
      <c r="T24" s="172" t="s">
        <v>1707</v>
      </c>
      <c r="U24" s="379" t="s">
        <v>2226</v>
      </c>
    </row>
    <row r="25" spans="1:21" ht="45">
      <c r="A25" s="31">
        <v>18</v>
      </c>
      <c r="B25" s="31"/>
      <c r="C25" s="70" t="s">
        <v>1708</v>
      </c>
      <c r="D25" s="70" t="s">
        <v>1709</v>
      </c>
      <c r="E25" s="70" t="s">
        <v>1710</v>
      </c>
      <c r="F25" s="359" t="s">
        <v>679</v>
      </c>
      <c r="G25" s="70" t="s">
        <v>1630</v>
      </c>
      <c r="H25" s="377" t="s">
        <v>85</v>
      </c>
      <c r="I25" s="377" t="s">
        <v>5</v>
      </c>
      <c r="J25" s="70" t="s">
        <v>1711</v>
      </c>
      <c r="K25" s="31">
        <v>0</v>
      </c>
      <c r="L25" s="378">
        <v>81000</v>
      </c>
      <c r="M25" s="359" t="s">
        <v>2208</v>
      </c>
      <c r="N25" s="31">
        <v>90000</v>
      </c>
      <c r="O25" s="31">
        <v>20</v>
      </c>
      <c r="P25" s="31">
        <v>90000</v>
      </c>
      <c r="Q25" s="31" t="s">
        <v>2185</v>
      </c>
      <c r="R25" s="31">
        <v>20</v>
      </c>
      <c r="S25" s="172" t="s">
        <v>1712</v>
      </c>
      <c r="T25" s="172" t="s">
        <v>1713</v>
      </c>
      <c r="U25" s="379" t="s">
        <v>2227</v>
      </c>
    </row>
    <row r="26" spans="1:21" ht="75">
      <c r="A26" s="31">
        <v>19</v>
      </c>
      <c r="B26" s="31"/>
      <c r="C26" s="70" t="s">
        <v>2228</v>
      </c>
      <c r="D26" s="70" t="s">
        <v>2033</v>
      </c>
      <c r="E26" s="70" t="s">
        <v>2034</v>
      </c>
      <c r="F26" s="359" t="s">
        <v>679</v>
      </c>
      <c r="G26" s="359" t="s">
        <v>1630</v>
      </c>
      <c r="H26" s="377" t="s">
        <v>33</v>
      </c>
      <c r="I26" s="377" t="s">
        <v>5</v>
      </c>
      <c r="J26" s="70" t="s">
        <v>2035</v>
      </c>
      <c r="K26" s="31">
        <v>0</v>
      </c>
      <c r="L26" s="378">
        <v>81000</v>
      </c>
      <c r="M26" s="359" t="s">
        <v>2208</v>
      </c>
      <c r="N26" s="31">
        <v>90000</v>
      </c>
      <c r="O26" s="31">
        <v>20</v>
      </c>
      <c r="P26" s="31">
        <v>90000</v>
      </c>
      <c r="Q26" s="31" t="s">
        <v>2185</v>
      </c>
      <c r="R26" s="31">
        <v>20</v>
      </c>
      <c r="S26" s="172" t="s">
        <v>2036</v>
      </c>
      <c r="T26" s="172" t="s">
        <v>2037</v>
      </c>
      <c r="U26" s="379" t="s">
        <v>2229</v>
      </c>
    </row>
    <row r="27" spans="1:21" ht="75">
      <c r="A27" s="31">
        <v>20</v>
      </c>
      <c r="B27" s="31"/>
      <c r="C27" s="70" t="s">
        <v>1714</v>
      </c>
      <c r="D27" s="70" t="s">
        <v>1715</v>
      </c>
      <c r="E27" s="70" t="s">
        <v>2230</v>
      </c>
      <c r="F27" s="359" t="s">
        <v>679</v>
      </c>
      <c r="G27" s="70" t="s">
        <v>1630</v>
      </c>
      <c r="H27" s="377" t="s">
        <v>85</v>
      </c>
      <c r="I27" s="377" t="s">
        <v>5</v>
      </c>
      <c r="J27" s="70" t="s">
        <v>1631</v>
      </c>
      <c r="K27" s="31">
        <v>0</v>
      </c>
      <c r="L27" s="378">
        <v>13500</v>
      </c>
      <c r="M27" s="359" t="s">
        <v>2208</v>
      </c>
      <c r="N27" s="31">
        <v>15000</v>
      </c>
      <c r="O27" s="31">
        <v>20</v>
      </c>
      <c r="P27" s="31">
        <v>15000</v>
      </c>
      <c r="Q27" s="31" t="s">
        <v>2185</v>
      </c>
      <c r="R27" s="31">
        <v>20</v>
      </c>
      <c r="S27" s="172" t="s">
        <v>1717</v>
      </c>
      <c r="T27" s="172" t="s">
        <v>1718</v>
      </c>
      <c r="U27" s="379" t="s">
        <v>2231</v>
      </c>
    </row>
    <row r="28" spans="1:21" ht="75">
      <c r="A28" s="31">
        <v>21</v>
      </c>
      <c r="B28" s="31"/>
      <c r="C28" s="70" t="s">
        <v>1719</v>
      </c>
      <c r="D28" s="70" t="s">
        <v>1720</v>
      </c>
      <c r="E28" s="70" t="s">
        <v>2230</v>
      </c>
      <c r="F28" s="359" t="s">
        <v>679</v>
      </c>
      <c r="G28" s="70" t="s">
        <v>1630</v>
      </c>
      <c r="H28" s="377" t="s">
        <v>33</v>
      </c>
      <c r="I28" s="377" t="s">
        <v>5</v>
      </c>
      <c r="J28" s="70" t="s">
        <v>1721</v>
      </c>
      <c r="K28" s="31">
        <v>0</v>
      </c>
      <c r="L28" s="378">
        <v>13500</v>
      </c>
      <c r="M28" s="359" t="s">
        <v>2208</v>
      </c>
      <c r="N28" s="31">
        <v>15000</v>
      </c>
      <c r="O28" s="31">
        <v>20</v>
      </c>
      <c r="P28" s="31">
        <v>15000</v>
      </c>
      <c r="Q28" s="31" t="s">
        <v>2185</v>
      </c>
      <c r="R28" s="31">
        <v>20</v>
      </c>
      <c r="S28" s="172" t="s">
        <v>1722</v>
      </c>
      <c r="T28" s="172" t="s">
        <v>1723</v>
      </c>
      <c r="U28" s="379" t="s">
        <v>2232</v>
      </c>
    </row>
    <row r="29" spans="1:21" ht="75">
      <c r="A29" s="31">
        <v>22</v>
      </c>
      <c r="B29" s="31"/>
      <c r="C29" s="70" t="s">
        <v>1646</v>
      </c>
      <c r="D29" s="70" t="s">
        <v>1724</v>
      </c>
      <c r="E29" s="70" t="s">
        <v>1725</v>
      </c>
      <c r="F29" s="359" t="s">
        <v>679</v>
      </c>
      <c r="G29" s="70" t="s">
        <v>810</v>
      </c>
      <c r="H29" s="377" t="s">
        <v>33</v>
      </c>
      <c r="I29" s="377" t="s">
        <v>5</v>
      </c>
      <c r="J29" s="70" t="s">
        <v>1631</v>
      </c>
      <c r="K29" s="31">
        <v>0</v>
      </c>
      <c r="L29" s="378">
        <v>54000</v>
      </c>
      <c r="M29" s="359" t="s">
        <v>2208</v>
      </c>
      <c r="N29" s="31">
        <v>60000</v>
      </c>
      <c r="O29" s="31">
        <v>20</v>
      </c>
      <c r="P29" s="31">
        <v>60000</v>
      </c>
      <c r="Q29" s="31" t="s">
        <v>2185</v>
      </c>
      <c r="R29" s="31">
        <v>20</v>
      </c>
      <c r="S29" s="172" t="s">
        <v>1726</v>
      </c>
      <c r="T29" s="172" t="s">
        <v>1727</v>
      </c>
      <c r="U29" s="379" t="s">
        <v>2233</v>
      </c>
    </row>
    <row r="30" spans="1:21" ht="75">
      <c r="A30" s="31">
        <v>23</v>
      </c>
      <c r="B30" s="31"/>
      <c r="C30" s="70" t="s">
        <v>1728</v>
      </c>
      <c r="D30" s="70" t="s">
        <v>1729</v>
      </c>
      <c r="E30" s="359" t="s">
        <v>1730</v>
      </c>
      <c r="F30" s="359" t="s">
        <v>679</v>
      </c>
      <c r="G30" s="70" t="s">
        <v>1630</v>
      </c>
      <c r="H30" s="377" t="s">
        <v>33</v>
      </c>
      <c r="I30" s="377" t="s">
        <v>5</v>
      </c>
      <c r="J30" s="70" t="s">
        <v>1631</v>
      </c>
      <c r="K30" s="31">
        <v>0</v>
      </c>
      <c r="L30" s="378">
        <v>27000</v>
      </c>
      <c r="M30" s="359" t="s">
        <v>2208</v>
      </c>
      <c r="N30" s="31">
        <v>30000</v>
      </c>
      <c r="O30" s="31">
        <v>20</v>
      </c>
      <c r="P30" s="31">
        <v>30000</v>
      </c>
      <c r="Q30" s="31" t="s">
        <v>2185</v>
      </c>
      <c r="R30" s="31">
        <v>20</v>
      </c>
      <c r="S30" s="172" t="s">
        <v>1731</v>
      </c>
      <c r="T30" s="172" t="s">
        <v>1732</v>
      </c>
      <c r="U30" s="379" t="s">
        <v>2234</v>
      </c>
    </row>
    <row r="31" spans="1:21" ht="75">
      <c r="A31" s="31">
        <v>24</v>
      </c>
      <c r="B31" s="31"/>
      <c r="C31" s="70" t="s">
        <v>1733</v>
      </c>
      <c r="D31" s="70" t="s">
        <v>1734</v>
      </c>
      <c r="E31" s="359" t="s">
        <v>1735</v>
      </c>
      <c r="F31" s="359" t="s">
        <v>679</v>
      </c>
      <c r="G31" s="70" t="s">
        <v>1630</v>
      </c>
      <c r="H31" s="377" t="s">
        <v>33</v>
      </c>
      <c r="I31" s="377" t="s">
        <v>5</v>
      </c>
      <c r="J31" s="70" t="s">
        <v>1631</v>
      </c>
      <c r="K31" s="31">
        <v>0</v>
      </c>
      <c r="L31" s="378">
        <v>27000</v>
      </c>
      <c r="M31" s="359" t="s">
        <v>2208</v>
      </c>
      <c r="N31" s="31">
        <v>30000</v>
      </c>
      <c r="O31" s="31">
        <v>20</v>
      </c>
      <c r="P31" s="31">
        <v>30000</v>
      </c>
      <c r="Q31" s="31" t="s">
        <v>2185</v>
      </c>
      <c r="R31" s="31">
        <v>20</v>
      </c>
      <c r="S31" s="172" t="s">
        <v>1736</v>
      </c>
      <c r="T31" s="172" t="s">
        <v>1737</v>
      </c>
      <c r="U31" s="379" t="s">
        <v>2235</v>
      </c>
    </row>
    <row r="32" spans="1:21" ht="75">
      <c r="A32" s="31">
        <v>25</v>
      </c>
      <c r="B32" s="31"/>
      <c r="C32" s="70" t="s">
        <v>1738</v>
      </c>
      <c r="D32" s="70" t="s">
        <v>1739</v>
      </c>
      <c r="E32" s="359" t="s">
        <v>1730</v>
      </c>
      <c r="F32" s="359" t="s">
        <v>679</v>
      </c>
      <c r="G32" s="70" t="s">
        <v>1630</v>
      </c>
      <c r="H32" s="377" t="s">
        <v>33</v>
      </c>
      <c r="I32" s="377" t="s">
        <v>5</v>
      </c>
      <c r="J32" s="70" t="s">
        <v>1740</v>
      </c>
      <c r="K32" s="31">
        <v>0</v>
      </c>
      <c r="L32" s="378">
        <v>27000</v>
      </c>
      <c r="M32" s="359" t="s">
        <v>2208</v>
      </c>
      <c r="N32" s="31">
        <v>30000</v>
      </c>
      <c r="O32" s="31">
        <v>20</v>
      </c>
      <c r="P32" s="31">
        <v>30000</v>
      </c>
      <c r="Q32" s="31" t="s">
        <v>2185</v>
      </c>
      <c r="R32" s="31">
        <v>20</v>
      </c>
      <c r="S32" s="172" t="s">
        <v>1741</v>
      </c>
      <c r="T32" s="172" t="s">
        <v>1742</v>
      </c>
      <c r="U32" s="379" t="s">
        <v>2236</v>
      </c>
    </row>
    <row r="33" spans="1:21" ht="60">
      <c r="A33" s="31">
        <v>26</v>
      </c>
      <c r="B33" s="31"/>
      <c r="C33" s="70" t="s">
        <v>2237</v>
      </c>
      <c r="D33" s="70" t="s">
        <v>1744</v>
      </c>
      <c r="E33" s="359" t="s">
        <v>1745</v>
      </c>
      <c r="F33" s="359" t="s">
        <v>679</v>
      </c>
      <c r="G33" s="70" t="s">
        <v>1630</v>
      </c>
      <c r="H33" s="377" t="s">
        <v>33</v>
      </c>
      <c r="I33" s="377" t="s">
        <v>6</v>
      </c>
      <c r="J33" s="70" t="s">
        <v>1746</v>
      </c>
      <c r="K33" s="31">
        <v>0</v>
      </c>
      <c r="L33" s="378">
        <v>27000</v>
      </c>
      <c r="M33" s="359" t="s">
        <v>2208</v>
      </c>
      <c r="N33" s="31">
        <v>30000</v>
      </c>
      <c r="O33" s="31">
        <v>20</v>
      </c>
      <c r="P33" s="31">
        <v>30000</v>
      </c>
      <c r="Q33" s="31" t="s">
        <v>2185</v>
      </c>
      <c r="R33" s="31">
        <v>20</v>
      </c>
      <c r="S33" s="172" t="s">
        <v>2238</v>
      </c>
      <c r="T33" s="172" t="s">
        <v>2239</v>
      </c>
      <c r="U33" s="379" t="s">
        <v>2240</v>
      </c>
    </row>
    <row r="34" spans="1:21" ht="75">
      <c r="A34" s="31">
        <v>27</v>
      </c>
      <c r="B34" s="31"/>
      <c r="C34" s="70" t="s">
        <v>1748</v>
      </c>
      <c r="D34" s="70" t="s">
        <v>805</v>
      </c>
      <c r="E34" s="359" t="s">
        <v>1749</v>
      </c>
      <c r="F34" s="359" t="s">
        <v>679</v>
      </c>
      <c r="G34" s="70" t="s">
        <v>1630</v>
      </c>
      <c r="H34" s="377" t="s">
        <v>85</v>
      </c>
      <c r="I34" s="377" t="s">
        <v>6</v>
      </c>
      <c r="J34" s="70" t="s">
        <v>1631</v>
      </c>
      <c r="K34" s="31">
        <v>0</v>
      </c>
      <c r="L34" s="378">
        <v>27000</v>
      </c>
      <c r="M34" s="359" t="s">
        <v>2208</v>
      </c>
      <c r="N34" s="31">
        <v>30000</v>
      </c>
      <c r="O34" s="31">
        <v>20</v>
      </c>
      <c r="P34" s="31">
        <v>30000</v>
      </c>
      <c r="Q34" s="31" t="s">
        <v>2185</v>
      </c>
      <c r="R34" s="31">
        <v>20</v>
      </c>
      <c r="S34" s="172" t="s">
        <v>1750</v>
      </c>
      <c r="T34" s="172" t="s">
        <v>1751</v>
      </c>
      <c r="U34" s="379" t="s">
        <v>2241</v>
      </c>
    </row>
    <row r="35" spans="1:21" ht="60">
      <c r="A35" s="31">
        <v>28</v>
      </c>
      <c r="B35" s="31"/>
      <c r="C35" s="70" t="s">
        <v>2242</v>
      </c>
      <c r="D35" s="70" t="s">
        <v>1753</v>
      </c>
      <c r="E35" s="359" t="s">
        <v>1754</v>
      </c>
      <c r="F35" s="359" t="s">
        <v>679</v>
      </c>
      <c r="G35" s="70" t="s">
        <v>1630</v>
      </c>
      <c r="H35" s="377" t="s">
        <v>33</v>
      </c>
      <c r="I35" s="377" t="s">
        <v>6</v>
      </c>
      <c r="J35" s="70" t="s">
        <v>1755</v>
      </c>
      <c r="K35" s="31">
        <v>0</v>
      </c>
      <c r="L35" s="378">
        <v>27000</v>
      </c>
      <c r="M35" s="359" t="s">
        <v>2208</v>
      </c>
      <c r="N35" s="31">
        <v>30000</v>
      </c>
      <c r="O35" s="31">
        <v>20</v>
      </c>
      <c r="P35" s="31">
        <v>30000</v>
      </c>
      <c r="Q35" s="31" t="s">
        <v>2185</v>
      </c>
      <c r="R35" s="31">
        <v>20</v>
      </c>
      <c r="S35" s="172" t="s">
        <v>1756</v>
      </c>
      <c r="T35" s="172" t="s">
        <v>1757</v>
      </c>
      <c r="U35" s="379" t="s">
        <v>2243</v>
      </c>
    </row>
    <row r="36" spans="1:21" ht="60">
      <c r="A36" s="31">
        <v>29</v>
      </c>
      <c r="B36" s="31"/>
      <c r="C36" s="70" t="s">
        <v>1763</v>
      </c>
      <c r="D36" s="70" t="s">
        <v>1764</v>
      </c>
      <c r="E36" s="359" t="s">
        <v>1765</v>
      </c>
      <c r="F36" s="359" t="s">
        <v>679</v>
      </c>
      <c r="G36" s="70" t="s">
        <v>1630</v>
      </c>
      <c r="H36" s="377" t="s">
        <v>85</v>
      </c>
      <c r="I36" s="377" t="s">
        <v>6</v>
      </c>
      <c r="J36" s="70" t="s">
        <v>1631</v>
      </c>
      <c r="K36" s="31">
        <v>0</v>
      </c>
      <c r="L36" s="378">
        <v>13500</v>
      </c>
      <c r="M36" s="359" t="s">
        <v>2208</v>
      </c>
      <c r="N36" s="31">
        <v>15000</v>
      </c>
      <c r="O36" s="31">
        <v>20</v>
      </c>
      <c r="P36" s="31">
        <v>15000</v>
      </c>
      <c r="Q36" s="31" t="s">
        <v>2185</v>
      </c>
      <c r="R36" s="31">
        <v>20</v>
      </c>
      <c r="S36" s="172" t="s">
        <v>1766</v>
      </c>
      <c r="T36" s="172" t="s">
        <v>1767</v>
      </c>
      <c r="U36" s="379" t="s">
        <v>2244</v>
      </c>
    </row>
    <row r="37" spans="1:21" ht="60">
      <c r="A37" s="31">
        <v>30</v>
      </c>
      <c r="B37" s="31"/>
      <c r="C37" s="70" t="s">
        <v>1768</v>
      </c>
      <c r="D37" s="70" t="s">
        <v>1769</v>
      </c>
      <c r="E37" s="359" t="s">
        <v>1765</v>
      </c>
      <c r="F37" s="359" t="s">
        <v>679</v>
      </c>
      <c r="G37" s="70" t="s">
        <v>1630</v>
      </c>
      <c r="H37" s="377" t="s">
        <v>85</v>
      </c>
      <c r="I37" s="377" t="s">
        <v>6</v>
      </c>
      <c r="J37" s="70" t="s">
        <v>1653</v>
      </c>
      <c r="K37" s="31">
        <v>0</v>
      </c>
      <c r="L37" s="378">
        <v>27000</v>
      </c>
      <c r="M37" s="359" t="s">
        <v>2208</v>
      </c>
      <c r="N37" s="31">
        <v>30000</v>
      </c>
      <c r="O37" s="31">
        <v>20</v>
      </c>
      <c r="P37" s="31">
        <v>30000</v>
      </c>
      <c r="Q37" s="31" t="s">
        <v>2185</v>
      </c>
      <c r="R37" s="31">
        <v>20</v>
      </c>
      <c r="S37" s="172" t="s">
        <v>2245</v>
      </c>
      <c r="T37" s="172" t="s">
        <v>1771</v>
      </c>
      <c r="U37" s="379" t="s">
        <v>2246</v>
      </c>
    </row>
    <row r="38" spans="1:21" ht="60">
      <c r="A38" s="31">
        <v>31</v>
      </c>
      <c r="B38" s="31"/>
      <c r="C38" s="70" t="s">
        <v>1772</v>
      </c>
      <c r="D38" s="70" t="s">
        <v>1773</v>
      </c>
      <c r="E38" s="359" t="s">
        <v>1774</v>
      </c>
      <c r="F38" s="359" t="s">
        <v>679</v>
      </c>
      <c r="G38" s="70" t="s">
        <v>1630</v>
      </c>
      <c r="H38" s="377" t="s">
        <v>33</v>
      </c>
      <c r="I38" s="377" t="s">
        <v>6</v>
      </c>
      <c r="J38" s="70" t="s">
        <v>1653</v>
      </c>
      <c r="K38" s="31">
        <v>0</v>
      </c>
      <c r="L38" s="378">
        <v>27000</v>
      </c>
      <c r="M38" s="359" t="s">
        <v>2208</v>
      </c>
      <c r="N38" s="31">
        <v>30000</v>
      </c>
      <c r="O38" s="31">
        <v>20</v>
      </c>
      <c r="P38" s="31">
        <v>30000</v>
      </c>
      <c r="Q38" s="31" t="s">
        <v>2185</v>
      </c>
      <c r="R38" s="31">
        <v>20</v>
      </c>
      <c r="S38" s="172" t="s">
        <v>1775</v>
      </c>
      <c r="T38" s="172" t="s">
        <v>1776</v>
      </c>
      <c r="U38" s="379" t="s">
        <v>2247</v>
      </c>
    </row>
    <row r="39" spans="1:21" ht="45">
      <c r="A39" s="31">
        <v>32</v>
      </c>
      <c r="B39" s="31"/>
      <c r="C39" s="70" t="s">
        <v>1782</v>
      </c>
      <c r="D39" s="70" t="s">
        <v>1783</v>
      </c>
      <c r="E39" s="359" t="s">
        <v>1784</v>
      </c>
      <c r="F39" s="359" t="s">
        <v>679</v>
      </c>
      <c r="G39" s="70" t="s">
        <v>1630</v>
      </c>
      <c r="H39" s="377" t="s">
        <v>33</v>
      </c>
      <c r="I39" s="377" t="s">
        <v>5</v>
      </c>
      <c r="J39" s="70" t="s">
        <v>1631</v>
      </c>
      <c r="K39" s="31">
        <v>0</v>
      </c>
      <c r="L39" s="378">
        <v>13500</v>
      </c>
      <c r="M39" s="359" t="s">
        <v>2208</v>
      </c>
      <c r="N39" s="31">
        <v>15000</v>
      </c>
      <c r="O39" s="31">
        <v>20</v>
      </c>
      <c r="P39" s="31">
        <v>15000</v>
      </c>
      <c r="Q39" s="31" t="s">
        <v>2185</v>
      </c>
      <c r="R39" s="31">
        <v>20</v>
      </c>
      <c r="S39" s="172" t="s">
        <v>1785</v>
      </c>
      <c r="T39" s="172" t="s">
        <v>1786</v>
      </c>
      <c r="U39" s="379" t="s">
        <v>2248</v>
      </c>
    </row>
    <row r="40" spans="1:21" ht="60">
      <c r="A40" s="31">
        <v>33</v>
      </c>
      <c r="B40" s="31"/>
      <c r="C40" s="70" t="s">
        <v>1791</v>
      </c>
      <c r="D40" s="70" t="s">
        <v>1792</v>
      </c>
      <c r="E40" s="359" t="s">
        <v>1754</v>
      </c>
      <c r="F40" s="359" t="s">
        <v>679</v>
      </c>
      <c r="G40" s="70" t="s">
        <v>1630</v>
      </c>
      <c r="H40" s="377" t="s">
        <v>85</v>
      </c>
      <c r="I40" s="377" t="s">
        <v>6</v>
      </c>
      <c r="J40" s="70" t="s">
        <v>1653</v>
      </c>
      <c r="K40" s="31">
        <v>0</v>
      </c>
      <c r="L40" s="378">
        <v>13500</v>
      </c>
      <c r="M40" s="359" t="s">
        <v>2208</v>
      </c>
      <c r="N40" s="31">
        <v>15000</v>
      </c>
      <c r="O40" s="31">
        <v>20</v>
      </c>
      <c r="P40" s="31">
        <v>15000</v>
      </c>
      <c r="Q40" s="31" t="s">
        <v>2185</v>
      </c>
      <c r="R40" s="31">
        <v>20</v>
      </c>
      <c r="S40" s="172" t="s">
        <v>2249</v>
      </c>
      <c r="T40" s="172" t="s">
        <v>1794</v>
      </c>
      <c r="U40" s="379" t="s">
        <v>2250</v>
      </c>
    </row>
    <row r="41" spans="1:21" ht="75">
      <c r="A41" s="31">
        <v>34</v>
      </c>
      <c r="B41" s="31"/>
      <c r="C41" s="70" t="s">
        <v>1795</v>
      </c>
      <c r="D41" s="70" t="s">
        <v>1796</v>
      </c>
      <c r="E41" s="359" t="s">
        <v>1797</v>
      </c>
      <c r="F41" s="359" t="s">
        <v>679</v>
      </c>
      <c r="G41" s="70" t="s">
        <v>1630</v>
      </c>
      <c r="H41" s="377" t="s">
        <v>85</v>
      </c>
      <c r="I41" s="377" t="s">
        <v>6</v>
      </c>
      <c r="J41" s="70" t="s">
        <v>1798</v>
      </c>
      <c r="K41" s="31">
        <v>0</v>
      </c>
      <c r="L41" s="378">
        <v>13500</v>
      </c>
      <c r="M41" s="359" t="s">
        <v>2208</v>
      </c>
      <c r="N41" s="31">
        <v>15000</v>
      </c>
      <c r="O41" s="31">
        <v>20</v>
      </c>
      <c r="P41" s="31">
        <v>15000</v>
      </c>
      <c r="Q41" s="31" t="s">
        <v>2185</v>
      </c>
      <c r="R41" s="31">
        <v>20</v>
      </c>
      <c r="S41" s="172" t="s">
        <v>1799</v>
      </c>
      <c r="T41" s="172" t="s">
        <v>1800</v>
      </c>
      <c r="U41" s="379" t="s">
        <v>2251</v>
      </c>
    </row>
    <row r="42" spans="1:21" ht="60">
      <c r="A42" s="31">
        <v>35</v>
      </c>
      <c r="B42" s="31"/>
      <c r="C42" s="70" t="s">
        <v>1801</v>
      </c>
      <c r="D42" s="70" t="s">
        <v>1802</v>
      </c>
      <c r="E42" s="70" t="s">
        <v>1765</v>
      </c>
      <c r="F42" s="359" t="s">
        <v>679</v>
      </c>
      <c r="G42" s="70" t="s">
        <v>1630</v>
      </c>
      <c r="H42" s="377" t="s">
        <v>33</v>
      </c>
      <c r="I42" s="377" t="s">
        <v>6</v>
      </c>
      <c r="J42" s="70" t="s">
        <v>1653</v>
      </c>
      <c r="K42" s="31">
        <v>0</v>
      </c>
      <c r="L42" s="378">
        <v>13500</v>
      </c>
      <c r="M42" s="359" t="s">
        <v>2208</v>
      </c>
      <c r="N42" s="31">
        <v>15000</v>
      </c>
      <c r="O42" s="31">
        <v>20</v>
      </c>
      <c r="P42" s="31">
        <v>15000</v>
      </c>
      <c r="Q42" s="31" t="s">
        <v>2185</v>
      </c>
      <c r="R42" s="31">
        <v>20</v>
      </c>
      <c r="S42" s="172" t="s">
        <v>1803</v>
      </c>
      <c r="T42" s="172" t="s">
        <v>1804</v>
      </c>
      <c r="U42" s="379" t="s">
        <v>2252</v>
      </c>
    </row>
    <row r="43" spans="1:21" ht="60">
      <c r="A43" s="31">
        <v>36</v>
      </c>
      <c r="B43" s="31"/>
      <c r="C43" s="70" t="s">
        <v>1805</v>
      </c>
      <c r="D43" s="70" t="s">
        <v>1806</v>
      </c>
      <c r="E43" s="70" t="s">
        <v>1765</v>
      </c>
      <c r="F43" s="359" t="s">
        <v>679</v>
      </c>
      <c r="G43" s="70" t="s">
        <v>1630</v>
      </c>
      <c r="H43" s="377" t="s">
        <v>33</v>
      </c>
      <c r="I43" s="377" t="s">
        <v>6</v>
      </c>
      <c r="J43" s="70" t="s">
        <v>1653</v>
      </c>
      <c r="K43" s="31">
        <v>0</v>
      </c>
      <c r="L43" s="378">
        <v>27000</v>
      </c>
      <c r="M43" s="359" t="s">
        <v>2208</v>
      </c>
      <c r="N43" s="31">
        <v>30000</v>
      </c>
      <c r="O43" s="31">
        <v>20</v>
      </c>
      <c r="P43" s="31">
        <v>30000</v>
      </c>
      <c r="Q43" s="31" t="s">
        <v>2185</v>
      </c>
      <c r="R43" s="31">
        <v>20</v>
      </c>
      <c r="S43" s="172" t="s">
        <v>1807</v>
      </c>
      <c r="T43" s="172" t="s">
        <v>1808</v>
      </c>
      <c r="U43" s="379" t="s">
        <v>2253</v>
      </c>
    </row>
    <row r="44" spans="1:21" ht="75">
      <c r="A44" s="31">
        <v>37</v>
      </c>
      <c r="B44" s="31"/>
      <c r="C44" s="70" t="s">
        <v>1809</v>
      </c>
      <c r="D44" s="70" t="s">
        <v>1197</v>
      </c>
      <c r="E44" s="359" t="s">
        <v>1797</v>
      </c>
      <c r="F44" s="359" t="s">
        <v>679</v>
      </c>
      <c r="G44" s="70" t="s">
        <v>1630</v>
      </c>
      <c r="H44" s="377" t="s">
        <v>33</v>
      </c>
      <c r="I44" s="377" t="s">
        <v>6</v>
      </c>
      <c r="J44" s="70" t="s">
        <v>1631</v>
      </c>
      <c r="K44" s="31">
        <v>0</v>
      </c>
      <c r="L44" s="378">
        <v>27000</v>
      </c>
      <c r="M44" s="359" t="s">
        <v>2208</v>
      </c>
      <c r="N44" s="31">
        <v>30000</v>
      </c>
      <c r="O44" s="31">
        <v>20</v>
      </c>
      <c r="P44" s="31">
        <v>30000</v>
      </c>
      <c r="Q44" s="31" t="s">
        <v>2185</v>
      </c>
      <c r="R44" s="31">
        <v>20</v>
      </c>
      <c r="S44" s="172" t="s">
        <v>1810</v>
      </c>
      <c r="T44" s="172" t="s">
        <v>1811</v>
      </c>
      <c r="U44" s="379" t="s">
        <v>2254</v>
      </c>
    </row>
    <row r="45" spans="1:21" ht="60">
      <c r="A45" s="31">
        <v>38</v>
      </c>
      <c r="B45" s="31"/>
      <c r="C45" s="70" t="s">
        <v>1812</v>
      </c>
      <c r="D45" s="70" t="s">
        <v>1813</v>
      </c>
      <c r="E45" s="359" t="s">
        <v>1814</v>
      </c>
      <c r="F45" s="359" t="s">
        <v>679</v>
      </c>
      <c r="G45" s="70" t="s">
        <v>1630</v>
      </c>
      <c r="H45" s="377" t="s">
        <v>85</v>
      </c>
      <c r="I45" s="377" t="s">
        <v>6</v>
      </c>
      <c r="J45" s="70" t="s">
        <v>1653</v>
      </c>
      <c r="K45" s="31">
        <v>0</v>
      </c>
      <c r="L45" s="378">
        <v>27000</v>
      </c>
      <c r="M45" s="359" t="s">
        <v>2208</v>
      </c>
      <c r="N45" s="31">
        <v>30000</v>
      </c>
      <c r="O45" s="31">
        <v>20</v>
      </c>
      <c r="P45" s="31">
        <v>30000</v>
      </c>
      <c r="Q45" s="31" t="s">
        <v>2185</v>
      </c>
      <c r="R45" s="31">
        <v>20</v>
      </c>
      <c r="S45" s="172" t="s">
        <v>1815</v>
      </c>
      <c r="T45" s="172" t="s">
        <v>1816</v>
      </c>
      <c r="U45" s="379" t="s">
        <v>2255</v>
      </c>
    </row>
    <row r="46" spans="1:21" ht="75">
      <c r="A46" s="31">
        <v>39</v>
      </c>
      <c r="B46" s="31"/>
      <c r="C46" s="70" t="s">
        <v>1817</v>
      </c>
      <c r="D46" s="70" t="s">
        <v>1818</v>
      </c>
      <c r="E46" s="70" t="s">
        <v>1819</v>
      </c>
      <c r="F46" s="359" t="s">
        <v>679</v>
      </c>
      <c r="G46" s="70" t="s">
        <v>1630</v>
      </c>
      <c r="H46" s="377" t="s">
        <v>33</v>
      </c>
      <c r="I46" s="377" t="s">
        <v>6</v>
      </c>
      <c r="J46" s="70" t="s">
        <v>1653</v>
      </c>
      <c r="K46" s="31">
        <v>0</v>
      </c>
      <c r="L46" s="378">
        <v>27000</v>
      </c>
      <c r="M46" s="359" t="s">
        <v>2208</v>
      </c>
      <c r="N46" s="31">
        <v>30000</v>
      </c>
      <c r="O46" s="31">
        <v>20</v>
      </c>
      <c r="P46" s="31">
        <v>30000</v>
      </c>
      <c r="Q46" s="31" t="s">
        <v>2185</v>
      </c>
      <c r="R46" s="31">
        <v>20</v>
      </c>
      <c r="S46" s="172" t="s">
        <v>2256</v>
      </c>
      <c r="T46" s="172" t="s">
        <v>1821</v>
      </c>
      <c r="U46" s="379" t="s">
        <v>2257</v>
      </c>
    </row>
    <row r="47" spans="1:21" ht="60">
      <c r="A47" s="31">
        <v>40</v>
      </c>
      <c r="B47" s="31"/>
      <c r="C47" s="70" t="s">
        <v>1822</v>
      </c>
      <c r="D47" s="70" t="s">
        <v>1823</v>
      </c>
      <c r="E47" s="70" t="s">
        <v>1765</v>
      </c>
      <c r="F47" s="359" t="s">
        <v>679</v>
      </c>
      <c r="G47" s="70" t="s">
        <v>1630</v>
      </c>
      <c r="H47" s="377" t="s">
        <v>33</v>
      </c>
      <c r="I47" s="377" t="s">
        <v>6</v>
      </c>
      <c r="J47" s="70" t="s">
        <v>1653</v>
      </c>
      <c r="K47" s="31">
        <v>0</v>
      </c>
      <c r="L47" s="378">
        <v>27000</v>
      </c>
      <c r="M47" s="359" t="s">
        <v>2208</v>
      </c>
      <c r="N47" s="31">
        <v>30000</v>
      </c>
      <c r="O47" s="31">
        <v>20</v>
      </c>
      <c r="P47" s="31">
        <v>30000</v>
      </c>
      <c r="Q47" s="31" t="s">
        <v>2185</v>
      </c>
      <c r="R47" s="31">
        <v>20</v>
      </c>
      <c r="S47" s="172" t="s">
        <v>1824</v>
      </c>
      <c r="T47" s="172" t="s">
        <v>1825</v>
      </c>
      <c r="U47" s="379" t="s">
        <v>2258</v>
      </c>
    </row>
    <row r="48" spans="1:21" ht="60">
      <c r="A48" s="31">
        <v>41</v>
      </c>
      <c r="B48" s="31"/>
      <c r="C48" s="70" t="s">
        <v>1826</v>
      </c>
      <c r="D48" s="70" t="s">
        <v>1827</v>
      </c>
      <c r="E48" s="70" t="s">
        <v>1765</v>
      </c>
      <c r="F48" s="359" t="s">
        <v>679</v>
      </c>
      <c r="G48" s="70" t="s">
        <v>1630</v>
      </c>
      <c r="H48" s="377" t="s">
        <v>33</v>
      </c>
      <c r="I48" s="377" t="s">
        <v>6</v>
      </c>
      <c r="J48" s="70" t="s">
        <v>1653</v>
      </c>
      <c r="K48" s="31">
        <v>0</v>
      </c>
      <c r="L48" s="378">
        <v>27000</v>
      </c>
      <c r="M48" s="359" t="s">
        <v>2208</v>
      </c>
      <c r="N48" s="31">
        <v>30000</v>
      </c>
      <c r="O48" s="31">
        <v>20</v>
      </c>
      <c r="P48" s="31">
        <v>30000</v>
      </c>
      <c r="Q48" s="31" t="s">
        <v>2185</v>
      </c>
      <c r="R48" s="31">
        <v>20</v>
      </c>
      <c r="S48" s="172" t="s">
        <v>1828</v>
      </c>
      <c r="T48" s="172" t="s">
        <v>1829</v>
      </c>
      <c r="U48" s="379" t="s">
        <v>2259</v>
      </c>
    </row>
    <row r="49" spans="1:21" ht="75">
      <c r="A49" s="31">
        <v>42</v>
      </c>
      <c r="B49" s="31"/>
      <c r="C49" s="70" t="s">
        <v>1834</v>
      </c>
      <c r="D49" s="70" t="s">
        <v>1835</v>
      </c>
      <c r="E49" s="359" t="s">
        <v>1797</v>
      </c>
      <c r="F49" s="359" t="s">
        <v>679</v>
      </c>
      <c r="G49" s="70" t="s">
        <v>1630</v>
      </c>
      <c r="H49" s="377" t="s">
        <v>33</v>
      </c>
      <c r="I49" s="377" t="s">
        <v>6</v>
      </c>
      <c r="J49" s="70" t="s">
        <v>1653</v>
      </c>
      <c r="K49" s="31">
        <v>0</v>
      </c>
      <c r="L49" s="378">
        <v>27000</v>
      </c>
      <c r="M49" s="359" t="s">
        <v>2208</v>
      </c>
      <c r="N49" s="31">
        <v>30000</v>
      </c>
      <c r="O49" s="31">
        <v>20</v>
      </c>
      <c r="P49" s="31">
        <v>30000</v>
      </c>
      <c r="Q49" s="31" t="s">
        <v>2185</v>
      </c>
      <c r="R49" s="31">
        <v>20</v>
      </c>
      <c r="S49" s="172" t="s">
        <v>1836</v>
      </c>
      <c r="T49" s="172" t="s">
        <v>1837</v>
      </c>
      <c r="U49" s="379" t="s">
        <v>2260</v>
      </c>
    </row>
    <row r="50" spans="1:21" ht="60">
      <c r="A50" s="31">
        <v>43</v>
      </c>
      <c r="B50" s="31"/>
      <c r="C50" s="70" t="s">
        <v>1838</v>
      </c>
      <c r="D50" s="70" t="s">
        <v>792</v>
      </c>
      <c r="E50" s="359" t="s">
        <v>1839</v>
      </c>
      <c r="F50" s="359" t="s">
        <v>679</v>
      </c>
      <c r="G50" s="70" t="s">
        <v>1630</v>
      </c>
      <c r="H50" s="377" t="s">
        <v>85</v>
      </c>
      <c r="I50" s="377" t="s">
        <v>6</v>
      </c>
      <c r="J50" s="70" t="s">
        <v>1653</v>
      </c>
      <c r="K50" s="31">
        <v>0</v>
      </c>
      <c r="L50" s="378">
        <v>27000</v>
      </c>
      <c r="M50" s="359" t="s">
        <v>2208</v>
      </c>
      <c r="N50" s="31">
        <v>30000</v>
      </c>
      <c r="O50" s="31">
        <v>20</v>
      </c>
      <c r="P50" s="31">
        <v>30000</v>
      </c>
      <c r="Q50" s="31" t="s">
        <v>2185</v>
      </c>
      <c r="R50" s="31">
        <v>20</v>
      </c>
      <c r="S50" s="172" t="s">
        <v>1840</v>
      </c>
      <c r="T50" s="172" t="s">
        <v>1841</v>
      </c>
      <c r="U50" s="379" t="s">
        <v>2261</v>
      </c>
    </row>
    <row r="51" spans="1:21" ht="60">
      <c r="A51" s="31">
        <v>44</v>
      </c>
      <c r="B51" s="31"/>
      <c r="C51" s="70" t="s">
        <v>1842</v>
      </c>
      <c r="D51" s="70" t="s">
        <v>1843</v>
      </c>
      <c r="E51" s="70" t="s">
        <v>1844</v>
      </c>
      <c r="F51" s="359" t="s">
        <v>679</v>
      </c>
      <c r="G51" s="70" t="s">
        <v>1630</v>
      </c>
      <c r="H51" s="377" t="s">
        <v>33</v>
      </c>
      <c r="I51" s="377" t="s">
        <v>6</v>
      </c>
      <c r="J51" s="70" t="s">
        <v>1631</v>
      </c>
      <c r="K51" s="31">
        <v>0</v>
      </c>
      <c r="L51" s="378">
        <v>27000</v>
      </c>
      <c r="M51" s="359" t="s">
        <v>2208</v>
      </c>
      <c r="N51" s="31">
        <v>30000</v>
      </c>
      <c r="O51" s="31">
        <v>20</v>
      </c>
      <c r="P51" s="31">
        <v>30000</v>
      </c>
      <c r="Q51" s="31" t="s">
        <v>2185</v>
      </c>
      <c r="R51" s="31">
        <v>20</v>
      </c>
      <c r="S51" s="172" t="s">
        <v>1845</v>
      </c>
      <c r="T51" s="172" t="s">
        <v>1846</v>
      </c>
      <c r="U51" s="379" t="s">
        <v>2262</v>
      </c>
    </row>
    <row r="52" spans="1:21" ht="75">
      <c r="A52" s="31">
        <v>45</v>
      </c>
      <c r="B52" s="31"/>
      <c r="C52" s="70" t="s">
        <v>1852</v>
      </c>
      <c r="D52" s="70" t="s">
        <v>1853</v>
      </c>
      <c r="E52" s="70" t="s">
        <v>1854</v>
      </c>
      <c r="F52" s="359" t="s">
        <v>679</v>
      </c>
      <c r="G52" s="70" t="s">
        <v>1630</v>
      </c>
      <c r="H52" s="377" t="s">
        <v>33</v>
      </c>
      <c r="I52" s="377" t="s">
        <v>5</v>
      </c>
      <c r="J52" s="70" t="s">
        <v>1855</v>
      </c>
      <c r="K52" s="31">
        <v>0</v>
      </c>
      <c r="L52" s="378">
        <v>27000</v>
      </c>
      <c r="M52" s="359" t="s">
        <v>2208</v>
      </c>
      <c r="N52" s="31">
        <v>30000</v>
      </c>
      <c r="O52" s="31">
        <v>20</v>
      </c>
      <c r="P52" s="31">
        <v>30000</v>
      </c>
      <c r="Q52" s="31" t="s">
        <v>2185</v>
      </c>
      <c r="R52" s="31">
        <v>20</v>
      </c>
      <c r="S52" s="172" t="s">
        <v>1856</v>
      </c>
      <c r="T52" s="172" t="s">
        <v>1857</v>
      </c>
      <c r="U52" s="379" t="s">
        <v>2263</v>
      </c>
    </row>
    <row r="53" spans="1:21" ht="75">
      <c r="A53" s="31">
        <v>46</v>
      </c>
      <c r="B53" s="31"/>
      <c r="C53" s="70" t="s">
        <v>1858</v>
      </c>
      <c r="D53" s="70" t="s">
        <v>1859</v>
      </c>
      <c r="E53" s="70" t="s">
        <v>1854</v>
      </c>
      <c r="F53" s="359" t="s">
        <v>679</v>
      </c>
      <c r="G53" s="70" t="s">
        <v>1630</v>
      </c>
      <c r="H53" s="377" t="s">
        <v>33</v>
      </c>
      <c r="I53" s="377" t="s">
        <v>5</v>
      </c>
      <c r="J53" s="70" t="s">
        <v>1860</v>
      </c>
      <c r="K53" s="31">
        <v>0</v>
      </c>
      <c r="L53" s="378">
        <v>13500</v>
      </c>
      <c r="M53" s="359" t="s">
        <v>2208</v>
      </c>
      <c r="N53" s="31">
        <v>15000</v>
      </c>
      <c r="O53" s="31">
        <v>20</v>
      </c>
      <c r="P53" s="31">
        <v>15000</v>
      </c>
      <c r="Q53" s="31" t="s">
        <v>2185</v>
      </c>
      <c r="R53" s="31">
        <v>20</v>
      </c>
      <c r="S53" s="172" t="s">
        <v>1861</v>
      </c>
      <c r="T53" s="379" t="s">
        <v>1862</v>
      </c>
      <c r="U53" s="379" t="s">
        <v>2264</v>
      </c>
    </row>
    <row r="54" spans="1:21" ht="75">
      <c r="A54" s="31">
        <v>47</v>
      </c>
      <c r="B54" s="31"/>
      <c r="C54" s="70" t="s">
        <v>1677</v>
      </c>
      <c r="D54" s="70" t="s">
        <v>940</v>
      </c>
      <c r="E54" s="70" t="s">
        <v>1863</v>
      </c>
      <c r="F54" s="359" t="s">
        <v>679</v>
      </c>
      <c r="G54" s="70" t="s">
        <v>1630</v>
      </c>
      <c r="H54" s="377" t="s">
        <v>33</v>
      </c>
      <c r="I54" s="377" t="s">
        <v>5</v>
      </c>
      <c r="J54" s="70" t="s">
        <v>1864</v>
      </c>
      <c r="K54" s="31">
        <v>0</v>
      </c>
      <c r="L54" s="378">
        <v>27000</v>
      </c>
      <c r="M54" s="359" t="s">
        <v>2208</v>
      </c>
      <c r="N54" s="31">
        <v>30000</v>
      </c>
      <c r="O54" s="31">
        <v>20</v>
      </c>
      <c r="P54" s="31">
        <v>30000</v>
      </c>
      <c r="Q54" s="31" t="s">
        <v>2185</v>
      </c>
      <c r="R54" s="31">
        <v>20</v>
      </c>
      <c r="S54" s="172" t="s">
        <v>1865</v>
      </c>
      <c r="T54" s="172" t="s">
        <v>1866</v>
      </c>
      <c r="U54" s="379" t="s">
        <v>2265</v>
      </c>
    </row>
    <row r="55" spans="1:21" ht="75">
      <c r="A55" s="31">
        <v>48</v>
      </c>
      <c r="B55" s="31"/>
      <c r="C55" s="70" t="s">
        <v>1867</v>
      </c>
      <c r="D55" s="70" t="s">
        <v>1868</v>
      </c>
      <c r="E55" s="70" t="s">
        <v>1863</v>
      </c>
      <c r="F55" s="359" t="s">
        <v>679</v>
      </c>
      <c r="G55" s="70" t="s">
        <v>1630</v>
      </c>
      <c r="H55" s="377" t="s">
        <v>33</v>
      </c>
      <c r="I55" s="377" t="s">
        <v>5</v>
      </c>
      <c r="J55" s="70" t="s">
        <v>1855</v>
      </c>
      <c r="K55" s="31">
        <v>0</v>
      </c>
      <c r="L55" s="378">
        <v>27000</v>
      </c>
      <c r="M55" s="359" t="s">
        <v>2208</v>
      </c>
      <c r="N55" s="31">
        <v>30000</v>
      </c>
      <c r="O55" s="31">
        <v>20</v>
      </c>
      <c r="P55" s="31">
        <v>30000</v>
      </c>
      <c r="Q55" s="31" t="s">
        <v>2185</v>
      </c>
      <c r="R55" s="31">
        <v>20</v>
      </c>
      <c r="S55" s="172" t="s">
        <v>2266</v>
      </c>
      <c r="T55" s="172" t="s">
        <v>1869</v>
      </c>
      <c r="U55" s="379" t="s">
        <v>2267</v>
      </c>
    </row>
    <row r="56" spans="1:21" ht="60">
      <c r="A56" s="31">
        <v>49</v>
      </c>
      <c r="B56" s="31"/>
      <c r="C56" s="70" t="s">
        <v>1873</v>
      </c>
      <c r="D56" s="70" t="s">
        <v>1874</v>
      </c>
      <c r="E56" s="70" t="s">
        <v>1875</v>
      </c>
      <c r="F56" s="359" t="s">
        <v>679</v>
      </c>
      <c r="G56" s="70" t="s">
        <v>1630</v>
      </c>
      <c r="H56" s="377" t="s">
        <v>85</v>
      </c>
      <c r="I56" s="377" t="s">
        <v>6</v>
      </c>
      <c r="J56" s="70" t="s">
        <v>1653</v>
      </c>
      <c r="K56" s="31">
        <v>0</v>
      </c>
      <c r="L56" s="378">
        <v>27000</v>
      </c>
      <c r="M56" s="359" t="s">
        <v>2208</v>
      </c>
      <c r="N56" s="31">
        <v>30000</v>
      </c>
      <c r="O56" s="31">
        <v>20</v>
      </c>
      <c r="P56" s="31">
        <v>30000</v>
      </c>
      <c r="Q56" s="31" t="s">
        <v>2185</v>
      </c>
      <c r="R56" s="31">
        <v>20</v>
      </c>
      <c r="S56" s="172" t="s">
        <v>1876</v>
      </c>
      <c r="T56" s="172" t="s">
        <v>1877</v>
      </c>
      <c r="U56" s="379" t="s">
        <v>2268</v>
      </c>
    </row>
    <row r="57" spans="1:21" ht="60">
      <c r="A57" s="31">
        <v>50</v>
      </c>
      <c r="B57" s="31"/>
      <c r="C57" s="70" t="s">
        <v>2269</v>
      </c>
      <c r="D57" s="70" t="s">
        <v>1901</v>
      </c>
      <c r="E57" s="70" t="s">
        <v>1765</v>
      </c>
      <c r="F57" s="359" t="s">
        <v>679</v>
      </c>
      <c r="G57" s="70" t="s">
        <v>1630</v>
      </c>
      <c r="H57" s="377" t="s">
        <v>85</v>
      </c>
      <c r="I57" s="377" t="s">
        <v>6</v>
      </c>
      <c r="J57" s="70" t="s">
        <v>1653</v>
      </c>
      <c r="K57" s="31">
        <v>0</v>
      </c>
      <c r="L57" s="378">
        <v>27000</v>
      </c>
      <c r="M57" s="359" t="s">
        <v>2208</v>
      </c>
      <c r="N57" s="31">
        <v>30000</v>
      </c>
      <c r="O57" s="31">
        <v>20</v>
      </c>
      <c r="P57" s="31">
        <v>30000</v>
      </c>
      <c r="Q57" s="31" t="s">
        <v>2185</v>
      </c>
      <c r="R57" s="31">
        <v>20</v>
      </c>
      <c r="S57" s="172" t="s">
        <v>1902</v>
      </c>
      <c r="T57" s="172" t="s">
        <v>1903</v>
      </c>
      <c r="U57" s="379" t="s">
        <v>2270</v>
      </c>
    </row>
    <row r="58" spans="1:21" ht="75">
      <c r="A58" s="31">
        <v>51</v>
      </c>
      <c r="B58" s="31"/>
      <c r="C58" s="70" t="s">
        <v>1895</v>
      </c>
      <c r="D58" s="70" t="s">
        <v>1896</v>
      </c>
      <c r="E58" s="70" t="s">
        <v>1897</v>
      </c>
      <c r="F58" s="359" t="s">
        <v>679</v>
      </c>
      <c r="G58" s="70" t="s">
        <v>1630</v>
      </c>
      <c r="H58" s="377" t="s">
        <v>85</v>
      </c>
      <c r="I58" s="377" t="s">
        <v>6</v>
      </c>
      <c r="J58" s="70" t="s">
        <v>1653</v>
      </c>
      <c r="K58" s="31">
        <v>0</v>
      </c>
      <c r="L58" s="378">
        <v>27000</v>
      </c>
      <c r="M58" s="359" t="s">
        <v>2208</v>
      </c>
      <c r="N58" s="31">
        <v>30000</v>
      </c>
      <c r="O58" s="31">
        <v>20</v>
      </c>
      <c r="P58" s="31">
        <v>30000</v>
      </c>
      <c r="Q58" s="31" t="s">
        <v>2185</v>
      </c>
      <c r="R58" s="31">
        <v>20</v>
      </c>
      <c r="S58" s="172" t="s">
        <v>1898</v>
      </c>
      <c r="T58" s="379" t="s">
        <v>1899</v>
      </c>
      <c r="U58" s="379" t="s">
        <v>2271</v>
      </c>
    </row>
    <row r="59" spans="1:21" ht="75">
      <c r="A59" s="31">
        <v>52</v>
      </c>
      <c r="B59" s="31"/>
      <c r="C59" s="70" t="s">
        <v>2055</v>
      </c>
      <c r="D59" s="70" t="s">
        <v>2056</v>
      </c>
      <c r="E59" s="70" t="s">
        <v>2057</v>
      </c>
      <c r="F59" s="359" t="s">
        <v>679</v>
      </c>
      <c r="G59" s="359" t="s">
        <v>1630</v>
      </c>
      <c r="H59" s="377" t="s">
        <v>33</v>
      </c>
      <c r="I59" s="377" t="s">
        <v>6</v>
      </c>
      <c r="J59" s="359" t="s">
        <v>2052</v>
      </c>
      <c r="K59" s="31">
        <v>0</v>
      </c>
      <c r="L59" s="378">
        <v>13500</v>
      </c>
      <c r="M59" s="359" t="s">
        <v>2208</v>
      </c>
      <c r="N59" s="31">
        <v>15000</v>
      </c>
      <c r="O59" s="31">
        <v>20</v>
      </c>
      <c r="P59" s="31">
        <v>15000</v>
      </c>
      <c r="Q59" s="31" t="s">
        <v>2185</v>
      </c>
      <c r="R59" s="31">
        <v>20</v>
      </c>
      <c r="S59" s="172" t="s">
        <v>2058</v>
      </c>
      <c r="T59" s="379" t="s">
        <v>2059</v>
      </c>
      <c r="U59" s="379" t="s">
        <v>2272</v>
      </c>
    </row>
    <row r="60" spans="1:21" ht="75">
      <c r="A60" s="31">
        <v>53</v>
      </c>
      <c r="B60" s="31"/>
      <c r="C60" s="70" t="s">
        <v>2060</v>
      </c>
      <c r="D60" s="70" t="s">
        <v>732</v>
      </c>
      <c r="E60" s="70" t="s">
        <v>2061</v>
      </c>
      <c r="F60" s="359" t="s">
        <v>679</v>
      </c>
      <c r="G60" s="359" t="s">
        <v>1630</v>
      </c>
      <c r="H60" s="377" t="s">
        <v>85</v>
      </c>
      <c r="I60" s="377" t="s">
        <v>6</v>
      </c>
      <c r="J60" s="70" t="s">
        <v>739</v>
      </c>
      <c r="K60" s="31">
        <v>0</v>
      </c>
      <c r="L60" s="378">
        <v>54000</v>
      </c>
      <c r="M60" s="359" t="s">
        <v>2208</v>
      </c>
      <c r="N60" s="31">
        <v>60000</v>
      </c>
      <c r="O60" s="31">
        <v>20</v>
      </c>
      <c r="P60" s="31">
        <v>60000</v>
      </c>
      <c r="Q60" s="31" t="s">
        <v>2185</v>
      </c>
      <c r="R60" s="31">
        <v>20</v>
      </c>
      <c r="S60" s="172" t="s">
        <v>2062</v>
      </c>
      <c r="T60" s="379" t="s">
        <v>2063</v>
      </c>
      <c r="U60" s="379" t="s">
        <v>2273</v>
      </c>
    </row>
    <row r="61" spans="1:21" ht="60">
      <c r="A61" s="31">
        <v>54</v>
      </c>
      <c r="B61" s="31"/>
      <c r="C61" s="70" t="s">
        <v>2064</v>
      </c>
      <c r="D61" s="70" t="s">
        <v>2065</v>
      </c>
      <c r="E61" s="70" t="s">
        <v>2066</v>
      </c>
      <c r="F61" s="359" t="s">
        <v>679</v>
      </c>
      <c r="G61" s="359" t="s">
        <v>1630</v>
      </c>
      <c r="H61" s="377" t="s">
        <v>33</v>
      </c>
      <c r="I61" s="377" t="s">
        <v>6</v>
      </c>
      <c r="J61" s="70" t="s">
        <v>2067</v>
      </c>
      <c r="K61" s="31">
        <v>0</v>
      </c>
      <c r="L61" s="378">
        <v>81000</v>
      </c>
      <c r="M61" s="359" t="s">
        <v>2208</v>
      </c>
      <c r="N61" s="31">
        <v>90000</v>
      </c>
      <c r="O61" s="31">
        <v>20</v>
      </c>
      <c r="P61" s="31">
        <v>90000</v>
      </c>
      <c r="Q61" s="31" t="s">
        <v>2185</v>
      </c>
      <c r="R61" s="31">
        <v>20</v>
      </c>
      <c r="S61" s="172" t="s">
        <v>2068</v>
      </c>
      <c r="T61" s="172" t="s">
        <v>2069</v>
      </c>
      <c r="U61" s="379" t="s">
        <v>2274</v>
      </c>
    </row>
    <row r="62" spans="1:21" ht="60">
      <c r="A62" s="31">
        <v>55</v>
      </c>
      <c r="B62" s="31"/>
      <c r="C62" s="70" t="s">
        <v>982</v>
      </c>
      <c r="D62" s="70" t="s">
        <v>2064</v>
      </c>
      <c r="E62" s="70" t="s">
        <v>2070</v>
      </c>
      <c r="F62" s="359" t="s">
        <v>679</v>
      </c>
      <c r="G62" s="359" t="s">
        <v>1630</v>
      </c>
      <c r="H62" s="377" t="s">
        <v>33</v>
      </c>
      <c r="I62" s="377" t="s">
        <v>6</v>
      </c>
      <c r="J62" s="70" t="s">
        <v>2035</v>
      </c>
      <c r="K62" s="31">
        <v>0</v>
      </c>
      <c r="L62" s="378">
        <v>54000</v>
      </c>
      <c r="M62" s="359" t="s">
        <v>2208</v>
      </c>
      <c r="N62" s="31">
        <v>60000</v>
      </c>
      <c r="O62" s="31">
        <v>20</v>
      </c>
      <c r="P62" s="31">
        <v>60000</v>
      </c>
      <c r="Q62" s="31" t="s">
        <v>2185</v>
      </c>
      <c r="R62" s="31">
        <v>20</v>
      </c>
      <c r="S62" s="172" t="s">
        <v>2071</v>
      </c>
      <c r="T62" s="172" t="s">
        <v>2072</v>
      </c>
      <c r="U62" s="379" t="s">
        <v>2073</v>
      </c>
    </row>
    <row r="63" spans="1:21" ht="60">
      <c r="A63" s="31">
        <v>56</v>
      </c>
      <c r="B63" s="31"/>
      <c r="C63" s="70" t="s">
        <v>2089</v>
      </c>
      <c r="D63" s="70" t="s">
        <v>2090</v>
      </c>
      <c r="E63" s="70" t="s">
        <v>2070</v>
      </c>
      <c r="F63" s="359" t="s">
        <v>679</v>
      </c>
      <c r="G63" s="359" t="s">
        <v>1630</v>
      </c>
      <c r="H63" s="377" t="s">
        <v>33</v>
      </c>
      <c r="I63" s="377" t="s">
        <v>6</v>
      </c>
      <c r="J63" s="70" t="s">
        <v>2091</v>
      </c>
      <c r="K63" s="31">
        <v>0</v>
      </c>
      <c r="L63" s="378">
        <v>54000</v>
      </c>
      <c r="M63" s="359" t="s">
        <v>2208</v>
      </c>
      <c r="N63" s="31">
        <v>60000</v>
      </c>
      <c r="O63" s="31">
        <v>20</v>
      </c>
      <c r="P63" s="31">
        <v>60000</v>
      </c>
      <c r="Q63" s="31" t="s">
        <v>2185</v>
      </c>
      <c r="R63" s="31">
        <v>20</v>
      </c>
      <c r="S63" s="172" t="s">
        <v>2092</v>
      </c>
      <c r="T63" s="172" t="s">
        <v>2093</v>
      </c>
      <c r="U63" s="379" t="s">
        <v>2275</v>
      </c>
    </row>
    <row r="64" spans="1:21" ht="75">
      <c r="A64" s="31">
        <v>57</v>
      </c>
      <c r="B64" s="31"/>
      <c r="C64" s="70" t="s">
        <v>2094</v>
      </c>
      <c r="D64" s="70" t="s">
        <v>2095</v>
      </c>
      <c r="E64" s="70" t="s">
        <v>1797</v>
      </c>
      <c r="F64" s="359" t="s">
        <v>679</v>
      </c>
      <c r="G64" s="359" t="s">
        <v>1630</v>
      </c>
      <c r="H64" s="377" t="s">
        <v>85</v>
      </c>
      <c r="I64" s="377" t="s">
        <v>6</v>
      </c>
      <c r="J64" s="70" t="s">
        <v>2096</v>
      </c>
      <c r="K64" s="31">
        <v>0</v>
      </c>
      <c r="L64" s="378">
        <v>81000</v>
      </c>
      <c r="M64" s="359" t="s">
        <v>2208</v>
      </c>
      <c r="N64" s="31">
        <v>90000</v>
      </c>
      <c r="O64" s="31">
        <v>20</v>
      </c>
      <c r="P64" s="31">
        <v>90000</v>
      </c>
      <c r="Q64" s="31" t="s">
        <v>2185</v>
      </c>
      <c r="R64" s="31">
        <v>20</v>
      </c>
      <c r="S64" s="172" t="s">
        <v>2097</v>
      </c>
      <c r="T64" s="172" t="s">
        <v>2098</v>
      </c>
      <c r="U64" s="379" t="s">
        <v>2276</v>
      </c>
    </row>
    <row r="65" spans="1:21" ht="90">
      <c r="A65" s="31">
        <v>58</v>
      </c>
      <c r="B65" s="31"/>
      <c r="C65" s="70" t="s">
        <v>1904</v>
      </c>
      <c r="D65" s="70" t="s">
        <v>1905</v>
      </c>
      <c r="E65" s="70" t="s">
        <v>1906</v>
      </c>
      <c r="F65" s="359" t="s">
        <v>679</v>
      </c>
      <c r="G65" s="70" t="s">
        <v>1630</v>
      </c>
      <c r="H65" s="377" t="s">
        <v>33</v>
      </c>
      <c r="I65" s="377" t="s">
        <v>6</v>
      </c>
      <c r="J65" s="70" t="s">
        <v>1907</v>
      </c>
      <c r="K65" s="31">
        <v>0</v>
      </c>
      <c r="L65" s="378">
        <v>13500</v>
      </c>
      <c r="M65" s="359" t="s">
        <v>2208</v>
      </c>
      <c r="N65" s="31">
        <v>15000</v>
      </c>
      <c r="O65" s="31">
        <v>20</v>
      </c>
      <c r="P65" s="31">
        <v>15000</v>
      </c>
      <c r="Q65" s="31" t="s">
        <v>2185</v>
      </c>
      <c r="R65" s="31">
        <v>20</v>
      </c>
      <c r="S65" s="172" t="s">
        <v>1908</v>
      </c>
      <c r="T65" s="172" t="s">
        <v>1909</v>
      </c>
      <c r="U65" s="379" t="s">
        <v>2277</v>
      </c>
    </row>
    <row r="66" spans="1:21" ht="45">
      <c r="A66" s="31">
        <v>59</v>
      </c>
      <c r="B66" s="31"/>
      <c r="C66" s="70" t="s">
        <v>1910</v>
      </c>
      <c r="D66" s="70" t="s">
        <v>1911</v>
      </c>
      <c r="E66" s="359" t="s">
        <v>1912</v>
      </c>
      <c r="F66" s="359" t="s">
        <v>679</v>
      </c>
      <c r="G66" s="70" t="s">
        <v>1630</v>
      </c>
      <c r="H66" s="377" t="s">
        <v>33</v>
      </c>
      <c r="I66" s="377" t="s">
        <v>6</v>
      </c>
      <c r="J66" s="70" t="s">
        <v>1631</v>
      </c>
      <c r="K66" s="31">
        <v>0</v>
      </c>
      <c r="L66" s="378">
        <v>13500</v>
      </c>
      <c r="M66" s="359" t="s">
        <v>2208</v>
      </c>
      <c r="N66" s="31">
        <v>15000</v>
      </c>
      <c r="O66" s="31">
        <v>20</v>
      </c>
      <c r="P66" s="31">
        <v>15000</v>
      </c>
      <c r="Q66" s="31" t="s">
        <v>2185</v>
      </c>
      <c r="R66" s="31">
        <v>20</v>
      </c>
      <c r="S66" s="172" t="s">
        <v>1913</v>
      </c>
      <c r="T66" s="172" t="s">
        <v>1914</v>
      </c>
      <c r="U66" s="379" t="s">
        <v>2278</v>
      </c>
    </row>
    <row r="67" spans="1:21" ht="60">
      <c r="A67" s="31">
        <v>60</v>
      </c>
      <c r="B67" s="31"/>
      <c r="C67" s="70" t="s">
        <v>1921</v>
      </c>
      <c r="D67" s="70" t="s">
        <v>1922</v>
      </c>
      <c r="E67" s="70" t="s">
        <v>1923</v>
      </c>
      <c r="F67" s="359" t="s">
        <v>679</v>
      </c>
      <c r="G67" s="70" t="s">
        <v>1630</v>
      </c>
      <c r="H67" s="377" t="s">
        <v>33</v>
      </c>
      <c r="I67" s="377" t="s">
        <v>6</v>
      </c>
      <c r="J67" s="70" t="s">
        <v>1631</v>
      </c>
      <c r="K67" s="31">
        <v>0</v>
      </c>
      <c r="L67" s="378">
        <v>13500</v>
      </c>
      <c r="M67" s="359" t="s">
        <v>2208</v>
      </c>
      <c r="N67" s="31">
        <v>15000</v>
      </c>
      <c r="O67" s="31">
        <v>20</v>
      </c>
      <c r="P67" s="31">
        <v>15000</v>
      </c>
      <c r="Q67" s="31" t="s">
        <v>2185</v>
      </c>
      <c r="R67" s="31">
        <v>20</v>
      </c>
      <c r="S67" s="172" t="s">
        <v>1924</v>
      </c>
      <c r="T67" s="172" t="s">
        <v>1925</v>
      </c>
      <c r="U67" s="379" t="s">
        <v>2279</v>
      </c>
    </row>
    <row r="68" spans="1:21" ht="45">
      <c r="A68" s="31">
        <v>61</v>
      </c>
      <c r="B68" s="31"/>
      <c r="C68" s="70" t="s">
        <v>1926</v>
      </c>
      <c r="D68" s="70" t="s">
        <v>1927</v>
      </c>
      <c r="E68" s="359" t="s">
        <v>1928</v>
      </c>
      <c r="F68" s="359" t="s">
        <v>679</v>
      </c>
      <c r="G68" s="70" t="s">
        <v>1630</v>
      </c>
      <c r="H68" s="377" t="s">
        <v>85</v>
      </c>
      <c r="I68" s="377" t="s">
        <v>6</v>
      </c>
      <c r="J68" s="70" t="s">
        <v>1653</v>
      </c>
      <c r="K68" s="31">
        <v>0</v>
      </c>
      <c r="L68" s="378">
        <v>27000</v>
      </c>
      <c r="M68" s="359" t="s">
        <v>2208</v>
      </c>
      <c r="N68" s="31">
        <v>30000</v>
      </c>
      <c r="O68" s="31">
        <v>20</v>
      </c>
      <c r="P68" s="31">
        <v>30000</v>
      </c>
      <c r="Q68" s="31" t="s">
        <v>2185</v>
      </c>
      <c r="R68" s="31">
        <v>20</v>
      </c>
      <c r="S68" s="172" t="s">
        <v>1929</v>
      </c>
      <c r="T68" s="379" t="s">
        <v>1930</v>
      </c>
      <c r="U68" s="379" t="s">
        <v>2280</v>
      </c>
    </row>
    <row r="69" spans="1:21" ht="60">
      <c r="A69" s="31">
        <v>62</v>
      </c>
      <c r="B69" s="31"/>
      <c r="C69" s="70" t="s">
        <v>1931</v>
      </c>
      <c r="D69" s="70" t="s">
        <v>1932</v>
      </c>
      <c r="E69" s="359" t="s">
        <v>1933</v>
      </c>
      <c r="F69" s="359" t="s">
        <v>679</v>
      </c>
      <c r="G69" s="70" t="s">
        <v>1630</v>
      </c>
      <c r="H69" s="377" t="s">
        <v>85</v>
      </c>
      <c r="I69" s="377" t="s">
        <v>6</v>
      </c>
      <c r="J69" s="70" t="s">
        <v>1631</v>
      </c>
      <c r="K69" s="31">
        <v>0</v>
      </c>
      <c r="L69" s="378">
        <v>27000</v>
      </c>
      <c r="M69" s="359" t="s">
        <v>2208</v>
      </c>
      <c r="N69" s="31">
        <v>30000</v>
      </c>
      <c r="O69" s="31">
        <v>20</v>
      </c>
      <c r="P69" s="31">
        <v>30000</v>
      </c>
      <c r="Q69" s="31" t="s">
        <v>2185</v>
      </c>
      <c r="R69" s="31">
        <v>20</v>
      </c>
      <c r="S69" s="172" t="s">
        <v>1934</v>
      </c>
      <c r="T69" s="172" t="s">
        <v>1935</v>
      </c>
      <c r="U69" s="379" t="s">
        <v>2281</v>
      </c>
    </row>
    <row r="70" spans="1:21" ht="60">
      <c r="A70" s="31">
        <v>63</v>
      </c>
      <c r="B70" s="31"/>
      <c r="C70" s="70" t="s">
        <v>1939</v>
      </c>
      <c r="D70" s="70" t="s">
        <v>1940</v>
      </c>
      <c r="E70" s="70" t="s">
        <v>1923</v>
      </c>
      <c r="F70" s="359" t="s">
        <v>679</v>
      </c>
      <c r="G70" s="70" t="s">
        <v>1630</v>
      </c>
      <c r="H70" s="377" t="s">
        <v>33</v>
      </c>
      <c r="I70" s="377" t="s">
        <v>6</v>
      </c>
      <c r="J70" s="70" t="s">
        <v>1631</v>
      </c>
      <c r="K70" s="31">
        <v>0</v>
      </c>
      <c r="L70" s="378">
        <v>27000</v>
      </c>
      <c r="M70" s="359" t="s">
        <v>2208</v>
      </c>
      <c r="N70" s="31">
        <v>30000</v>
      </c>
      <c r="O70" s="31">
        <v>20</v>
      </c>
      <c r="P70" s="31">
        <v>30000</v>
      </c>
      <c r="Q70" s="31" t="s">
        <v>2185</v>
      </c>
      <c r="R70" s="31">
        <v>20</v>
      </c>
      <c r="S70" s="172" t="s">
        <v>1941</v>
      </c>
      <c r="T70" s="172" t="s">
        <v>1942</v>
      </c>
      <c r="U70" s="379" t="s">
        <v>2282</v>
      </c>
    </row>
    <row r="71" spans="1:21" ht="60">
      <c r="A71" s="31">
        <v>64</v>
      </c>
      <c r="B71" s="31"/>
      <c r="C71" s="70" t="s">
        <v>954</v>
      </c>
      <c r="D71" s="70" t="s">
        <v>1843</v>
      </c>
      <c r="E71" s="359" t="s">
        <v>1933</v>
      </c>
      <c r="F71" s="359" t="s">
        <v>679</v>
      </c>
      <c r="G71" s="70" t="s">
        <v>1630</v>
      </c>
      <c r="H71" s="377" t="s">
        <v>33</v>
      </c>
      <c r="I71" s="377" t="s">
        <v>6</v>
      </c>
      <c r="J71" s="70" t="s">
        <v>1631</v>
      </c>
      <c r="K71" s="31">
        <v>0</v>
      </c>
      <c r="L71" s="378">
        <v>27000</v>
      </c>
      <c r="M71" s="359" t="s">
        <v>2208</v>
      </c>
      <c r="N71" s="31">
        <v>30000</v>
      </c>
      <c r="O71" s="31">
        <v>20</v>
      </c>
      <c r="P71" s="31">
        <v>30000</v>
      </c>
      <c r="Q71" s="31" t="s">
        <v>2185</v>
      </c>
      <c r="R71" s="31">
        <v>20</v>
      </c>
      <c r="S71" s="172" t="s">
        <v>1943</v>
      </c>
      <c r="T71" s="172" t="s">
        <v>1944</v>
      </c>
      <c r="U71" s="379" t="s">
        <v>2283</v>
      </c>
    </row>
    <row r="72" spans="1:21" ht="75">
      <c r="A72" s="31">
        <v>65</v>
      </c>
      <c r="B72" s="31"/>
      <c r="C72" s="70" t="s">
        <v>1945</v>
      </c>
      <c r="D72" s="70" t="s">
        <v>805</v>
      </c>
      <c r="E72" s="359" t="s">
        <v>1946</v>
      </c>
      <c r="F72" s="359" t="s">
        <v>679</v>
      </c>
      <c r="G72" s="70" t="s">
        <v>1630</v>
      </c>
      <c r="H72" s="377" t="s">
        <v>33</v>
      </c>
      <c r="I72" s="377" t="s">
        <v>6</v>
      </c>
      <c r="J72" s="70" t="s">
        <v>1631</v>
      </c>
      <c r="K72" s="31">
        <v>0</v>
      </c>
      <c r="L72" s="378">
        <v>13500</v>
      </c>
      <c r="M72" s="359" t="s">
        <v>2208</v>
      </c>
      <c r="N72" s="31">
        <v>15000</v>
      </c>
      <c r="O72" s="31">
        <v>20</v>
      </c>
      <c r="P72" s="31">
        <v>15000</v>
      </c>
      <c r="Q72" s="31" t="s">
        <v>2185</v>
      </c>
      <c r="R72" s="31">
        <v>20</v>
      </c>
      <c r="S72" s="172" t="s">
        <v>1947</v>
      </c>
      <c r="T72" s="172" t="s">
        <v>1948</v>
      </c>
      <c r="U72" s="379" t="s">
        <v>2284</v>
      </c>
    </row>
    <row r="73" spans="1:21" ht="90">
      <c r="A73" s="31">
        <v>66</v>
      </c>
      <c r="B73" s="31"/>
      <c r="C73" s="70" t="s">
        <v>1949</v>
      </c>
      <c r="D73" s="70" t="s">
        <v>732</v>
      </c>
      <c r="E73" s="359" t="s">
        <v>1950</v>
      </c>
      <c r="F73" s="359" t="s">
        <v>679</v>
      </c>
      <c r="G73" s="70" t="s">
        <v>1630</v>
      </c>
      <c r="H73" s="377" t="s">
        <v>33</v>
      </c>
      <c r="I73" s="377" t="s">
        <v>6</v>
      </c>
      <c r="J73" s="70" t="s">
        <v>1951</v>
      </c>
      <c r="K73" s="31">
        <v>0</v>
      </c>
      <c r="L73" s="378">
        <v>27000</v>
      </c>
      <c r="M73" s="359" t="s">
        <v>2208</v>
      </c>
      <c r="N73" s="31">
        <v>30000</v>
      </c>
      <c r="O73" s="31">
        <v>20</v>
      </c>
      <c r="P73" s="31">
        <v>30000</v>
      </c>
      <c r="Q73" s="31" t="s">
        <v>2185</v>
      </c>
      <c r="R73" s="31">
        <v>20</v>
      </c>
      <c r="S73" s="172" t="s">
        <v>1952</v>
      </c>
      <c r="T73" s="172" t="s">
        <v>1953</v>
      </c>
      <c r="U73" s="379" t="s">
        <v>2285</v>
      </c>
    </row>
    <row r="74" spans="1:21" ht="90">
      <c r="A74" s="31">
        <v>67</v>
      </c>
      <c r="B74" s="31"/>
      <c r="C74" s="70" t="s">
        <v>1960</v>
      </c>
      <c r="D74" s="70" t="s">
        <v>1961</v>
      </c>
      <c r="E74" s="359" t="s">
        <v>1906</v>
      </c>
      <c r="F74" s="359" t="s">
        <v>679</v>
      </c>
      <c r="G74" s="70" t="s">
        <v>1630</v>
      </c>
      <c r="H74" s="377" t="s">
        <v>33</v>
      </c>
      <c r="I74" s="377" t="s">
        <v>6</v>
      </c>
      <c r="J74" s="70" t="s">
        <v>1962</v>
      </c>
      <c r="K74" s="31">
        <v>0</v>
      </c>
      <c r="L74" s="378">
        <v>27000</v>
      </c>
      <c r="M74" s="359" t="s">
        <v>2208</v>
      </c>
      <c r="N74" s="31">
        <v>30000</v>
      </c>
      <c r="O74" s="31">
        <v>20</v>
      </c>
      <c r="P74" s="31">
        <v>30000</v>
      </c>
      <c r="Q74" s="31" t="s">
        <v>2185</v>
      </c>
      <c r="R74" s="31">
        <v>20</v>
      </c>
      <c r="S74" s="172" t="s">
        <v>1963</v>
      </c>
      <c r="T74" s="172" t="s">
        <v>1964</v>
      </c>
      <c r="U74" s="379" t="s">
        <v>2286</v>
      </c>
    </row>
    <row r="75" spans="1:21" ht="75">
      <c r="A75" s="31">
        <v>68</v>
      </c>
      <c r="B75" s="31"/>
      <c r="C75" s="70" t="s">
        <v>1965</v>
      </c>
      <c r="D75" s="70" t="s">
        <v>1966</v>
      </c>
      <c r="E75" s="359" t="s">
        <v>1946</v>
      </c>
      <c r="F75" s="359" t="s">
        <v>679</v>
      </c>
      <c r="G75" s="70" t="s">
        <v>1630</v>
      </c>
      <c r="H75" s="377" t="s">
        <v>85</v>
      </c>
      <c r="I75" s="377" t="s">
        <v>6</v>
      </c>
      <c r="J75" s="70" t="s">
        <v>1967</v>
      </c>
      <c r="K75" s="31">
        <v>0</v>
      </c>
      <c r="L75" s="378">
        <v>27000</v>
      </c>
      <c r="M75" s="359" t="s">
        <v>2208</v>
      </c>
      <c r="N75" s="31">
        <v>30000</v>
      </c>
      <c r="O75" s="31">
        <v>20</v>
      </c>
      <c r="P75" s="31">
        <v>30000</v>
      </c>
      <c r="Q75" s="31" t="s">
        <v>2185</v>
      </c>
      <c r="R75" s="31">
        <v>20</v>
      </c>
      <c r="S75" s="172" t="s">
        <v>1968</v>
      </c>
      <c r="T75" s="172" t="s">
        <v>1969</v>
      </c>
      <c r="U75" s="379" t="s">
        <v>2287</v>
      </c>
    </row>
    <row r="76" spans="1:21" ht="60">
      <c r="A76" s="31">
        <v>69</v>
      </c>
      <c r="B76" s="31"/>
      <c r="C76" s="70" t="s">
        <v>1975</v>
      </c>
      <c r="D76" s="70" t="s">
        <v>1976</v>
      </c>
      <c r="E76" s="359" t="s">
        <v>1933</v>
      </c>
      <c r="F76" s="359" t="s">
        <v>679</v>
      </c>
      <c r="G76" s="70" t="s">
        <v>1630</v>
      </c>
      <c r="H76" s="377" t="s">
        <v>85</v>
      </c>
      <c r="I76" s="377" t="s">
        <v>6</v>
      </c>
      <c r="J76" s="70" t="s">
        <v>1631</v>
      </c>
      <c r="K76" s="31">
        <v>0</v>
      </c>
      <c r="L76" s="378">
        <v>27000</v>
      </c>
      <c r="M76" s="359" t="s">
        <v>2208</v>
      </c>
      <c r="N76" s="31">
        <v>30000</v>
      </c>
      <c r="O76" s="31">
        <v>20</v>
      </c>
      <c r="P76" s="31">
        <v>30000</v>
      </c>
      <c r="Q76" s="31" t="s">
        <v>2185</v>
      </c>
      <c r="R76" s="31">
        <v>20</v>
      </c>
      <c r="S76" s="172" t="s">
        <v>1977</v>
      </c>
      <c r="T76" s="172" t="s">
        <v>1978</v>
      </c>
      <c r="U76" s="379" t="s">
        <v>2288</v>
      </c>
    </row>
    <row r="77" spans="1:21" ht="60">
      <c r="A77" s="31">
        <v>70</v>
      </c>
      <c r="B77" s="31"/>
      <c r="C77" s="70" t="s">
        <v>2289</v>
      </c>
      <c r="D77" s="70" t="s">
        <v>1986</v>
      </c>
      <c r="E77" s="359" t="s">
        <v>1933</v>
      </c>
      <c r="F77" s="359" t="s">
        <v>679</v>
      </c>
      <c r="G77" s="70" t="s">
        <v>1630</v>
      </c>
      <c r="H77" s="377" t="s">
        <v>33</v>
      </c>
      <c r="I77" s="377" t="s">
        <v>6</v>
      </c>
      <c r="J77" s="70" t="s">
        <v>1957</v>
      </c>
      <c r="K77" s="31">
        <v>0</v>
      </c>
      <c r="L77" s="378">
        <v>27000</v>
      </c>
      <c r="M77" s="359" t="s">
        <v>2208</v>
      </c>
      <c r="N77" s="31">
        <v>30000</v>
      </c>
      <c r="O77" s="31">
        <v>20</v>
      </c>
      <c r="P77" s="31">
        <v>30000</v>
      </c>
      <c r="Q77" s="31" t="s">
        <v>2185</v>
      </c>
      <c r="R77" s="31">
        <v>20</v>
      </c>
      <c r="S77" s="172" t="s">
        <v>1987</v>
      </c>
      <c r="T77" s="172" t="s">
        <v>1988</v>
      </c>
      <c r="U77" s="379" t="s">
        <v>2290</v>
      </c>
    </row>
    <row r="78" spans="1:21" ht="60">
      <c r="A78" s="31">
        <v>71</v>
      </c>
      <c r="B78" s="31"/>
      <c r="C78" s="70" t="s">
        <v>2005</v>
      </c>
      <c r="D78" s="70" t="s">
        <v>2006</v>
      </c>
      <c r="E78" s="359" t="s">
        <v>1933</v>
      </c>
      <c r="F78" s="359" t="s">
        <v>679</v>
      </c>
      <c r="G78" s="70" t="s">
        <v>1630</v>
      </c>
      <c r="H78" s="377" t="s">
        <v>33</v>
      </c>
      <c r="I78" s="377" t="s">
        <v>6</v>
      </c>
      <c r="J78" s="70" t="s">
        <v>2007</v>
      </c>
      <c r="K78" s="31">
        <v>0</v>
      </c>
      <c r="L78" s="378">
        <v>43200</v>
      </c>
      <c r="M78" s="359" t="s">
        <v>2208</v>
      </c>
      <c r="N78" s="31">
        <v>48000</v>
      </c>
      <c r="O78" s="31">
        <v>20</v>
      </c>
      <c r="P78" s="31">
        <v>48000</v>
      </c>
      <c r="Q78" s="31" t="s">
        <v>2185</v>
      </c>
      <c r="R78" s="31">
        <v>20</v>
      </c>
      <c r="S78" s="172" t="s">
        <v>2008</v>
      </c>
      <c r="T78" s="172" t="s">
        <v>2009</v>
      </c>
      <c r="U78" s="379" t="s">
        <v>2291</v>
      </c>
    </row>
    <row r="79" spans="1:21" ht="60">
      <c r="A79" s="31">
        <v>72</v>
      </c>
      <c r="B79" s="31"/>
      <c r="C79" s="70" t="s">
        <v>2010</v>
      </c>
      <c r="D79" s="70" t="s">
        <v>2011</v>
      </c>
      <c r="E79" s="70" t="s">
        <v>1933</v>
      </c>
      <c r="F79" s="359" t="s">
        <v>679</v>
      </c>
      <c r="G79" s="70" t="s">
        <v>1630</v>
      </c>
      <c r="H79" s="377" t="s">
        <v>33</v>
      </c>
      <c r="I79" s="377" t="s">
        <v>6</v>
      </c>
      <c r="J79" s="70" t="s">
        <v>1957</v>
      </c>
      <c r="K79" s="31">
        <v>0</v>
      </c>
      <c r="L79" s="378">
        <v>27000</v>
      </c>
      <c r="M79" s="359" t="s">
        <v>2208</v>
      </c>
      <c r="N79" s="31">
        <v>30000</v>
      </c>
      <c r="O79" s="31">
        <v>20</v>
      </c>
      <c r="P79" s="31">
        <v>30000</v>
      </c>
      <c r="Q79" s="31" t="s">
        <v>2185</v>
      </c>
      <c r="R79" s="31">
        <v>20</v>
      </c>
      <c r="S79" s="172" t="s">
        <v>2012</v>
      </c>
      <c r="T79" s="172" t="s">
        <v>2013</v>
      </c>
      <c r="U79" s="379" t="s">
        <v>2292</v>
      </c>
    </row>
    <row r="80" spans="1:21" ht="60">
      <c r="A80" s="31">
        <v>73</v>
      </c>
      <c r="B80" s="31"/>
      <c r="C80" s="70" t="s">
        <v>2014</v>
      </c>
      <c r="D80" s="70" t="s">
        <v>2015</v>
      </c>
      <c r="E80" s="70" t="s">
        <v>2016</v>
      </c>
      <c r="F80" s="359" t="s">
        <v>679</v>
      </c>
      <c r="G80" s="70" t="s">
        <v>1630</v>
      </c>
      <c r="H80" s="377" t="s">
        <v>33</v>
      </c>
      <c r="I80" s="377" t="s">
        <v>6</v>
      </c>
      <c r="J80" s="70" t="s">
        <v>1631</v>
      </c>
      <c r="K80" s="31">
        <v>0</v>
      </c>
      <c r="L80" s="378">
        <v>27000</v>
      </c>
      <c r="M80" s="359" t="s">
        <v>2208</v>
      </c>
      <c r="N80" s="31">
        <v>30000</v>
      </c>
      <c r="O80" s="31">
        <v>20</v>
      </c>
      <c r="P80" s="31">
        <v>30000</v>
      </c>
      <c r="Q80" s="31" t="s">
        <v>2185</v>
      </c>
      <c r="R80" s="31">
        <v>20</v>
      </c>
      <c r="S80" s="172" t="s">
        <v>2017</v>
      </c>
      <c r="T80" s="172" t="s">
        <v>2018</v>
      </c>
      <c r="U80" s="379" t="s">
        <v>2293</v>
      </c>
    </row>
    <row r="81" spans="1:21" ht="45">
      <c r="A81" s="31">
        <v>74</v>
      </c>
      <c r="B81" s="31"/>
      <c r="C81" s="70" t="s">
        <v>2019</v>
      </c>
      <c r="D81" s="70" t="s">
        <v>2020</v>
      </c>
      <c r="E81" s="70" t="s">
        <v>2021</v>
      </c>
      <c r="F81" s="359" t="s">
        <v>679</v>
      </c>
      <c r="G81" s="70" t="s">
        <v>1630</v>
      </c>
      <c r="H81" s="377" t="s">
        <v>33</v>
      </c>
      <c r="I81" s="70" t="s">
        <v>6</v>
      </c>
      <c r="J81" s="70" t="s">
        <v>1631</v>
      </c>
      <c r="K81" s="31">
        <v>0</v>
      </c>
      <c r="L81" s="378">
        <v>27000</v>
      </c>
      <c r="M81" s="359" t="s">
        <v>2208</v>
      </c>
      <c r="N81" s="31">
        <v>30000</v>
      </c>
      <c r="O81" s="31">
        <v>20</v>
      </c>
      <c r="P81" s="31">
        <v>30000</v>
      </c>
      <c r="Q81" s="31" t="s">
        <v>2185</v>
      </c>
      <c r="R81" s="31">
        <v>20</v>
      </c>
      <c r="S81" s="172" t="s">
        <v>2022</v>
      </c>
      <c r="T81" s="172" t="s">
        <v>2023</v>
      </c>
      <c r="U81" s="379" t="s">
        <v>2294</v>
      </c>
    </row>
    <row r="82" spans="1:21" ht="45">
      <c r="A82" s="31">
        <v>75</v>
      </c>
      <c r="B82" s="31"/>
      <c r="C82" s="70" t="s">
        <v>1970</v>
      </c>
      <c r="D82" s="70" t="s">
        <v>1971</v>
      </c>
      <c r="E82" s="359" t="s">
        <v>1972</v>
      </c>
      <c r="F82" s="359" t="s">
        <v>679</v>
      </c>
      <c r="G82" s="70" t="s">
        <v>1630</v>
      </c>
      <c r="H82" s="377" t="s">
        <v>33</v>
      </c>
      <c r="I82" s="377" t="s">
        <v>6</v>
      </c>
      <c r="J82" s="70" t="s">
        <v>1962</v>
      </c>
      <c r="K82" s="31">
        <v>0</v>
      </c>
      <c r="L82" s="378">
        <v>54000</v>
      </c>
      <c r="M82" s="359" t="s">
        <v>2208</v>
      </c>
      <c r="N82" s="31">
        <v>60000</v>
      </c>
      <c r="O82" s="31">
        <v>20</v>
      </c>
      <c r="P82" s="31">
        <v>60000</v>
      </c>
      <c r="Q82" s="31" t="s">
        <v>2185</v>
      </c>
      <c r="R82" s="31">
        <v>20</v>
      </c>
      <c r="S82" s="172" t="s">
        <v>2295</v>
      </c>
      <c r="T82" s="172" t="s">
        <v>1974</v>
      </c>
      <c r="U82" s="379" t="s">
        <v>2296</v>
      </c>
    </row>
    <row r="83" spans="1:21" ht="45">
      <c r="A83" s="31">
        <v>76</v>
      </c>
      <c r="B83" s="31"/>
      <c r="C83" s="70" t="s">
        <v>2129</v>
      </c>
      <c r="D83" s="70" t="s">
        <v>990</v>
      </c>
      <c r="E83" s="70" t="s">
        <v>2130</v>
      </c>
      <c r="F83" s="359" t="s">
        <v>679</v>
      </c>
      <c r="G83" s="359" t="s">
        <v>1630</v>
      </c>
      <c r="H83" s="377" t="s">
        <v>33</v>
      </c>
      <c r="I83" s="377" t="s">
        <v>6</v>
      </c>
      <c r="J83" s="359" t="s">
        <v>2081</v>
      </c>
      <c r="K83" s="31">
        <v>0</v>
      </c>
      <c r="L83" s="378">
        <v>81000</v>
      </c>
      <c r="M83" s="359" t="s">
        <v>2208</v>
      </c>
      <c r="N83" s="31">
        <v>90000</v>
      </c>
      <c r="O83" s="31">
        <v>20</v>
      </c>
      <c r="P83" s="31">
        <v>90000</v>
      </c>
      <c r="Q83" s="31" t="s">
        <v>2185</v>
      </c>
      <c r="R83" s="31">
        <v>20</v>
      </c>
      <c r="S83" s="172" t="s">
        <v>2131</v>
      </c>
      <c r="T83" s="172" t="s">
        <v>2132</v>
      </c>
      <c r="U83" s="379" t="s">
        <v>2297</v>
      </c>
    </row>
    <row r="84" spans="1:21" ht="45">
      <c r="A84" s="31">
        <v>77</v>
      </c>
      <c r="B84" s="31"/>
      <c r="C84" s="70" t="s">
        <v>901</v>
      </c>
      <c r="D84" s="70" t="s">
        <v>855</v>
      </c>
      <c r="E84" s="70" t="s">
        <v>2099</v>
      </c>
      <c r="F84" s="359" t="s">
        <v>679</v>
      </c>
      <c r="G84" s="70" t="s">
        <v>1630</v>
      </c>
      <c r="H84" s="377" t="s">
        <v>33</v>
      </c>
      <c r="I84" s="377" t="s">
        <v>6</v>
      </c>
      <c r="J84" s="70" t="s">
        <v>2052</v>
      </c>
      <c r="K84" s="31">
        <v>0</v>
      </c>
      <c r="L84" s="378">
        <v>13500</v>
      </c>
      <c r="M84" s="359" t="s">
        <v>2208</v>
      </c>
      <c r="N84" s="31">
        <v>15000</v>
      </c>
      <c r="O84" s="31">
        <v>20</v>
      </c>
      <c r="P84" s="31">
        <v>15000</v>
      </c>
      <c r="Q84" s="31" t="s">
        <v>2185</v>
      </c>
      <c r="R84" s="31">
        <v>20</v>
      </c>
      <c r="S84" s="172" t="s">
        <v>2100</v>
      </c>
      <c r="T84" s="172" t="s">
        <v>2101</v>
      </c>
      <c r="U84" s="379" t="s">
        <v>2298</v>
      </c>
    </row>
    <row r="85" spans="1:21" ht="45">
      <c r="A85" s="31">
        <v>78</v>
      </c>
      <c r="B85" s="31"/>
      <c r="C85" s="70" t="s">
        <v>2102</v>
      </c>
      <c r="D85" s="70" t="s">
        <v>2103</v>
      </c>
      <c r="E85" s="70" t="s">
        <v>2099</v>
      </c>
      <c r="F85" s="359" t="s">
        <v>679</v>
      </c>
      <c r="G85" s="359" t="s">
        <v>1630</v>
      </c>
      <c r="H85" s="377" t="s">
        <v>33</v>
      </c>
      <c r="I85" s="377" t="s">
        <v>6</v>
      </c>
      <c r="J85" s="359" t="s">
        <v>2104</v>
      </c>
      <c r="K85" s="31">
        <v>0</v>
      </c>
      <c r="L85" s="378">
        <v>45544.5</v>
      </c>
      <c r="M85" s="359" t="s">
        <v>2208</v>
      </c>
      <c r="N85" s="31">
        <v>50605</v>
      </c>
      <c r="O85" s="31">
        <v>20</v>
      </c>
      <c r="P85" s="31">
        <v>50605</v>
      </c>
      <c r="Q85" s="31" t="s">
        <v>2185</v>
      </c>
      <c r="R85" s="31">
        <v>20</v>
      </c>
      <c r="S85" s="172" t="s">
        <v>2105</v>
      </c>
      <c r="T85" s="172" t="s">
        <v>2106</v>
      </c>
      <c r="U85" s="379" t="s">
        <v>2299</v>
      </c>
    </row>
    <row r="86" spans="1:21" ht="60">
      <c r="A86" s="31">
        <v>79</v>
      </c>
      <c r="B86" s="31"/>
      <c r="C86" s="70" t="s">
        <v>2300</v>
      </c>
      <c r="D86" s="70" t="s">
        <v>2108</v>
      </c>
      <c r="E86" s="70" t="s">
        <v>2109</v>
      </c>
      <c r="F86" s="359" t="s">
        <v>679</v>
      </c>
      <c r="G86" s="359" t="s">
        <v>1630</v>
      </c>
      <c r="H86" s="377" t="s">
        <v>85</v>
      </c>
      <c r="I86" s="377" t="s">
        <v>5</v>
      </c>
      <c r="J86" s="359" t="s">
        <v>2110</v>
      </c>
      <c r="K86" s="31">
        <v>0</v>
      </c>
      <c r="L86" s="378">
        <v>27000</v>
      </c>
      <c r="M86" s="359" t="s">
        <v>2208</v>
      </c>
      <c r="N86" s="31">
        <v>30000</v>
      </c>
      <c r="O86" s="31">
        <v>20</v>
      </c>
      <c r="P86" s="31">
        <v>30000</v>
      </c>
      <c r="Q86" s="31" t="s">
        <v>2185</v>
      </c>
      <c r="R86" s="31">
        <v>20</v>
      </c>
      <c r="S86" s="172" t="s">
        <v>2111</v>
      </c>
      <c r="T86" s="172" t="s">
        <v>2112</v>
      </c>
      <c r="U86" s="379" t="s">
        <v>2301</v>
      </c>
    </row>
    <row r="87" spans="1:21" ht="75">
      <c r="A87" s="31">
        <v>80</v>
      </c>
      <c r="B87" s="31"/>
      <c r="C87" s="70" t="s">
        <v>1787</v>
      </c>
      <c r="D87" s="70" t="s">
        <v>968</v>
      </c>
      <c r="E87" s="359" t="s">
        <v>1788</v>
      </c>
      <c r="F87" s="359" t="s">
        <v>679</v>
      </c>
      <c r="G87" s="70" t="s">
        <v>1630</v>
      </c>
      <c r="H87" s="377" t="s">
        <v>85</v>
      </c>
      <c r="I87" s="377" t="s">
        <v>5</v>
      </c>
      <c r="J87" s="70" t="s">
        <v>1653</v>
      </c>
      <c r="K87" s="31">
        <v>0</v>
      </c>
      <c r="L87" s="378">
        <v>27000</v>
      </c>
      <c r="M87" s="359" t="s">
        <v>2208</v>
      </c>
      <c r="N87" s="31">
        <v>30000</v>
      </c>
      <c r="O87" s="31">
        <v>20</v>
      </c>
      <c r="P87" s="31">
        <v>30000</v>
      </c>
      <c r="Q87" s="31" t="s">
        <v>2185</v>
      </c>
      <c r="R87" s="31">
        <v>20</v>
      </c>
      <c r="S87" s="172" t="s">
        <v>2302</v>
      </c>
      <c r="T87" s="172" t="s">
        <v>1790</v>
      </c>
      <c r="U87" s="379" t="s">
        <v>2303</v>
      </c>
    </row>
    <row r="88" spans="1:21" ht="60">
      <c r="A88" s="31">
        <v>81</v>
      </c>
      <c r="B88" s="31"/>
      <c r="C88" s="70" t="s">
        <v>1651</v>
      </c>
      <c r="D88" s="70" t="s">
        <v>1870</v>
      </c>
      <c r="E88" s="70" t="s">
        <v>1765</v>
      </c>
      <c r="F88" s="359" t="s">
        <v>679</v>
      </c>
      <c r="G88" s="70" t="s">
        <v>1630</v>
      </c>
      <c r="H88" s="377" t="s">
        <v>33</v>
      </c>
      <c r="I88" s="377" t="s">
        <v>6</v>
      </c>
      <c r="J88" s="70" t="s">
        <v>1653</v>
      </c>
      <c r="K88" s="31">
        <v>0</v>
      </c>
      <c r="L88" s="378">
        <v>27000</v>
      </c>
      <c r="M88" s="359" t="s">
        <v>2208</v>
      </c>
      <c r="N88" s="31">
        <v>30000</v>
      </c>
      <c r="O88" s="31">
        <v>20</v>
      </c>
      <c r="P88" s="31">
        <v>30000</v>
      </c>
      <c r="Q88" s="31" t="s">
        <v>2185</v>
      </c>
      <c r="R88" s="31">
        <v>20</v>
      </c>
      <c r="S88" s="172" t="s">
        <v>1871</v>
      </c>
      <c r="T88" s="172" t="s">
        <v>1872</v>
      </c>
      <c r="U88" s="379" t="s">
        <v>2304</v>
      </c>
    </row>
    <row r="89" spans="1:21" ht="60">
      <c r="A89" s="31">
        <v>82</v>
      </c>
      <c r="B89" s="31"/>
      <c r="C89" s="70" t="s">
        <v>1777</v>
      </c>
      <c r="D89" s="70" t="s">
        <v>1778</v>
      </c>
      <c r="E89" s="359" t="s">
        <v>1779</v>
      </c>
      <c r="F89" s="359" t="s">
        <v>679</v>
      </c>
      <c r="G89" s="70" t="s">
        <v>1630</v>
      </c>
      <c r="H89" s="377" t="s">
        <v>33</v>
      </c>
      <c r="I89" s="377" t="s">
        <v>6</v>
      </c>
      <c r="J89" s="70" t="s">
        <v>1653</v>
      </c>
      <c r="K89" s="31">
        <v>0</v>
      </c>
      <c r="L89" s="378">
        <v>13500</v>
      </c>
      <c r="M89" s="359" t="s">
        <v>2208</v>
      </c>
      <c r="N89" s="31">
        <v>15000</v>
      </c>
      <c r="O89" s="31">
        <v>20</v>
      </c>
      <c r="P89" s="31">
        <v>15000</v>
      </c>
      <c r="Q89" s="31" t="s">
        <v>2185</v>
      </c>
      <c r="R89" s="31">
        <v>20</v>
      </c>
      <c r="S89" s="172" t="s">
        <v>1780</v>
      </c>
      <c r="T89" s="172" t="s">
        <v>1781</v>
      </c>
      <c r="U89" s="379" t="s">
        <v>2305</v>
      </c>
    </row>
    <row r="90" spans="1:21" ht="60">
      <c r="A90" s="31">
        <v>83</v>
      </c>
      <c r="B90" s="31"/>
      <c r="C90" s="70" t="s">
        <v>2306</v>
      </c>
      <c r="D90" s="70" t="s">
        <v>2075</v>
      </c>
      <c r="E90" s="70" t="s">
        <v>2076</v>
      </c>
      <c r="F90" s="359" t="s">
        <v>679</v>
      </c>
      <c r="G90" s="359" t="s">
        <v>1630</v>
      </c>
      <c r="H90" s="377" t="s">
        <v>33</v>
      </c>
      <c r="I90" s="377" t="s">
        <v>5</v>
      </c>
      <c r="J90" s="359" t="s">
        <v>2052</v>
      </c>
      <c r="K90" s="31">
        <v>0</v>
      </c>
      <c r="L90" s="378">
        <v>27000</v>
      </c>
      <c r="M90" s="359" t="s">
        <v>2208</v>
      </c>
      <c r="N90" s="31">
        <v>30000</v>
      </c>
      <c r="O90" s="31">
        <v>20</v>
      </c>
      <c r="P90" s="31">
        <v>30000</v>
      </c>
      <c r="Q90" s="31" t="s">
        <v>2185</v>
      </c>
      <c r="R90" s="31">
        <v>20</v>
      </c>
      <c r="S90" s="172" t="s">
        <v>2077</v>
      </c>
      <c r="T90" s="172" t="s">
        <v>2307</v>
      </c>
      <c r="U90" s="379" t="s">
        <v>2308</v>
      </c>
    </row>
    <row r="91" spans="1:21" ht="75">
      <c r="A91" s="31">
        <v>84</v>
      </c>
      <c r="B91" s="31"/>
      <c r="C91" s="70" t="s">
        <v>1878</v>
      </c>
      <c r="D91" s="70" t="s">
        <v>1879</v>
      </c>
      <c r="E91" s="70" t="s">
        <v>1880</v>
      </c>
      <c r="F91" s="359" t="s">
        <v>679</v>
      </c>
      <c r="G91" s="70" t="s">
        <v>810</v>
      </c>
      <c r="H91" s="377" t="s">
        <v>33</v>
      </c>
      <c r="I91" s="377" t="s">
        <v>6</v>
      </c>
      <c r="J91" s="70" t="s">
        <v>1881</v>
      </c>
      <c r="K91" s="31">
        <v>0</v>
      </c>
      <c r="L91" s="378">
        <v>108000</v>
      </c>
      <c r="M91" s="359" t="s">
        <v>2208</v>
      </c>
      <c r="N91" s="31">
        <v>120000</v>
      </c>
      <c r="O91" s="31">
        <v>20</v>
      </c>
      <c r="P91" s="31">
        <v>120000</v>
      </c>
      <c r="Q91" s="31" t="s">
        <v>2185</v>
      </c>
      <c r="R91" s="31">
        <v>20</v>
      </c>
      <c r="S91" s="172" t="s">
        <v>1882</v>
      </c>
      <c r="T91" s="172" t="s">
        <v>1883</v>
      </c>
      <c r="U91" s="379" t="s">
        <v>2309</v>
      </c>
    </row>
    <row r="92" spans="1:21" ht="75">
      <c r="A92" s="31">
        <v>85</v>
      </c>
      <c r="B92" s="31"/>
      <c r="C92" s="70" t="s">
        <v>1989</v>
      </c>
      <c r="D92" s="70" t="s">
        <v>1990</v>
      </c>
      <c r="E92" s="70" t="s">
        <v>1991</v>
      </c>
      <c r="F92" s="359" t="s">
        <v>679</v>
      </c>
      <c r="G92" s="70" t="s">
        <v>1630</v>
      </c>
      <c r="H92" s="377" t="s">
        <v>33</v>
      </c>
      <c r="I92" s="377" t="s">
        <v>6</v>
      </c>
      <c r="J92" s="70" t="s">
        <v>1631</v>
      </c>
      <c r="K92" s="31">
        <v>0</v>
      </c>
      <c r="L92" s="378">
        <v>13500</v>
      </c>
      <c r="M92" s="359" t="s">
        <v>2208</v>
      </c>
      <c r="N92" s="31">
        <v>15000</v>
      </c>
      <c r="O92" s="31">
        <v>20</v>
      </c>
      <c r="P92" s="31">
        <v>15000</v>
      </c>
      <c r="Q92" s="31" t="s">
        <v>2185</v>
      </c>
      <c r="R92" s="31">
        <v>20</v>
      </c>
      <c r="S92" s="172" t="s">
        <v>2310</v>
      </c>
      <c r="T92" s="172" t="s">
        <v>1993</v>
      </c>
      <c r="U92" s="379" t="s">
        <v>2311</v>
      </c>
    </row>
    <row r="93" spans="1:21" ht="45">
      <c r="A93" s="31">
        <v>86</v>
      </c>
      <c r="B93" s="31"/>
      <c r="C93" s="70" t="s">
        <v>1999</v>
      </c>
      <c r="D93" s="70" t="s">
        <v>2000</v>
      </c>
      <c r="E93" s="359" t="s">
        <v>2001</v>
      </c>
      <c r="F93" s="359" t="s">
        <v>679</v>
      </c>
      <c r="G93" s="70" t="s">
        <v>1630</v>
      </c>
      <c r="H93" s="377" t="s">
        <v>33</v>
      </c>
      <c r="I93" s="377" t="s">
        <v>5</v>
      </c>
      <c r="J93" s="70" t="s">
        <v>2002</v>
      </c>
      <c r="K93" s="31">
        <v>0</v>
      </c>
      <c r="L93" s="378">
        <v>27000</v>
      </c>
      <c r="M93" s="359" t="s">
        <v>2208</v>
      </c>
      <c r="N93" s="31">
        <v>30000</v>
      </c>
      <c r="O93" s="31">
        <v>20</v>
      </c>
      <c r="P93" s="31">
        <v>30000</v>
      </c>
      <c r="Q93" s="31" t="s">
        <v>2185</v>
      </c>
      <c r="R93" s="31">
        <v>20</v>
      </c>
      <c r="S93" s="172" t="s">
        <v>2003</v>
      </c>
      <c r="T93" s="379" t="s">
        <v>2004</v>
      </c>
      <c r="U93" s="379" t="s">
        <v>2312</v>
      </c>
    </row>
    <row r="94" spans="1:21" ht="45">
      <c r="A94" s="31">
        <v>87</v>
      </c>
      <c r="B94" s="31"/>
      <c r="C94" s="70" t="s">
        <v>2313</v>
      </c>
      <c r="D94" s="70" t="s">
        <v>1668</v>
      </c>
      <c r="E94" s="70" t="s">
        <v>1995</v>
      </c>
      <c r="F94" s="359" t="s">
        <v>679</v>
      </c>
      <c r="G94" s="70" t="s">
        <v>1630</v>
      </c>
      <c r="H94" s="377" t="s">
        <v>33</v>
      </c>
      <c r="I94" s="377" t="s">
        <v>6</v>
      </c>
      <c r="J94" s="70" t="s">
        <v>1996</v>
      </c>
      <c r="K94" s="31">
        <v>0</v>
      </c>
      <c r="L94" s="378">
        <v>27000</v>
      </c>
      <c r="M94" s="359" t="s">
        <v>2208</v>
      </c>
      <c r="N94" s="31">
        <v>30000</v>
      </c>
      <c r="O94" s="31">
        <v>20</v>
      </c>
      <c r="P94" s="31">
        <v>30000</v>
      </c>
      <c r="Q94" s="31" t="s">
        <v>2185</v>
      </c>
      <c r="R94" s="31">
        <v>20</v>
      </c>
      <c r="S94" s="172" t="s">
        <v>1997</v>
      </c>
      <c r="T94" s="172" t="s">
        <v>1998</v>
      </c>
      <c r="U94" s="379" t="s">
        <v>2314</v>
      </c>
    </row>
    <row r="95" spans="1:21" ht="45">
      <c r="A95" s="31">
        <v>88</v>
      </c>
      <c r="B95" s="31"/>
      <c r="C95" s="70" t="s">
        <v>1979</v>
      </c>
      <c r="D95" s="70" t="s">
        <v>1980</v>
      </c>
      <c r="E95" s="359" t="s">
        <v>1981</v>
      </c>
      <c r="F95" s="359" t="s">
        <v>679</v>
      </c>
      <c r="G95" s="70" t="s">
        <v>810</v>
      </c>
      <c r="H95" s="377" t="s">
        <v>33</v>
      </c>
      <c r="I95" s="377" t="s">
        <v>6</v>
      </c>
      <c r="J95" s="70" t="s">
        <v>1982</v>
      </c>
      <c r="K95" s="31">
        <v>0</v>
      </c>
      <c r="L95" s="378">
        <v>108000</v>
      </c>
      <c r="M95" s="359" t="s">
        <v>2208</v>
      </c>
      <c r="N95" s="31">
        <v>120000</v>
      </c>
      <c r="O95" s="31">
        <v>20</v>
      </c>
      <c r="P95" s="31">
        <v>120000</v>
      </c>
      <c r="Q95" s="31" t="s">
        <v>2185</v>
      </c>
      <c r="R95" s="31">
        <v>20</v>
      </c>
      <c r="S95" s="172" t="s">
        <v>1983</v>
      </c>
      <c r="T95" s="172" t="s">
        <v>1984</v>
      </c>
      <c r="U95" s="379" t="s">
        <v>2315</v>
      </c>
    </row>
    <row r="96" spans="1:21" ht="60">
      <c r="A96" s="31">
        <v>89</v>
      </c>
      <c r="B96" s="31"/>
      <c r="C96" s="70" t="s">
        <v>2084</v>
      </c>
      <c r="D96" s="70" t="s">
        <v>2085</v>
      </c>
      <c r="E96" s="70" t="s">
        <v>1765</v>
      </c>
      <c r="F96" s="359" t="s">
        <v>679</v>
      </c>
      <c r="G96" s="359" t="s">
        <v>1630</v>
      </c>
      <c r="H96" s="377" t="s">
        <v>33</v>
      </c>
      <c r="I96" s="377" t="s">
        <v>6</v>
      </c>
      <c r="J96" s="359" t="s">
        <v>2086</v>
      </c>
      <c r="K96" s="31">
        <v>0</v>
      </c>
      <c r="L96" s="378">
        <v>27000</v>
      </c>
      <c r="M96" s="359" t="s">
        <v>2208</v>
      </c>
      <c r="N96" s="31">
        <v>30000</v>
      </c>
      <c r="O96" s="31">
        <v>20</v>
      </c>
      <c r="P96" s="31">
        <v>30000</v>
      </c>
      <c r="Q96" s="31" t="s">
        <v>2185</v>
      </c>
      <c r="R96" s="31">
        <v>20</v>
      </c>
      <c r="S96" s="172" t="s">
        <v>2087</v>
      </c>
      <c r="T96" s="172" t="s">
        <v>2088</v>
      </c>
      <c r="U96" s="379" t="s">
        <v>2316</v>
      </c>
    </row>
    <row r="97" spans="1:21" ht="60">
      <c r="A97" s="31">
        <v>90</v>
      </c>
      <c r="B97" s="31"/>
      <c r="C97" s="70" t="s">
        <v>1954</v>
      </c>
      <c r="D97" s="70" t="s">
        <v>1955</v>
      </c>
      <c r="E97" s="359" t="s">
        <v>1956</v>
      </c>
      <c r="F97" s="359" t="s">
        <v>679</v>
      </c>
      <c r="G97" s="70" t="s">
        <v>1630</v>
      </c>
      <c r="H97" s="377" t="s">
        <v>33</v>
      </c>
      <c r="I97" s="377" t="s">
        <v>6</v>
      </c>
      <c r="J97" s="70" t="s">
        <v>1957</v>
      </c>
      <c r="K97" s="31">
        <v>0</v>
      </c>
      <c r="L97" s="378">
        <v>13500</v>
      </c>
      <c r="M97" s="359" t="s">
        <v>2208</v>
      </c>
      <c r="N97" s="31">
        <v>15000</v>
      </c>
      <c r="O97" s="31">
        <v>20</v>
      </c>
      <c r="P97" s="31">
        <v>15000</v>
      </c>
      <c r="Q97" s="31" t="s">
        <v>2185</v>
      </c>
      <c r="R97" s="31">
        <v>20</v>
      </c>
      <c r="S97" s="172" t="s">
        <v>1958</v>
      </c>
      <c r="T97" s="172" t="s">
        <v>1959</v>
      </c>
      <c r="U97" s="379" t="s">
        <v>2317</v>
      </c>
    </row>
    <row r="98" spans="1:21" ht="60">
      <c r="A98" s="31">
        <v>91</v>
      </c>
      <c r="B98" s="31"/>
      <c r="C98" s="70" t="s">
        <v>2078</v>
      </c>
      <c r="D98" s="70" t="s">
        <v>2079</v>
      </c>
      <c r="E98" s="70" t="s">
        <v>2080</v>
      </c>
      <c r="F98" s="359" t="s">
        <v>679</v>
      </c>
      <c r="G98" s="359" t="s">
        <v>1630</v>
      </c>
      <c r="H98" s="377" t="s">
        <v>33</v>
      </c>
      <c r="I98" s="377" t="s">
        <v>6</v>
      </c>
      <c r="J98" s="359" t="s">
        <v>2081</v>
      </c>
      <c r="K98" s="31">
        <v>0</v>
      </c>
      <c r="L98" s="378">
        <v>27000</v>
      </c>
      <c r="M98" s="359" t="s">
        <v>2208</v>
      </c>
      <c r="N98" s="31">
        <v>30000</v>
      </c>
      <c r="O98" s="31">
        <v>20</v>
      </c>
      <c r="P98" s="31">
        <v>30000</v>
      </c>
      <c r="Q98" s="31" t="s">
        <v>2185</v>
      </c>
      <c r="R98" s="31">
        <v>20</v>
      </c>
      <c r="S98" s="172" t="s">
        <v>2082</v>
      </c>
      <c r="T98" s="172" t="s">
        <v>2083</v>
      </c>
      <c r="U98" s="379" t="s">
        <v>2318</v>
      </c>
    </row>
    <row r="99" spans="1:21" ht="75">
      <c r="A99" s="31">
        <v>92</v>
      </c>
      <c r="B99" s="31"/>
      <c r="C99" s="70" t="s">
        <v>2319</v>
      </c>
      <c r="D99" s="70" t="s">
        <v>725</v>
      </c>
      <c r="E99" s="359" t="s">
        <v>1759</v>
      </c>
      <c r="F99" s="359" t="s">
        <v>679</v>
      </c>
      <c r="G99" s="70" t="s">
        <v>1630</v>
      </c>
      <c r="H99" s="377" t="s">
        <v>33</v>
      </c>
      <c r="I99" s="377" t="s">
        <v>5</v>
      </c>
      <c r="J99" s="70" t="s">
        <v>1760</v>
      </c>
      <c r="K99" s="31">
        <v>0</v>
      </c>
      <c r="L99" s="378">
        <v>27000</v>
      </c>
      <c r="M99" s="359" t="s">
        <v>2208</v>
      </c>
      <c r="N99" s="31">
        <v>30000</v>
      </c>
      <c r="O99" s="31">
        <v>20</v>
      </c>
      <c r="P99" s="31">
        <v>30000</v>
      </c>
      <c r="Q99" s="31" t="s">
        <v>2185</v>
      </c>
      <c r="R99" s="31">
        <v>20</v>
      </c>
      <c r="S99" s="172" t="s">
        <v>1761</v>
      </c>
      <c r="T99" s="172" t="s">
        <v>1762</v>
      </c>
      <c r="U99" s="379" t="s">
        <v>2320</v>
      </c>
    </row>
    <row r="100" spans="1:21" ht="60">
      <c r="A100" s="31">
        <v>93</v>
      </c>
      <c r="B100" s="31"/>
      <c r="C100" s="70" t="s">
        <v>2138</v>
      </c>
      <c r="D100" s="70" t="s">
        <v>2139</v>
      </c>
      <c r="E100" s="70" t="s">
        <v>2140</v>
      </c>
      <c r="F100" s="359" t="s">
        <v>679</v>
      </c>
      <c r="G100" s="359" t="s">
        <v>1630</v>
      </c>
      <c r="H100" s="377" t="s">
        <v>33</v>
      </c>
      <c r="I100" s="377" t="s">
        <v>6</v>
      </c>
      <c r="J100" s="359" t="s">
        <v>2141</v>
      </c>
      <c r="K100" s="31">
        <v>0</v>
      </c>
      <c r="L100" s="378">
        <v>13500</v>
      </c>
      <c r="M100" s="359" t="s">
        <v>2208</v>
      </c>
      <c r="N100" s="31">
        <v>15000</v>
      </c>
      <c r="O100" s="31">
        <v>20</v>
      </c>
      <c r="P100" s="31">
        <v>15000</v>
      </c>
      <c r="Q100" s="31" t="s">
        <v>2185</v>
      </c>
      <c r="R100" s="31">
        <v>20</v>
      </c>
      <c r="S100" s="172" t="s">
        <v>2142</v>
      </c>
      <c r="T100" s="172" t="s">
        <v>2143</v>
      </c>
      <c r="U100" s="379" t="s">
        <v>2321</v>
      </c>
    </row>
    <row r="101" spans="1:21" ht="45">
      <c r="A101" s="31">
        <v>94</v>
      </c>
      <c r="B101" s="31"/>
      <c r="C101" s="71" t="s">
        <v>2322</v>
      </c>
      <c r="D101" s="71" t="s">
        <v>1663</v>
      </c>
      <c r="E101" s="189" t="s">
        <v>679</v>
      </c>
      <c r="F101" s="359" t="s">
        <v>679</v>
      </c>
      <c r="G101" s="359" t="s">
        <v>1630</v>
      </c>
      <c r="H101" s="377" t="s">
        <v>33</v>
      </c>
      <c r="I101" s="377" t="s">
        <v>6</v>
      </c>
      <c r="J101" s="71" t="s">
        <v>2104</v>
      </c>
      <c r="K101" s="31">
        <v>0</v>
      </c>
      <c r="L101" s="378">
        <v>27000</v>
      </c>
      <c r="M101" s="359" t="s">
        <v>2208</v>
      </c>
      <c r="N101" s="31">
        <v>30000</v>
      </c>
      <c r="O101" s="31">
        <v>20</v>
      </c>
      <c r="P101" s="31">
        <v>30000</v>
      </c>
      <c r="Q101" s="31" t="s">
        <v>2185</v>
      </c>
      <c r="R101" s="31">
        <v>20</v>
      </c>
      <c r="S101" s="349" t="s">
        <v>1665</v>
      </c>
      <c r="T101" s="215" t="s">
        <v>1666</v>
      </c>
      <c r="U101" s="349" t="s">
        <v>2323</v>
      </c>
    </row>
    <row r="102" spans="1:21" ht="60">
      <c r="A102" s="31">
        <v>95</v>
      </c>
      <c r="B102" s="31"/>
      <c r="C102" s="71" t="s">
        <v>2324</v>
      </c>
      <c r="D102" s="71" t="s">
        <v>2325</v>
      </c>
      <c r="E102" s="71" t="s">
        <v>2326</v>
      </c>
      <c r="F102" s="79" t="s">
        <v>679</v>
      </c>
      <c r="G102" s="189" t="s">
        <v>32</v>
      </c>
      <c r="H102" s="377" t="s">
        <v>33</v>
      </c>
      <c r="I102" s="377" t="s">
        <v>5</v>
      </c>
      <c r="J102" s="363" t="s">
        <v>541</v>
      </c>
      <c r="K102" s="31">
        <v>0</v>
      </c>
      <c r="L102" s="31">
        <v>54000</v>
      </c>
      <c r="M102" s="31" t="s">
        <v>2327</v>
      </c>
      <c r="N102" s="189">
        <v>60000</v>
      </c>
      <c r="O102" s="31">
        <v>20</v>
      </c>
      <c r="P102" s="189">
        <v>60000</v>
      </c>
      <c r="Q102" s="31" t="s">
        <v>2328</v>
      </c>
      <c r="R102" s="31">
        <v>20</v>
      </c>
      <c r="S102" s="366" t="s">
        <v>1643</v>
      </c>
      <c r="T102" s="215" t="s">
        <v>1644</v>
      </c>
      <c r="U102" s="380" t="s">
        <v>2329</v>
      </c>
    </row>
    <row r="103" spans="1:21" ht="45">
      <c r="A103" s="31">
        <v>96</v>
      </c>
      <c r="B103" s="31"/>
      <c r="C103" s="71" t="s">
        <v>2330</v>
      </c>
      <c r="D103" s="71" t="s">
        <v>2331</v>
      </c>
      <c r="E103" s="71" t="s">
        <v>2332</v>
      </c>
      <c r="F103" s="79" t="s">
        <v>679</v>
      </c>
      <c r="G103" s="189" t="s">
        <v>32</v>
      </c>
      <c r="H103" s="377" t="s">
        <v>33</v>
      </c>
      <c r="I103" s="126" t="s">
        <v>6</v>
      </c>
      <c r="J103" s="363" t="s">
        <v>472</v>
      </c>
      <c r="K103" s="31">
        <v>0</v>
      </c>
      <c r="L103" s="31">
        <v>27000</v>
      </c>
      <c r="M103" s="31" t="s">
        <v>2327</v>
      </c>
      <c r="N103" s="189">
        <v>30000</v>
      </c>
      <c r="O103" s="31">
        <v>20</v>
      </c>
      <c r="P103" s="189">
        <v>30000</v>
      </c>
      <c r="Q103" s="31" t="s">
        <v>2328</v>
      </c>
      <c r="R103" s="31">
        <v>20</v>
      </c>
      <c r="S103" s="366" t="s">
        <v>1850</v>
      </c>
      <c r="T103" s="215" t="s">
        <v>1851</v>
      </c>
      <c r="U103" s="215" t="s">
        <v>2333</v>
      </c>
    </row>
    <row r="104" spans="1:21" ht="45">
      <c r="A104" s="31">
        <v>97</v>
      </c>
      <c r="B104" s="31"/>
      <c r="C104" s="79" t="s">
        <v>2334</v>
      </c>
      <c r="D104" s="79" t="s">
        <v>2335</v>
      </c>
      <c r="E104" s="71" t="s">
        <v>2336</v>
      </c>
      <c r="F104" s="79" t="s">
        <v>679</v>
      </c>
      <c r="G104" s="189" t="s">
        <v>32</v>
      </c>
      <c r="H104" s="377" t="s">
        <v>33</v>
      </c>
      <c r="I104" s="126" t="s">
        <v>6</v>
      </c>
      <c r="J104" s="71" t="s">
        <v>2337</v>
      </c>
      <c r="K104" s="31">
        <v>0</v>
      </c>
      <c r="L104" s="31">
        <v>27000</v>
      </c>
      <c r="M104" s="31" t="s">
        <v>2327</v>
      </c>
      <c r="N104" s="71">
        <v>30000</v>
      </c>
      <c r="O104" s="31">
        <v>20</v>
      </c>
      <c r="P104" s="71">
        <v>30000</v>
      </c>
      <c r="Q104" s="31" t="s">
        <v>2328</v>
      </c>
      <c r="R104" s="31">
        <v>20</v>
      </c>
      <c r="S104" s="215" t="s">
        <v>2338</v>
      </c>
      <c r="T104" s="215" t="s">
        <v>1889</v>
      </c>
      <c r="U104" s="215" t="s">
        <v>2339</v>
      </c>
    </row>
    <row r="105" spans="1:21" ht="45">
      <c r="A105" s="31">
        <v>98</v>
      </c>
      <c r="B105" s="31"/>
      <c r="C105" s="79" t="s">
        <v>2340</v>
      </c>
      <c r="D105" s="79" t="s">
        <v>2341</v>
      </c>
      <c r="E105" s="71" t="s">
        <v>2342</v>
      </c>
      <c r="F105" s="79" t="s">
        <v>679</v>
      </c>
      <c r="G105" s="189" t="s">
        <v>32</v>
      </c>
      <c r="H105" s="377" t="s">
        <v>33</v>
      </c>
      <c r="I105" s="126" t="s">
        <v>6</v>
      </c>
      <c r="J105" s="71" t="s">
        <v>2343</v>
      </c>
      <c r="K105" s="31">
        <v>0</v>
      </c>
      <c r="L105" s="31">
        <v>13500</v>
      </c>
      <c r="M105" s="31" t="s">
        <v>2327</v>
      </c>
      <c r="N105" s="71">
        <v>15000</v>
      </c>
      <c r="O105" s="31">
        <v>20</v>
      </c>
      <c r="P105" s="71">
        <v>15000</v>
      </c>
      <c r="Q105" s="31" t="s">
        <v>2328</v>
      </c>
      <c r="R105" s="31">
        <v>20</v>
      </c>
      <c r="S105" s="215" t="s">
        <v>2026</v>
      </c>
      <c r="T105" s="215" t="s">
        <v>2027</v>
      </c>
      <c r="U105" s="215" t="s">
        <v>2344</v>
      </c>
    </row>
    <row r="106" spans="1:21" ht="45">
      <c r="A106" s="31">
        <v>99</v>
      </c>
      <c r="B106" s="31"/>
      <c r="C106" s="79" t="s">
        <v>2345</v>
      </c>
      <c r="D106" s="79" t="s">
        <v>521</v>
      </c>
      <c r="E106" s="71" t="s">
        <v>2342</v>
      </c>
      <c r="F106" s="79" t="s">
        <v>679</v>
      </c>
      <c r="G106" s="189" t="s">
        <v>32</v>
      </c>
      <c r="H106" s="377" t="s">
        <v>33</v>
      </c>
      <c r="I106" s="126" t="s">
        <v>6</v>
      </c>
      <c r="J106" s="71" t="s">
        <v>2343</v>
      </c>
      <c r="K106" s="31">
        <v>0</v>
      </c>
      <c r="L106" s="31">
        <v>13500</v>
      </c>
      <c r="M106" s="31" t="s">
        <v>2327</v>
      </c>
      <c r="N106" s="71">
        <v>15000</v>
      </c>
      <c r="O106" s="31">
        <v>20</v>
      </c>
      <c r="P106" s="71">
        <v>15000</v>
      </c>
      <c r="Q106" s="31" t="s">
        <v>2328</v>
      </c>
      <c r="R106" s="31">
        <v>20</v>
      </c>
      <c r="S106" s="215" t="s">
        <v>2030</v>
      </c>
      <c r="T106" s="215" t="s">
        <v>2031</v>
      </c>
      <c r="U106" s="215" t="s">
        <v>2346</v>
      </c>
    </row>
    <row r="107" spans="1:21" ht="60">
      <c r="A107" s="31">
        <v>100</v>
      </c>
      <c r="B107" s="31"/>
      <c r="C107" s="79" t="s">
        <v>2347</v>
      </c>
      <c r="D107" s="79" t="s">
        <v>2348</v>
      </c>
      <c r="E107" s="71" t="s">
        <v>2349</v>
      </c>
      <c r="F107" s="79" t="s">
        <v>679</v>
      </c>
      <c r="G107" s="189" t="s">
        <v>32</v>
      </c>
      <c r="H107" s="377" t="s">
        <v>33</v>
      </c>
      <c r="I107" s="126" t="s">
        <v>6</v>
      </c>
      <c r="J107" s="71" t="s">
        <v>721</v>
      </c>
      <c r="K107" s="31">
        <v>0</v>
      </c>
      <c r="L107" s="31">
        <v>81000</v>
      </c>
      <c r="M107" s="31" t="s">
        <v>2327</v>
      </c>
      <c r="N107" s="71">
        <v>90000</v>
      </c>
      <c r="O107" s="31">
        <v>20</v>
      </c>
      <c r="P107" s="71">
        <v>90000</v>
      </c>
      <c r="Q107" s="31" t="s">
        <v>2328</v>
      </c>
      <c r="R107" s="31">
        <v>20</v>
      </c>
      <c r="S107" s="215" t="s">
        <v>2194</v>
      </c>
      <c r="T107" s="215" t="s">
        <v>2195</v>
      </c>
      <c r="U107" s="215" t="s">
        <v>2196</v>
      </c>
    </row>
  </sheetData>
  <mergeCells count="7">
    <mergeCell ref="A6:C6"/>
    <mergeCell ref="P6:R6"/>
    <mergeCell ref="A1:R1"/>
    <mergeCell ref="A2:R2"/>
    <mergeCell ref="A3:R3"/>
    <mergeCell ref="A4:G4"/>
    <mergeCell ref="Q5:R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U16"/>
  <sheetViews>
    <sheetView topLeftCell="A15" workbookViewId="0">
      <selection activeCell="A9" sqref="A8:A16"/>
    </sheetView>
  </sheetViews>
  <sheetFormatPr defaultRowHeight="15"/>
  <sheetData>
    <row r="1" spans="1:21" ht="18.75">
      <c r="A1" s="424" t="s">
        <v>0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</row>
    <row r="2" spans="1:21" ht="18.75">
      <c r="A2" s="424" t="s">
        <v>1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4"/>
      <c r="T2" s="424"/>
    </row>
    <row r="3" spans="1:21" ht="18.75">
      <c r="A3" s="424" t="s">
        <v>138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4"/>
      <c r="Q3" s="424"/>
      <c r="R3" s="424"/>
      <c r="S3" s="121"/>
      <c r="T3" s="85"/>
    </row>
    <row r="4" spans="1:21" ht="18.75">
      <c r="A4" s="493" t="s">
        <v>1085</v>
      </c>
      <c r="B4" s="493"/>
      <c r="C4" s="493"/>
      <c r="D4" s="493"/>
      <c r="E4" s="493"/>
      <c r="F4" s="493"/>
      <c r="G4" s="493"/>
      <c r="H4" s="211"/>
      <c r="I4" s="7"/>
      <c r="J4" s="7"/>
      <c r="K4" s="7"/>
      <c r="L4" s="344"/>
      <c r="M4" s="84"/>
      <c r="N4" s="81"/>
      <c r="O4" s="84"/>
      <c r="P4" s="117"/>
      <c r="Q4" s="9"/>
      <c r="R4" s="119" t="s">
        <v>198</v>
      </c>
      <c r="S4" s="121"/>
      <c r="T4" s="85"/>
    </row>
    <row r="5" spans="1:21">
      <c r="A5" s="345"/>
      <c r="B5" s="346"/>
      <c r="C5" s="121"/>
      <c r="D5" s="345"/>
      <c r="E5" s="121"/>
      <c r="F5" s="212"/>
      <c r="G5" s="122"/>
      <c r="H5" s="212"/>
      <c r="I5" s="122"/>
      <c r="J5" s="345"/>
      <c r="K5" s="345"/>
      <c r="L5" s="345"/>
      <c r="M5" s="346"/>
      <c r="N5" s="88"/>
      <c r="O5" s="346"/>
      <c r="P5" s="88"/>
      <c r="Q5" s="496" t="s">
        <v>403</v>
      </c>
      <c r="R5" s="496"/>
      <c r="S5" s="121"/>
      <c r="T5" s="85"/>
    </row>
    <row r="6" spans="1:21">
      <c r="A6" s="494" t="s">
        <v>200</v>
      </c>
      <c r="B6" s="494"/>
      <c r="C6" s="121"/>
      <c r="D6" s="345"/>
      <c r="E6" s="121"/>
      <c r="F6" s="212"/>
      <c r="G6" s="122"/>
      <c r="H6" s="212"/>
      <c r="I6" s="122"/>
      <c r="J6" s="345"/>
      <c r="K6" s="345"/>
      <c r="L6" s="345"/>
      <c r="M6" s="346"/>
      <c r="N6" s="88"/>
      <c r="O6" s="346"/>
      <c r="P6" s="88"/>
      <c r="Q6" s="346"/>
      <c r="R6" s="345"/>
      <c r="S6" s="121"/>
      <c r="T6" s="85"/>
    </row>
    <row r="7" spans="1:21" ht="63">
      <c r="A7" s="213" t="s">
        <v>140</v>
      </c>
      <c r="B7" s="213" t="s">
        <v>141</v>
      </c>
      <c r="C7" s="207" t="s">
        <v>142</v>
      </c>
      <c r="D7" s="213" t="s">
        <v>143</v>
      </c>
      <c r="E7" s="207" t="s">
        <v>144</v>
      </c>
      <c r="F7" s="207" t="s">
        <v>9</v>
      </c>
      <c r="G7" s="213" t="s">
        <v>145</v>
      </c>
      <c r="H7" s="207" t="s">
        <v>146</v>
      </c>
      <c r="I7" s="213" t="s">
        <v>147</v>
      </c>
      <c r="J7" s="213" t="s">
        <v>191</v>
      </c>
      <c r="K7" s="213" t="s">
        <v>192</v>
      </c>
      <c r="L7" s="213" t="s">
        <v>193</v>
      </c>
      <c r="M7" s="213" t="s">
        <v>194</v>
      </c>
      <c r="N7" s="206" t="s">
        <v>195</v>
      </c>
      <c r="O7" s="213" t="s">
        <v>196</v>
      </c>
      <c r="P7" s="206" t="s">
        <v>152</v>
      </c>
      <c r="Q7" s="213" t="s">
        <v>151</v>
      </c>
      <c r="R7" s="213" t="s">
        <v>153</v>
      </c>
      <c r="S7" s="207" t="s">
        <v>1086</v>
      </c>
      <c r="T7" s="181" t="s">
        <v>1087</v>
      </c>
      <c r="U7" s="214" t="s">
        <v>1169</v>
      </c>
    </row>
    <row r="8" spans="1:21" ht="90">
      <c r="A8" s="189">
        <v>1</v>
      </c>
      <c r="B8" s="31"/>
      <c r="C8" s="71" t="s">
        <v>1146</v>
      </c>
      <c r="D8" s="71" t="s">
        <v>2174</v>
      </c>
      <c r="E8" s="71" t="s">
        <v>2175</v>
      </c>
      <c r="F8" s="189" t="s">
        <v>679</v>
      </c>
      <c r="G8" s="71" t="s">
        <v>32</v>
      </c>
      <c r="H8" s="71" t="s">
        <v>33</v>
      </c>
      <c r="I8" s="369" t="s">
        <v>6</v>
      </c>
      <c r="J8" s="71" t="s">
        <v>2176</v>
      </c>
      <c r="K8" s="79" t="s">
        <v>2153</v>
      </c>
      <c r="L8" s="71" t="s">
        <v>1114</v>
      </c>
      <c r="M8" s="71" t="s">
        <v>1621</v>
      </c>
      <c r="N8" s="31">
        <v>200000</v>
      </c>
      <c r="O8" s="367" t="s">
        <v>176</v>
      </c>
      <c r="P8" s="189">
        <v>50000</v>
      </c>
      <c r="Q8" s="189" t="s">
        <v>2177</v>
      </c>
      <c r="R8" s="189" t="s">
        <v>2178</v>
      </c>
      <c r="S8" s="365" t="s">
        <v>1151</v>
      </c>
      <c r="T8" s="215" t="s">
        <v>1152</v>
      </c>
      <c r="U8" s="349" t="s">
        <v>2179</v>
      </c>
    </row>
    <row r="9" spans="1:21" ht="75">
      <c r="A9" s="189">
        <v>2</v>
      </c>
      <c r="B9" s="31"/>
      <c r="C9" s="71" t="s">
        <v>1604</v>
      </c>
      <c r="D9" s="71" t="s">
        <v>1605</v>
      </c>
      <c r="E9" s="71" t="s">
        <v>1606</v>
      </c>
      <c r="F9" s="79" t="s">
        <v>679</v>
      </c>
      <c r="G9" s="71" t="s">
        <v>32</v>
      </c>
      <c r="H9" s="71" t="s">
        <v>33</v>
      </c>
      <c r="I9" s="71" t="s">
        <v>5</v>
      </c>
      <c r="J9" s="71" t="s">
        <v>2180</v>
      </c>
      <c r="K9" s="71" t="s">
        <v>1609</v>
      </c>
      <c r="L9" s="79" t="s">
        <v>1608</v>
      </c>
      <c r="M9" s="79" t="s">
        <v>2162</v>
      </c>
      <c r="N9" s="31">
        <v>70000</v>
      </c>
      <c r="O9" s="79" t="s">
        <v>2181</v>
      </c>
      <c r="P9" s="31">
        <v>35000</v>
      </c>
      <c r="Q9" s="31" t="s">
        <v>2182</v>
      </c>
      <c r="R9" s="31" t="s">
        <v>171</v>
      </c>
      <c r="S9" s="215" t="s">
        <v>1612</v>
      </c>
      <c r="T9" s="215" t="s">
        <v>1613</v>
      </c>
      <c r="U9" s="215" t="s">
        <v>1614</v>
      </c>
    </row>
    <row r="10" spans="1:21" ht="51">
      <c r="A10" s="189">
        <v>3</v>
      </c>
      <c r="B10" s="31"/>
      <c r="C10" s="71" t="s">
        <v>2148</v>
      </c>
      <c r="D10" s="71" t="s">
        <v>2149</v>
      </c>
      <c r="E10" s="360" t="s">
        <v>2150</v>
      </c>
      <c r="F10" s="79" t="s">
        <v>679</v>
      </c>
      <c r="G10" s="71" t="s">
        <v>2151</v>
      </c>
      <c r="H10" s="361" t="s">
        <v>33</v>
      </c>
      <c r="I10" s="70" t="s">
        <v>6</v>
      </c>
      <c r="J10" s="71" t="s">
        <v>1607</v>
      </c>
      <c r="K10" s="79" t="s">
        <v>2153</v>
      </c>
      <c r="L10" s="71" t="s">
        <v>1114</v>
      </c>
      <c r="M10" s="71" t="s">
        <v>1621</v>
      </c>
      <c r="N10" s="31">
        <v>210000</v>
      </c>
      <c r="O10" s="381" t="s">
        <v>1633</v>
      </c>
      <c r="P10" s="189">
        <v>52500</v>
      </c>
      <c r="Q10" s="31" t="s">
        <v>2350</v>
      </c>
      <c r="R10" s="31" t="s">
        <v>454</v>
      </c>
      <c r="S10" s="215" t="s">
        <v>2155</v>
      </c>
      <c r="T10" s="215" t="s">
        <v>2156</v>
      </c>
      <c r="U10" s="215" t="s">
        <v>2157</v>
      </c>
    </row>
    <row r="11" spans="1:21" ht="45">
      <c r="A11" s="189">
        <v>4</v>
      </c>
      <c r="B11" s="31"/>
      <c r="C11" s="71" t="s">
        <v>1234</v>
      </c>
      <c r="D11" s="71" t="s">
        <v>2158</v>
      </c>
      <c r="E11" s="360" t="s">
        <v>2159</v>
      </c>
      <c r="F11" s="79" t="s">
        <v>679</v>
      </c>
      <c r="G11" s="71" t="s">
        <v>32</v>
      </c>
      <c r="H11" s="361" t="s">
        <v>33</v>
      </c>
      <c r="I11" s="361" t="s">
        <v>5</v>
      </c>
      <c r="J11" s="79" t="s">
        <v>2160</v>
      </c>
      <c r="K11" s="79" t="s">
        <v>2153</v>
      </c>
      <c r="L11" s="71" t="s">
        <v>2161</v>
      </c>
      <c r="M11" s="71" t="s">
        <v>2162</v>
      </c>
      <c r="N11" s="31">
        <v>60000</v>
      </c>
      <c r="O11" s="381" t="s">
        <v>1633</v>
      </c>
      <c r="P11" s="189">
        <v>30000</v>
      </c>
      <c r="Q11" s="31" t="s">
        <v>2350</v>
      </c>
      <c r="R11" s="31" t="s">
        <v>171</v>
      </c>
      <c r="S11" s="215" t="s">
        <v>2163</v>
      </c>
      <c r="T11" s="215" t="s">
        <v>2164</v>
      </c>
      <c r="U11" s="215" t="s">
        <v>2165</v>
      </c>
    </row>
    <row r="12" spans="1:21" ht="45">
      <c r="A12" s="189">
        <v>5</v>
      </c>
      <c r="B12" s="31"/>
      <c r="C12" s="71" t="s">
        <v>2166</v>
      </c>
      <c r="D12" s="71" t="s">
        <v>2167</v>
      </c>
      <c r="E12" s="360" t="s">
        <v>2168</v>
      </c>
      <c r="F12" s="79" t="s">
        <v>679</v>
      </c>
      <c r="G12" s="71" t="s">
        <v>32</v>
      </c>
      <c r="H12" s="361" t="s">
        <v>33</v>
      </c>
      <c r="I12" s="70" t="s">
        <v>6</v>
      </c>
      <c r="J12" s="71" t="s">
        <v>1607</v>
      </c>
      <c r="K12" s="79" t="s">
        <v>2170</v>
      </c>
      <c r="L12" s="71" t="s">
        <v>1620</v>
      </c>
      <c r="M12" s="71" t="s">
        <v>1621</v>
      </c>
      <c r="N12" s="31">
        <v>120000</v>
      </c>
      <c r="O12" s="381" t="s">
        <v>1633</v>
      </c>
      <c r="P12" s="189">
        <v>60000</v>
      </c>
      <c r="Q12" s="31" t="s">
        <v>2350</v>
      </c>
      <c r="R12" s="31" t="s">
        <v>171</v>
      </c>
      <c r="S12" s="215" t="s">
        <v>2171</v>
      </c>
      <c r="T12" s="215" t="s">
        <v>2172</v>
      </c>
      <c r="U12" s="215" t="s">
        <v>2173</v>
      </c>
    </row>
    <row r="13" spans="1:21" ht="75">
      <c r="A13" s="189">
        <v>6</v>
      </c>
      <c r="B13" s="31"/>
      <c r="C13" s="71" t="s">
        <v>2351</v>
      </c>
      <c r="D13" s="71" t="s">
        <v>2352</v>
      </c>
      <c r="E13" s="71" t="s">
        <v>2353</v>
      </c>
      <c r="F13" s="79" t="s">
        <v>679</v>
      </c>
      <c r="G13" s="189" t="s">
        <v>810</v>
      </c>
      <c r="H13" s="189" t="s">
        <v>2354</v>
      </c>
      <c r="I13" s="31" t="s">
        <v>6</v>
      </c>
      <c r="J13" s="71" t="s">
        <v>2355</v>
      </c>
      <c r="K13" s="71" t="s">
        <v>2356</v>
      </c>
      <c r="L13" s="71" t="s">
        <v>2357</v>
      </c>
      <c r="M13" s="71" t="s">
        <v>2358</v>
      </c>
      <c r="N13" s="189">
        <v>81000</v>
      </c>
      <c r="O13" s="79" t="s">
        <v>2359</v>
      </c>
      <c r="P13" s="189">
        <v>81000</v>
      </c>
      <c r="Q13" s="31" t="s">
        <v>2360</v>
      </c>
      <c r="R13" s="31" t="s">
        <v>161</v>
      </c>
      <c r="S13" s="215" t="s">
        <v>2361</v>
      </c>
      <c r="T13" s="215" t="s">
        <v>2362</v>
      </c>
      <c r="U13" s="215" t="s">
        <v>2363</v>
      </c>
    </row>
    <row r="14" spans="1:21" ht="135">
      <c r="A14" s="189">
        <v>7</v>
      </c>
      <c r="B14" s="31"/>
      <c r="C14" s="71" t="s">
        <v>2364</v>
      </c>
      <c r="D14" s="71" t="s">
        <v>2365</v>
      </c>
      <c r="E14" s="71" t="s">
        <v>2366</v>
      </c>
      <c r="F14" s="79" t="s">
        <v>679</v>
      </c>
      <c r="G14" s="189" t="s">
        <v>1630</v>
      </c>
      <c r="H14" s="189" t="s">
        <v>2367</v>
      </c>
      <c r="I14" s="31" t="s">
        <v>6</v>
      </c>
      <c r="J14" s="71" t="s">
        <v>2368</v>
      </c>
      <c r="K14" s="71" t="s">
        <v>2369</v>
      </c>
      <c r="L14" s="71" t="s">
        <v>1099</v>
      </c>
      <c r="M14" s="71" t="s">
        <v>2370</v>
      </c>
      <c r="N14" s="189">
        <v>50000</v>
      </c>
      <c r="O14" s="79" t="s">
        <v>2359</v>
      </c>
      <c r="P14" s="189">
        <v>50000</v>
      </c>
      <c r="Q14" s="31" t="s">
        <v>2360</v>
      </c>
      <c r="R14" s="31" t="s">
        <v>161</v>
      </c>
      <c r="S14" s="215" t="s">
        <v>2371</v>
      </c>
      <c r="T14" s="215" t="s">
        <v>2372</v>
      </c>
      <c r="U14" s="215" t="s">
        <v>2373</v>
      </c>
    </row>
    <row r="15" spans="1:21" ht="120">
      <c r="A15" s="189">
        <v>8</v>
      </c>
      <c r="B15" s="31"/>
      <c r="C15" s="71" t="s">
        <v>2374</v>
      </c>
      <c r="D15" s="71" t="s">
        <v>2375</v>
      </c>
      <c r="E15" s="71" t="s">
        <v>2376</v>
      </c>
      <c r="F15" s="79" t="s">
        <v>679</v>
      </c>
      <c r="G15" s="71" t="s">
        <v>810</v>
      </c>
      <c r="H15" s="71" t="s">
        <v>2367</v>
      </c>
      <c r="I15" s="31" t="s">
        <v>6</v>
      </c>
      <c r="J15" s="71" t="s">
        <v>2377</v>
      </c>
      <c r="K15" s="71" t="s">
        <v>2369</v>
      </c>
      <c r="L15" s="71" t="s">
        <v>1099</v>
      </c>
      <c r="M15" s="71" t="s">
        <v>2370</v>
      </c>
      <c r="N15" s="71">
        <v>50000</v>
      </c>
      <c r="O15" s="79" t="s">
        <v>2359</v>
      </c>
      <c r="P15" s="71">
        <v>50000</v>
      </c>
      <c r="Q15" s="31" t="s">
        <v>2360</v>
      </c>
      <c r="R15" s="31" t="s">
        <v>161</v>
      </c>
      <c r="S15" s="215" t="s">
        <v>2378</v>
      </c>
      <c r="T15" s="215" t="s">
        <v>2379</v>
      </c>
      <c r="U15" s="215" t="s">
        <v>2380</v>
      </c>
    </row>
    <row r="16" spans="1:21" ht="165">
      <c r="A16" s="189">
        <v>9</v>
      </c>
      <c r="B16" s="31"/>
      <c r="C16" s="71" t="s">
        <v>2381</v>
      </c>
      <c r="D16" s="71" t="s">
        <v>2382</v>
      </c>
      <c r="E16" s="71" t="s">
        <v>2383</v>
      </c>
      <c r="F16" s="79" t="s">
        <v>679</v>
      </c>
      <c r="G16" s="189" t="s">
        <v>1630</v>
      </c>
      <c r="H16" s="189" t="s">
        <v>2367</v>
      </c>
      <c r="I16" s="31" t="s">
        <v>6</v>
      </c>
      <c r="J16" s="71" t="s">
        <v>2384</v>
      </c>
      <c r="K16" s="71" t="s">
        <v>2369</v>
      </c>
      <c r="L16" s="71" t="s">
        <v>2385</v>
      </c>
      <c r="M16" s="71" t="s">
        <v>2386</v>
      </c>
      <c r="N16" s="189">
        <v>70000</v>
      </c>
      <c r="O16" s="79" t="s">
        <v>2359</v>
      </c>
      <c r="P16" s="189">
        <v>70000</v>
      </c>
      <c r="Q16" s="31" t="s">
        <v>2360</v>
      </c>
      <c r="R16" s="31" t="s">
        <v>161</v>
      </c>
      <c r="S16" s="215" t="s">
        <v>2387</v>
      </c>
      <c r="T16" s="215" t="s">
        <v>2388</v>
      </c>
      <c r="U16" s="215" t="s">
        <v>2389</v>
      </c>
    </row>
  </sheetData>
  <mergeCells count="6">
    <mergeCell ref="A6:B6"/>
    <mergeCell ref="A1:T1"/>
    <mergeCell ref="A2:T2"/>
    <mergeCell ref="A3:R3"/>
    <mergeCell ref="A4:G4"/>
    <mergeCell ref="Q5:R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V35"/>
  <sheetViews>
    <sheetView topLeftCell="A16" workbookViewId="0">
      <selection activeCell="A9" sqref="A9:A23"/>
    </sheetView>
  </sheetViews>
  <sheetFormatPr defaultRowHeight="15"/>
  <sheetData>
    <row r="1" spans="1:22" ht="18.75">
      <c r="A1" s="424" t="s">
        <v>0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201"/>
      <c r="U1" s="201"/>
      <c r="V1" s="499"/>
    </row>
    <row r="2" spans="1:22" ht="18.75">
      <c r="A2" s="424" t="s">
        <v>2390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4"/>
      <c r="T2" s="201"/>
      <c r="U2" s="201"/>
      <c r="V2" s="499"/>
    </row>
    <row r="3" spans="1:22" ht="18.75">
      <c r="A3" s="424" t="s">
        <v>2391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4"/>
      <c r="Q3" s="424"/>
      <c r="R3" s="424"/>
      <c r="S3" s="424"/>
      <c r="T3" s="201"/>
      <c r="U3" s="201"/>
      <c r="V3" s="499"/>
    </row>
    <row r="4" spans="1:22" ht="18.75">
      <c r="A4" s="424" t="s">
        <v>2392</v>
      </c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201"/>
      <c r="U4" s="201"/>
      <c r="V4" s="499"/>
    </row>
    <row r="5" spans="1:22" ht="18.75">
      <c r="A5" s="493" t="s">
        <v>2393</v>
      </c>
      <c r="B5" s="493"/>
      <c r="C5" s="493"/>
      <c r="D5" s="493"/>
      <c r="E5" s="493"/>
      <c r="F5" s="493"/>
      <c r="G5" s="493"/>
      <c r="H5" s="176"/>
      <c r="I5" s="176"/>
      <c r="J5" s="202"/>
      <c r="K5" s="500"/>
      <c r="L5" s="501"/>
      <c r="M5" s="81" t="s">
        <v>1352</v>
      </c>
      <c r="N5" s="197"/>
      <c r="O5" s="502"/>
      <c r="P5" s="503"/>
      <c r="Q5" s="504"/>
      <c r="R5" s="504"/>
      <c r="S5" s="119" t="s">
        <v>198</v>
      </c>
      <c r="T5" s="201"/>
      <c r="U5" s="201"/>
      <c r="V5" s="499"/>
    </row>
    <row r="6" spans="1:22" ht="15.75">
      <c r="A6" s="505"/>
      <c r="B6" s="85"/>
      <c r="C6" s="85"/>
      <c r="D6" s="85"/>
      <c r="E6" s="86"/>
      <c r="F6" s="506"/>
      <c r="G6" s="178"/>
      <c r="H6" s="507" t="s">
        <v>2394</v>
      </c>
      <c r="I6" s="507"/>
      <c r="J6" s="507"/>
      <c r="K6" s="508"/>
      <c r="L6" s="508"/>
      <c r="M6" s="509"/>
      <c r="N6" s="198"/>
      <c r="O6" s="510"/>
      <c r="P6" s="510"/>
      <c r="Q6" s="498" t="s">
        <v>199</v>
      </c>
      <c r="R6" s="498"/>
      <c r="S6" s="498"/>
      <c r="T6" s="201"/>
      <c r="U6" s="201"/>
      <c r="V6" s="499"/>
    </row>
    <row r="7" spans="1:22" ht="15.75">
      <c r="A7" s="494" t="s">
        <v>200</v>
      </c>
      <c r="B7" s="494"/>
      <c r="C7" s="494"/>
      <c r="D7" s="85"/>
      <c r="E7" s="86"/>
      <c r="F7" s="506"/>
      <c r="G7" s="178"/>
      <c r="H7" s="178"/>
      <c r="I7" s="178"/>
      <c r="J7" s="29"/>
      <c r="K7" s="508"/>
      <c r="L7" s="508"/>
      <c r="M7" s="509"/>
      <c r="N7" s="198"/>
      <c r="O7" s="510"/>
      <c r="P7" s="497" t="s">
        <v>201</v>
      </c>
      <c r="Q7" s="497"/>
      <c r="R7" s="497"/>
      <c r="S7" s="497"/>
      <c r="T7" s="201"/>
      <c r="U7" s="201"/>
      <c r="V7" s="499"/>
    </row>
    <row r="8" spans="1:22" ht="60">
      <c r="A8" s="352" t="s">
        <v>140</v>
      </c>
      <c r="B8" s="511" t="s">
        <v>141</v>
      </c>
      <c r="C8" s="511" t="s">
        <v>142</v>
      </c>
      <c r="D8" s="511" t="s">
        <v>143</v>
      </c>
      <c r="E8" s="511" t="s">
        <v>144</v>
      </c>
      <c r="F8" s="511" t="s">
        <v>9</v>
      </c>
      <c r="G8" s="511" t="s">
        <v>145</v>
      </c>
      <c r="H8" s="511" t="s">
        <v>146</v>
      </c>
      <c r="I8" s="511" t="s">
        <v>147</v>
      </c>
      <c r="J8" s="511" t="s">
        <v>148</v>
      </c>
      <c r="K8" s="512" t="s">
        <v>149</v>
      </c>
      <c r="L8" s="513" t="s">
        <v>2395</v>
      </c>
      <c r="M8" s="511" t="s">
        <v>151</v>
      </c>
      <c r="N8" s="511" t="s">
        <v>152</v>
      </c>
      <c r="O8" s="511" t="s">
        <v>153</v>
      </c>
      <c r="P8" s="511" t="s">
        <v>152</v>
      </c>
      <c r="Q8" s="514" t="s">
        <v>151</v>
      </c>
      <c r="R8" s="515" t="s">
        <v>2396</v>
      </c>
      <c r="S8" s="511" t="s">
        <v>153</v>
      </c>
      <c r="T8" s="516" t="s">
        <v>1086</v>
      </c>
      <c r="U8" s="512" t="s">
        <v>1087</v>
      </c>
      <c r="V8" s="517" t="s">
        <v>1169</v>
      </c>
    </row>
    <row r="9" spans="1:22" ht="30">
      <c r="A9" s="31">
        <v>1</v>
      </c>
      <c r="B9" s="31"/>
      <c r="C9" s="71" t="s">
        <v>2397</v>
      </c>
      <c r="D9" s="78" t="s">
        <v>2398</v>
      </c>
      <c r="E9" s="128" t="s">
        <v>2399</v>
      </c>
      <c r="F9" s="35" t="s">
        <v>679</v>
      </c>
      <c r="G9" s="78" t="s">
        <v>32</v>
      </c>
      <c r="H9" s="377" t="s">
        <v>33</v>
      </c>
      <c r="I9" s="78" t="s">
        <v>2400</v>
      </c>
      <c r="J9" s="360" t="s">
        <v>2343</v>
      </c>
      <c r="K9" s="31">
        <v>50000</v>
      </c>
      <c r="L9" s="31">
        <v>31500</v>
      </c>
      <c r="M9" s="106" t="s">
        <v>2401</v>
      </c>
      <c r="N9" s="71">
        <v>35000</v>
      </c>
      <c r="O9" s="31"/>
      <c r="P9" s="71">
        <v>35000</v>
      </c>
      <c r="Q9" s="106" t="s">
        <v>2402</v>
      </c>
      <c r="R9" s="106"/>
      <c r="S9" s="31">
        <v>20</v>
      </c>
      <c r="T9" s="215" t="s">
        <v>2403</v>
      </c>
      <c r="U9" s="215" t="s">
        <v>2404</v>
      </c>
      <c r="V9" s="215" t="s">
        <v>2405</v>
      </c>
    </row>
    <row r="10" spans="1:22" ht="84">
      <c r="A10" s="31">
        <v>2</v>
      </c>
      <c r="B10" s="31"/>
      <c r="C10" s="71" t="s">
        <v>2406</v>
      </c>
      <c r="D10" s="71" t="s">
        <v>2407</v>
      </c>
      <c r="E10" s="128" t="s">
        <v>2408</v>
      </c>
      <c r="F10" s="35" t="s">
        <v>679</v>
      </c>
      <c r="G10" s="78" t="s">
        <v>32</v>
      </c>
      <c r="H10" s="377" t="s">
        <v>85</v>
      </c>
      <c r="I10" s="78" t="s">
        <v>2400</v>
      </c>
      <c r="J10" s="360" t="s">
        <v>2409</v>
      </c>
      <c r="K10" s="31">
        <v>100000</v>
      </c>
      <c r="L10" s="31">
        <v>63000</v>
      </c>
      <c r="M10" s="106" t="s">
        <v>2401</v>
      </c>
      <c r="N10" s="71">
        <v>70000</v>
      </c>
      <c r="O10" s="31"/>
      <c r="P10" s="71">
        <v>70000</v>
      </c>
      <c r="Q10" s="106" t="s">
        <v>2402</v>
      </c>
      <c r="R10" s="106"/>
      <c r="S10" s="31">
        <v>20</v>
      </c>
      <c r="T10" s="215" t="s">
        <v>2410</v>
      </c>
      <c r="U10" s="215" t="s">
        <v>2411</v>
      </c>
      <c r="V10" s="215" t="s">
        <v>2412</v>
      </c>
    </row>
    <row r="11" spans="1:22" ht="60">
      <c r="A11" s="31">
        <v>3</v>
      </c>
      <c r="B11" s="31"/>
      <c r="C11" s="71" t="s">
        <v>2413</v>
      </c>
      <c r="D11" s="71" t="s">
        <v>2414</v>
      </c>
      <c r="E11" s="128" t="s">
        <v>2415</v>
      </c>
      <c r="F11" s="35" t="s">
        <v>679</v>
      </c>
      <c r="G11" s="78" t="s">
        <v>32</v>
      </c>
      <c r="H11" s="377" t="s">
        <v>33</v>
      </c>
      <c r="I11" s="78" t="s">
        <v>2400</v>
      </c>
      <c r="J11" s="360" t="s">
        <v>2416</v>
      </c>
      <c r="K11" s="31">
        <v>100000</v>
      </c>
      <c r="L11" s="31">
        <v>63000</v>
      </c>
      <c r="M11" s="106" t="s">
        <v>2401</v>
      </c>
      <c r="N11" s="71">
        <v>70000</v>
      </c>
      <c r="O11" s="31"/>
      <c r="P11" s="71">
        <v>70000</v>
      </c>
      <c r="Q11" s="106" t="s">
        <v>2402</v>
      </c>
      <c r="R11" s="106"/>
      <c r="S11" s="31">
        <v>20</v>
      </c>
      <c r="T11" s="215" t="s">
        <v>2417</v>
      </c>
      <c r="U11" s="215" t="s">
        <v>2418</v>
      </c>
      <c r="V11" s="215" t="s">
        <v>2419</v>
      </c>
    </row>
    <row r="12" spans="1:22" ht="72">
      <c r="A12" s="31">
        <v>4</v>
      </c>
      <c r="B12" s="31"/>
      <c r="C12" s="71" t="s">
        <v>2420</v>
      </c>
      <c r="D12" s="71" t="s">
        <v>2421</v>
      </c>
      <c r="E12" s="128" t="s">
        <v>2422</v>
      </c>
      <c r="F12" s="35" t="s">
        <v>679</v>
      </c>
      <c r="G12" s="78" t="s">
        <v>32</v>
      </c>
      <c r="H12" s="377" t="s">
        <v>33</v>
      </c>
      <c r="I12" s="78" t="s">
        <v>2400</v>
      </c>
      <c r="J12" s="360" t="s">
        <v>2423</v>
      </c>
      <c r="K12" s="31">
        <v>50000</v>
      </c>
      <c r="L12" s="31">
        <v>31500</v>
      </c>
      <c r="M12" s="106" t="s">
        <v>2401</v>
      </c>
      <c r="N12" s="71">
        <v>35000</v>
      </c>
      <c r="O12" s="31"/>
      <c r="P12" s="71">
        <v>35000</v>
      </c>
      <c r="Q12" s="106" t="s">
        <v>2402</v>
      </c>
      <c r="R12" s="106"/>
      <c r="S12" s="31">
        <v>20</v>
      </c>
      <c r="T12" s="215" t="s">
        <v>2424</v>
      </c>
      <c r="U12" s="215" t="s">
        <v>2425</v>
      </c>
      <c r="V12" s="215" t="s">
        <v>2426</v>
      </c>
    </row>
    <row r="13" spans="1:22" ht="60">
      <c r="A13" s="31">
        <v>5</v>
      </c>
      <c r="B13" s="31"/>
      <c r="C13" s="71" t="s">
        <v>2427</v>
      </c>
      <c r="D13" s="71" t="s">
        <v>2428</v>
      </c>
      <c r="E13" s="128" t="s">
        <v>2429</v>
      </c>
      <c r="F13" s="35" t="s">
        <v>679</v>
      </c>
      <c r="G13" s="78" t="s">
        <v>32</v>
      </c>
      <c r="H13" s="377" t="s">
        <v>85</v>
      </c>
      <c r="I13" s="78" t="s">
        <v>2400</v>
      </c>
      <c r="J13" s="360" t="s">
        <v>2409</v>
      </c>
      <c r="K13" s="31">
        <v>100000</v>
      </c>
      <c r="L13" s="31">
        <v>63000</v>
      </c>
      <c r="M13" s="106" t="s">
        <v>2401</v>
      </c>
      <c r="N13" s="71">
        <v>70000</v>
      </c>
      <c r="O13" s="31"/>
      <c r="P13" s="71">
        <v>70000</v>
      </c>
      <c r="Q13" s="106" t="s">
        <v>2402</v>
      </c>
      <c r="R13" s="106"/>
      <c r="S13" s="31">
        <v>20</v>
      </c>
      <c r="T13" s="215" t="s">
        <v>2430</v>
      </c>
      <c r="U13" s="215" t="s">
        <v>2431</v>
      </c>
      <c r="V13" s="215" t="s">
        <v>2432</v>
      </c>
    </row>
    <row r="14" spans="1:22" ht="60">
      <c r="A14" s="31">
        <v>6</v>
      </c>
      <c r="B14" s="31"/>
      <c r="C14" s="71" t="s">
        <v>2381</v>
      </c>
      <c r="D14" s="71" t="s">
        <v>2433</v>
      </c>
      <c r="E14" s="128" t="s">
        <v>2434</v>
      </c>
      <c r="F14" s="35" t="s">
        <v>679</v>
      </c>
      <c r="G14" s="78" t="s">
        <v>32</v>
      </c>
      <c r="H14" s="377" t="s">
        <v>33</v>
      </c>
      <c r="I14" s="78" t="s">
        <v>2400</v>
      </c>
      <c r="J14" s="360" t="s">
        <v>2435</v>
      </c>
      <c r="K14" s="31">
        <v>100000</v>
      </c>
      <c r="L14" s="31">
        <v>63000</v>
      </c>
      <c r="M14" s="106" t="s">
        <v>2401</v>
      </c>
      <c r="N14" s="71">
        <v>70000</v>
      </c>
      <c r="O14" s="31"/>
      <c r="P14" s="71">
        <v>70000</v>
      </c>
      <c r="Q14" s="106" t="s">
        <v>2402</v>
      </c>
      <c r="R14" s="106"/>
      <c r="S14" s="31">
        <v>20</v>
      </c>
      <c r="T14" s="215" t="s">
        <v>2436</v>
      </c>
      <c r="U14" s="215" t="s">
        <v>2437</v>
      </c>
      <c r="V14" s="215" t="s">
        <v>2438</v>
      </c>
    </row>
    <row r="15" spans="1:22" ht="48">
      <c r="A15" s="31">
        <v>7</v>
      </c>
      <c r="B15" s="31"/>
      <c r="C15" s="71" t="s">
        <v>2439</v>
      </c>
      <c r="D15" s="71" t="s">
        <v>2440</v>
      </c>
      <c r="E15" s="128" t="s">
        <v>2441</v>
      </c>
      <c r="F15" s="35" t="s">
        <v>679</v>
      </c>
      <c r="G15" s="78" t="s">
        <v>32</v>
      </c>
      <c r="H15" s="377" t="s">
        <v>33</v>
      </c>
      <c r="I15" s="78" t="s">
        <v>2400</v>
      </c>
      <c r="J15" s="360" t="s">
        <v>2442</v>
      </c>
      <c r="K15" s="31">
        <v>50000</v>
      </c>
      <c r="L15" s="31">
        <v>31500</v>
      </c>
      <c r="M15" s="106" t="s">
        <v>2401</v>
      </c>
      <c r="N15" s="71">
        <v>35000</v>
      </c>
      <c r="O15" s="31"/>
      <c r="P15" s="71">
        <v>35000</v>
      </c>
      <c r="Q15" s="106" t="s">
        <v>2402</v>
      </c>
      <c r="R15" s="106"/>
      <c r="S15" s="31">
        <v>20</v>
      </c>
      <c r="T15" s="215" t="s">
        <v>2443</v>
      </c>
      <c r="U15" s="215" t="s">
        <v>2444</v>
      </c>
      <c r="V15" s="215" t="s">
        <v>2445</v>
      </c>
    </row>
    <row r="16" spans="1:22" ht="60">
      <c r="A16" s="31">
        <v>8</v>
      </c>
      <c r="B16" s="31"/>
      <c r="C16" s="71" t="s">
        <v>2446</v>
      </c>
      <c r="D16" s="71" t="s">
        <v>2447</v>
      </c>
      <c r="E16" s="128" t="s">
        <v>2448</v>
      </c>
      <c r="F16" s="35" t="s">
        <v>679</v>
      </c>
      <c r="G16" s="78" t="s">
        <v>32</v>
      </c>
      <c r="H16" s="377" t="s">
        <v>33</v>
      </c>
      <c r="I16" s="78" t="s">
        <v>2400</v>
      </c>
      <c r="J16" s="360" t="s">
        <v>2449</v>
      </c>
      <c r="K16" s="31">
        <v>50000</v>
      </c>
      <c r="L16" s="31">
        <v>31500</v>
      </c>
      <c r="M16" s="106" t="s">
        <v>2401</v>
      </c>
      <c r="N16" s="71">
        <v>35000</v>
      </c>
      <c r="O16" s="31"/>
      <c r="P16" s="71">
        <v>35000</v>
      </c>
      <c r="Q16" s="106" t="s">
        <v>2402</v>
      </c>
      <c r="R16" s="106"/>
      <c r="S16" s="31">
        <v>20</v>
      </c>
      <c r="T16" s="215" t="s">
        <v>2450</v>
      </c>
      <c r="U16" s="215" t="s">
        <v>2451</v>
      </c>
      <c r="V16" s="215" t="s">
        <v>2452</v>
      </c>
    </row>
    <row r="17" spans="1:22" ht="30">
      <c r="A17" s="31">
        <v>9</v>
      </c>
      <c r="B17" s="31"/>
      <c r="C17" s="71" t="s">
        <v>2453</v>
      </c>
      <c r="D17" s="71" t="s">
        <v>2454</v>
      </c>
      <c r="E17" s="128" t="s">
        <v>2455</v>
      </c>
      <c r="F17" s="35" t="s">
        <v>679</v>
      </c>
      <c r="G17" s="78" t="s">
        <v>32</v>
      </c>
      <c r="H17" s="377" t="s">
        <v>85</v>
      </c>
      <c r="I17" s="78" t="s">
        <v>2400</v>
      </c>
      <c r="J17" s="360" t="s">
        <v>2343</v>
      </c>
      <c r="K17" s="31">
        <v>100000</v>
      </c>
      <c r="L17" s="31">
        <v>63000</v>
      </c>
      <c r="M17" s="106" t="s">
        <v>2401</v>
      </c>
      <c r="N17" s="71">
        <v>70000</v>
      </c>
      <c r="O17" s="31"/>
      <c r="P17" s="71">
        <v>70000</v>
      </c>
      <c r="Q17" s="106" t="s">
        <v>2402</v>
      </c>
      <c r="R17" s="106"/>
      <c r="S17" s="31">
        <v>20</v>
      </c>
      <c r="T17" s="215" t="s">
        <v>2456</v>
      </c>
      <c r="U17" s="215" t="s">
        <v>2457</v>
      </c>
      <c r="V17" s="215" t="s">
        <v>2458</v>
      </c>
    </row>
    <row r="18" spans="1:22" ht="36">
      <c r="A18" s="31">
        <v>10</v>
      </c>
      <c r="B18" s="31"/>
      <c r="C18" s="71" t="s">
        <v>2459</v>
      </c>
      <c r="D18" s="71" t="s">
        <v>856</v>
      </c>
      <c r="E18" s="128" t="s">
        <v>2460</v>
      </c>
      <c r="F18" s="35" t="s">
        <v>679</v>
      </c>
      <c r="G18" s="78" t="s">
        <v>32</v>
      </c>
      <c r="H18" s="377" t="s">
        <v>33</v>
      </c>
      <c r="I18" s="78" t="s">
        <v>2400</v>
      </c>
      <c r="J18" s="360" t="s">
        <v>2461</v>
      </c>
      <c r="K18" s="31">
        <v>100000</v>
      </c>
      <c r="L18" s="31">
        <v>63000</v>
      </c>
      <c r="M18" s="106" t="s">
        <v>2401</v>
      </c>
      <c r="N18" s="71">
        <v>70000</v>
      </c>
      <c r="O18" s="31"/>
      <c r="P18" s="71">
        <v>70000</v>
      </c>
      <c r="Q18" s="106" t="s">
        <v>2402</v>
      </c>
      <c r="R18" s="106"/>
      <c r="S18" s="31">
        <v>20</v>
      </c>
      <c r="T18" s="215" t="s">
        <v>2462</v>
      </c>
      <c r="U18" s="215" t="s">
        <v>2463</v>
      </c>
      <c r="V18" s="215" t="s">
        <v>2464</v>
      </c>
    </row>
    <row r="19" spans="1:22" ht="45">
      <c r="A19" s="31">
        <v>11</v>
      </c>
      <c r="B19" s="27"/>
      <c r="C19" s="71" t="s">
        <v>2465</v>
      </c>
      <c r="D19" s="78" t="s">
        <v>2466</v>
      </c>
      <c r="E19" s="518" t="s">
        <v>2467</v>
      </c>
      <c r="F19" s="70" t="s">
        <v>679</v>
      </c>
      <c r="G19" s="78" t="s">
        <v>32</v>
      </c>
      <c r="H19" s="78" t="s">
        <v>33</v>
      </c>
      <c r="I19" s="78" t="s">
        <v>6</v>
      </c>
      <c r="J19" s="71" t="s">
        <v>2468</v>
      </c>
      <c r="K19" s="27">
        <v>100000</v>
      </c>
      <c r="L19" s="27">
        <v>63000</v>
      </c>
      <c r="M19" s="100" t="s">
        <v>2469</v>
      </c>
      <c r="N19" s="519">
        <v>70000</v>
      </c>
      <c r="O19" s="27">
        <v>20</v>
      </c>
      <c r="P19" s="519">
        <v>70000</v>
      </c>
      <c r="Q19" s="100" t="s">
        <v>2469</v>
      </c>
      <c r="R19" s="100"/>
      <c r="S19" s="27">
        <v>20</v>
      </c>
      <c r="T19" s="520" t="s">
        <v>2470</v>
      </c>
      <c r="U19" s="520" t="s">
        <v>2471</v>
      </c>
      <c r="V19" s="520" t="s">
        <v>2472</v>
      </c>
    </row>
    <row r="20" spans="1:22" ht="45">
      <c r="A20" s="31">
        <v>12</v>
      </c>
      <c r="B20" s="27"/>
      <c r="C20" s="71" t="s">
        <v>2473</v>
      </c>
      <c r="D20" s="78" t="s">
        <v>2474</v>
      </c>
      <c r="E20" s="521" t="s">
        <v>2475</v>
      </c>
      <c r="F20" s="70" t="s">
        <v>679</v>
      </c>
      <c r="G20" s="78" t="s">
        <v>32</v>
      </c>
      <c r="H20" s="78" t="s">
        <v>33</v>
      </c>
      <c r="I20" s="78" t="s">
        <v>6</v>
      </c>
      <c r="J20" s="71" t="s">
        <v>541</v>
      </c>
      <c r="K20" s="27">
        <v>100000</v>
      </c>
      <c r="L20" s="27">
        <v>63000</v>
      </c>
      <c r="M20" s="100" t="s">
        <v>2469</v>
      </c>
      <c r="N20" s="519">
        <v>70000</v>
      </c>
      <c r="O20" s="27">
        <v>20</v>
      </c>
      <c r="P20" s="519">
        <v>70000</v>
      </c>
      <c r="Q20" s="100" t="s">
        <v>2469</v>
      </c>
      <c r="R20" s="100"/>
      <c r="S20" s="27">
        <v>20</v>
      </c>
      <c r="T20" s="520" t="s">
        <v>2476</v>
      </c>
      <c r="U20" s="520" t="s">
        <v>2477</v>
      </c>
      <c r="V20" s="520" t="s">
        <v>2478</v>
      </c>
    </row>
    <row r="21" spans="1:22" ht="48">
      <c r="A21" s="31">
        <v>13</v>
      </c>
      <c r="B21" s="27"/>
      <c r="C21" s="71" t="s">
        <v>2479</v>
      </c>
      <c r="D21" s="78" t="s">
        <v>2480</v>
      </c>
      <c r="E21" s="521" t="s">
        <v>2481</v>
      </c>
      <c r="F21" s="70" t="s">
        <v>679</v>
      </c>
      <c r="G21" s="78" t="s">
        <v>32</v>
      </c>
      <c r="H21" s="78" t="s">
        <v>85</v>
      </c>
      <c r="I21" s="78" t="s">
        <v>5</v>
      </c>
      <c r="J21" s="71" t="s">
        <v>2482</v>
      </c>
      <c r="K21" s="27">
        <v>100000</v>
      </c>
      <c r="L21" s="27">
        <v>63000</v>
      </c>
      <c r="M21" s="100" t="s">
        <v>2469</v>
      </c>
      <c r="N21" s="519">
        <v>70000</v>
      </c>
      <c r="O21" s="27">
        <v>20</v>
      </c>
      <c r="P21" s="519">
        <v>70000</v>
      </c>
      <c r="Q21" s="100" t="s">
        <v>2469</v>
      </c>
      <c r="R21" s="100"/>
      <c r="S21" s="27">
        <v>20</v>
      </c>
      <c r="T21" s="520" t="s">
        <v>2483</v>
      </c>
      <c r="U21" s="520" t="s">
        <v>2484</v>
      </c>
      <c r="V21" s="520" t="s">
        <v>2485</v>
      </c>
    </row>
    <row r="22" spans="1:22" ht="60">
      <c r="A22" s="31">
        <v>14</v>
      </c>
      <c r="B22" s="27"/>
      <c r="C22" s="71" t="s">
        <v>2486</v>
      </c>
      <c r="D22" s="78" t="s">
        <v>2487</v>
      </c>
      <c r="E22" s="521" t="s">
        <v>2488</v>
      </c>
      <c r="F22" s="70" t="s">
        <v>679</v>
      </c>
      <c r="G22" s="78" t="s">
        <v>32</v>
      </c>
      <c r="H22" s="78" t="s">
        <v>33</v>
      </c>
      <c r="I22" s="78" t="s">
        <v>6</v>
      </c>
      <c r="J22" s="71" t="s">
        <v>2489</v>
      </c>
      <c r="K22" s="27">
        <v>50000</v>
      </c>
      <c r="L22" s="27">
        <v>31500</v>
      </c>
      <c r="M22" s="100" t="s">
        <v>2469</v>
      </c>
      <c r="N22" s="519">
        <v>35000</v>
      </c>
      <c r="O22" s="27">
        <v>20</v>
      </c>
      <c r="P22" s="519">
        <v>35000</v>
      </c>
      <c r="Q22" s="100" t="s">
        <v>2469</v>
      </c>
      <c r="R22" s="100"/>
      <c r="S22" s="27">
        <v>20</v>
      </c>
      <c r="T22" s="520" t="s">
        <v>2490</v>
      </c>
      <c r="U22" s="520" t="s">
        <v>2491</v>
      </c>
      <c r="V22" s="520" t="s">
        <v>2492</v>
      </c>
    </row>
    <row r="23" spans="1:22" ht="45">
      <c r="A23" s="31">
        <v>15</v>
      </c>
      <c r="B23" s="27"/>
      <c r="C23" s="71" t="s">
        <v>2493</v>
      </c>
      <c r="D23" s="78" t="s">
        <v>2494</v>
      </c>
      <c r="E23" s="521" t="s">
        <v>2467</v>
      </c>
      <c r="F23" s="70" t="s">
        <v>679</v>
      </c>
      <c r="G23" s="78" t="s">
        <v>32</v>
      </c>
      <c r="H23" s="78" t="s">
        <v>33</v>
      </c>
      <c r="I23" s="78" t="s">
        <v>6</v>
      </c>
      <c r="J23" s="71" t="s">
        <v>2495</v>
      </c>
      <c r="K23" s="27">
        <v>50000</v>
      </c>
      <c r="L23" s="27">
        <v>31500</v>
      </c>
      <c r="M23" s="100" t="s">
        <v>2469</v>
      </c>
      <c r="N23" s="519">
        <v>35000</v>
      </c>
      <c r="O23" s="27">
        <v>20</v>
      </c>
      <c r="P23" s="519">
        <v>35000</v>
      </c>
      <c r="Q23" s="100" t="s">
        <v>2469</v>
      </c>
      <c r="R23" s="100"/>
      <c r="S23" s="27">
        <v>20</v>
      </c>
      <c r="T23" s="520" t="s">
        <v>2496</v>
      </c>
      <c r="U23" s="520" t="s">
        <v>2497</v>
      </c>
      <c r="V23" s="520" t="s">
        <v>2498</v>
      </c>
    </row>
    <row r="24" spans="1:22" ht="48">
      <c r="A24" s="31">
        <v>16</v>
      </c>
      <c r="B24" s="27"/>
      <c r="C24" s="71" t="s">
        <v>2499</v>
      </c>
      <c r="D24" s="78" t="s">
        <v>2500</v>
      </c>
      <c r="E24" s="521" t="s">
        <v>2501</v>
      </c>
      <c r="F24" s="70" t="s">
        <v>679</v>
      </c>
      <c r="G24" s="78" t="s">
        <v>32</v>
      </c>
      <c r="H24" s="78" t="s">
        <v>33</v>
      </c>
      <c r="I24" s="78" t="s">
        <v>6</v>
      </c>
      <c r="J24" s="71" t="s">
        <v>2502</v>
      </c>
      <c r="K24" s="27">
        <v>50000</v>
      </c>
      <c r="L24" s="27">
        <v>31500</v>
      </c>
      <c r="M24" s="100" t="s">
        <v>2469</v>
      </c>
      <c r="N24" s="519">
        <v>35000</v>
      </c>
      <c r="O24" s="27">
        <v>20</v>
      </c>
      <c r="P24" s="519">
        <v>35000</v>
      </c>
      <c r="Q24" s="100" t="s">
        <v>2469</v>
      </c>
      <c r="R24" s="100"/>
      <c r="S24" s="27">
        <v>20</v>
      </c>
      <c r="T24" s="520" t="s">
        <v>2503</v>
      </c>
      <c r="U24" s="520" t="s">
        <v>2504</v>
      </c>
      <c r="V24" s="520" t="s">
        <v>2505</v>
      </c>
    </row>
    <row r="25" spans="1:22" ht="30">
      <c r="A25" s="31">
        <v>17</v>
      </c>
      <c r="B25" s="27"/>
      <c r="C25" s="71" t="s">
        <v>2474</v>
      </c>
      <c r="D25" s="78" t="s">
        <v>2506</v>
      </c>
      <c r="E25" s="521" t="s">
        <v>2507</v>
      </c>
      <c r="F25" s="70" t="s">
        <v>679</v>
      </c>
      <c r="G25" s="78" t="s">
        <v>32</v>
      </c>
      <c r="H25" s="78" t="s">
        <v>33</v>
      </c>
      <c r="I25" s="78" t="s">
        <v>6</v>
      </c>
      <c r="J25" s="71" t="s">
        <v>1069</v>
      </c>
      <c r="K25" s="27">
        <v>50000</v>
      </c>
      <c r="L25" s="27">
        <v>31500</v>
      </c>
      <c r="M25" s="100" t="s">
        <v>2469</v>
      </c>
      <c r="N25" s="519">
        <v>35000</v>
      </c>
      <c r="O25" s="27">
        <v>20</v>
      </c>
      <c r="P25" s="519">
        <v>35000</v>
      </c>
      <c r="Q25" s="100" t="s">
        <v>2469</v>
      </c>
      <c r="R25" s="100"/>
      <c r="S25" s="27">
        <v>20</v>
      </c>
      <c r="T25" s="520" t="s">
        <v>2508</v>
      </c>
      <c r="U25" s="520" t="s">
        <v>2509</v>
      </c>
      <c r="V25" s="520" t="s">
        <v>2510</v>
      </c>
    </row>
    <row r="26" spans="1:22" ht="48">
      <c r="A26" s="31">
        <v>18</v>
      </c>
      <c r="B26" s="27"/>
      <c r="C26" s="71" t="s">
        <v>2511</v>
      </c>
      <c r="D26" s="78" t="s">
        <v>2512</v>
      </c>
      <c r="E26" s="521" t="s">
        <v>2513</v>
      </c>
      <c r="F26" s="70" t="s">
        <v>679</v>
      </c>
      <c r="G26" s="78" t="s">
        <v>32</v>
      </c>
      <c r="H26" s="78" t="s">
        <v>33</v>
      </c>
      <c r="I26" s="78" t="s">
        <v>6</v>
      </c>
      <c r="J26" s="71" t="s">
        <v>2489</v>
      </c>
      <c r="K26" s="27">
        <v>50000</v>
      </c>
      <c r="L26" s="27">
        <v>31500</v>
      </c>
      <c r="M26" s="100" t="s">
        <v>2469</v>
      </c>
      <c r="N26" s="519">
        <v>35000</v>
      </c>
      <c r="O26" s="27">
        <v>20</v>
      </c>
      <c r="P26" s="519">
        <v>35000</v>
      </c>
      <c r="Q26" s="100" t="s">
        <v>2469</v>
      </c>
      <c r="R26" s="100"/>
      <c r="S26" s="27">
        <v>20</v>
      </c>
      <c r="T26" s="216" t="s">
        <v>2514</v>
      </c>
      <c r="U26" s="520" t="s">
        <v>2515</v>
      </c>
      <c r="V26" s="520" t="s">
        <v>2516</v>
      </c>
    </row>
    <row r="27" spans="1:22" ht="72">
      <c r="A27" s="31">
        <v>19</v>
      </c>
      <c r="B27" s="27"/>
      <c r="C27" s="71" t="s">
        <v>2517</v>
      </c>
      <c r="D27" s="78" t="s">
        <v>2518</v>
      </c>
      <c r="E27" s="521" t="s">
        <v>2519</v>
      </c>
      <c r="F27" s="70" t="s">
        <v>679</v>
      </c>
      <c r="G27" s="78" t="s">
        <v>32</v>
      </c>
      <c r="H27" s="78" t="s">
        <v>33</v>
      </c>
      <c r="I27" s="78" t="s">
        <v>5</v>
      </c>
      <c r="J27" s="71" t="s">
        <v>2520</v>
      </c>
      <c r="K27" s="27">
        <v>100000</v>
      </c>
      <c r="L27" s="27">
        <v>63000</v>
      </c>
      <c r="M27" s="100" t="s">
        <v>2469</v>
      </c>
      <c r="N27" s="519">
        <v>70000</v>
      </c>
      <c r="O27" s="27">
        <v>20</v>
      </c>
      <c r="P27" s="519">
        <v>70000</v>
      </c>
      <c r="Q27" s="100" t="s">
        <v>2469</v>
      </c>
      <c r="R27" s="100"/>
      <c r="S27" s="27">
        <v>20</v>
      </c>
      <c r="T27" s="520" t="s">
        <v>2521</v>
      </c>
      <c r="U27" s="520" t="s">
        <v>2522</v>
      </c>
      <c r="V27" s="520" t="s">
        <v>2523</v>
      </c>
    </row>
    <row r="28" spans="1:22" ht="48">
      <c r="A28" s="31">
        <v>20</v>
      </c>
      <c r="B28" s="27"/>
      <c r="C28" s="71" t="s">
        <v>2524</v>
      </c>
      <c r="D28" s="78" t="s">
        <v>2525</v>
      </c>
      <c r="E28" s="521" t="s">
        <v>2481</v>
      </c>
      <c r="F28" s="70" t="s">
        <v>679</v>
      </c>
      <c r="G28" s="78" t="s">
        <v>32</v>
      </c>
      <c r="H28" s="78" t="s">
        <v>33</v>
      </c>
      <c r="I28" s="78" t="s">
        <v>5</v>
      </c>
      <c r="J28" s="71" t="s">
        <v>2489</v>
      </c>
      <c r="K28" s="27">
        <v>50000</v>
      </c>
      <c r="L28" s="27">
        <v>31500</v>
      </c>
      <c r="M28" s="100" t="s">
        <v>2469</v>
      </c>
      <c r="N28" s="519">
        <v>35000</v>
      </c>
      <c r="O28" s="27">
        <v>20</v>
      </c>
      <c r="P28" s="519">
        <v>35000</v>
      </c>
      <c r="Q28" s="100" t="s">
        <v>2469</v>
      </c>
      <c r="R28" s="100"/>
      <c r="S28" s="27">
        <v>20</v>
      </c>
      <c r="T28" s="520" t="s">
        <v>2526</v>
      </c>
      <c r="U28" s="520" t="s">
        <v>2527</v>
      </c>
      <c r="V28" s="520" t="s">
        <v>2528</v>
      </c>
    </row>
    <row r="29" spans="1:22" ht="60">
      <c r="A29" s="31">
        <v>21</v>
      </c>
      <c r="B29" s="27"/>
      <c r="C29" s="71" t="s">
        <v>2529</v>
      </c>
      <c r="D29" s="78" t="s">
        <v>2512</v>
      </c>
      <c r="E29" s="521" t="s">
        <v>2530</v>
      </c>
      <c r="F29" s="70" t="s">
        <v>679</v>
      </c>
      <c r="G29" s="78" t="s">
        <v>32</v>
      </c>
      <c r="H29" s="78" t="s">
        <v>33</v>
      </c>
      <c r="I29" s="78" t="s">
        <v>6</v>
      </c>
      <c r="J29" s="71" t="s">
        <v>541</v>
      </c>
      <c r="K29" s="27">
        <v>100000</v>
      </c>
      <c r="L29" s="27">
        <v>63000</v>
      </c>
      <c r="M29" s="100" t="s">
        <v>2469</v>
      </c>
      <c r="N29" s="519">
        <v>70000</v>
      </c>
      <c r="O29" s="27">
        <v>20</v>
      </c>
      <c r="P29" s="519">
        <v>70000</v>
      </c>
      <c r="Q29" s="100" t="s">
        <v>2469</v>
      </c>
      <c r="R29" s="100"/>
      <c r="S29" s="27">
        <v>20</v>
      </c>
      <c r="T29" s="520" t="s">
        <v>2531</v>
      </c>
      <c r="U29" s="520" t="s">
        <v>2532</v>
      </c>
      <c r="V29" s="520" t="s">
        <v>2533</v>
      </c>
    </row>
    <row r="30" spans="1:22" ht="60">
      <c r="A30" s="31">
        <v>22</v>
      </c>
      <c r="B30" s="27"/>
      <c r="C30" s="71" t="s">
        <v>2534</v>
      </c>
      <c r="D30" s="78" t="s">
        <v>562</v>
      </c>
      <c r="E30" s="521" t="s">
        <v>2535</v>
      </c>
      <c r="F30" s="70" t="s">
        <v>679</v>
      </c>
      <c r="G30" s="78" t="s">
        <v>565</v>
      </c>
      <c r="H30" s="78" t="s">
        <v>85</v>
      </c>
      <c r="I30" s="78" t="s">
        <v>5</v>
      </c>
      <c r="J30" s="79" t="s">
        <v>2343</v>
      </c>
      <c r="K30" s="27">
        <v>100000</v>
      </c>
      <c r="L30" s="27">
        <v>63000</v>
      </c>
      <c r="M30" s="100" t="s">
        <v>2469</v>
      </c>
      <c r="N30" s="519">
        <v>70000</v>
      </c>
      <c r="O30" s="27">
        <v>20</v>
      </c>
      <c r="P30" s="519">
        <v>70000</v>
      </c>
      <c r="Q30" s="100" t="s">
        <v>2469</v>
      </c>
      <c r="R30" s="100"/>
      <c r="S30" s="27">
        <v>20</v>
      </c>
      <c r="T30" s="520" t="s">
        <v>2536</v>
      </c>
      <c r="U30" s="520" t="s">
        <v>2537</v>
      </c>
      <c r="V30" s="520" t="s">
        <v>2538</v>
      </c>
    </row>
    <row r="31" spans="1:22" ht="60">
      <c r="A31" s="31">
        <v>23</v>
      </c>
      <c r="B31" s="27"/>
      <c r="C31" s="71" t="s">
        <v>2539</v>
      </c>
      <c r="D31" s="78" t="s">
        <v>2540</v>
      </c>
      <c r="E31" s="521" t="s">
        <v>2541</v>
      </c>
      <c r="F31" s="70" t="s">
        <v>679</v>
      </c>
      <c r="G31" s="78" t="s">
        <v>32</v>
      </c>
      <c r="H31" s="78" t="s">
        <v>33</v>
      </c>
      <c r="I31" s="78" t="s">
        <v>5</v>
      </c>
      <c r="J31" s="79" t="s">
        <v>2520</v>
      </c>
      <c r="K31" s="27">
        <v>100000</v>
      </c>
      <c r="L31" s="27">
        <v>63000</v>
      </c>
      <c r="M31" s="100" t="s">
        <v>2469</v>
      </c>
      <c r="N31" s="519">
        <v>70000</v>
      </c>
      <c r="O31" s="27">
        <v>20</v>
      </c>
      <c r="P31" s="519">
        <v>70000</v>
      </c>
      <c r="Q31" s="100" t="s">
        <v>2469</v>
      </c>
      <c r="R31" s="100"/>
      <c r="S31" s="27">
        <v>20</v>
      </c>
      <c r="T31" s="520" t="s">
        <v>2542</v>
      </c>
      <c r="U31" s="520" t="s">
        <v>2543</v>
      </c>
      <c r="V31" s="520" t="s">
        <v>2544</v>
      </c>
    </row>
    <row r="32" spans="1:22" ht="48">
      <c r="A32" s="31">
        <v>24</v>
      </c>
      <c r="B32" s="27"/>
      <c r="C32" s="71" t="s">
        <v>2545</v>
      </c>
      <c r="D32" s="78" t="s">
        <v>2546</v>
      </c>
      <c r="E32" s="134" t="s">
        <v>2547</v>
      </c>
      <c r="F32" s="70" t="s">
        <v>679</v>
      </c>
      <c r="G32" s="78" t="s">
        <v>32</v>
      </c>
      <c r="H32" s="78" t="s">
        <v>33</v>
      </c>
      <c r="I32" s="78" t="s">
        <v>6</v>
      </c>
      <c r="J32" s="27" t="s">
        <v>2548</v>
      </c>
      <c r="K32" s="27">
        <v>100000</v>
      </c>
      <c r="L32" s="27">
        <v>63000</v>
      </c>
      <c r="M32" s="100" t="s">
        <v>2469</v>
      </c>
      <c r="N32" s="519">
        <v>70000</v>
      </c>
      <c r="O32" s="27">
        <v>20</v>
      </c>
      <c r="P32" s="519">
        <v>70000</v>
      </c>
      <c r="Q32" s="100" t="s">
        <v>2469</v>
      </c>
      <c r="R32" s="100"/>
      <c r="S32" s="27">
        <v>20</v>
      </c>
      <c r="T32" s="520" t="s">
        <v>2549</v>
      </c>
      <c r="U32" s="520" t="s">
        <v>2550</v>
      </c>
      <c r="V32" s="520" t="s">
        <v>2551</v>
      </c>
    </row>
    <row r="33" spans="1:22" ht="60">
      <c r="A33" s="31">
        <v>25</v>
      </c>
      <c r="B33" s="27"/>
      <c r="C33" s="71" t="s">
        <v>2552</v>
      </c>
      <c r="D33" s="78" t="s">
        <v>2553</v>
      </c>
      <c r="E33" s="134" t="s">
        <v>2554</v>
      </c>
      <c r="F33" s="70" t="s">
        <v>679</v>
      </c>
      <c r="G33" s="78" t="s">
        <v>32</v>
      </c>
      <c r="H33" s="78" t="s">
        <v>33</v>
      </c>
      <c r="I33" s="78" t="s">
        <v>6</v>
      </c>
      <c r="J33" s="27" t="s">
        <v>2489</v>
      </c>
      <c r="K33" s="27">
        <v>50000</v>
      </c>
      <c r="L33" s="27">
        <v>31500</v>
      </c>
      <c r="M33" s="100" t="s">
        <v>2469</v>
      </c>
      <c r="N33" s="519">
        <v>35000</v>
      </c>
      <c r="O33" s="27">
        <v>20</v>
      </c>
      <c r="P33" s="519">
        <v>35000</v>
      </c>
      <c r="Q33" s="100" t="s">
        <v>2469</v>
      </c>
      <c r="R33" s="100"/>
      <c r="S33" s="27">
        <v>20</v>
      </c>
      <c r="T33" s="520" t="s">
        <v>2555</v>
      </c>
      <c r="U33" s="366" t="s">
        <v>2556</v>
      </c>
      <c r="V33" s="520" t="s">
        <v>2557</v>
      </c>
    </row>
    <row r="34" spans="1:22" ht="72">
      <c r="A34" s="31">
        <v>26</v>
      </c>
      <c r="B34" s="27"/>
      <c r="C34" s="71" t="s">
        <v>2558</v>
      </c>
      <c r="D34" s="78" t="s">
        <v>2559</v>
      </c>
      <c r="E34" s="134" t="s">
        <v>2560</v>
      </c>
      <c r="F34" s="70" t="s">
        <v>679</v>
      </c>
      <c r="G34" s="78" t="s">
        <v>32</v>
      </c>
      <c r="H34" s="78" t="s">
        <v>33</v>
      </c>
      <c r="I34" s="78" t="s">
        <v>6</v>
      </c>
      <c r="J34" s="27" t="s">
        <v>2495</v>
      </c>
      <c r="K34" s="27">
        <v>100000</v>
      </c>
      <c r="L34" s="27">
        <v>63000</v>
      </c>
      <c r="M34" s="100" t="s">
        <v>2469</v>
      </c>
      <c r="N34" s="519">
        <v>70000</v>
      </c>
      <c r="O34" s="27">
        <v>20</v>
      </c>
      <c r="P34" s="519">
        <v>70000</v>
      </c>
      <c r="Q34" s="100" t="s">
        <v>2469</v>
      </c>
      <c r="R34" s="100"/>
      <c r="S34" s="27">
        <v>20</v>
      </c>
      <c r="T34" s="520" t="s">
        <v>2561</v>
      </c>
      <c r="U34" s="520" t="s">
        <v>2562</v>
      </c>
      <c r="V34" s="520" t="s">
        <v>2563</v>
      </c>
    </row>
    <row r="35" spans="1:22" ht="30">
      <c r="A35" s="31">
        <v>27</v>
      </c>
      <c r="B35" s="27"/>
      <c r="C35" s="71" t="s">
        <v>2564</v>
      </c>
      <c r="D35" s="78" t="s">
        <v>2565</v>
      </c>
      <c r="E35" s="134" t="s">
        <v>2566</v>
      </c>
      <c r="F35" s="70" t="s">
        <v>679</v>
      </c>
      <c r="G35" s="78" t="s">
        <v>32</v>
      </c>
      <c r="H35" s="78" t="s">
        <v>33</v>
      </c>
      <c r="I35" s="78" t="s">
        <v>6</v>
      </c>
      <c r="J35" s="27" t="s">
        <v>2489</v>
      </c>
      <c r="K35" s="27">
        <v>100000</v>
      </c>
      <c r="L35" s="27">
        <v>63000</v>
      </c>
      <c r="M35" s="100" t="s">
        <v>2469</v>
      </c>
      <c r="N35" s="519">
        <v>70000</v>
      </c>
      <c r="O35" s="27">
        <v>20</v>
      </c>
      <c r="P35" s="519">
        <v>70000</v>
      </c>
      <c r="Q35" s="100" t="s">
        <v>2469</v>
      </c>
      <c r="R35" s="100"/>
      <c r="S35" s="27">
        <v>20</v>
      </c>
      <c r="T35" s="520" t="s">
        <v>2567</v>
      </c>
      <c r="U35" s="520" t="s">
        <v>2568</v>
      </c>
      <c r="V35" s="520" t="s">
        <v>2569</v>
      </c>
    </row>
  </sheetData>
  <mergeCells count="9">
    <mergeCell ref="A7:C7"/>
    <mergeCell ref="P7:S7"/>
    <mergeCell ref="A1:S1"/>
    <mergeCell ref="A2:S2"/>
    <mergeCell ref="A3:S3"/>
    <mergeCell ref="A4:S4"/>
    <mergeCell ref="A5:G5"/>
    <mergeCell ref="H6:J6"/>
    <mergeCell ref="Q6:S6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U19"/>
  <sheetViews>
    <sheetView topLeftCell="A18" workbookViewId="0">
      <selection activeCell="A9" sqref="A9:A19"/>
    </sheetView>
  </sheetViews>
  <sheetFormatPr defaultRowHeight="15"/>
  <sheetData>
    <row r="1" spans="1:21" ht="18.75">
      <c r="A1" s="424" t="s">
        <v>0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201"/>
      <c r="T1" s="201"/>
      <c r="U1" s="499"/>
    </row>
    <row r="2" spans="1:21" ht="18.75">
      <c r="A2" s="424" t="s">
        <v>2390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201"/>
      <c r="T2" s="201"/>
      <c r="U2" s="499"/>
    </row>
    <row r="3" spans="1:21" ht="18.75">
      <c r="A3" s="424" t="s">
        <v>2391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4"/>
      <c r="Q3" s="424"/>
      <c r="R3" s="424"/>
      <c r="S3" s="201"/>
      <c r="T3" s="201"/>
      <c r="U3" s="499"/>
    </row>
    <row r="4" spans="1:21" ht="18.75">
      <c r="A4" s="424" t="s">
        <v>2392</v>
      </c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201"/>
      <c r="T4" s="201"/>
      <c r="U4" s="499"/>
    </row>
    <row r="5" spans="1:21" ht="18.75">
      <c r="A5" s="493" t="s">
        <v>2393</v>
      </c>
      <c r="B5" s="493"/>
      <c r="C5" s="493"/>
      <c r="D5" s="493"/>
      <c r="E5" s="493"/>
      <c r="F5" s="493"/>
      <c r="G5" s="493"/>
      <c r="H5" s="176"/>
      <c r="I5" s="176"/>
      <c r="J5" s="202"/>
      <c r="K5" s="500"/>
      <c r="L5" s="501"/>
      <c r="M5" s="203"/>
      <c r="N5" s="197"/>
      <c r="O5" s="522"/>
      <c r="P5" s="503"/>
      <c r="Q5" s="523"/>
      <c r="R5" s="119" t="s">
        <v>198</v>
      </c>
      <c r="S5" s="201"/>
      <c r="T5" s="201"/>
      <c r="U5" s="499"/>
    </row>
    <row r="6" spans="1:21" ht="15.75">
      <c r="A6" s="505"/>
      <c r="B6" s="85"/>
      <c r="C6" s="85"/>
      <c r="D6" s="85"/>
      <c r="E6" s="86"/>
      <c r="F6" s="178"/>
      <c r="G6" s="178"/>
      <c r="H6" s="178"/>
      <c r="I6" s="178"/>
      <c r="J6" s="29"/>
      <c r="K6" s="508"/>
      <c r="L6" s="508"/>
      <c r="M6" s="524" t="s">
        <v>72</v>
      </c>
      <c r="N6" s="524"/>
      <c r="O6" s="525"/>
      <c r="P6" s="510"/>
      <c r="Q6" s="496" t="s">
        <v>403</v>
      </c>
      <c r="R6" s="496"/>
      <c r="S6" s="201"/>
      <c r="T6" s="201"/>
      <c r="U6" s="499"/>
    </row>
    <row r="7" spans="1:21" ht="15.75">
      <c r="A7" s="494" t="s">
        <v>200</v>
      </c>
      <c r="B7" s="494"/>
      <c r="C7" s="494"/>
      <c r="D7" s="85"/>
      <c r="E7" s="86"/>
      <c r="F7" s="178"/>
      <c r="G7" s="178"/>
      <c r="H7" s="178"/>
      <c r="I7" s="178"/>
      <c r="J7" s="29"/>
      <c r="K7" s="508"/>
      <c r="L7" s="508"/>
      <c r="M7" s="205"/>
      <c r="N7" s="198"/>
      <c r="O7" s="525"/>
      <c r="P7" s="497" t="s">
        <v>201</v>
      </c>
      <c r="Q7" s="497"/>
      <c r="R7" s="497"/>
      <c r="S7" s="201"/>
      <c r="T7" s="201"/>
      <c r="U7" s="499"/>
    </row>
    <row r="8" spans="1:21" ht="60">
      <c r="A8" s="78" t="s">
        <v>140</v>
      </c>
      <c r="B8" s="78" t="s">
        <v>141</v>
      </c>
      <c r="C8" s="511" t="s">
        <v>142</v>
      </c>
      <c r="D8" s="78" t="s">
        <v>143</v>
      </c>
      <c r="E8" s="511" t="s">
        <v>144</v>
      </c>
      <c r="F8" s="511" t="s">
        <v>9</v>
      </c>
      <c r="G8" s="78" t="s">
        <v>145</v>
      </c>
      <c r="H8" s="511" t="s">
        <v>146</v>
      </c>
      <c r="I8" s="78" t="s">
        <v>147</v>
      </c>
      <c r="J8" s="78" t="s">
        <v>191</v>
      </c>
      <c r="K8" s="78" t="s">
        <v>192</v>
      </c>
      <c r="L8" s="78" t="s">
        <v>193</v>
      </c>
      <c r="M8" s="78" t="s">
        <v>194</v>
      </c>
      <c r="N8" s="78" t="s">
        <v>195</v>
      </c>
      <c r="O8" s="78" t="s">
        <v>196</v>
      </c>
      <c r="P8" s="352" t="s">
        <v>152</v>
      </c>
      <c r="Q8" s="78" t="s">
        <v>151</v>
      </c>
      <c r="R8" s="78" t="s">
        <v>153</v>
      </c>
      <c r="S8" s="512" t="s">
        <v>1086</v>
      </c>
      <c r="T8" s="526" t="s">
        <v>2570</v>
      </c>
      <c r="U8" s="526" t="s">
        <v>1169</v>
      </c>
    </row>
    <row r="9" spans="1:21" ht="120">
      <c r="A9" s="31">
        <v>1</v>
      </c>
      <c r="B9" s="31"/>
      <c r="C9" s="71" t="s">
        <v>2571</v>
      </c>
      <c r="D9" s="71" t="s">
        <v>2572</v>
      </c>
      <c r="E9" s="360" t="s">
        <v>2573</v>
      </c>
      <c r="F9" s="79" t="s">
        <v>679</v>
      </c>
      <c r="G9" s="189" t="s">
        <v>2574</v>
      </c>
      <c r="H9" s="189" t="s">
        <v>2367</v>
      </c>
      <c r="I9" s="354" t="s">
        <v>6</v>
      </c>
      <c r="J9" s="71" t="s">
        <v>2575</v>
      </c>
      <c r="K9" s="71" t="s">
        <v>2576</v>
      </c>
      <c r="L9" s="71" t="s">
        <v>2577</v>
      </c>
      <c r="M9" s="71" t="s">
        <v>2386</v>
      </c>
      <c r="N9" s="31">
        <v>210000</v>
      </c>
      <c r="O9" s="79" t="s">
        <v>2578</v>
      </c>
      <c r="P9" s="189">
        <v>52500</v>
      </c>
      <c r="Q9" s="31" t="s">
        <v>2579</v>
      </c>
      <c r="R9" s="31" t="s">
        <v>171</v>
      </c>
      <c r="S9" s="215" t="s">
        <v>2155</v>
      </c>
      <c r="T9" s="215" t="s">
        <v>2156</v>
      </c>
      <c r="U9" s="215" t="s">
        <v>2157</v>
      </c>
    </row>
    <row r="10" spans="1:21" ht="120">
      <c r="A10" s="31">
        <v>2</v>
      </c>
      <c r="B10" s="31"/>
      <c r="C10" s="71" t="s">
        <v>2580</v>
      </c>
      <c r="D10" s="71" t="s">
        <v>789</v>
      </c>
      <c r="E10" s="360" t="s">
        <v>2581</v>
      </c>
      <c r="F10" s="79" t="s">
        <v>679</v>
      </c>
      <c r="G10" s="189" t="s">
        <v>1630</v>
      </c>
      <c r="H10" s="189" t="s">
        <v>2367</v>
      </c>
      <c r="I10" s="354" t="s">
        <v>6</v>
      </c>
      <c r="J10" s="71" t="s">
        <v>2582</v>
      </c>
      <c r="K10" s="71" t="s">
        <v>2583</v>
      </c>
      <c r="L10" s="71" t="s">
        <v>2584</v>
      </c>
      <c r="M10" s="71" t="s">
        <v>2358</v>
      </c>
      <c r="N10" s="31">
        <v>54000</v>
      </c>
      <c r="O10" s="79" t="s">
        <v>2578</v>
      </c>
      <c r="P10" s="189">
        <v>27000</v>
      </c>
      <c r="Q10" s="31" t="s">
        <v>2579</v>
      </c>
      <c r="R10" s="11" t="s">
        <v>161</v>
      </c>
      <c r="S10" s="215" t="s">
        <v>2585</v>
      </c>
      <c r="T10" s="215" t="s">
        <v>2586</v>
      </c>
      <c r="U10" s="215" t="s">
        <v>2587</v>
      </c>
    </row>
    <row r="11" spans="1:21" ht="120">
      <c r="A11" s="31">
        <v>3</v>
      </c>
      <c r="B11" s="31"/>
      <c r="C11" s="71" t="s">
        <v>2588</v>
      </c>
      <c r="D11" s="71" t="s">
        <v>789</v>
      </c>
      <c r="E11" s="360" t="s">
        <v>2581</v>
      </c>
      <c r="F11" s="79" t="s">
        <v>679</v>
      </c>
      <c r="G11" s="71" t="s">
        <v>1630</v>
      </c>
      <c r="H11" s="71" t="s">
        <v>2367</v>
      </c>
      <c r="I11" s="354" t="s">
        <v>6</v>
      </c>
      <c r="J11" s="71" t="s">
        <v>2582</v>
      </c>
      <c r="K11" s="71" t="s">
        <v>2583</v>
      </c>
      <c r="L11" s="71" t="s">
        <v>2584</v>
      </c>
      <c r="M11" s="71" t="s">
        <v>2358</v>
      </c>
      <c r="N11" s="31">
        <v>27000</v>
      </c>
      <c r="O11" s="79" t="s">
        <v>2578</v>
      </c>
      <c r="P11" s="71">
        <v>27000</v>
      </c>
      <c r="Q11" s="31" t="s">
        <v>2579</v>
      </c>
      <c r="R11" s="11" t="s">
        <v>161</v>
      </c>
      <c r="S11" s="215" t="s">
        <v>2589</v>
      </c>
      <c r="T11" s="215" t="s">
        <v>2590</v>
      </c>
      <c r="U11" s="215" t="s">
        <v>2591</v>
      </c>
    </row>
    <row r="12" spans="1:21" ht="135">
      <c r="A12" s="31">
        <v>4</v>
      </c>
      <c r="B12" s="31"/>
      <c r="C12" s="71" t="s">
        <v>2592</v>
      </c>
      <c r="D12" s="71" t="s">
        <v>2593</v>
      </c>
      <c r="E12" s="360" t="s">
        <v>2594</v>
      </c>
      <c r="F12" s="79" t="s">
        <v>679</v>
      </c>
      <c r="G12" s="189" t="s">
        <v>1630</v>
      </c>
      <c r="H12" s="189" t="s">
        <v>2367</v>
      </c>
      <c r="I12" s="354" t="s">
        <v>6</v>
      </c>
      <c r="J12" s="71" t="s">
        <v>2595</v>
      </c>
      <c r="K12" s="71"/>
      <c r="L12" s="71" t="s">
        <v>2596</v>
      </c>
      <c r="M12" s="71" t="s">
        <v>2370</v>
      </c>
      <c r="N12" s="31">
        <v>75000</v>
      </c>
      <c r="O12" s="79" t="s">
        <v>2578</v>
      </c>
      <c r="P12" s="189">
        <v>25000</v>
      </c>
      <c r="Q12" s="31" t="s">
        <v>2579</v>
      </c>
      <c r="R12" s="11" t="s">
        <v>161</v>
      </c>
      <c r="S12" s="215" t="s">
        <v>2597</v>
      </c>
      <c r="T12" s="215" t="s">
        <v>2598</v>
      </c>
      <c r="U12" s="215" t="s">
        <v>2599</v>
      </c>
    </row>
    <row r="13" spans="1:21" ht="105">
      <c r="A13" s="31">
        <v>5</v>
      </c>
      <c r="B13" s="31"/>
      <c r="C13" s="71" t="s">
        <v>2600</v>
      </c>
      <c r="D13" s="71" t="s">
        <v>2601</v>
      </c>
      <c r="E13" s="71" t="s">
        <v>2602</v>
      </c>
      <c r="F13" s="79" t="s">
        <v>679</v>
      </c>
      <c r="G13" s="189" t="s">
        <v>32</v>
      </c>
      <c r="H13" s="71" t="s">
        <v>33</v>
      </c>
      <c r="I13" s="189" t="s">
        <v>5</v>
      </c>
      <c r="J13" s="71" t="s">
        <v>2603</v>
      </c>
      <c r="K13" s="71" t="s">
        <v>2604</v>
      </c>
      <c r="L13" s="101" t="s">
        <v>2584</v>
      </c>
      <c r="M13" s="71" t="s">
        <v>2605</v>
      </c>
      <c r="N13" s="31"/>
      <c r="O13" s="79" t="s">
        <v>2606</v>
      </c>
      <c r="P13" s="189">
        <v>27000</v>
      </c>
      <c r="Q13" s="31" t="s">
        <v>2607</v>
      </c>
      <c r="R13" s="31" t="s">
        <v>161</v>
      </c>
      <c r="S13" s="215" t="s">
        <v>2608</v>
      </c>
      <c r="T13" s="215" t="s">
        <v>2609</v>
      </c>
      <c r="U13" s="215" t="s">
        <v>2610</v>
      </c>
    </row>
    <row r="14" spans="1:21" ht="120">
      <c r="A14" s="31">
        <v>6</v>
      </c>
      <c r="B14" s="31"/>
      <c r="C14" s="71" t="s">
        <v>2611</v>
      </c>
      <c r="D14" s="71" t="s">
        <v>2612</v>
      </c>
      <c r="E14" s="71" t="s">
        <v>2613</v>
      </c>
      <c r="F14" s="79" t="s">
        <v>679</v>
      </c>
      <c r="G14" s="189" t="s">
        <v>32</v>
      </c>
      <c r="H14" s="71" t="s">
        <v>33</v>
      </c>
      <c r="I14" s="189" t="s">
        <v>5</v>
      </c>
      <c r="J14" s="71" t="s">
        <v>2614</v>
      </c>
      <c r="K14" s="71" t="s">
        <v>2615</v>
      </c>
      <c r="L14" s="101" t="s">
        <v>2385</v>
      </c>
      <c r="M14" s="71" t="s">
        <v>2386</v>
      </c>
      <c r="N14" s="31"/>
      <c r="O14" s="79" t="s">
        <v>2606</v>
      </c>
      <c r="P14" s="189">
        <v>42600</v>
      </c>
      <c r="Q14" s="31" t="s">
        <v>2607</v>
      </c>
      <c r="R14" s="31" t="s">
        <v>161</v>
      </c>
      <c r="S14" s="215" t="s">
        <v>2616</v>
      </c>
      <c r="T14" s="215" t="s">
        <v>2617</v>
      </c>
      <c r="U14" s="215" t="s">
        <v>2618</v>
      </c>
    </row>
    <row r="15" spans="1:21" ht="150">
      <c r="A15" s="31">
        <v>7</v>
      </c>
      <c r="B15" s="31"/>
      <c r="C15" s="71" t="s">
        <v>2619</v>
      </c>
      <c r="D15" s="71" t="s">
        <v>2620</v>
      </c>
      <c r="E15" s="71" t="s">
        <v>2621</v>
      </c>
      <c r="F15" s="79" t="s">
        <v>679</v>
      </c>
      <c r="G15" s="189" t="s">
        <v>1630</v>
      </c>
      <c r="H15" s="79" t="s">
        <v>85</v>
      </c>
      <c r="I15" s="189" t="s">
        <v>6</v>
      </c>
      <c r="J15" s="71" t="s">
        <v>2622</v>
      </c>
      <c r="K15" s="71" t="s">
        <v>2604</v>
      </c>
      <c r="L15" s="101" t="s">
        <v>2584</v>
      </c>
      <c r="M15" s="71" t="s">
        <v>2358</v>
      </c>
      <c r="N15" s="31">
        <v>54000</v>
      </c>
      <c r="O15" s="79" t="s">
        <v>2623</v>
      </c>
      <c r="P15" s="189">
        <v>27000</v>
      </c>
      <c r="Q15" s="31" t="s">
        <v>2624</v>
      </c>
      <c r="R15" s="31" t="s">
        <v>161</v>
      </c>
      <c r="S15" s="215" t="s">
        <v>2625</v>
      </c>
      <c r="T15" s="215" t="s">
        <v>2626</v>
      </c>
      <c r="U15" s="215" t="s">
        <v>2627</v>
      </c>
    </row>
    <row r="16" spans="1:21" ht="150">
      <c r="A16" s="31">
        <v>8</v>
      </c>
      <c r="B16" s="31"/>
      <c r="C16" s="71" t="s">
        <v>2628</v>
      </c>
      <c r="D16" s="71" t="s">
        <v>2620</v>
      </c>
      <c r="E16" s="71" t="s">
        <v>2621</v>
      </c>
      <c r="F16" s="79" t="s">
        <v>679</v>
      </c>
      <c r="G16" s="189" t="s">
        <v>1630</v>
      </c>
      <c r="H16" s="79" t="s">
        <v>85</v>
      </c>
      <c r="I16" s="189" t="s">
        <v>6</v>
      </c>
      <c r="J16" s="71" t="s">
        <v>2622</v>
      </c>
      <c r="K16" s="71" t="s">
        <v>2604</v>
      </c>
      <c r="L16" s="101" t="s">
        <v>2584</v>
      </c>
      <c r="M16" s="71" t="s">
        <v>2358</v>
      </c>
      <c r="N16" s="31">
        <v>27000</v>
      </c>
      <c r="O16" s="79" t="s">
        <v>2623</v>
      </c>
      <c r="P16" s="189">
        <v>27000</v>
      </c>
      <c r="Q16" s="31" t="s">
        <v>2624</v>
      </c>
      <c r="R16" s="31" t="s">
        <v>161</v>
      </c>
      <c r="S16" s="215" t="s">
        <v>2629</v>
      </c>
      <c r="T16" s="215" t="s">
        <v>2630</v>
      </c>
      <c r="U16" s="215" t="s">
        <v>2631</v>
      </c>
    </row>
    <row r="17" spans="1:21" ht="150">
      <c r="A17" s="31">
        <v>9</v>
      </c>
      <c r="B17" s="31"/>
      <c r="C17" s="71" t="s">
        <v>2632</v>
      </c>
      <c r="D17" s="71" t="s">
        <v>2242</v>
      </c>
      <c r="E17" s="71" t="s">
        <v>2633</v>
      </c>
      <c r="F17" s="79" t="s">
        <v>679</v>
      </c>
      <c r="G17" s="189" t="s">
        <v>32</v>
      </c>
      <c r="H17" s="71" t="s">
        <v>33</v>
      </c>
      <c r="I17" s="189" t="s">
        <v>5</v>
      </c>
      <c r="J17" s="71" t="s">
        <v>2634</v>
      </c>
      <c r="K17" s="71" t="s">
        <v>2635</v>
      </c>
      <c r="L17" s="101" t="s">
        <v>2584</v>
      </c>
      <c r="M17" s="71">
        <v>2</v>
      </c>
      <c r="N17" s="31">
        <v>26664</v>
      </c>
      <c r="O17" s="79" t="s">
        <v>2636</v>
      </c>
      <c r="P17" s="189">
        <v>26664</v>
      </c>
      <c r="Q17" s="31" t="s">
        <v>2624</v>
      </c>
      <c r="R17" s="31" t="s">
        <v>161</v>
      </c>
      <c r="S17" s="215" t="s">
        <v>2637</v>
      </c>
      <c r="T17" s="215" t="s">
        <v>2638</v>
      </c>
      <c r="U17" s="215" t="s">
        <v>2639</v>
      </c>
    </row>
    <row r="18" spans="1:21" ht="108">
      <c r="A18" s="31">
        <v>10</v>
      </c>
      <c r="B18" s="31"/>
      <c r="C18" s="71" t="s">
        <v>2640</v>
      </c>
      <c r="D18" s="71" t="s">
        <v>2641</v>
      </c>
      <c r="E18" s="527" t="s">
        <v>2642</v>
      </c>
      <c r="F18" s="31" t="s">
        <v>679</v>
      </c>
      <c r="G18" s="71" t="s">
        <v>1630</v>
      </c>
      <c r="H18" s="78" t="s">
        <v>33</v>
      </c>
      <c r="I18" s="78" t="s">
        <v>6</v>
      </c>
      <c r="J18" s="71" t="s">
        <v>2643</v>
      </c>
      <c r="K18" s="71" t="s">
        <v>2644</v>
      </c>
      <c r="L18" s="71" t="s">
        <v>1123</v>
      </c>
      <c r="M18" s="373" t="s">
        <v>2370</v>
      </c>
      <c r="N18" s="31">
        <v>69500</v>
      </c>
      <c r="O18" s="183" t="s">
        <v>2469</v>
      </c>
      <c r="P18" s="71">
        <v>23000</v>
      </c>
      <c r="Q18" s="31" t="s">
        <v>2469</v>
      </c>
      <c r="R18" s="31" t="s">
        <v>161</v>
      </c>
      <c r="S18" s="215" t="s">
        <v>2645</v>
      </c>
      <c r="T18" s="215" t="s">
        <v>2646</v>
      </c>
      <c r="U18" s="215" t="s">
        <v>2647</v>
      </c>
    </row>
    <row r="19" spans="1:21" ht="150">
      <c r="A19" s="31">
        <v>11</v>
      </c>
      <c r="B19" s="31"/>
      <c r="C19" s="71" t="s">
        <v>2619</v>
      </c>
      <c r="D19" s="71" t="s">
        <v>2620</v>
      </c>
      <c r="E19" s="128" t="s">
        <v>2621</v>
      </c>
      <c r="F19" s="31" t="s">
        <v>679</v>
      </c>
      <c r="G19" s="189" t="s">
        <v>1630</v>
      </c>
      <c r="H19" s="189" t="s">
        <v>85</v>
      </c>
      <c r="I19" s="78" t="s">
        <v>6</v>
      </c>
      <c r="J19" s="71" t="s">
        <v>2622</v>
      </c>
      <c r="K19" s="71" t="s">
        <v>2604</v>
      </c>
      <c r="L19" s="71" t="s">
        <v>2584</v>
      </c>
      <c r="M19" s="71" t="s">
        <v>2358</v>
      </c>
      <c r="N19" s="31">
        <v>54000</v>
      </c>
      <c r="O19" s="183" t="s">
        <v>2469</v>
      </c>
      <c r="P19" s="189">
        <v>27000</v>
      </c>
      <c r="Q19" s="31" t="s">
        <v>2469</v>
      </c>
      <c r="R19" s="31" t="s">
        <v>171</v>
      </c>
      <c r="S19" s="215" t="s">
        <v>2625</v>
      </c>
      <c r="T19" s="215" t="s">
        <v>2626</v>
      </c>
      <c r="U19" s="215" t="s">
        <v>2627</v>
      </c>
    </row>
  </sheetData>
  <mergeCells count="9">
    <mergeCell ref="A7:C7"/>
    <mergeCell ref="P7:R7"/>
    <mergeCell ref="A1:R1"/>
    <mergeCell ref="A2:R2"/>
    <mergeCell ref="A3:R3"/>
    <mergeCell ref="A4:R4"/>
    <mergeCell ref="A5:G5"/>
    <mergeCell ref="M6:N6"/>
    <mergeCell ref="Q6:R6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U20"/>
  <sheetViews>
    <sheetView tabSelected="1" topLeftCell="A16" workbookViewId="0">
      <selection activeCell="E24" sqref="E24"/>
    </sheetView>
  </sheetViews>
  <sheetFormatPr defaultRowHeight="15"/>
  <sheetData>
    <row r="1" spans="1:21" ht="18.75">
      <c r="A1" s="424" t="s">
        <v>0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201"/>
      <c r="T1" s="201"/>
      <c r="U1" s="528"/>
    </row>
    <row r="2" spans="1:21" ht="18.75">
      <c r="A2" s="424" t="s">
        <v>2390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201"/>
      <c r="T2" s="201"/>
      <c r="U2" s="528"/>
    </row>
    <row r="3" spans="1:21" ht="18.75">
      <c r="A3" s="424" t="s">
        <v>2391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4"/>
      <c r="Q3" s="424"/>
      <c r="R3" s="424"/>
      <c r="S3" s="201"/>
      <c r="T3" s="201"/>
      <c r="U3" s="528"/>
    </row>
    <row r="4" spans="1:21" ht="18.75">
      <c r="A4" s="424" t="s">
        <v>2392</v>
      </c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201"/>
      <c r="T4" s="201"/>
      <c r="U4" s="528"/>
    </row>
    <row r="5" spans="1:21" ht="18.75">
      <c r="A5" s="493" t="s">
        <v>2648</v>
      </c>
      <c r="B5" s="493"/>
      <c r="C5" s="493"/>
      <c r="D5" s="493"/>
      <c r="E5" s="493"/>
      <c r="F5" s="493"/>
      <c r="G5" s="493"/>
      <c r="H5" s="176"/>
      <c r="I5" s="176"/>
      <c r="J5" s="529"/>
      <c r="K5" s="500"/>
      <c r="L5" s="501"/>
      <c r="M5" s="83" t="s">
        <v>1352</v>
      </c>
      <c r="N5" s="197"/>
      <c r="O5" s="502"/>
      <c r="P5" s="503"/>
      <c r="Q5" s="530"/>
      <c r="R5" s="119" t="s">
        <v>198</v>
      </c>
      <c r="S5" s="201"/>
      <c r="T5" s="201"/>
      <c r="U5" s="528"/>
    </row>
    <row r="6" spans="1:21" ht="15.75">
      <c r="A6" s="505"/>
      <c r="B6" s="85"/>
      <c r="C6" s="85"/>
      <c r="D6" s="85"/>
      <c r="E6" s="90"/>
      <c r="F6" s="29"/>
      <c r="G6" s="178"/>
      <c r="H6" s="507" t="s">
        <v>2649</v>
      </c>
      <c r="I6" s="507"/>
      <c r="J6" s="507"/>
      <c r="K6" s="508"/>
      <c r="L6" s="508"/>
      <c r="M6" s="89"/>
      <c r="N6" s="198"/>
      <c r="O6" s="510"/>
      <c r="P6" s="510"/>
      <c r="Q6" s="498" t="s">
        <v>199</v>
      </c>
      <c r="R6" s="498"/>
      <c r="S6" s="201"/>
      <c r="T6" s="201"/>
      <c r="U6" s="528"/>
    </row>
    <row r="7" spans="1:21" ht="15.75">
      <c r="A7" s="494" t="s">
        <v>200</v>
      </c>
      <c r="B7" s="494"/>
      <c r="C7" s="494"/>
      <c r="D7" s="85"/>
      <c r="E7" s="90"/>
      <c r="F7" s="29"/>
      <c r="G7" s="178"/>
      <c r="H7" s="178"/>
      <c r="I7" s="178"/>
      <c r="J7" s="86"/>
      <c r="K7" s="508"/>
      <c r="L7" s="508"/>
      <c r="M7" s="89"/>
      <c r="N7" s="198"/>
      <c r="O7" s="510"/>
      <c r="P7" s="497" t="s">
        <v>201</v>
      </c>
      <c r="Q7" s="497"/>
      <c r="R7" s="497"/>
      <c r="S7" s="201"/>
      <c r="T7" s="201"/>
      <c r="U7" s="528"/>
    </row>
    <row r="8" spans="1:21" ht="60">
      <c r="A8" s="352" t="s">
        <v>140</v>
      </c>
      <c r="B8" s="511" t="s">
        <v>141</v>
      </c>
      <c r="C8" s="511" t="s">
        <v>142</v>
      </c>
      <c r="D8" s="511" t="s">
        <v>143</v>
      </c>
      <c r="E8" s="511" t="s">
        <v>144</v>
      </c>
      <c r="F8" s="511" t="s">
        <v>9</v>
      </c>
      <c r="G8" s="511" t="s">
        <v>145</v>
      </c>
      <c r="H8" s="511" t="s">
        <v>146</v>
      </c>
      <c r="I8" s="511" t="s">
        <v>147</v>
      </c>
      <c r="J8" s="511" t="s">
        <v>148</v>
      </c>
      <c r="K8" s="512" t="s">
        <v>149</v>
      </c>
      <c r="L8" s="513" t="s">
        <v>2650</v>
      </c>
      <c r="M8" s="511" t="s">
        <v>151</v>
      </c>
      <c r="N8" s="511" t="s">
        <v>152</v>
      </c>
      <c r="O8" s="511" t="s">
        <v>153</v>
      </c>
      <c r="P8" s="511" t="s">
        <v>152</v>
      </c>
      <c r="Q8" s="511" t="s">
        <v>151</v>
      </c>
      <c r="R8" s="511" t="s">
        <v>153</v>
      </c>
      <c r="S8" s="512" t="s">
        <v>1086</v>
      </c>
      <c r="T8" s="512" t="s">
        <v>1087</v>
      </c>
      <c r="U8" s="517" t="s">
        <v>1169</v>
      </c>
    </row>
    <row r="9" spans="1:21" ht="63.75">
      <c r="A9" s="31">
        <v>1</v>
      </c>
      <c r="B9" s="31"/>
      <c r="C9" s="79" t="s">
        <v>2651</v>
      </c>
      <c r="D9" s="79" t="s">
        <v>2652</v>
      </c>
      <c r="E9" s="360" t="s">
        <v>2653</v>
      </c>
      <c r="F9" s="79" t="s">
        <v>679</v>
      </c>
      <c r="G9" s="126" t="s">
        <v>2654</v>
      </c>
      <c r="H9" s="126" t="s">
        <v>33</v>
      </c>
      <c r="I9" s="531" t="s">
        <v>6</v>
      </c>
      <c r="J9" s="79" t="s">
        <v>2655</v>
      </c>
      <c r="K9" s="31">
        <v>0</v>
      </c>
      <c r="L9" s="31">
        <v>27000</v>
      </c>
      <c r="M9" s="31" t="s">
        <v>2656</v>
      </c>
      <c r="N9" s="532">
        <v>30000</v>
      </c>
      <c r="O9" s="31">
        <v>20</v>
      </c>
      <c r="P9" s="532">
        <v>30000</v>
      </c>
      <c r="Q9" s="31" t="s">
        <v>2657</v>
      </c>
      <c r="R9" s="31">
        <v>20</v>
      </c>
      <c r="S9" s="215" t="s">
        <v>2470</v>
      </c>
      <c r="T9" s="520" t="s">
        <v>2471</v>
      </c>
      <c r="U9" s="520" t="s">
        <v>2472</v>
      </c>
    </row>
    <row r="10" spans="1:21" ht="51">
      <c r="A10" s="31">
        <v>2</v>
      </c>
      <c r="B10" s="31"/>
      <c r="C10" s="79" t="s">
        <v>2658</v>
      </c>
      <c r="D10" s="79" t="s">
        <v>2659</v>
      </c>
      <c r="E10" s="360" t="s">
        <v>2660</v>
      </c>
      <c r="F10" s="79" t="s">
        <v>679</v>
      </c>
      <c r="G10" s="126" t="s">
        <v>2654</v>
      </c>
      <c r="H10" s="126" t="s">
        <v>33</v>
      </c>
      <c r="I10" s="531" t="s">
        <v>6</v>
      </c>
      <c r="J10" s="79" t="s">
        <v>2495</v>
      </c>
      <c r="K10" s="31">
        <v>0</v>
      </c>
      <c r="L10" s="31">
        <v>13500</v>
      </c>
      <c r="M10" s="31" t="s">
        <v>2656</v>
      </c>
      <c r="N10" s="532">
        <v>15000</v>
      </c>
      <c r="O10" s="31">
        <v>20</v>
      </c>
      <c r="P10" s="532">
        <v>15000</v>
      </c>
      <c r="Q10" s="31" t="s">
        <v>2657</v>
      </c>
      <c r="R10" s="31">
        <v>20</v>
      </c>
      <c r="S10" s="215" t="s">
        <v>2496</v>
      </c>
      <c r="T10" s="520" t="s">
        <v>2497</v>
      </c>
      <c r="U10" s="520" t="s">
        <v>2498</v>
      </c>
    </row>
    <row r="11" spans="1:21" ht="51">
      <c r="A11" s="31">
        <v>3</v>
      </c>
      <c r="B11" s="31"/>
      <c r="C11" s="79" t="s">
        <v>506</v>
      </c>
      <c r="D11" s="79" t="s">
        <v>2661</v>
      </c>
      <c r="E11" s="360" t="s">
        <v>2662</v>
      </c>
      <c r="F11" s="79" t="s">
        <v>679</v>
      </c>
      <c r="G11" s="126" t="s">
        <v>2654</v>
      </c>
      <c r="H11" s="126" t="s">
        <v>33</v>
      </c>
      <c r="I11" s="531" t="s">
        <v>6</v>
      </c>
      <c r="J11" s="79" t="s">
        <v>2343</v>
      </c>
      <c r="K11" s="31">
        <v>0</v>
      </c>
      <c r="L11" s="31">
        <v>13500</v>
      </c>
      <c r="M11" s="31" t="s">
        <v>2656</v>
      </c>
      <c r="N11" s="532">
        <v>15000</v>
      </c>
      <c r="O11" s="31">
        <v>20</v>
      </c>
      <c r="P11" s="532">
        <v>15000</v>
      </c>
      <c r="Q11" s="31" t="s">
        <v>2657</v>
      </c>
      <c r="R11" s="31">
        <v>20</v>
      </c>
      <c r="S11" s="215" t="s">
        <v>2403</v>
      </c>
      <c r="T11" s="520" t="s">
        <v>2404</v>
      </c>
      <c r="U11" s="520" t="s">
        <v>2405</v>
      </c>
    </row>
    <row r="12" spans="1:21" ht="76.5">
      <c r="A12" s="31">
        <v>4</v>
      </c>
      <c r="B12" s="31"/>
      <c r="C12" s="79" t="s">
        <v>2663</v>
      </c>
      <c r="D12" s="79" t="s">
        <v>2664</v>
      </c>
      <c r="E12" s="360" t="s">
        <v>2665</v>
      </c>
      <c r="F12" s="79" t="s">
        <v>679</v>
      </c>
      <c r="G12" s="126" t="s">
        <v>2654</v>
      </c>
      <c r="H12" s="126" t="s">
        <v>33</v>
      </c>
      <c r="I12" s="531" t="s">
        <v>6</v>
      </c>
      <c r="J12" s="79" t="s">
        <v>2666</v>
      </c>
      <c r="K12" s="31">
        <v>0</v>
      </c>
      <c r="L12" s="31">
        <v>27000</v>
      </c>
      <c r="M12" s="31" t="s">
        <v>2656</v>
      </c>
      <c r="N12" s="532">
        <v>30000</v>
      </c>
      <c r="O12" s="31">
        <v>20</v>
      </c>
      <c r="P12" s="532">
        <v>30000</v>
      </c>
      <c r="Q12" s="31" t="s">
        <v>2657</v>
      </c>
      <c r="R12" s="31">
        <v>20</v>
      </c>
      <c r="S12" s="215" t="s">
        <v>2521</v>
      </c>
      <c r="T12" s="520" t="s">
        <v>2522</v>
      </c>
      <c r="U12" s="520" t="s">
        <v>2523</v>
      </c>
    </row>
    <row r="13" spans="1:21" ht="63.75">
      <c r="A13" s="31">
        <v>5</v>
      </c>
      <c r="B13" s="31"/>
      <c r="C13" s="79" t="s">
        <v>1234</v>
      </c>
      <c r="D13" s="79" t="s">
        <v>2667</v>
      </c>
      <c r="E13" s="360" t="s">
        <v>2668</v>
      </c>
      <c r="F13" s="79" t="s">
        <v>679</v>
      </c>
      <c r="G13" s="126" t="s">
        <v>2654</v>
      </c>
      <c r="H13" s="126" t="s">
        <v>33</v>
      </c>
      <c r="I13" s="531" t="s">
        <v>6</v>
      </c>
      <c r="J13" s="79" t="s">
        <v>2669</v>
      </c>
      <c r="K13" s="31">
        <v>0</v>
      </c>
      <c r="L13" s="31">
        <v>27000</v>
      </c>
      <c r="M13" s="31" t="s">
        <v>2656</v>
      </c>
      <c r="N13" s="532">
        <v>30000</v>
      </c>
      <c r="O13" s="31">
        <v>20</v>
      </c>
      <c r="P13" s="532">
        <v>30000</v>
      </c>
      <c r="Q13" s="31" t="s">
        <v>2657</v>
      </c>
      <c r="R13" s="31">
        <v>20</v>
      </c>
      <c r="S13" s="215" t="s">
        <v>2436</v>
      </c>
      <c r="T13" s="520" t="s">
        <v>2437</v>
      </c>
      <c r="U13" s="520" t="s">
        <v>2438</v>
      </c>
    </row>
    <row r="14" spans="1:21" ht="51">
      <c r="A14" s="31">
        <v>6</v>
      </c>
      <c r="B14" s="31"/>
      <c r="C14" s="79" t="s">
        <v>2539</v>
      </c>
      <c r="D14" s="79" t="s">
        <v>2670</v>
      </c>
      <c r="E14" s="360" t="s">
        <v>2671</v>
      </c>
      <c r="F14" s="79" t="s">
        <v>679</v>
      </c>
      <c r="G14" s="126" t="s">
        <v>2654</v>
      </c>
      <c r="H14" s="126" t="s">
        <v>33</v>
      </c>
      <c r="I14" s="531" t="s">
        <v>6</v>
      </c>
      <c r="J14" s="79" t="s">
        <v>2666</v>
      </c>
      <c r="K14" s="31">
        <v>0</v>
      </c>
      <c r="L14" s="31">
        <v>27000</v>
      </c>
      <c r="M14" s="31" t="s">
        <v>2656</v>
      </c>
      <c r="N14" s="532">
        <v>30000</v>
      </c>
      <c r="O14" s="31">
        <v>20</v>
      </c>
      <c r="P14" s="532">
        <v>30000</v>
      </c>
      <c r="Q14" s="31" t="s">
        <v>2657</v>
      </c>
      <c r="R14" s="31">
        <v>20</v>
      </c>
      <c r="S14" s="215" t="s">
        <v>2542</v>
      </c>
      <c r="T14" s="520" t="s">
        <v>2543</v>
      </c>
      <c r="U14" s="520" t="s">
        <v>2544</v>
      </c>
    </row>
    <row r="15" spans="1:21" ht="51">
      <c r="A15" s="31">
        <v>7</v>
      </c>
      <c r="B15" s="31"/>
      <c r="C15" s="79" t="s">
        <v>2672</v>
      </c>
      <c r="D15" s="79" t="s">
        <v>2673</v>
      </c>
      <c r="E15" s="360" t="s">
        <v>2674</v>
      </c>
      <c r="F15" s="79" t="s">
        <v>679</v>
      </c>
      <c r="G15" s="126" t="s">
        <v>2654</v>
      </c>
      <c r="H15" s="126" t="s">
        <v>33</v>
      </c>
      <c r="I15" s="531" t="s">
        <v>6</v>
      </c>
      <c r="J15" s="79" t="s">
        <v>2675</v>
      </c>
      <c r="K15" s="31">
        <v>0</v>
      </c>
      <c r="L15" s="31">
        <v>13500</v>
      </c>
      <c r="M15" s="31" t="s">
        <v>2656</v>
      </c>
      <c r="N15" s="532">
        <v>15000</v>
      </c>
      <c r="O15" s="31">
        <v>20</v>
      </c>
      <c r="P15" s="532">
        <v>15000</v>
      </c>
      <c r="Q15" s="31" t="s">
        <v>2657</v>
      </c>
      <c r="R15" s="31">
        <v>20</v>
      </c>
      <c r="S15" s="215" t="s">
        <v>2443</v>
      </c>
      <c r="T15" s="520" t="s">
        <v>2444</v>
      </c>
      <c r="U15" s="520" t="s">
        <v>2445</v>
      </c>
    </row>
    <row r="16" spans="1:21" ht="63.75">
      <c r="A16" s="31">
        <v>8</v>
      </c>
      <c r="B16" s="31"/>
      <c r="C16" s="79" t="s">
        <v>2676</v>
      </c>
      <c r="D16" s="79" t="s">
        <v>2677</v>
      </c>
      <c r="E16" s="360" t="s">
        <v>2678</v>
      </c>
      <c r="F16" s="79" t="s">
        <v>679</v>
      </c>
      <c r="G16" s="126" t="s">
        <v>2654</v>
      </c>
      <c r="H16" s="126" t="s">
        <v>33</v>
      </c>
      <c r="I16" s="531" t="s">
        <v>6</v>
      </c>
      <c r="J16" s="79" t="s">
        <v>2679</v>
      </c>
      <c r="K16" s="31">
        <v>0</v>
      </c>
      <c r="L16" s="31">
        <v>27000</v>
      </c>
      <c r="M16" s="31" t="s">
        <v>2656</v>
      </c>
      <c r="N16" s="532">
        <v>30000</v>
      </c>
      <c r="O16" s="31">
        <v>20</v>
      </c>
      <c r="P16" s="532">
        <v>30000</v>
      </c>
      <c r="Q16" s="31" t="s">
        <v>2657</v>
      </c>
      <c r="R16" s="31">
        <v>20</v>
      </c>
      <c r="S16" s="215" t="s">
        <v>2549</v>
      </c>
      <c r="T16" s="520" t="s">
        <v>2550</v>
      </c>
      <c r="U16" s="520" t="s">
        <v>2551</v>
      </c>
    </row>
    <row r="17" spans="1:21" ht="38.25">
      <c r="A17" s="31">
        <v>9</v>
      </c>
      <c r="B17" s="31"/>
      <c r="C17" s="79" t="s">
        <v>2680</v>
      </c>
      <c r="D17" s="79" t="s">
        <v>2681</v>
      </c>
      <c r="E17" s="360" t="s">
        <v>2682</v>
      </c>
      <c r="F17" s="79" t="s">
        <v>679</v>
      </c>
      <c r="G17" s="126" t="s">
        <v>2654</v>
      </c>
      <c r="H17" s="126" t="s">
        <v>33</v>
      </c>
      <c r="I17" s="531" t="s">
        <v>6</v>
      </c>
      <c r="J17" s="79" t="s">
        <v>2683</v>
      </c>
      <c r="K17" s="31">
        <v>0</v>
      </c>
      <c r="L17" s="31">
        <v>13500</v>
      </c>
      <c r="M17" s="31" t="s">
        <v>2656</v>
      </c>
      <c r="N17" s="532">
        <v>15000</v>
      </c>
      <c r="O17" s="31">
        <v>20</v>
      </c>
      <c r="P17" s="532">
        <v>15000</v>
      </c>
      <c r="Q17" s="31" t="s">
        <v>2657</v>
      </c>
      <c r="R17" s="31">
        <v>20</v>
      </c>
      <c r="S17" s="215" t="s">
        <v>2450</v>
      </c>
      <c r="T17" s="520" t="s">
        <v>2451</v>
      </c>
      <c r="U17" s="520" t="s">
        <v>2452</v>
      </c>
    </row>
    <row r="18" spans="1:21" ht="76.5">
      <c r="A18" s="31">
        <v>10</v>
      </c>
      <c r="B18" s="31"/>
      <c r="C18" s="79" t="s">
        <v>2684</v>
      </c>
      <c r="D18" s="79" t="s">
        <v>2685</v>
      </c>
      <c r="E18" s="360" t="s">
        <v>2686</v>
      </c>
      <c r="F18" s="79" t="s">
        <v>679</v>
      </c>
      <c r="G18" s="126" t="s">
        <v>2654</v>
      </c>
      <c r="H18" s="126" t="s">
        <v>33</v>
      </c>
      <c r="I18" s="531" t="s">
        <v>6</v>
      </c>
      <c r="J18" s="79" t="s">
        <v>2489</v>
      </c>
      <c r="K18" s="31">
        <v>0</v>
      </c>
      <c r="L18" s="31">
        <v>13500</v>
      </c>
      <c r="M18" s="31" t="s">
        <v>2656</v>
      </c>
      <c r="N18" s="532">
        <v>15000</v>
      </c>
      <c r="O18" s="31">
        <v>20</v>
      </c>
      <c r="P18" s="532">
        <v>15000</v>
      </c>
      <c r="Q18" s="31" t="s">
        <v>2657</v>
      </c>
      <c r="R18" s="31">
        <v>20</v>
      </c>
      <c r="S18" s="215" t="s">
        <v>2555</v>
      </c>
      <c r="T18" s="520" t="s">
        <v>2556</v>
      </c>
      <c r="U18" s="520" t="s">
        <v>2557</v>
      </c>
    </row>
    <row r="19" spans="1:21" ht="51">
      <c r="A19" s="31">
        <v>11</v>
      </c>
      <c r="B19" s="31"/>
      <c r="C19" s="79" t="s">
        <v>2687</v>
      </c>
      <c r="D19" s="79" t="s">
        <v>2688</v>
      </c>
      <c r="E19" s="360" t="s">
        <v>2689</v>
      </c>
      <c r="F19" s="79" t="s">
        <v>679</v>
      </c>
      <c r="G19" s="126" t="s">
        <v>2654</v>
      </c>
      <c r="H19" s="531" t="s">
        <v>85</v>
      </c>
      <c r="I19" s="531" t="s">
        <v>6</v>
      </c>
      <c r="J19" s="79" t="s">
        <v>2343</v>
      </c>
      <c r="K19" s="31">
        <v>0</v>
      </c>
      <c r="L19" s="31">
        <v>27000</v>
      </c>
      <c r="M19" s="31" t="s">
        <v>2656</v>
      </c>
      <c r="N19" s="532">
        <v>30000</v>
      </c>
      <c r="O19" s="31">
        <v>20</v>
      </c>
      <c r="P19" s="532">
        <v>30000</v>
      </c>
      <c r="Q19" s="31" t="s">
        <v>2657</v>
      </c>
      <c r="R19" s="31">
        <v>20</v>
      </c>
      <c r="S19" s="215" t="s">
        <v>2456</v>
      </c>
      <c r="T19" s="520" t="s">
        <v>2457</v>
      </c>
      <c r="U19" s="520" t="s">
        <v>2458</v>
      </c>
    </row>
    <row r="20" spans="1:21" ht="51">
      <c r="A20" s="31">
        <v>12</v>
      </c>
      <c r="B20" s="31"/>
      <c r="C20" s="79" t="s">
        <v>2690</v>
      </c>
      <c r="D20" s="79" t="s">
        <v>1238</v>
      </c>
      <c r="E20" s="360" t="s">
        <v>2691</v>
      </c>
      <c r="F20" s="79" t="s">
        <v>679</v>
      </c>
      <c r="G20" s="126" t="s">
        <v>2654</v>
      </c>
      <c r="H20" s="126" t="s">
        <v>33</v>
      </c>
      <c r="I20" s="531" t="s">
        <v>6</v>
      </c>
      <c r="J20" s="79" t="s">
        <v>2692</v>
      </c>
      <c r="K20" s="31">
        <v>0</v>
      </c>
      <c r="L20" s="31">
        <v>27000</v>
      </c>
      <c r="M20" s="31" t="s">
        <v>2656</v>
      </c>
      <c r="N20" s="532">
        <v>30000</v>
      </c>
      <c r="O20" s="31">
        <v>20</v>
      </c>
      <c r="P20" s="532">
        <v>30000</v>
      </c>
      <c r="Q20" s="31" t="s">
        <v>2657</v>
      </c>
      <c r="R20" s="31">
        <v>20</v>
      </c>
      <c r="S20" s="215" t="s">
        <v>2462</v>
      </c>
      <c r="T20" s="520" t="s">
        <v>2463</v>
      </c>
      <c r="U20" s="520" t="s">
        <v>2464</v>
      </c>
    </row>
  </sheetData>
  <mergeCells count="9">
    <mergeCell ref="A7:C7"/>
    <mergeCell ref="P7:R7"/>
    <mergeCell ref="A1:R1"/>
    <mergeCell ref="A2:R2"/>
    <mergeCell ref="A3:R3"/>
    <mergeCell ref="A4:R4"/>
    <mergeCell ref="A5:G5"/>
    <mergeCell ref="H6:J6"/>
    <mergeCell ref="Q6:R6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U9"/>
  <sheetViews>
    <sheetView workbookViewId="0">
      <selection activeCell="K14" sqref="K14"/>
    </sheetView>
  </sheetViews>
  <sheetFormatPr defaultRowHeight="15"/>
  <sheetData>
    <row r="1" spans="1:21" ht="18.75">
      <c r="A1" s="424" t="s">
        <v>0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201"/>
      <c r="T1" s="201"/>
      <c r="U1" s="499"/>
    </row>
    <row r="2" spans="1:21" ht="18.75">
      <c r="A2" s="424" t="s">
        <v>2390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201"/>
      <c r="T2" s="201"/>
      <c r="U2" s="499"/>
    </row>
    <row r="3" spans="1:21" ht="18.75">
      <c r="A3" s="424" t="s">
        <v>2391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4"/>
      <c r="Q3" s="424"/>
      <c r="R3" s="424"/>
      <c r="S3" s="201"/>
      <c r="T3" s="201"/>
      <c r="U3" s="499"/>
    </row>
    <row r="4" spans="1:21" ht="18.75">
      <c r="A4" s="424" t="s">
        <v>2392</v>
      </c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201"/>
      <c r="T4" s="201"/>
      <c r="U4" s="499"/>
    </row>
    <row r="5" spans="1:21" ht="18">
      <c r="A5" s="493" t="s">
        <v>2648</v>
      </c>
      <c r="B5" s="493"/>
      <c r="C5" s="493"/>
      <c r="D5" s="493"/>
      <c r="E5" s="493"/>
      <c r="F5" s="493"/>
      <c r="G5" s="493"/>
      <c r="H5" s="176"/>
      <c r="I5" s="176"/>
      <c r="J5" s="533"/>
      <c r="K5" s="534"/>
      <c r="L5" s="534"/>
      <c r="M5" s="203"/>
      <c r="N5" s="197"/>
      <c r="O5" s="535"/>
      <c r="P5" s="503"/>
      <c r="Q5" s="504"/>
      <c r="R5" s="119" t="s">
        <v>198</v>
      </c>
      <c r="S5" s="201"/>
      <c r="T5" s="201"/>
      <c r="U5" s="499"/>
    </row>
    <row r="6" spans="1:21" ht="15.75">
      <c r="A6" s="505"/>
      <c r="B6" s="85"/>
      <c r="C6" s="85"/>
      <c r="D6" s="85"/>
      <c r="E6" s="90"/>
      <c r="F6" s="536"/>
      <c r="G6" s="178"/>
      <c r="H6" s="178"/>
      <c r="I6" s="178"/>
      <c r="J6" s="90"/>
      <c r="K6" s="537"/>
      <c r="L6" s="537"/>
      <c r="M6" s="524" t="s">
        <v>72</v>
      </c>
      <c r="N6" s="524"/>
      <c r="O6" s="538"/>
      <c r="P6" s="510"/>
      <c r="Q6" s="496" t="s">
        <v>403</v>
      </c>
      <c r="R6" s="496"/>
      <c r="S6" s="201"/>
      <c r="T6" s="201"/>
      <c r="U6" s="499"/>
    </row>
    <row r="7" spans="1:21" ht="15.75">
      <c r="A7" s="494" t="s">
        <v>200</v>
      </c>
      <c r="B7" s="494"/>
      <c r="C7" s="494"/>
      <c r="D7" s="85"/>
      <c r="E7" s="90"/>
      <c r="F7" s="536"/>
      <c r="G7" s="178"/>
      <c r="H7" s="178"/>
      <c r="I7" s="178"/>
      <c r="J7" s="90"/>
      <c r="K7" s="537"/>
      <c r="L7" s="537"/>
      <c r="M7" s="205"/>
      <c r="N7" s="198"/>
      <c r="O7" s="538"/>
      <c r="P7" s="497" t="s">
        <v>201</v>
      </c>
      <c r="Q7" s="497"/>
      <c r="R7" s="497"/>
      <c r="S7" s="201"/>
      <c r="T7" s="201"/>
      <c r="U7" s="499"/>
    </row>
    <row r="8" spans="1:21" ht="60">
      <c r="A8" s="78" t="s">
        <v>140</v>
      </c>
      <c r="B8" s="78" t="s">
        <v>141</v>
      </c>
      <c r="C8" s="511" t="s">
        <v>142</v>
      </c>
      <c r="D8" s="78" t="s">
        <v>143</v>
      </c>
      <c r="E8" s="511" t="s">
        <v>144</v>
      </c>
      <c r="F8" s="539" t="s">
        <v>9</v>
      </c>
      <c r="G8" s="78" t="s">
        <v>145</v>
      </c>
      <c r="H8" s="511" t="s">
        <v>146</v>
      </c>
      <c r="I8" s="78" t="s">
        <v>147</v>
      </c>
      <c r="J8" s="78" t="s">
        <v>191</v>
      </c>
      <c r="K8" s="78" t="s">
        <v>192</v>
      </c>
      <c r="L8" s="78" t="s">
        <v>193</v>
      </c>
      <c r="M8" s="78" t="s">
        <v>194</v>
      </c>
      <c r="N8" s="78" t="s">
        <v>195</v>
      </c>
      <c r="O8" s="78" t="s">
        <v>196</v>
      </c>
      <c r="P8" s="352" t="s">
        <v>152</v>
      </c>
      <c r="Q8" s="78" t="s">
        <v>151</v>
      </c>
      <c r="R8" s="78" t="s">
        <v>153</v>
      </c>
      <c r="S8" s="512" t="s">
        <v>1086</v>
      </c>
      <c r="T8" s="526" t="s">
        <v>2570</v>
      </c>
      <c r="U8" s="526" t="s">
        <v>1169</v>
      </c>
    </row>
    <row r="9" spans="1:21" ht="90">
      <c r="A9" s="31">
        <v>1</v>
      </c>
      <c r="B9" s="31"/>
      <c r="C9" s="71" t="s">
        <v>2693</v>
      </c>
      <c r="D9" s="71" t="s">
        <v>2694</v>
      </c>
      <c r="E9" s="540" t="s">
        <v>2642</v>
      </c>
      <c r="F9" s="541" t="s">
        <v>679</v>
      </c>
      <c r="G9" s="71" t="s">
        <v>1630</v>
      </c>
      <c r="H9" s="78" t="s">
        <v>33</v>
      </c>
      <c r="I9" s="189" t="s">
        <v>6</v>
      </c>
      <c r="J9" s="101" t="s">
        <v>2695</v>
      </c>
      <c r="K9" s="101" t="s">
        <v>2696</v>
      </c>
      <c r="L9" s="71" t="s">
        <v>1123</v>
      </c>
      <c r="M9" s="373" t="s">
        <v>2697</v>
      </c>
      <c r="N9" s="31">
        <v>69500</v>
      </c>
      <c r="O9" s="194" t="s">
        <v>2698</v>
      </c>
      <c r="P9" s="71">
        <v>23000</v>
      </c>
      <c r="Q9" s="106" t="s">
        <v>2698</v>
      </c>
      <c r="R9" s="31" t="s">
        <v>171</v>
      </c>
      <c r="S9" s="215" t="s">
        <v>2645</v>
      </c>
      <c r="T9" s="215" t="s">
        <v>2646</v>
      </c>
      <c r="U9" s="374" t="s">
        <v>2647</v>
      </c>
    </row>
  </sheetData>
  <mergeCells count="9">
    <mergeCell ref="A7:C7"/>
    <mergeCell ref="P7:R7"/>
    <mergeCell ref="A1:R1"/>
    <mergeCell ref="A2:R2"/>
    <mergeCell ref="A3:R3"/>
    <mergeCell ref="A4:R4"/>
    <mergeCell ref="A5:G5"/>
    <mergeCell ref="M6:N6"/>
    <mergeCell ref="Q6:R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I14"/>
  <sheetViews>
    <sheetView workbookViewId="0">
      <selection activeCell="G16" sqref="G16"/>
    </sheetView>
  </sheetViews>
  <sheetFormatPr defaultRowHeight="15"/>
  <sheetData>
    <row r="1" spans="1:113" ht="26.25">
      <c r="A1" s="394" t="s">
        <v>1296</v>
      </c>
      <c r="B1" s="394"/>
      <c r="C1" s="394"/>
      <c r="D1" s="394"/>
      <c r="E1" s="394"/>
      <c r="F1" s="394"/>
      <c r="G1" s="394"/>
      <c r="H1" s="394"/>
      <c r="I1" s="394"/>
      <c r="J1" s="217"/>
      <c r="K1" s="217"/>
      <c r="L1" s="218"/>
      <c r="M1" s="217"/>
      <c r="N1" s="217"/>
      <c r="O1" s="217"/>
      <c r="P1" s="217"/>
      <c r="Q1" s="219"/>
      <c r="R1" s="219"/>
      <c r="S1" s="219"/>
      <c r="T1" s="219"/>
      <c r="U1" s="219"/>
      <c r="V1" s="219"/>
      <c r="W1" s="219"/>
      <c r="X1" s="219"/>
      <c r="Y1" s="219"/>
      <c r="Z1" s="220"/>
      <c r="AA1" s="219"/>
      <c r="AB1" s="219"/>
      <c r="AC1" s="219"/>
      <c r="AD1" s="219"/>
      <c r="AE1" s="219"/>
      <c r="AF1" s="219"/>
      <c r="AG1" s="219"/>
      <c r="AH1" s="221"/>
      <c r="AI1" s="221"/>
      <c r="AJ1" s="221"/>
      <c r="AK1" s="221"/>
      <c r="AL1" s="221"/>
      <c r="AM1" s="221"/>
      <c r="AN1" s="221"/>
      <c r="AO1" s="221"/>
      <c r="AP1" s="221"/>
      <c r="AQ1" s="221"/>
      <c r="AR1" s="221"/>
      <c r="AS1" s="221"/>
      <c r="AT1" s="221"/>
      <c r="AU1" s="221"/>
      <c r="AV1" s="221"/>
      <c r="AW1" s="221"/>
      <c r="AX1" s="221"/>
      <c r="AY1" s="221"/>
      <c r="AZ1" s="221"/>
      <c r="BA1" s="221"/>
      <c r="BB1" s="221"/>
      <c r="BC1" s="221"/>
      <c r="BD1" s="221"/>
      <c r="BE1" s="221"/>
      <c r="BF1" s="221"/>
      <c r="BG1" s="221"/>
      <c r="BH1" s="221"/>
      <c r="BI1" s="221"/>
      <c r="BJ1" s="221"/>
      <c r="BK1" s="221"/>
      <c r="BL1" s="221"/>
      <c r="BM1" s="221"/>
      <c r="BN1" s="221"/>
      <c r="BO1" s="221"/>
      <c r="BP1" s="221"/>
      <c r="BQ1" s="221"/>
      <c r="BR1" s="221"/>
      <c r="BS1" s="221"/>
      <c r="BT1" s="221"/>
      <c r="BU1" s="221"/>
      <c r="BV1" s="221"/>
      <c r="BW1" s="221"/>
      <c r="BX1" s="221"/>
      <c r="BY1" s="221"/>
      <c r="BZ1" s="221"/>
      <c r="CA1" s="221"/>
      <c r="CB1" s="221"/>
      <c r="CC1" s="221"/>
      <c r="CD1" s="221"/>
      <c r="CE1" s="221"/>
      <c r="CF1" s="221"/>
      <c r="CG1" s="221"/>
      <c r="CH1" s="221"/>
      <c r="CI1" s="221"/>
      <c r="CJ1" s="221"/>
      <c r="CK1" s="221"/>
      <c r="CL1" s="221"/>
      <c r="CM1" s="221"/>
      <c r="CN1" s="221"/>
      <c r="CO1" s="221"/>
      <c r="CP1" s="221"/>
      <c r="CQ1" s="221"/>
      <c r="CR1" s="221"/>
      <c r="CS1" s="221"/>
      <c r="CT1" s="395" t="s">
        <v>1297</v>
      </c>
      <c r="CU1" s="396"/>
      <c r="CV1" s="394"/>
      <c r="CW1" s="394"/>
      <c r="CX1" s="394"/>
      <c r="CY1" s="394"/>
      <c r="CZ1" s="394"/>
      <c r="DA1" s="394"/>
      <c r="DB1" s="394"/>
      <c r="DC1" s="394"/>
      <c r="DD1" s="394"/>
      <c r="DE1" s="394"/>
      <c r="DF1" s="394"/>
      <c r="DG1" s="394"/>
      <c r="DH1" s="394"/>
      <c r="DI1" s="221"/>
    </row>
    <row r="2" spans="1:113" ht="19.5" thickBot="1">
      <c r="A2" s="397" t="s">
        <v>1298</v>
      </c>
      <c r="B2" s="397"/>
      <c r="C2" s="397"/>
      <c r="D2" s="397"/>
      <c r="E2" s="397"/>
      <c r="F2" s="397"/>
      <c r="G2" s="397"/>
      <c r="H2" s="397"/>
      <c r="I2" s="397"/>
      <c r="J2" s="222"/>
      <c r="K2" s="222"/>
      <c r="L2" s="223"/>
      <c r="M2" s="222"/>
      <c r="N2" s="222"/>
      <c r="O2" s="222"/>
      <c r="P2" s="222"/>
      <c r="Q2" s="224"/>
      <c r="R2" s="224"/>
      <c r="S2" s="224"/>
      <c r="T2" s="224"/>
      <c r="U2" s="224"/>
      <c r="V2" s="224"/>
      <c r="W2" s="224"/>
      <c r="X2" s="224"/>
      <c r="Y2" s="224"/>
      <c r="Z2" s="225"/>
      <c r="AA2" s="224"/>
      <c r="AB2" s="224"/>
      <c r="AC2" s="224"/>
      <c r="AD2" s="224"/>
      <c r="AE2" s="224"/>
      <c r="AF2" s="224"/>
      <c r="AG2" s="224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6"/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  <c r="BE2" s="226"/>
      <c r="BF2" s="226"/>
      <c r="BG2" s="226"/>
      <c r="BH2" s="226"/>
      <c r="BI2" s="226"/>
      <c r="BJ2" s="226"/>
      <c r="BK2" s="226"/>
      <c r="BL2" s="226"/>
      <c r="BM2" s="226"/>
      <c r="BN2" s="226"/>
      <c r="BO2" s="226"/>
      <c r="BP2" s="226"/>
      <c r="BQ2" s="226"/>
      <c r="BR2" s="226"/>
      <c r="BS2" s="226"/>
      <c r="BT2" s="226"/>
      <c r="BU2" s="226"/>
      <c r="BV2" s="226"/>
      <c r="BW2" s="226"/>
      <c r="BX2" s="226"/>
      <c r="BY2" s="226"/>
      <c r="BZ2" s="226"/>
      <c r="CA2" s="226"/>
      <c r="CB2" s="226"/>
      <c r="CC2" s="226"/>
      <c r="CD2" s="226"/>
      <c r="CE2" s="226"/>
      <c r="CF2" s="226"/>
      <c r="CG2" s="226"/>
      <c r="CH2" s="226"/>
      <c r="CI2" s="226"/>
      <c r="CJ2" s="226"/>
      <c r="CK2" s="226"/>
      <c r="CL2" s="226"/>
      <c r="CM2" s="226"/>
      <c r="CN2" s="226"/>
      <c r="CO2" s="226"/>
      <c r="CP2" s="226"/>
      <c r="CQ2" s="226"/>
      <c r="CR2" s="226"/>
      <c r="CS2" s="226"/>
      <c r="CT2" s="227"/>
      <c r="CU2" s="227"/>
      <c r="CV2" s="226"/>
      <c r="CW2" s="226"/>
      <c r="CX2" s="228" t="s">
        <v>1299</v>
      </c>
      <c r="CY2" s="228"/>
      <c r="CZ2" s="221"/>
      <c r="DA2" s="221"/>
      <c r="DB2" s="226"/>
      <c r="DC2" s="226"/>
      <c r="DD2" s="226"/>
      <c r="DE2" s="226"/>
      <c r="DF2" s="226"/>
      <c r="DG2" s="226"/>
      <c r="DH2" s="226"/>
      <c r="DI2" s="226"/>
    </row>
    <row r="3" spans="1:113" ht="16.5" thickBot="1">
      <c r="A3" s="398" t="s">
        <v>1300</v>
      </c>
      <c r="B3" s="389" t="s">
        <v>1301</v>
      </c>
      <c r="C3" s="389" t="s">
        <v>1302</v>
      </c>
      <c r="D3" s="400" t="s">
        <v>1303</v>
      </c>
      <c r="E3" s="400" t="s">
        <v>1304</v>
      </c>
      <c r="F3" s="400" t="s">
        <v>1305</v>
      </c>
      <c r="G3" s="229"/>
      <c r="H3" s="402" t="s">
        <v>1306</v>
      </c>
      <c r="I3" s="400" t="s">
        <v>1307</v>
      </c>
      <c r="J3" s="389" t="s">
        <v>1308</v>
      </c>
      <c r="K3" s="389" t="s">
        <v>1309</v>
      </c>
      <c r="L3" s="405" t="s">
        <v>1310</v>
      </c>
      <c r="M3" s="408" t="s">
        <v>1311</v>
      </c>
      <c r="N3" s="409"/>
      <c r="O3" s="410"/>
      <c r="P3" s="389" t="s">
        <v>1312</v>
      </c>
      <c r="Q3" s="392" t="s">
        <v>1313</v>
      </c>
      <c r="R3" s="392"/>
      <c r="S3" s="392"/>
      <c r="T3" s="392"/>
      <c r="U3" s="392"/>
      <c r="V3" s="392"/>
      <c r="W3" s="392"/>
      <c r="X3" s="392"/>
      <c r="Y3" s="392"/>
      <c r="Z3" s="392"/>
      <c r="AA3" s="392"/>
      <c r="AB3" s="392"/>
      <c r="AC3" s="392"/>
      <c r="AD3" s="392"/>
      <c r="AE3" s="392"/>
      <c r="AF3" s="392"/>
      <c r="AG3" s="393"/>
      <c r="AH3" s="221"/>
      <c r="AI3" s="221"/>
      <c r="AJ3" s="221"/>
      <c r="AK3" s="221"/>
      <c r="AL3" s="221"/>
      <c r="AM3" s="221"/>
      <c r="AN3" s="221"/>
      <c r="AO3" s="221"/>
      <c r="AP3" s="221"/>
      <c r="AQ3" s="221"/>
      <c r="AR3" s="221"/>
      <c r="AS3" s="221"/>
      <c r="AT3" s="221"/>
      <c r="AU3" s="221"/>
      <c r="AV3" s="221"/>
      <c r="AW3" s="221"/>
      <c r="AX3" s="221"/>
      <c r="AY3" s="221"/>
      <c r="AZ3" s="221"/>
      <c r="BA3" s="221"/>
      <c r="BB3" s="221"/>
      <c r="BC3" s="221"/>
      <c r="BD3" s="221"/>
      <c r="BE3" s="221"/>
      <c r="BF3" s="221"/>
      <c r="BG3" s="221"/>
      <c r="BH3" s="221"/>
      <c r="BI3" s="221"/>
      <c r="BJ3" s="221"/>
      <c r="BK3" s="221"/>
      <c r="BL3" s="221"/>
      <c r="BM3" s="221"/>
      <c r="BN3" s="221"/>
      <c r="BO3" s="221"/>
      <c r="BP3" s="221"/>
      <c r="BQ3" s="221"/>
      <c r="BR3" s="221"/>
      <c r="BS3" s="221"/>
      <c r="BT3" s="221"/>
      <c r="BU3" s="221"/>
      <c r="BV3" s="221"/>
      <c r="BW3" s="221"/>
      <c r="BX3" s="221"/>
      <c r="BY3" s="221"/>
      <c r="BZ3" s="221"/>
      <c r="CA3" s="221"/>
      <c r="CB3" s="221"/>
      <c r="CC3" s="221"/>
      <c r="CD3" s="221"/>
      <c r="CE3" s="221"/>
      <c r="CF3" s="221"/>
      <c r="CG3" s="221"/>
      <c r="CH3" s="221"/>
      <c r="CI3" s="221"/>
      <c r="CJ3" s="221"/>
      <c r="CK3" s="221"/>
      <c r="CL3" s="221"/>
      <c r="CM3" s="221"/>
      <c r="CN3" s="221"/>
      <c r="CO3" s="221"/>
      <c r="CP3" s="221"/>
      <c r="CQ3" s="221"/>
      <c r="CR3" s="221"/>
      <c r="CS3" s="221"/>
      <c r="CT3" s="230"/>
      <c r="CU3" s="230"/>
    </row>
    <row r="4" spans="1:113" ht="15.75" thickBot="1">
      <c r="A4" s="399"/>
      <c r="B4" s="390"/>
      <c r="C4" s="390"/>
      <c r="D4" s="401"/>
      <c r="E4" s="401"/>
      <c r="F4" s="401"/>
      <c r="G4" s="231"/>
      <c r="H4" s="403"/>
      <c r="I4" s="401"/>
      <c r="J4" s="390"/>
      <c r="K4" s="390"/>
      <c r="L4" s="406"/>
      <c r="M4" s="411"/>
      <c r="N4" s="412"/>
      <c r="O4" s="413"/>
      <c r="P4" s="390"/>
      <c r="Q4" s="382" t="s">
        <v>1314</v>
      </c>
      <c r="R4" s="382"/>
      <c r="S4" s="382"/>
      <c r="T4" s="382"/>
      <c r="U4" s="382"/>
      <c r="V4" s="382" t="s">
        <v>1315</v>
      </c>
      <c r="W4" s="382"/>
      <c r="X4" s="382"/>
      <c r="Y4" s="382"/>
      <c r="Z4" s="382" t="s">
        <v>1132</v>
      </c>
      <c r="AA4" s="382"/>
      <c r="AB4" s="382"/>
      <c r="AC4" s="382"/>
      <c r="AD4" s="382" t="s">
        <v>1094</v>
      </c>
      <c r="AE4" s="382"/>
      <c r="AF4" s="382"/>
      <c r="AG4" s="383"/>
      <c r="AH4" s="382" t="s">
        <v>1316</v>
      </c>
      <c r="AI4" s="382"/>
      <c r="AJ4" s="382"/>
      <c r="AK4" s="383"/>
      <c r="AL4" s="382" t="s">
        <v>1317</v>
      </c>
      <c r="AM4" s="382"/>
      <c r="AN4" s="382"/>
      <c r="AO4" s="383"/>
      <c r="AP4" s="382" t="s">
        <v>1318</v>
      </c>
      <c r="AQ4" s="382"/>
      <c r="AR4" s="382"/>
      <c r="AS4" s="383"/>
      <c r="AT4" s="382" t="s">
        <v>1319</v>
      </c>
      <c r="AU4" s="382"/>
      <c r="AV4" s="382"/>
      <c r="AW4" s="383"/>
      <c r="AX4" s="382" t="s">
        <v>1320</v>
      </c>
      <c r="AY4" s="382"/>
      <c r="AZ4" s="382"/>
      <c r="BA4" s="383"/>
      <c r="BB4" s="382" t="s">
        <v>1321</v>
      </c>
      <c r="BC4" s="382"/>
      <c r="BD4" s="382"/>
      <c r="BE4" s="383"/>
      <c r="BF4" s="382" t="s">
        <v>1322</v>
      </c>
      <c r="BG4" s="382"/>
      <c r="BH4" s="382"/>
      <c r="BI4" s="383"/>
      <c r="BJ4" s="382" t="s">
        <v>1323</v>
      </c>
      <c r="BK4" s="382"/>
      <c r="BL4" s="382"/>
      <c r="BM4" s="383"/>
      <c r="BN4" s="382" t="s">
        <v>1324</v>
      </c>
      <c r="BO4" s="382"/>
      <c r="BP4" s="382"/>
      <c r="BQ4" s="383"/>
      <c r="BR4" s="382" t="s">
        <v>1325</v>
      </c>
      <c r="BS4" s="382"/>
      <c r="BT4" s="382"/>
      <c r="BU4" s="383"/>
      <c r="BV4" s="382" t="s">
        <v>1326</v>
      </c>
      <c r="BW4" s="382"/>
      <c r="BX4" s="382"/>
      <c r="BY4" s="383"/>
      <c r="BZ4" s="382" t="s">
        <v>1327</v>
      </c>
      <c r="CA4" s="382"/>
      <c r="CB4" s="382"/>
      <c r="CC4" s="383"/>
      <c r="CD4" s="382" t="s">
        <v>1328</v>
      </c>
      <c r="CE4" s="382"/>
      <c r="CF4" s="382"/>
      <c r="CG4" s="383"/>
      <c r="CH4" s="382" t="s">
        <v>1329</v>
      </c>
      <c r="CI4" s="382"/>
      <c r="CJ4" s="382"/>
      <c r="CK4" s="383"/>
      <c r="CL4" s="382" t="s">
        <v>1330</v>
      </c>
      <c r="CM4" s="382"/>
      <c r="CN4" s="382"/>
      <c r="CO4" s="383"/>
      <c r="CP4" s="382" t="s">
        <v>1331</v>
      </c>
      <c r="CQ4" s="382"/>
      <c r="CR4" s="382"/>
      <c r="CS4" s="383"/>
      <c r="CT4" s="384" t="s">
        <v>1332</v>
      </c>
      <c r="CU4" s="385"/>
      <c r="CV4" s="385"/>
      <c r="CW4" s="386"/>
      <c r="CX4" s="387" t="s">
        <v>1333</v>
      </c>
      <c r="CY4" s="385"/>
      <c r="CZ4" s="385"/>
      <c r="DA4" s="385"/>
      <c r="DB4" s="385"/>
      <c r="DC4" s="385"/>
      <c r="DD4" s="385"/>
      <c r="DE4" s="385"/>
      <c r="DF4" s="385"/>
      <c r="DG4" s="385"/>
      <c r="DH4" s="385"/>
      <c r="DI4" s="388"/>
    </row>
    <row r="5" spans="1:113">
      <c r="A5" s="399"/>
      <c r="B5" s="391"/>
      <c r="C5" s="391"/>
      <c r="D5" s="401"/>
      <c r="E5" s="401"/>
      <c r="F5" s="401"/>
      <c r="G5" s="232"/>
      <c r="H5" s="404"/>
      <c r="I5" s="401"/>
      <c r="J5" s="391"/>
      <c r="K5" s="391"/>
      <c r="L5" s="407"/>
      <c r="M5" s="233" t="s">
        <v>1334</v>
      </c>
      <c r="N5" s="234" t="s">
        <v>1335</v>
      </c>
      <c r="O5" s="234" t="s">
        <v>1336</v>
      </c>
      <c r="P5" s="391"/>
      <c r="Q5" s="235" t="s">
        <v>1337</v>
      </c>
      <c r="R5" s="235" t="s">
        <v>1338</v>
      </c>
      <c r="S5" s="236" t="s">
        <v>1335</v>
      </c>
      <c r="T5" s="236" t="s">
        <v>1336</v>
      </c>
      <c r="U5" s="234" t="s">
        <v>1334</v>
      </c>
      <c r="V5" s="235" t="s">
        <v>1338</v>
      </c>
      <c r="W5" s="236" t="s">
        <v>1339</v>
      </c>
      <c r="X5" s="236" t="s">
        <v>1336</v>
      </c>
      <c r="Y5" s="234" t="s">
        <v>1334</v>
      </c>
      <c r="Z5" s="235" t="s">
        <v>1338</v>
      </c>
      <c r="AA5" s="236" t="s">
        <v>1339</v>
      </c>
      <c r="AB5" s="236" t="s">
        <v>1336</v>
      </c>
      <c r="AC5" s="234" t="s">
        <v>1334</v>
      </c>
      <c r="AD5" s="235" t="s">
        <v>1338</v>
      </c>
      <c r="AE5" s="236" t="s">
        <v>1339</v>
      </c>
      <c r="AF5" s="236" t="s">
        <v>1336</v>
      </c>
      <c r="AG5" s="237" t="s">
        <v>1334</v>
      </c>
      <c r="AH5" s="235" t="s">
        <v>1338</v>
      </c>
      <c r="AI5" s="236" t="s">
        <v>1339</v>
      </c>
      <c r="AJ5" s="236" t="s">
        <v>1336</v>
      </c>
      <c r="AK5" s="237" t="s">
        <v>1334</v>
      </c>
      <c r="AL5" s="235" t="s">
        <v>1338</v>
      </c>
      <c r="AM5" s="236" t="s">
        <v>1339</v>
      </c>
      <c r="AN5" s="236" t="s">
        <v>1336</v>
      </c>
      <c r="AO5" s="237" t="s">
        <v>1334</v>
      </c>
      <c r="AP5" s="235" t="s">
        <v>1338</v>
      </c>
      <c r="AQ5" s="236" t="s">
        <v>1339</v>
      </c>
      <c r="AR5" s="236" t="s">
        <v>1336</v>
      </c>
      <c r="AS5" s="237" t="s">
        <v>1334</v>
      </c>
      <c r="AT5" s="235" t="s">
        <v>1338</v>
      </c>
      <c r="AU5" s="236" t="s">
        <v>1339</v>
      </c>
      <c r="AV5" s="236" t="s">
        <v>1336</v>
      </c>
      <c r="AW5" s="237" t="s">
        <v>1334</v>
      </c>
      <c r="AX5" s="235" t="s">
        <v>1338</v>
      </c>
      <c r="AY5" s="236" t="s">
        <v>1339</v>
      </c>
      <c r="AZ5" s="236" t="s">
        <v>1336</v>
      </c>
      <c r="BA5" s="237" t="s">
        <v>1334</v>
      </c>
      <c r="BB5" s="235" t="s">
        <v>1338</v>
      </c>
      <c r="BC5" s="236" t="s">
        <v>1339</v>
      </c>
      <c r="BD5" s="236" t="s">
        <v>1336</v>
      </c>
      <c r="BE5" s="237" t="s">
        <v>1334</v>
      </c>
      <c r="BF5" s="235" t="s">
        <v>1338</v>
      </c>
      <c r="BG5" s="236" t="s">
        <v>1339</v>
      </c>
      <c r="BH5" s="236" t="s">
        <v>1336</v>
      </c>
      <c r="BI5" s="237" t="s">
        <v>1334</v>
      </c>
      <c r="BJ5" s="235" t="s">
        <v>1338</v>
      </c>
      <c r="BK5" s="236" t="s">
        <v>1339</v>
      </c>
      <c r="BL5" s="236" t="s">
        <v>1336</v>
      </c>
      <c r="BM5" s="237" t="s">
        <v>1334</v>
      </c>
      <c r="BN5" s="235" t="s">
        <v>1338</v>
      </c>
      <c r="BO5" s="236" t="s">
        <v>1339</v>
      </c>
      <c r="BP5" s="236" t="s">
        <v>1336</v>
      </c>
      <c r="BQ5" s="237" t="s">
        <v>1334</v>
      </c>
      <c r="BR5" s="235" t="s">
        <v>1338</v>
      </c>
      <c r="BS5" s="236" t="s">
        <v>1339</v>
      </c>
      <c r="BT5" s="236" t="s">
        <v>1336</v>
      </c>
      <c r="BU5" s="237" t="s">
        <v>1334</v>
      </c>
      <c r="BV5" s="235" t="s">
        <v>1338</v>
      </c>
      <c r="BW5" s="236" t="s">
        <v>1339</v>
      </c>
      <c r="BX5" s="236" t="s">
        <v>1336</v>
      </c>
      <c r="BY5" s="237" t="s">
        <v>1334</v>
      </c>
      <c r="BZ5" s="235" t="s">
        <v>1338</v>
      </c>
      <c r="CA5" s="236" t="s">
        <v>1339</v>
      </c>
      <c r="CB5" s="236" t="s">
        <v>1336</v>
      </c>
      <c r="CC5" s="237" t="s">
        <v>1334</v>
      </c>
      <c r="CD5" s="235" t="s">
        <v>1338</v>
      </c>
      <c r="CE5" s="236" t="s">
        <v>1339</v>
      </c>
      <c r="CF5" s="236" t="s">
        <v>1336</v>
      </c>
      <c r="CG5" s="237" t="s">
        <v>1334</v>
      </c>
      <c r="CH5" s="235" t="s">
        <v>1338</v>
      </c>
      <c r="CI5" s="236" t="s">
        <v>1339</v>
      </c>
      <c r="CJ5" s="236" t="s">
        <v>1336</v>
      </c>
      <c r="CK5" s="237" t="s">
        <v>1334</v>
      </c>
      <c r="CL5" s="235" t="s">
        <v>1338</v>
      </c>
      <c r="CM5" s="236" t="s">
        <v>1339</v>
      </c>
      <c r="CN5" s="236" t="s">
        <v>1336</v>
      </c>
      <c r="CO5" s="237" t="s">
        <v>1334</v>
      </c>
      <c r="CP5" s="235" t="s">
        <v>1338</v>
      </c>
      <c r="CQ5" s="236" t="s">
        <v>1339</v>
      </c>
      <c r="CR5" s="236" t="s">
        <v>1336</v>
      </c>
      <c r="CS5" s="238" t="s">
        <v>1334</v>
      </c>
      <c r="CT5" s="239" t="s">
        <v>33</v>
      </c>
      <c r="CU5" s="240" t="s">
        <v>1340</v>
      </c>
      <c r="CV5" s="241" t="s">
        <v>85</v>
      </c>
      <c r="CW5" s="241" t="s">
        <v>1340</v>
      </c>
      <c r="CX5" s="242" t="s">
        <v>1341</v>
      </c>
      <c r="CY5" s="241" t="s">
        <v>1340</v>
      </c>
      <c r="CZ5" s="242" t="s">
        <v>1342</v>
      </c>
      <c r="DA5" s="241" t="s">
        <v>1340</v>
      </c>
      <c r="DB5" s="242" t="s">
        <v>1343</v>
      </c>
      <c r="DC5" s="241" t="s">
        <v>1340</v>
      </c>
      <c r="DD5" s="242" t="s">
        <v>1344</v>
      </c>
      <c r="DE5" s="241" t="s">
        <v>1340</v>
      </c>
      <c r="DF5" s="242" t="s">
        <v>1345</v>
      </c>
      <c r="DG5" s="241" t="s">
        <v>1340</v>
      </c>
      <c r="DH5" s="242" t="s">
        <v>1346</v>
      </c>
      <c r="DI5" s="243" t="s">
        <v>1340</v>
      </c>
    </row>
    <row r="6" spans="1:113" ht="38.25">
      <c r="A6" s="244">
        <v>1</v>
      </c>
      <c r="B6" s="245" t="s">
        <v>1377</v>
      </c>
      <c r="C6" s="245"/>
      <c r="D6" s="245" t="s">
        <v>1378</v>
      </c>
      <c r="E6" s="246">
        <v>10000</v>
      </c>
      <c r="F6" s="246">
        <v>20</v>
      </c>
      <c r="G6" s="246">
        <f t="shared" ref="G6:G10" si="0">SUM(H6-E6/20)</f>
        <v>78.75</v>
      </c>
      <c r="H6" s="247">
        <f>SUM((E6*6*21)/(8*20*100))+(E6/20)</f>
        <v>578.75</v>
      </c>
      <c r="I6" s="246" t="s">
        <v>1379</v>
      </c>
      <c r="J6" s="246">
        <v>20</v>
      </c>
      <c r="K6" s="247">
        <f t="shared" ref="K6:K9" si="1">SUM(J6*G6)</f>
        <v>1575</v>
      </c>
      <c r="L6" s="247">
        <f>SUM(J6*H6)</f>
        <v>11575</v>
      </c>
      <c r="M6" s="246">
        <f>SUM(N6:O6)</f>
        <v>3579</v>
      </c>
      <c r="N6" s="246">
        <f t="shared" ref="N6:O9" si="2">SUM(S6,W6,AA6,AE6,AI6,AM6,AQ6,AU6,AY6,BC6,BG6,BK6,BO6,BS6,BW6,CA6,CE6,CI6,CM6,CQ6)</f>
        <v>3000</v>
      </c>
      <c r="O6" s="246">
        <f t="shared" si="2"/>
        <v>579</v>
      </c>
      <c r="P6" s="247">
        <f>SUM(L6-M6)</f>
        <v>7996</v>
      </c>
      <c r="Q6" s="246" t="s">
        <v>1380</v>
      </c>
      <c r="R6" s="249" t="s">
        <v>1381</v>
      </c>
      <c r="S6" s="246" t="s">
        <v>1352</v>
      </c>
      <c r="T6" s="246">
        <v>579</v>
      </c>
      <c r="U6" s="250">
        <f>SUM(S6:T6)</f>
        <v>579</v>
      </c>
      <c r="V6" s="251" t="s">
        <v>1382</v>
      </c>
      <c r="W6" s="246">
        <v>3000</v>
      </c>
      <c r="X6" s="246"/>
      <c r="Y6" s="250">
        <f>SUM(W6:X6)</f>
        <v>3000</v>
      </c>
      <c r="Z6" s="249"/>
      <c r="AA6" s="246"/>
      <c r="AB6" s="246" t="s">
        <v>1352</v>
      </c>
      <c r="AC6" s="250">
        <f>SUM(AA6:AB6)</f>
        <v>0</v>
      </c>
      <c r="AD6" s="249"/>
      <c r="AE6" s="246"/>
      <c r="AF6" s="246" t="s">
        <v>1352</v>
      </c>
      <c r="AG6" s="250">
        <f>SUM(AE6:AF6)</f>
        <v>0</v>
      </c>
      <c r="AH6" s="273"/>
      <c r="AI6" s="273"/>
      <c r="AJ6" s="273"/>
      <c r="AK6" s="273"/>
      <c r="AL6" s="273"/>
      <c r="AM6" s="273"/>
      <c r="AN6" s="273"/>
      <c r="AO6" s="250">
        <f t="shared" ref="AO6:AO10" si="3">SUM(AM6:AN6)</f>
        <v>0</v>
      </c>
      <c r="AP6" s="273"/>
      <c r="AQ6" s="273"/>
      <c r="AR6" s="273"/>
      <c r="AS6" s="273"/>
      <c r="AT6" s="273"/>
      <c r="AU6" s="273"/>
      <c r="AV6" s="273"/>
      <c r="AW6" s="273"/>
      <c r="AX6" s="273"/>
      <c r="AY6" s="273"/>
      <c r="AZ6" s="273"/>
      <c r="BA6" s="273"/>
      <c r="BB6" s="273"/>
      <c r="BC6" s="273"/>
      <c r="BD6" s="273"/>
      <c r="BE6" s="273"/>
      <c r="BF6" s="273"/>
      <c r="BG6" s="273"/>
      <c r="BH6" s="273"/>
      <c r="BI6" s="273"/>
      <c r="BJ6" s="273"/>
      <c r="BK6" s="273"/>
      <c r="BL6" s="273"/>
      <c r="BM6" s="273"/>
      <c r="BN6" s="273"/>
      <c r="BO6" s="273"/>
      <c r="BP6" s="273"/>
      <c r="BQ6" s="273"/>
      <c r="BR6" s="273"/>
      <c r="BS6" s="273"/>
      <c r="BT6" s="273"/>
      <c r="BU6" s="273"/>
      <c r="BV6" s="273"/>
      <c r="BW6" s="273"/>
      <c r="BX6" s="273"/>
      <c r="BY6" s="273"/>
      <c r="BZ6" s="273"/>
      <c r="CA6" s="273"/>
      <c r="CB6" s="273"/>
      <c r="CC6" s="273"/>
      <c r="CD6" s="273"/>
      <c r="CE6" s="273"/>
      <c r="CF6" s="273"/>
      <c r="CG6" s="273"/>
      <c r="CH6" s="273"/>
      <c r="CI6" s="273"/>
      <c r="CJ6" s="273"/>
      <c r="CK6" s="273"/>
      <c r="CL6" s="273"/>
      <c r="CM6" s="273"/>
      <c r="CN6" s="273"/>
      <c r="CO6" s="273"/>
      <c r="CP6" s="273"/>
      <c r="CQ6" s="273"/>
      <c r="CR6" s="273"/>
      <c r="CS6" s="273"/>
      <c r="CT6" s="267">
        <v>1</v>
      </c>
      <c r="CU6" s="246">
        <v>10000</v>
      </c>
      <c r="CV6" s="246"/>
      <c r="CW6" s="246"/>
      <c r="CX6" s="246"/>
      <c r="CY6" s="246"/>
      <c r="CZ6" s="246"/>
      <c r="DA6" s="246"/>
      <c r="DB6" s="246">
        <v>1</v>
      </c>
      <c r="DC6" s="246">
        <v>10000</v>
      </c>
      <c r="DD6" s="246"/>
      <c r="DE6" s="246"/>
      <c r="DF6" s="246"/>
      <c r="DG6" s="246"/>
      <c r="DH6" s="246"/>
      <c r="DI6" s="274"/>
    </row>
    <row r="7" spans="1:113" ht="38.25">
      <c r="A7" s="244">
        <v>2</v>
      </c>
      <c r="B7" s="245" t="s">
        <v>1383</v>
      </c>
      <c r="C7" s="245"/>
      <c r="D7" s="245" t="s">
        <v>1384</v>
      </c>
      <c r="E7" s="246">
        <v>10000</v>
      </c>
      <c r="F7" s="246">
        <v>20</v>
      </c>
      <c r="G7" s="246">
        <f t="shared" si="0"/>
        <v>78.75</v>
      </c>
      <c r="H7" s="247">
        <f>SUM((E7*6*21)/(8*20*100))+(E7/20)</f>
        <v>578.75</v>
      </c>
      <c r="I7" s="246" t="s">
        <v>1385</v>
      </c>
      <c r="J7" s="246">
        <v>20</v>
      </c>
      <c r="K7" s="247">
        <f t="shared" si="1"/>
        <v>1575</v>
      </c>
      <c r="L7" s="247">
        <f>SUM(J7*H7)</f>
        <v>11575</v>
      </c>
      <c r="M7" s="246">
        <f>SUM(N7:O7)</f>
        <v>2200</v>
      </c>
      <c r="N7" s="246">
        <f t="shared" si="2"/>
        <v>1000</v>
      </c>
      <c r="O7" s="246">
        <f t="shared" si="2"/>
        <v>1200</v>
      </c>
      <c r="P7" s="247">
        <f>SUM(L7-M7)</f>
        <v>9375</v>
      </c>
      <c r="Q7" s="246" t="s">
        <v>1386</v>
      </c>
      <c r="R7" s="249" t="s">
        <v>1387</v>
      </c>
      <c r="S7" s="246"/>
      <c r="T7" s="246">
        <v>600</v>
      </c>
      <c r="U7" s="250">
        <f>SUM(S7:T7)</f>
        <v>600</v>
      </c>
      <c r="V7" s="249" t="s">
        <v>1381</v>
      </c>
      <c r="W7" s="246"/>
      <c r="X7" s="246">
        <v>600</v>
      </c>
      <c r="Y7" s="250">
        <f>SUM(W7:X7)</f>
        <v>600</v>
      </c>
      <c r="Z7" s="249">
        <v>39905</v>
      </c>
      <c r="AA7" s="246">
        <v>1000</v>
      </c>
      <c r="AB7" s="246"/>
      <c r="AC7" s="250">
        <f>SUM(AA7:AB7)</f>
        <v>1000</v>
      </c>
      <c r="AD7" s="249"/>
      <c r="AE7" s="246"/>
      <c r="AF7" s="246"/>
      <c r="AG7" s="250">
        <f>SUM(AE7:AF7)</f>
        <v>0</v>
      </c>
      <c r="AH7" s="273"/>
      <c r="AI7" s="273"/>
      <c r="AJ7" s="273"/>
      <c r="AK7" s="273"/>
      <c r="AL7" s="273"/>
      <c r="AM7" s="273"/>
      <c r="AN7" s="273"/>
      <c r="AO7" s="250">
        <f t="shared" si="3"/>
        <v>0</v>
      </c>
      <c r="AP7" s="273"/>
      <c r="AQ7" s="273"/>
      <c r="AR7" s="273"/>
      <c r="AS7" s="273"/>
      <c r="AT7" s="273"/>
      <c r="AU7" s="273"/>
      <c r="AV7" s="273"/>
      <c r="AW7" s="273"/>
      <c r="AX7" s="273"/>
      <c r="AY7" s="273"/>
      <c r="AZ7" s="273"/>
      <c r="BA7" s="273"/>
      <c r="BB7" s="273"/>
      <c r="BC7" s="273"/>
      <c r="BD7" s="273"/>
      <c r="BE7" s="273"/>
      <c r="BF7" s="273"/>
      <c r="BG7" s="273"/>
      <c r="BH7" s="273"/>
      <c r="BI7" s="273"/>
      <c r="BJ7" s="273"/>
      <c r="BK7" s="273"/>
      <c r="BL7" s="273"/>
      <c r="BM7" s="273"/>
      <c r="BN7" s="273"/>
      <c r="BO7" s="273"/>
      <c r="BP7" s="273"/>
      <c r="BQ7" s="273"/>
      <c r="BR7" s="273"/>
      <c r="BS7" s="273"/>
      <c r="BT7" s="273"/>
      <c r="BU7" s="273"/>
      <c r="BV7" s="273"/>
      <c r="BW7" s="273"/>
      <c r="BX7" s="273"/>
      <c r="BY7" s="273"/>
      <c r="BZ7" s="273"/>
      <c r="CA7" s="273"/>
      <c r="CB7" s="273"/>
      <c r="CC7" s="273"/>
      <c r="CD7" s="273"/>
      <c r="CE7" s="273"/>
      <c r="CF7" s="273"/>
      <c r="CG7" s="273"/>
      <c r="CH7" s="273"/>
      <c r="CI7" s="273"/>
      <c r="CJ7" s="273"/>
      <c r="CK7" s="273"/>
      <c r="CL7" s="273"/>
      <c r="CM7" s="273"/>
      <c r="CN7" s="273"/>
      <c r="CO7" s="273"/>
      <c r="CP7" s="273"/>
      <c r="CQ7" s="273"/>
      <c r="CR7" s="273"/>
      <c r="CS7" s="273"/>
      <c r="CT7" s="267">
        <v>1</v>
      </c>
      <c r="CU7" s="246">
        <v>10000</v>
      </c>
      <c r="CV7" s="246"/>
      <c r="CW7" s="246"/>
      <c r="CX7" s="246"/>
      <c r="CY7" s="246"/>
      <c r="CZ7" s="246">
        <v>1</v>
      </c>
      <c r="DA7" s="246">
        <v>10000</v>
      </c>
      <c r="DB7" s="246"/>
      <c r="DC7" s="246"/>
      <c r="DD7" s="246"/>
      <c r="DE7" s="246"/>
      <c r="DF7" s="246"/>
      <c r="DG7" s="246"/>
      <c r="DH7" s="246"/>
      <c r="DI7" s="274"/>
    </row>
    <row r="8" spans="1:113" ht="38.25">
      <c r="A8" s="244">
        <v>3</v>
      </c>
      <c r="B8" s="245" t="s">
        <v>1388</v>
      </c>
      <c r="C8" s="245"/>
      <c r="D8" s="245" t="s">
        <v>1389</v>
      </c>
      <c r="E8" s="246">
        <v>10000</v>
      </c>
      <c r="F8" s="246">
        <v>20</v>
      </c>
      <c r="G8" s="246">
        <f t="shared" si="0"/>
        <v>78.75</v>
      </c>
      <c r="H8" s="247">
        <f>SUM((E8*6*21)/(8*20*100))+(E8/20)</f>
        <v>578.75</v>
      </c>
      <c r="I8" s="246" t="s">
        <v>1390</v>
      </c>
      <c r="J8" s="246">
        <v>20</v>
      </c>
      <c r="K8" s="247">
        <f t="shared" si="1"/>
        <v>1575</v>
      </c>
      <c r="L8" s="247">
        <f>SUM(J8*H8)</f>
        <v>11575</v>
      </c>
      <c r="M8" s="246">
        <f>SUM(N8:O8)</f>
        <v>1200</v>
      </c>
      <c r="N8" s="246">
        <f t="shared" si="2"/>
        <v>600</v>
      </c>
      <c r="O8" s="246">
        <f t="shared" si="2"/>
        <v>600</v>
      </c>
      <c r="P8" s="247">
        <f>SUM(L8-M8)</f>
        <v>10375</v>
      </c>
      <c r="Q8" s="246" t="s">
        <v>1391</v>
      </c>
      <c r="R8" s="249" t="s">
        <v>1381</v>
      </c>
      <c r="S8" s="246"/>
      <c r="T8" s="246">
        <v>600</v>
      </c>
      <c r="U8" s="250">
        <f>SUM(S8:T8)</f>
        <v>600</v>
      </c>
      <c r="V8" s="249" t="s">
        <v>1392</v>
      </c>
      <c r="W8" s="246">
        <v>600</v>
      </c>
      <c r="X8" s="246"/>
      <c r="Y8" s="250">
        <f>SUM(W8:X8)</f>
        <v>600</v>
      </c>
      <c r="Z8" s="249"/>
      <c r="AA8" s="246"/>
      <c r="AB8" s="246"/>
      <c r="AC8" s="250">
        <f>SUM(AA8:AB8)</f>
        <v>0</v>
      </c>
      <c r="AD8" s="249"/>
      <c r="AE8" s="246"/>
      <c r="AF8" s="246"/>
      <c r="AG8" s="250">
        <f>SUM(AE8:AF8)</f>
        <v>0</v>
      </c>
      <c r="AH8" s="273"/>
      <c r="AI8" s="273"/>
      <c r="AJ8" s="273"/>
      <c r="AK8" s="273"/>
      <c r="AL8" s="273"/>
      <c r="AM8" s="273"/>
      <c r="AN8" s="273"/>
      <c r="AO8" s="250">
        <f t="shared" si="3"/>
        <v>0</v>
      </c>
      <c r="AP8" s="273"/>
      <c r="AQ8" s="273"/>
      <c r="AR8" s="273"/>
      <c r="AS8" s="273"/>
      <c r="AT8" s="273"/>
      <c r="AU8" s="273"/>
      <c r="AV8" s="273"/>
      <c r="AW8" s="273"/>
      <c r="AX8" s="273"/>
      <c r="AY8" s="273"/>
      <c r="AZ8" s="273"/>
      <c r="BA8" s="273"/>
      <c r="BB8" s="273"/>
      <c r="BC8" s="273"/>
      <c r="BD8" s="273"/>
      <c r="BE8" s="273"/>
      <c r="BF8" s="273"/>
      <c r="BG8" s="273"/>
      <c r="BH8" s="273"/>
      <c r="BI8" s="273"/>
      <c r="BJ8" s="273"/>
      <c r="BK8" s="273"/>
      <c r="BL8" s="273"/>
      <c r="BM8" s="273"/>
      <c r="BN8" s="273"/>
      <c r="BO8" s="273"/>
      <c r="BP8" s="273"/>
      <c r="BQ8" s="273"/>
      <c r="BR8" s="273"/>
      <c r="BS8" s="273"/>
      <c r="BT8" s="273"/>
      <c r="BU8" s="273"/>
      <c r="BV8" s="273"/>
      <c r="BW8" s="273"/>
      <c r="BX8" s="273"/>
      <c r="BY8" s="273"/>
      <c r="BZ8" s="273"/>
      <c r="CA8" s="273"/>
      <c r="CB8" s="273"/>
      <c r="CC8" s="273"/>
      <c r="CD8" s="273"/>
      <c r="CE8" s="273"/>
      <c r="CF8" s="273"/>
      <c r="CG8" s="273"/>
      <c r="CH8" s="273"/>
      <c r="CI8" s="273"/>
      <c r="CJ8" s="273"/>
      <c r="CK8" s="273"/>
      <c r="CL8" s="273"/>
      <c r="CM8" s="273"/>
      <c r="CN8" s="273"/>
      <c r="CO8" s="273"/>
      <c r="CP8" s="273"/>
      <c r="CQ8" s="273"/>
      <c r="CR8" s="273"/>
      <c r="CS8" s="273"/>
      <c r="CT8" s="267">
        <v>1</v>
      </c>
      <c r="CU8" s="246">
        <v>10000</v>
      </c>
      <c r="CV8" s="246"/>
      <c r="CW8" s="246"/>
      <c r="CX8" s="246"/>
      <c r="CY8" s="246"/>
      <c r="CZ8" s="246">
        <v>1</v>
      </c>
      <c r="DA8" s="246">
        <v>10000</v>
      </c>
      <c r="DB8" s="246"/>
      <c r="DC8" s="246"/>
      <c r="DD8" s="246"/>
      <c r="DE8" s="246"/>
      <c r="DF8" s="246"/>
      <c r="DG8" s="246"/>
      <c r="DH8" s="246"/>
      <c r="DI8" s="274"/>
    </row>
    <row r="9" spans="1:113" ht="36">
      <c r="A9" s="244">
        <v>4</v>
      </c>
      <c r="B9" s="245" t="s">
        <v>1393</v>
      </c>
      <c r="C9" s="245" t="s">
        <v>37</v>
      </c>
      <c r="D9" s="245" t="s">
        <v>1394</v>
      </c>
      <c r="E9" s="246">
        <v>10000</v>
      </c>
      <c r="F9" s="246">
        <v>20</v>
      </c>
      <c r="G9" s="246">
        <f t="shared" si="0"/>
        <v>78.75</v>
      </c>
      <c r="H9" s="247">
        <f>SUM((E9*6*21)/(8*20*100))+(E9/20)</f>
        <v>578.75</v>
      </c>
      <c r="I9" s="246" t="s">
        <v>1395</v>
      </c>
      <c r="J9" s="246">
        <v>20</v>
      </c>
      <c r="K9" s="247">
        <f t="shared" si="1"/>
        <v>1575</v>
      </c>
      <c r="L9" s="247">
        <f>SUM(J9*H9)</f>
        <v>11575</v>
      </c>
      <c r="M9" s="246">
        <f>SUM(N9:O9)</f>
        <v>4778</v>
      </c>
      <c r="N9" s="246">
        <f t="shared" si="2"/>
        <v>2900</v>
      </c>
      <c r="O9" s="246">
        <f t="shared" si="2"/>
        <v>1878</v>
      </c>
      <c r="P9" s="247">
        <f>SUM(L9-M9)</f>
        <v>6797</v>
      </c>
      <c r="Q9" s="246" t="s">
        <v>1380</v>
      </c>
      <c r="R9" s="249" t="s">
        <v>1396</v>
      </c>
      <c r="S9" s="246"/>
      <c r="T9" s="246">
        <v>600</v>
      </c>
      <c r="U9" s="250">
        <f>SUM(S9:T9)</f>
        <v>600</v>
      </c>
      <c r="V9" s="249" t="s">
        <v>1397</v>
      </c>
      <c r="W9" s="246"/>
      <c r="X9" s="246">
        <v>600</v>
      </c>
      <c r="Y9" s="250">
        <f>SUM(W9:X9)</f>
        <v>600</v>
      </c>
      <c r="Z9" s="249" t="s">
        <v>1381</v>
      </c>
      <c r="AA9" s="246"/>
      <c r="AB9" s="246">
        <v>600</v>
      </c>
      <c r="AC9" s="250">
        <f>SUM(AA9:AB9)</f>
        <v>600</v>
      </c>
      <c r="AD9" s="249" t="s">
        <v>1398</v>
      </c>
      <c r="AE9" s="246">
        <v>500</v>
      </c>
      <c r="AF9" s="246">
        <v>78</v>
      </c>
      <c r="AG9" s="250">
        <f>SUM(AE9:AF9)</f>
        <v>578</v>
      </c>
      <c r="AH9" s="273" t="s">
        <v>1399</v>
      </c>
      <c r="AI9" s="273">
        <v>600</v>
      </c>
      <c r="AJ9" s="273"/>
      <c r="AK9" s="250">
        <f>SUM(AI9:AJ9)</f>
        <v>600</v>
      </c>
      <c r="AL9" s="275">
        <v>39905</v>
      </c>
      <c r="AM9" s="273">
        <v>600</v>
      </c>
      <c r="AN9" s="273"/>
      <c r="AO9" s="250">
        <f t="shared" si="3"/>
        <v>600</v>
      </c>
      <c r="AP9" s="273" t="s">
        <v>1382</v>
      </c>
      <c r="AQ9" s="273">
        <v>600</v>
      </c>
      <c r="AR9" s="273"/>
      <c r="AS9" s="250">
        <f>SUM(AQ9:AR9)</f>
        <v>600</v>
      </c>
      <c r="AT9" s="273" t="s">
        <v>1382</v>
      </c>
      <c r="AU9" s="273">
        <v>600</v>
      </c>
      <c r="AV9" s="273"/>
      <c r="AW9" s="250">
        <f>SUM(AU9:AV9)</f>
        <v>600</v>
      </c>
      <c r="AX9" s="273"/>
      <c r="AY9" s="273"/>
      <c r="AZ9" s="273"/>
      <c r="BA9" s="273"/>
      <c r="BB9" s="273"/>
      <c r="BC9" s="273"/>
      <c r="BD9" s="273"/>
      <c r="BE9" s="273"/>
      <c r="BF9" s="273"/>
      <c r="BG9" s="273"/>
      <c r="BH9" s="273"/>
      <c r="BI9" s="273"/>
      <c r="BJ9" s="273"/>
      <c r="BK9" s="273"/>
      <c r="BL9" s="273"/>
      <c r="BM9" s="273"/>
      <c r="BN9" s="273"/>
      <c r="BO9" s="273"/>
      <c r="BP9" s="273"/>
      <c r="BQ9" s="273"/>
      <c r="BR9" s="273"/>
      <c r="BS9" s="273"/>
      <c r="BT9" s="273"/>
      <c r="BU9" s="273"/>
      <c r="BV9" s="273"/>
      <c r="BW9" s="273"/>
      <c r="BX9" s="273"/>
      <c r="BY9" s="273"/>
      <c r="BZ9" s="273"/>
      <c r="CA9" s="273"/>
      <c r="CB9" s="273"/>
      <c r="CC9" s="273"/>
      <c r="CD9" s="273"/>
      <c r="CE9" s="273"/>
      <c r="CF9" s="273"/>
      <c r="CG9" s="273"/>
      <c r="CH9" s="273"/>
      <c r="CI9" s="273"/>
      <c r="CJ9" s="273"/>
      <c r="CK9" s="273"/>
      <c r="CL9" s="273"/>
      <c r="CM9" s="273"/>
      <c r="CN9" s="273"/>
      <c r="CO9" s="273"/>
      <c r="CP9" s="273"/>
      <c r="CQ9" s="273"/>
      <c r="CR9" s="273"/>
      <c r="CS9" s="273"/>
      <c r="CT9" s="267">
        <v>1</v>
      </c>
      <c r="CU9" s="246">
        <v>10000</v>
      </c>
      <c r="CV9" s="246"/>
      <c r="CW9" s="246"/>
      <c r="CX9" s="246"/>
      <c r="CY9" s="246"/>
      <c r="CZ9" s="246">
        <v>1</v>
      </c>
      <c r="DA9" s="246">
        <v>10000</v>
      </c>
      <c r="DB9" s="246"/>
      <c r="DC9" s="246"/>
      <c r="DD9" s="246"/>
      <c r="DE9" s="246"/>
      <c r="DF9" s="246"/>
      <c r="DG9" s="246"/>
      <c r="DH9" s="246"/>
      <c r="DI9" s="274"/>
    </row>
    <row r="10" spans="1:113">
      <c r="A10" s="276"/>
      <c r="B10" s="277" t="s">
        <v>1334</v>
      </c>
      <c r="C10" s="277"/>
      <c r="D10" s="278"/>
      <c r="E10" s="252">
        <f>SUM(E6:E9)</f>
        <v>40000</v>
      </c>
      <c r="F10" s="253"/>
      <c r="G10" s="246">
        <f t="shared" si="0"/>
        <v>315</v>
      </c>
      <c r="H10" s="252">
        <f>SUM(H6:H9)</f>
        <v>2315</v>
      </c>
      <c r="I10" s="253"/>
      <c r="J10" s="261">
        <f t="shared" ref="J10:BW10" si="4">SUM(J6:J9)</f>
        <v>80</v>
      </c>
      <c r="K10" s="261">
        <f t="shared" si="4"/>
        <v>6300</v>
      </c>
      <c r="L10" s="261">
        <f t="shared" si="4"/>
        <v>46300</v>
      </c>
      <c r="M10" s="252">
        <f t="shared" si="4"/>
        <v>11757</v>
      </c>
      <c r="N10" s="252">
        <f t="shared" si="4"/>
        <v>7500</v>
      </c>
      <c r="O10" s="252">
        <f t="shared" si="4"/>
        <v>4257</v>
      </c>
      <c r="P10" s="252">
        <f t="shared" si="4"/>
        <v>34543</v>
      </c>
      <c r="Q10" s="252">
        <f t="shared" si="4"/>
        <v>0</v>
      </c>
      <c r="R10" s="252">
        <f t="shared" si="4"/>
        <v>0</v>
      </c>
      <c r="S10" s="252">
        <f t="shared" si="4"/>
        <v>0</v>
      </c>
      <c r="T10" s="252">
        <f t="shared" si="4"/>
        <v>2379</v>
      </c>
      <c r="U10" s="252">
        <f t="shared" si="4"/>
        <v>2379</v>
      </c>
      <c r="V10" s="252">
        <f t="shared" si="4"/>
        <v>0</v>
      </c>
      <c r="W10" s="252">
        <f t="shared" si="4"/>
        <v>3600</v>
      </c>
      <c r="X10" s="252">
        <f t="shared" si="4"/>
        <v>1200</v>
      </c>
      <c r="Y10" s="252">
        <f t="shared" si="4"/>
        <v>4800</v>
      </c>
      <c r="Z10" s="252">
        <f t="shared" si="4"/>
        <v>39905</v>
      </c>
      <c r="AA10" s="252">
        <f t="shared" si="4"/>
        <v>1000</v>
      </c>
      <c r="AB10" s="252">
        <f t="shared" si="4"/>
        <v>600</v>
      </c>
      <c r="AC10" s="252">
        <f t="shared" si="4"/>
        <v>1600</v>
      </c>
      <c r="AD10" s="252">
        <f t="shared" si="4"/>
        <v>0</v>
      </c>
      <c r="AE10" s="252">
        <f t="shared" si="4"/>
        <v>500</v>
      </c>
      <c r="AF10" s="252">
        <f t="shared" si="4"/>
        <v>78</v>
      </c>
      <c r="AG10" s="252">
        <f t="shared" si="4"/>
        <v>578</v>
      </c>
      <c r="AH10" s="252">
        <f t="shared" si="4"/>
        <v>0</v>
      </c>
      <c r="AI10" s="252">
        <f t="shared" si="4"/>
        <v>600</v>
      </c>
      <c r="AJ10" s="252">
        <f t="shared" si="4"/>
        <v>0</v>
      </c>
      <c r="AK10" s="252">
        <f t="shared" si="4"/>
        <v>600</v>
      </c>
      <c r="AL10" s="252">
        <f t="shared" si="4"/>
        <v>39905</v>
      </c>
      <c r="AM10" s="252">
        <f t="shared" si="4"/>
        <v>600</v>
      </c>
      <c r="AN10" s="252">
        <f t="shared" si="4"/>
        <v>0</v>
      </c>
      <c r="AO10" s="250">
        <f t="shared" si="3"/>
        <v>600</v>
      </c>
      <c r="AP10" s="252">
        <f t="shared" si="4"/>
        <v>0</v>
      </c>
      <c r="AQ10" s="252">
        <f t="shared" si="4"/>
        <v>600</v>
      </c>
      <c r="AR10" s="252">
        <f t="shared" si="4"/>
        <v>0</v>
      </c>
      <c r="AS10" s="252">
        <f t="shared" si="4"/>
        <v>600</v>
      </c>
      <c r="AT10" s="252">
        <f t="shared" si="4"/>
        <v>0</v>
      </c>
      <c r="AU10" s="252">
        <f t="shared" si="4"/>
        <v>600</v>
      </c>
      <c r="AV10" s="252">
        <f t="shared" si="4"/>
        <v>0</v>
      </c>
      <c r="AW10" s="252">
        <f t="shared" si="4"/>
        <v>600</v>
      </c>
      <c r="AX10" s="252">
        <f t="shared" si="4"/>
        <v>0</v>
      </c>
      <c r="AY10" s="252">
        <f t="shared" si="4"/>
        <v>0</v>
      </c>
      <c r="AZ10" s="252">
        <f t="shared" si="4"/>
        <v>0</v>
      </c>
      <c r="BA10" s="252">
        <f t="shared" si="4"/>
        <v>0</v>
      </c>
      <c r="BB10" s="252">
        <f t="shared" si="4"/>
        <v>0</v>
      </c>
      <c r="BC10" s="252">
        <f t="shared" si="4"/>
        <v>0</v>
      </c>
      <c r="BD10" s="252">
        <f t="shared" si="4"/>
        <v>0</v>
      </c>
      <c r="BE10" s="252">
        <f t="shared" si="4"/>
        <v>0</v>
      </c>
      <c r="BF10" s="252">
        <f t="shared" si="4"/>
        <v>0</v>
      </c>
      <c r="BG10" s="252">
        <f t="shared" si="4"/>
        <v>0</v>
      </c>
      <c r="BH10" s="252">
        <f t="shared" si="4"/>
        <v>0</v>
      </c>
      <c r="BI10" s="252">
        <f t="shared" si="4"/>
        <v>0</v>
      </c>
      <c r="BJ10" s="252">
        <f t="shared" si="4"/>
        <v>0</v>
      </c>
      <c r="BK10" s="252">
        <f t="shared" si="4"/>
        <v>0</v>
      </c>
      <c r="BL10" s="252">
        <f t="shared" si="4"/>
        <v>0</v>
      </c>
      <c r="BM10" s="252">
        <f t="shared" si="4"/>
        <v>0</v>
      </c>
      <c r="BN10" s="252">
        <f t="shared" si="4"/>
        <v>0</v>
      </c>
      <c r="BO10" s="252">
        <f t="shared" si="4"/>
        <v>0</v>
      </c>
      <c r="BP10" s="252">
        <f t="shared" si="4"/>
        <v>0</v>
      </c>
      <c r="BQ10" s="252">
        <f t="shared" si="4"/>
        <v>0</v>
      </c>
      <c r="BR10" s="252">
        <f t="shared" si="4"/>
        <v>0</v>
      </c>
      <c r="BS10" s="252">
        <f t="shared" si="4"/>
        <v>0</v>
      </c>
      <c r="BT10" s="252">
        <f t="shared" si="4"/>
        <v>0</v>
      </c>
      <c r="BU10" s="252">
        <f t="shared" si="4"/>
        <v>0</v>
      </c>
      <c r="BV10" s="252">
        <f t="shared" si="4"/>
        <v>0</v>
      </c>
      <c r="BW10" s="252">
        <f t="shared" si="4"/>
        <v>0</v>
      </c>
      <c r="BX10" s="252">
        <f t="shared" ref="BX10:DI10" si="5">SUM(BX6:BX9)</f>
        <v>0</v>
      </c>
      <c r="BY10" s="252">
        <f t="shared" si="5"/>
        <v>0</v>
      </c>
      <c r="BZ10" s="252">
        <f t="shared" si="5"/>
        <v>0</v>
      </c>
      <c r="CA10" s="252">
        <f t="shared" si="5"/>
        <v>0</v>
      </c>
      <c r="CB10" s="252">
        <f t="shared" si="5"/>
        <v>0</v>
      </c>
      <c r="CC10" s="252">
        <f t="shared" si="5"/>
        <v>0</v>
      </c>
      <c r="CD10" s="252">
        <f t="shared" si="5"/>
        <v>0</v>
      </c>
      <c r="CE10" s="252">
        <f t="shared" si="5"/>
        <v>0</v>
      </c>
      <c r="CF10" s="252">
        <f t="shared" si="5"/>
        <v>0</v>
      </c>
      <c r="CG10" s="252">
        <f t="shared" si="5"/>
        <v>0</v>
      </c>
      <c r="CH10" s="252">
        <f t="shared" si="5"/>
        <v>0</v>
      </c>
      <c r="CI10" s="252">
        <f t="shared" si="5"/>
        <v>0</v>
      </c>
      <c r="CJ10" s="252">
        <f t="shared" si="5"/>
        <v>0</v>
      </c>
      <c r="CK10" s="252">
        <f t="shared" si="5"/>
        <v>0</v>
      </c>
      <c r="CL10" s="252">
        <f t="shared" si="5"/>
        <v>0</v>
      </c>
      <c r="CM10" s="252">
        <f t="shared" si="5"/>
        <v>0</v>
      </c>
      <c r="CN10" s="252">
        <f t="shared" si="5"/>
        <v>0</v>
      </c>
      <c r="CO10" s="252">
        <f t="shared" si="5"/>
        <v>0</v>
      </c>
      <c r="CP10" s="252">
        <f t="shared" si="5"/>
        <v>0</v>
      </c>
      <c r="CQ10" s="252">
        <f t="shared" si="5"/>
        <v>0</v>
      </c>
      <c r="CR10" s="252">
        <f t="shared" si="5"/>
        <v>0</v>
      </c>
      <c r="CS10" s="262">
        <f t="shared" si="5"/>
        <v>0</v>
      </c>
      <c r="CT10" s="279">
        <f t="shared" si="5"/>
        <v>4</v>
      </c>
      <c r="CU10" s="252">
        <f t="shared" si="5"/>
        <v>40000</v>
      </c>
      <c r="CV10" s="252">
        <f t="shared" si="5"/>
        <v>0</v>
      </c>
      <c r="CW10" s="252">
        <f t="shared" si="5"/>
        <v>0</v>
      </c>
      <c r="CX10" s="252">
        <f t="shared" si="5"/>
        <v>0</v>
      </c>
      <c r="CY10" s="252">
        <f t="shared" si="5"/>
        <v>0</v>
      </c>
      <c r="CZ10" s="252">
        <f t="shared" si="5"/>
        <v>3</v>
      </c>
      <c r="DA10" s="252">
        <f t="shared" si="5"/>
        <v>30000</v>
      </c>
      <c r="DB10" s="252">
        <f t="shared" si="5"/>
        <v>1</v>
      </c>
      <c r="DC10" s="252">
        <f t="shared" si="5"/>
        <v>10000</v>
      </c>
      <c r="DD10" s="252">
        <f t="shared" si="5"/>
        <v>0</v>
      </c>
      <c r="DE10" s="252">
        <f t="shared" si="5"/>
        <v>0</v>
      </c>
      <c r="DF10" s="252">
        <f t="shared" si="5"/>
        <v>0</v>
      </c>
      <c r="DG10" s="252">
        <f t="shared" si="5"/>
        <v>0</v>
      </c>
      <c r="DH10" s="252">
        <f t="shared" si="5"/>
        <v>0</v>
      </c>
      <c r="DI10" s="252">
        <f t="shared" si="5"/>
        <v>0</v>
      </c>
    </row>
    <row r="12" spans="1:113">
      <c r="E12" s="370">
        <f>E10/85*100</f>
        <v>47058.823529411762</v>
      </c>
    </row>
    <row r="13" spans="1:113">
      <c r="E13" s="370">
        <f>E12*0.1</f>
        <v>4705.8823529411766</v>
      </c>
    </row>
    <row r="14" spans="1:113">
      <c r="E14" s="370">
        <f>E13+E10</f>
        <v>44705.882352941175</v>
      </c>
    </row>
  </sheetData>
  <mergeCells count="39">
    <mergeCell ref="A1:I1"/>
    <mergeCell ref="CT1:DH1"/>
    <mergeCell ref="A2:I2"/>
    <mergeCell ref="A3:A5"/>
    <mergeCell ref="B3:B5"/>
    <mergeCell ref="C3:C5"/>
    <mergeCell ref="D3:D5"/>
    <mergeCell ref="E3:E5"/>
    <mergeCell ref="F3:F5"/>
    <mergeCell ref="H3:H5"/>
    <mergeCell ref="AH4:AK4"/>
    <mergeCell ref="I3:I5"/>
    <mergeCell ref="J3:J5"/>
    <mergeCell ref="K3:K5"/>
    <mergeCell ref="L3:L5"/>
    <mergeCell ref="M3:O4"/>
    <mergeCell ref="P3:P5"/>
    <mergeCell ref="Q3:AG3"/>
    <mergeCell ref="Q4:U4"/>
    <mergeCell ref="V4:Y4"/>
    <mergeCell ref="Z4:AC4"/>
    <mergeCell ref="AD4:AG4"/>
    <mergeCell ref="CD4:CG4"/>
    <mergeCell ref="AL4:AO4"/>
    <mergeCell ref="AP4:AS4"/>
    <mergeCell ref="AT4:AW4"/>
    <mergeCell ref="AX4:BA4"/>
    <mergeCell ref="BB4:BE4"/>
    <mergeCell ref="BF4:BI4"/>
    <mergeCell ref="BJ4:BM4"/>
    <mergeCell ref="BN4:BQ4"/>
    <mergeCell ref="BR4:BU4"/>
    <mergeCell ref="BV4:BY4"/>
    <mergeCell ref="BZ4:CC4"/>
    <mergeCell ref="CH4:CK4"/>
    <mergeCell ref="CL4:CO4"/>
    <mergeCell ref="CP4:CS4"/>
    <mergeCell ref="CT4:CW4"/>
    <mergeCell ref="CX4:DI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I15"/>
  <sheetViews>
    <sheetView topLeftCell="A10" workbookViewId="0">
      <selection activeCell="G15" sqref="G15"/>
    </sheetView>
  </sheetViews>
  <sheetFormatPr defaultRowHeight="15"/>
  <sheetData>
    <row r="1" spans="1:113" ht="26.25">
      <c r="A1" s="394" t="s">
        <v>1296</v>
      </c>
      <c r="B1" s="394"/>
      <c r="C1" s="394"/>
      <c r="D1" s="394"/>
      <c r="E1" s="394"/>
      <c r="F1" s="394"/>
      <c r="G1" s="394"/>
      <c r="H1" s="394"/>
      <c r="I1" s="394"/>
      <c r="J1" s="217"/>
      <c r="K1" s="217"/>
      <c r="L1" s="218"/>
      <c r="M1" s="217"/>
      <c r="N1" s="217"/>
      <c r="O1" s="217"/>
      <c r="P1" s="217"/>
      <c r="Q1" s="219"/>
      <c r="R1" s="219"/>
      <c r="S1" s="219"/>
      <c r="T1" s="219"/>
      <c r="U1" s="219"/>
      <c r="V1" s="219"/>
      <c r="W1" s="219"/>
      <c r="X1" s="219"/>
      <c r="Y1" s="219"/>
      <c r="Z1" s="220"/>
      <c r="AA1" s="219"/>
      <c r="AB1" s="219"/>
      <c r="AC1" s="219"/>
      <c r="AD1" s="219"/>
      <c r="AE1" s="219"/>
      <c r="AF1" s="219"/>
      <c r="AG1" s="219"/>
      <c r="AH1" s="221"/>
      <c r="AI1" s="221"/>
      <c r="AJ1" s="221"/>
      <c r="AK1" s="221"/>
      <c r="AL1" s="221"/>
      <c r="AM1" s="221"/>
      <c r="AN1" s="221"/>
      <c r="AO1" s="221"/>
      <c r="AP1" s="221"/>
      <c r="AQ1" s="221"/>
      <c r="AR1" s="221"/>
      <c r="AS1" s="221"/>
      <c r="AT1" s="221"/>
      <c r="AU1" s="221"/>
      <c r="AV1" s="221"/>
      <c r="AW1" s="221"/>
      <c r="AX1" s="221"/>
      <c r="AY1" s="221"/>
      <c r="AZ1" s="221"/>
      <c r="BA1" s="221"/>
      <c r="BB1" s="221"/>
      <c r="BC1" s="221"/>
      <c r="BD1" s="221"/>
      <c r="BE1" s="221"/>
      <c r="BF1" s="221"/>
      <c r="BG1" s="221"/>
      <c r="BH1" s="221"/>
      <c r="BI1" s="221"/>
      <c r="BJ1" s="221"/>
      <c r="BK1" s="221"/>
      <c r="BL1" s="221"/>
      <c r="BM1" s="221"/>
      <c r="BN1" s="221"/>
      <c r="BO1" s="221"/>
      <c r="BP1" s="221"/>
      <c r="BQ1" s="221"/>
      <c r="BR1" s="221"/>
      <c r="BS1" s="221"/>
      <c r="BT1" s="221"/>
      <c r="BU1" s="221"/>
      <c r="BV1" s="221"/>
      <c r="BW1" s="221"/>
      <c r="BX1" s="221"/>
      <c r="BY1" s="221"/>
      <c r="BZ1" s="221"/>
      <c r="CA1" s="221"/>
      <c r="CB1" s="221"/>
      <c r="CC1" s="221"/>
      <c r="CD1" s="221"/>
      <c r="CE1" s="221"/>
      <c r="CF1" s="221"/>
      <c r="CG1" s="221"/>
      <c r="CH1" s="221"/>
      <c r="CI1" s="221"/>
      <c r="CJ1" s="221"/>
      <c r="CK1" s="221"/>
      <c r="CL1" s="221"/>
      <c r="CM1" s="221"/>
      <c r="CN1" s="221"/>
      <c r="CO1" s="221"/>
      <c r="CP1" s="221"/>
      <c r="CQ1" s="221"/>
      <c r="CR1" s="221"/>
      <c r="CS1" s="221"/>
      <c r="CT1" s="395" t="s">
        <v>1297</v>
      </c>
      <c r="CU1" s="396"/>
      <c r="CV1" s="394"/>
      <c r="CW1" s="394"/>
      <c r="CX1" s="394"/>
      <c r="CY1" s="394"/>
      <c r="CZ1" s="394"/>
      <c r="DA1" s="394"/>
      <c r="DB1" s="394"/>
      <c r="DC1" s="394"/>
      <c r="DD1" s="394"/>
      <c r="DE1" s="394"/>
      <c r="DF1" s="394"/>
      <c r="DG1" s="394"/>
      <c r="DH1" s="394"/>
      <c r="DI1" s="221"/>
    </row>
    <row r="2" spans="1:113" ht="19.5" thickBot="1">
      <c r="A2" s="397" t="s">
        <v>1298</v>
      </c>
      <c r="B2" s="397"/>
      <c r="C2" s="397"/>
      <c r="D2" s="397"/>
      <c r="E2" s="397"/>
      <c r="F2" s="397"/>
      <c r="G2" s="397"/>
      <c r="H2" s="397"/>
      <c r="I2" s="397"/>
      <c r="J2" s="222"/>
      <c r="K2" s="222"/>
      <c r="L2" s="223"/>
      <c r="M2" s="222"/>
      <c r="N2" s="222"/>
      <c r="O2" s="222"/>
      <c r="P2" s="222"/>
      <c r="Q2" s="224"/>
      <c r="R2" s="224"/>
      <c r="S2" s="224"/>
      <c r="T2" s="224"/>
      <c r="U2" s="224"/>
      <c r="V2" s="224"/>
      <c r="W2" s="224"/>
      <c r="X2" s="224"/>
      <c r="Y2" s="224"/>
      <c r="Z2" s="225"/>
      <c r="AA2" s="224"/>
      <c r="AB2" s="224"/>
      <c r="AC2" s="224"/>
      <c r="AD2" s="224"/>
      <c r="AE2" s="224"/>
      <c r="AF2" s="224"/>
      <c r="AG2" s="224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6"/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  <c r="BE2" s="226"/>
      <c r="BF2" s="226"/>
      <c r="BG2" s="226"/>
      <c r="BH2" s="226"/>
      <c r="BI2" s="226"/>
      <c r="BJ2" s="226"/>
      <c r="BK2" s="226"/>
      <c r="BL2" s="226"/>
      <c r="BM2" s="226"/>
      <c r="BN2" s="226"/>
      <c r="BO2" s="226"/>
      <c r="BP2" s="226"/>
      <c r="BQ2" s="226"/>
      <c r="BR2" s="226"/>
      <c r="BS2" s="226"/>
      <c r="BT2" s="226"/>
      <c r="BU2" s="226"/>
      <c r="BV2" s="226"/>
      <c r="BW2" s="226"/>
      <c r="BX2" s="226"/>
      <c r="BY2" s="226"/>
      <c r="BZ2" s="226"/>
      <c r="CA2" s="226"/>
      <c r="CB2" s="226"/>
      <c r="CC2" s="226"/>
      <c r="CD2" s="226"/>
      <c r="CE2" s="226"/>
      <c r="CF2" s="226"/>
      <c r="CG2" s="226"/>
      <c r="CH2" s="226"/>
      <c r="CI2" s="226"/>
      <c r="CJ2" s="226"/>
      <c r="CK2" s="226"/>
      <c r="CL2" s="226"/>
      <c r="CM2" s="226"/>
      <c r="CN2" s="226"/>
      <c r="CO2" s="226"/>
      <c r="CP2" s="226"/>
      <c r="CQ2" s="226"/>
      <c r="CR2" s="226"/>
      <c r="CS2" s="226"/>
      <c r="CT2" s="227"/>
      <c r="CU2" s="227"/>
      <c r="CV2" s="226"/>
      <c r="CW2" s="226"/>
      <c r="CX2" s="228" t="s">
        <v>1299</v>
      </c>
      <c r="CY2" s="228"/>
      <c r="CZ2" s="221"/>
      <c r="DA2" s="221"/>
      <c r="DB2" s="226"/>
      <c r="DC2" s="226"/>
      <c r="DD2" s="226"/>
      <c r="DE2" s="226"/>
      <c r="DF2" s="226"/>
      <c r="DG2" s="226"/>
      <c r="DH2" s="226"/>
      <c r="DI2" s="226"/>
    </row>
    <row r="3" spans="1:113" ht="16.5" thickBot="1">
      <c r="A3" s="398" t="s">
        <v>1300</v>
      </c>
      <c r="B3" s="389" t="s">
        <v>1301</v>
      </c>
      <c r="C3" s="389" t="s">
        <v>1302</v>
      </c>
      <c r="D3" s="400" t="s">
        <v>1303</v>
      </c>
      <c r="E3" s="400" t="s">
        <v>1304</v>
      </c>
      <c r="F3" s="400" t="s">
        <v>1305</v>
      </c>
      <c r="G3" s="229"/>
      <c r="H3" s="402" t="s">
        <v>1306</v>
      </c>
      <c r="I3" s="400" t="s">
        <v>1307</v>
      </c>
      <c r="J3" s="389" t="s">
        <v>1308</v>
      </c>
      <c r="K3" s="389" t="s">
        <v>1309</v>
      </c>
      <c r="L3" s="405" t="s">
        <v>1310</v>
      </c>
      <c r="M3" s="408" t="s">
        <v>1311</v>
      </c>
      <c r="N3" s="409"/>
      <c r="O3" s="410"/>
      <c r="P3" s="389" t="s">
        <v>1312</v>
      </c>
      <c r="Q3" s="392" t="s">
        <v>1313</v>
      </c>
      <c r="R3" s="392"/>
      <c r="S3" s="392"/>
      <c r="T3" s="392"/>
      <c r="U3" s="392"/>
      <c r="V3" s="392"/>
      <c r="W3" s="392"/>
      <c r="X3" s="392"/>
      <c r="Y3" s="392"/>
      <c r="Z3" s="392"/>
      <c r="AA3" s="392"/>
      <c r="AB3" s="392"/>
      <c r="AC3" s="392"/>
      <c r="AD3" s="392"/>
      <c r="AE3" s="392"/>
      <c r="AF3" s="392"/>
      <c r="AG3" s="393"/>
      <c r="AH3" s="221"/>
      <c r="AI3" s="221"/>
      <c r="AJ3" s="221"/>
      <c r="AK3" s="221"/>
      <c r="AL3" s="221"/>
      <c r="AM3" s="221"/>
      <c r="AN3" s="221"/>
      <c r="AO3" s="221"/>
      <c r="AP3" s="221"/>
      <c r="AQ3" s="221"/>
      <c r="AR3" s="221"/>
      <c r="AS3" s="221"/>
      <c r="AT3" s="221"/>
      <c r="AU3" s="221"/>
      <c r="AV3" s="221"/>
      <c r="AW3" s="221"/>
      <c r="AX3" s="221"/>
      <c r="AY3" s="221"/>
      <c r="AZ3" s="221"/>
      <c r="BA3" s="221"/>
      <c r="BB3" s="221"/>
      <c r="BC3" s="221"/>
      <c r="BD3" s="221"/>
      <c r="BE3" s="221"/>
      <c r="BF3" s="221"/>
      <c r="BG3" s="221"/>
      <c r="BH3" s="221"/>
      <c r="BI3" s="221"/>
      <c r="BJ3" s="221"/>
      <c r="BK3" s="221"/>
      <c r="BL3" s="221"/>
      <c r="BM3" s="221"/>
      <c r="BN3" s="221"/>
      <c r="BO3" s="221"/>
      <c r="BP3" s="221"/>
      <c r="BQ3" s="221"/>
      <c r="BR3" s="221"/>
      <c r="BS3" s="221"/>
      <c r="BT3" s="221"/>
      <c r="BU3" s="221"/>
      <c r="BV3" s="221"/>
      <c r="BW3" s="221"/>
      <c r="BX3" s="221"/>
      <c r="BY3" s="221"/>
      <c r="BZ3" s="221"/>
      <c r="CA3" s="221"/>
      <c r="CB3" s="221"/>
      <c r="CC3" s="221"/>
      <c r="CD3" s="221"/>
      <c r="CE3" s="221"/>
      <c r="CF3" s="221"/>
      <c r="CG3" s="221"/>
      <c r="CH3" s="221"/>
      <c r="CI3" s="221"/>
      <c r="CJ3" s="221"/>
      <c r="CK3" s="221"/>
      <c r="CL3" s="221"/>
      <c r="CM3" s="221"/>
      <c r="CN3" s="221"/>
      <c r="CO3" s="221"/>
      <c r="CP3" s="221"/>
      <c r="CQ3" s="221"/>
      <c r="CR3" s="221"/>
      <c r="CS3" s="221"/>
      <c r="CT3" s="230"/>
      <c r="CU3" s="230"/>
    </row>
    <row r="4" spans="1:113" ht="15.75" thickBot="1">
      <c r="A4" s="399"/>
      <c r="B4" s="390"/>
      <c r="C4" s="390"/>
      <c r="D4" s="401"/>
      <c r="E4" s="401"/>
      <c r="F4" s="401"/>
      <c r="G4" s="231"/>
      <c r="H4" s="403"/>
      <c r="I4" s="401"/>
      <c r="J4" s="390"/>
      <c r="K4" s="390"/>
      <c r="L4" s="406"/>
      <c r="M4" s="411"/>
      <c r="N4" s="412"/>
      <c r="O4" s="413"/>
      <c r="P4" s="390"/>
      <c r="Q4" s="382" t="s">
        <v>1314</v>
      </c>
      <c r="R4" s="382"/>
      <c r="S4" s="382"/>
      <c r="T4" s="382"/>
      <c r="U4" s="382"/>
      <c r="V4" s="382" t="s">
        <v>1315</v>
      </c>
      <c r="W4" s="382"/>
      <c r="X4" s="382"/>
      <c r="Y4" s="382"/>
      <c r="Z4" s="382" t="s">
        <v>1132</v>
      </c>
      <c r="AA4" s="382"/>
      <c r="AB4" s="382"/>
      <c r="AC4" s="382"/>
      <c r="AD4" s="382" t="s">
        <v>1094</v>
      </c>
      <c r="AE4" s="382"/>
      <c r="AF4" s="382"/>
      <c r="AG4" s="383"/>
      <c r="AH4" s="382" t="s">
        <v>1316</v>
      </c>
      <c r="AI4" s="382"/>
      <c r="AJ4" s="382"/>
      <c r="AK4" s="383"/>
      <c r="AL4" s="382" t="s">
        <v>1317</v>
      </c>
      <c r="AM4" s="382"/>
      <c r="AN4" s="382"/>
      <c r="AO4" s="383"/>
      <c r="AP4" s="382" t="s">
        <v>1318</v>
      </c>
      <c r="AQ4" s="382"/>
      <c r="AR4" s="382"/>
      <c r="AS4" s="383"/>
      <c r="AT4" s="382" t="s">
        <v>1319</v>
      </c>
      <c r="AU4" s="382"/>
      <c r="AV4" s="382"/>
      <c r="AW4" s="383"/>
      <c r="AX4" s="382" t="s">
        <v>1320</v>
      </c>
      <c r="AY4" s="382"/>
      <c r="AZ4" s="382"/>
      <c r="BA4" s="383"/>
      <c r="BB4" s="382" t="s">
        <v>1321</v>
      </c>
      <c r="BC4" s="382"/>
      <c r="BD4" s="382"/>
      <c r="BE4" s="383"/>
      <c r="BF4" s="382" t="s">
        <v>1322</v>
      </c>
      <c r="BG4" s="382"/>
      <c r="BH4" s="382"/>
      <c r="BI4" s="383"/>
      <c r="BJ4" s="382" t="s">
        <v>1323</v>
      </c>
      <c r="BK4" s="382"/>
      <c r="BL4" s="382"/>
      <c r="BM4" s="383"/>
      <c r="BN4" s="382" t="s">
        <v>1324</v>
      </c>
      <c r="BO4" s="382"/>
      <c r="BP4" s="382"/>
      <c r="BQ4" s="383"/>
      <c r="BR4" s="382" t="s">
        <v>1325</v>
      </c>
      <c r="BS4" s="382"/>
      <c r="BT4" s="382"/>
      <c r="BU4" s="383"/>
      <c r="BV4" s="382" t="s">
        <v>1326</v>
      </c>
      <c r="BW4" s="382"/>
      <c r="BX4" s="382"/>
      <c r="BY4" s="383"/>
      <c r="BZ4" s="382" t="s">
        <v>1327</v>
      </c>
      <c r="CA4" s="382"/>
      <c r="CB4" s="382"/>
      <c r="CC4" s="383"/>
      <c r="CD4" s="382" t="s">
        <v>1328</v>
      </c>
      <c r="CE4" s="382"/>
      <c r="CF4" s="382"/>
      <c r="CG4" s="383"/>
      <c r="CH4" s="382" t="s">
        <v>1329</v>
      </c>
      <c r="CI4" s="382"/>
      <c r="CJ4" s="382"/>
      <c r="CK4" s="383"/>
      <c r="CL4" s="382" t="s">
        <v>1330</v>
      </c>
      <c r="CM4" s="382"/>
      <c r="CN4" s="382"/>
      <c r="CO4" s="383"/>
      <c r="CP4" s="382" t="s">
        <v>1331</v>
      </c>
      <c r="CQ4" s="382"/>
      <c r="CR4" s="382"/>
      <c r="CS4" s="383"/>
      <c r="CT4" s="384" t="s">
        <v>1332</v>
      </c>
      <c r="CU4" s="385"/>
      <c r="CV4" s="385"/>
      <c r="CW4" s="386"/>
      <c r="CX4" s="387" t="s">
        <v>1333</v>
      </c>
      <c r="CY4" s="385"/>
      <c r="CZ4" s="385"/>
      <c r="DA4" s="385"/>
      <c r="DB4" s="385"/>
      <c r="DC4" s="385"/>
      <c r="DD4" s="385"/>
      <c r="DE4" s="385"/>
      <c r="DF4" s="385"/>
      <c r="DG4" s="385"/>
      <c r="DH4" s="385"/>
      <c r="DI4" s="388"/>
    </row>
    <row r="5" spans="1:113">
      <c r="A5" s="399"/>
      <c r="B5" s="391"/>
      <c r="C5" s="391"/>
      <c r="D5" s="401"/>
      <c r="E5" s="401"/>
      <c r="F5" s="401"/>
      <c r="G5" s="232"/>
      <c r="H5" s="404"/>
      <c r="I5" s="401"/>
      <c r="J5" s="391"/>
      <c r="K5" s="391"/>
      <c r="L5" s="407"/>
      <c r="M5" s="233" t="s">
        <v>1334</v>
      </c>
      <c r="N5" s="234" t="s">
        <v>1335</v>
      </c>
      <c r="O5" s="234" t="s">
        <v>1336</v>
      </c>
      <c r="P5" s="391"/>
      <c r="Q5" s="235" t="s">
        <v>1337</v>
      </c>
      <c r="R5" s="235" t="s">
        <v>1338</v>
      </c>
      <c r="S5" s="236" t="s">
        <v>1335</v>
      </c>
      <c r="T5" s="236" t="s">
        <v>1336</v>
      </c>
      <c r="U5" s="234" t="s">
        <v>1334</v>
      </c>
      <c r="V5" s="235" t="s">
        <v>1338</v>
      </c>
      <c r="W5" s="236" t="s">
        <v>1339</v>
      </c>
      <c r="X5" s="236" t="s">
        <v>1336</v>
      </c>
      <c r="Y5" s="234" t="s">
        <v>1334</v>
      </c>
      <c r="Z5" s="235" t="s">
        <v>1338</v>
      </c>
      <c r="AA5" s="236" t="s">
        <v>1339</v>
      </c>
      <c r="AB5" s="236" t="s">
        <v>1336</v>
      </c>
      <c r="AC5" s="234" t="s">
        <v>1334</v>
      </c>
      <c r="AD5" s="235" t="s">
        <v>1338</v>
      </c>
      <c r="AE5" s="236" t="s">
        <v>1339</v>
      </c>
      <c r="AF5" s="236" t="s">
        <v>1336</v>
      </c>
      <c r="AG5" s="237" t="s">
        <v>1334</v>
      </c>
      <c r="AH5" s="235" t="s">
        <v>1338</v>
      </c>
      <c r="AI5" s="236" t="s">
        <v>1339</v>
      </c>
      <c r="AJ5" s="236" t="s">
        <v>1336</v>
      </c>
      <c r="AK5" s="237" t="s">
        <v>1334</v>
      </c>
      <c r="AL5" s="235" t="s">
        <v>1338</v>
      </c>
      <c r="AM5" s="236" t="s">
        <v>1339</v>
      </c>
      <c r="AN5" s="236" t="s">
        <v>1336</v>
      </c>
      <c r="AO5" s="237" t="s">
        <v>1334</v>
      </c>
      <c r="AP5" s="235" t="s">
        <v>1338</v>
      </c>
      <c r="AQ5" s="236" t="s">
        <v>1339</v>
      </c>
      <c r="AR5" s="236" t="s">
        <v>1336</v>
      </c>
      <c r="AS5" s="237" t="s">
        <v>1334</v>
      </c>
      <c r="AT5" s="235" t="s">
        <v>1338</v>
      </c>
      <c r="AU5" s="236" t="s">
        <v>1339</v>
      </c>
      <c r="AV5" s="236" t="s">
        <v>1336</v>
      </c>
      <c r="AW5" s="237" t="s">
        <v>1334</v>
      </c>
      <c r="AX5" s="235" t="s">
        <v>1338</v>
      </c>
      <c r="AY5" s="236" t="s">
        <v>1339</v>
      </c>
      <c r="AZ5" s="236" t="s">
        <v>1336</v>
      </c>
      <c r="BA5" s="237" t="s">
        <v>1334</v>
      </c>
      <c r="BB5" s="235" t="s">
        <v>1338</v>
      </c>
      <c r="BC5" s="236" t="s">
        <v>1339</v>
      </c>
      <c r="BD5" s="236" t="s">
        <v>1336</v>
      </c>
      <c r="BE5" s="237" t="s">
        <v>1334</v>
      </c>
      <c r="BF5" s="235" t="s">
        <v>1338</v>
      </c>
      <c r="BG5" s="236" t="s">
        <v>1339</v>
      </c>
      <c r="BH5" s="236" t="s">
        <v>1336</v>
      </c>
      <c r="BI5" s="237" t="s">
        <v>1334</v>
      </c>
      <c r="BJ5" s="235" t="s">
        <v>1338</v>
      </c>
      <c r="BK5" s="236" t="s">
        <v>1339</v>
      </c>
      <c r="BL5" s="236" t="s">
        <v>1336</v>
      </c>
      <c r="BM5" s="237" t="s">
        <v>1334</v>
      </c>
      <c r="BN5" s="235" t="s">
        <v>1338</v>
      </c>
      <c r="BO5" s="236" t="s">
        <v>1339</v>
      </c>
      <c r="BP5" s="236" t="s">
        <v>1336</v>
      </c>
      <c r="BQ5" s="237" t="s">
        <v>1334</v>
      </c>
      <c r="BR5" s="235" t="s">
        <v>1338</v>
      </c>
      <c r="BS5" s="236" t="s">
        <v>1339</v>
      </c>
      <c r="BT5" s="236" t="s">
        <v>1336</v>
      </c>
      <c r="BU5" s="237" t="s">
        <v>1334</v>
      </c>
      <c r="BV5" s="235" t="s">
        <v>1338</v>
      </c>
      <c r="BW5" s="236" t="s">
        <v>1339</v>
      </c>
      <c r="BX5" s="236" t="s">
        <v>1336</v>
      </c>
      <c r="BY5" s="237" t="s">
        <v>1334</v>
      </c>
      <c r="BZ5" s="235" t="s">
        <v>1338</v>
      </c>
      <c r="CA5" s="236" t="s">
        <v>1339</v>
      </c>
      <c r="CB5" s="236" t="s">
        <v>1336</v>
      </c>
      <c r="CC5" s="237" t="s">
        <v>1334</v>
      </c>
      <c r="CD5" s="235" t="s">
        <v>1338</v>
      </c>
      <c r="CE5" s="236" t="s">
        <v>1339</v>
      </c>
      <c r="CF5" s="236" t="s">
        <v>1336</v>
      </c>
      <c r="CG5" s="237" t="s">
        <v>1334</v>
      </c>
      <c r="CH5" s="235" t="s">
        <v>1338</v>
      </c>
      <c r="CI5" s="236" t="s">
        <v>1339</v>
      </c>
      <c r="CJ5" s="236" t="s">
        <v>1336</v>
      </c>
      <c r="CK5" s="237" t="s">
        <v>1334</v>
      </c>
      <c r="CL5" s="235" t="s">
        <v>1338</v>
      </c>
      <c r="CM5" s="236" t="s">
        <v>1339</v>
      </c>
      <c r="CN5" s="236" t="s">
        <v>1336</v>
      </c>
      <c r="CO5" s="237" t="s">
        <v>1334</v>
      </c>
      <c r="CP5" s="235" t="s">
        <v>1338</v>
      </c>
      <c r="CQ5" s="236" t="s">
        <v>1339</v>
      </c>
      <c r="CR5" s="236" t="s">
        <v>1336</v>
      </c>
      <c r="CS5" s="238" t="s">
        <v>1334</v>
      </c>
      <c r="CT5" s="239" t="s">
        <v>33</v>
      </c>
      <c r="CU5" s="240" t="s">
        <v>1340</v>
      </c>
      <c r="CV5" s="241" t="s">
        <v>85</v>
      </c>
      <c r="CW5" s="241" t="s">
        <v>1340</v>
      </c>
      <c r="CX5" s="242" t="s">
        <v>1341</v>
      </c>
      <c r="CY5" s="241" t="s">
        <v>1340</v>
      </c>
      <c r="CZ5" s="242" t="s">
        <v>1342</v>
      </c>
      <c r="DA5" s="241" t="s">
        <v>1340</v>
      </c>
      <c r="DB5" s="242" t="s">
        <v>1343</v>
      </c>
      <c r="DC5" s="241" t="s">
        <v>1340</v>
      </c>
      <c r="DD5" s="242" t="s">
        <v>1344</v>
      </c>
      <c r="DE5" s="241" t="s">
        <v>1340</v>
      </c>
      <c r="DF5" s="242" t="s">
        <v>1345</v>
      </c>
      <c r="DG5" s="241" t="s">
        <v>1340</v>
      </c>
      <c r="DH5" s="242" t="s">
        <v>1346</v>
      </c>
      <c r="DI5" s="243" t="s">
        <v>1340</v>
      </c>
    </row>
    <row r="6" spans="1:113" ht="38.25">
      <c r="A6" s="244">
        <v>1</v>
      </c>
      <c r="B6" s="245" t="s">
        <v>1400</v>
      </c>
      <c r="C6" s="245" t="s">
        <v>1401</v>
      </c>
      <c r="D6" s="245" t="s">
        <v>1402</v>
      </c>
      <c r="E6" s="246">
        <v>25500</v>
      </c>
      <c r="F6" s="246"/>
      <c r="G6" s="280">
        <f>SUM(E6:F6)</f>
        <v>25500</v>
      </c>
      <c r="H6" s="267">
        <v>20</v>
      </c>
      <c r="I6" s="281">
        <f t="shared" ref="I6:I15" si="0">SUM(J6-G6/20)</f>
        <v>200.8125</v>
      </c>
      <c r="J6" s="282">
        <f t="shared" ref="J6:J15" si="1">SUM((G6*6*21)/(8*20*100))+(G6/20)</f>
        <v>1475.8125</v>
      </c>
      <c r="K6" s="246" t="s">
        <v>1403</v>
      </c>
      <c r="L6" s="283">
        <v>19</v>
      </c>
      <c r="M6" s="281">
        <f t="shared" ref="M6:M14" si="2">SUM(L6*I6)</f>
        <v>3815.4375</v>
      </c>
      <c r="N6" s="247">
        <f>SUM(L6*J6)</f>
        <v>28040.4375</v>
      </c>
      <c r="O6" s="246" t="e">
        <f t="shared" ref="O6:O14" si="3">SUM(P6:R6)</f>
        <v>#REF!</v>
      </c>
      <c r="P6" s="246" t="e">
        <f>SUM(U6,Z6,AE6,AJ6,AO6,AT6,AY6,BD6,BI6,BN6,BS6,BX6,CC6,CH6,CM6,CR6,CW6,DB6,DG6,#REF!)</f>
        <v>#REF!</v>
      </c>
      <c r="Q6" s="246" t="e">
        <f>SUM(V6,AA6,AF6,AK6,AP6,AU6,AZ6,BE6,BJ6,BO6,BT6,BY6,CD6,CI6,CN6,CS6,CX6,DC6,DH6,#REF!)</f>
        <v>#REF!</v>
      </c>
      <c r="R6" s="246" t="e">
        <f>SUM(W6,AB6,AG6,AL6,AQ6,AV6,BA6,BF6,BK6,BP6,BU6,BZ6,CE6,CJ6,CO6,CT6,CY6,DD6,DI6,#REF!)</f>
        <v>#REF!</v>
      </c>
      <c r="S6" s="248" t="s">
        <v>1404</v>
      </c>
      <c r="T6" s="249"/>
      <c r="U6" s="246"/>
      <c r="V6" s="246"/>
      <c r="W6" s="246"/>
      <c r="X6" s="250">
        <f>SUM(U6:V6)</f>
        <v>0</v>
      </c>
      <c r="Y6" s="249"/>
      <c r="Z6" s="246"/>
      <c r="AA6" s="246"/>
      <c r="AB6" s="246"/>
      <c r="AC6" s="250">
        <f t="shared" ref="AC6:AC14" si="4">SUM(Z6:AA6)</f>
        <v>0</v>
      </c>
      <c r="AD6" s="249"/>
      <c r="AE6" s="246"/>
      <c r="AF6" s="246" t="s">
        <v>1352</v>
      </c>
      <c r="AG6" s="246"/>
      <c r="AH6" s="250"/>
      <c r="AI6" s="249"/>
      <c r="AJ6" s="246"/>
      <c r="AK6" s="246" t="s">
        <v>1352</v>
      </c>
      <c r="AL6" s="284"/>
      <c r="AM6" s="269"/>
      <c r="AN6" s="273"/>
      <c r="AO6" s="273"/>
      <c r="AP6" s="273"/>
      <c r="AQ6" s="273"/>
      <c r="AR6" s="273"/>
      <c r="AS6" s="273"/>
      <c r="AT6" s="273"/>
      <c r="AU6" s="273"/>
      <c r="AV6" s="273"/>
      <c r="AW6" s="273"/>
      <c r="AX6" s="273"/>
      <c r="AY6" s="273"/>
      <c r="AZ6" s="273"/>
      <c r="BA6" s="273"/>
      <c r="BB6" s="273"/>
      <c r="BC6" s="273"/>
      <c r="BD6" s="273"/>
      <c r="BE6" s="273"/>
      <c r="BF6" s="273"/>
      <c r="BG6" s="273"/>
      <c r="BH6" s="273"/>
      <c r="BI6" s="273"/>
      <c r="BJ6" s="273"/>
      <c r="BK6" s="273"/>
      <c r="BL6" s="273"/>
      <c r="BM6" s="273"/>
      <c r="BN6" s="273"/>
      <c r="BO6" s="273"/>
      <c r="BP6" s="273"/>
      <c r="BQ6" s="273"/>
      <c r="BR6" s="273"/>
      <c r="BS6" s="273"/>
      <c r="BT6" s="273"/>
      <c r="BU6" s="273"/>
      <c r="BV6" s="273"/>
      <c r="BW6" s="285"/>
      <c r="BX6" s="273"/>
      <c r="BY6" s="273"/>
      <c r="BZ6" s="273"/>
      <c r="CA6" s="273"/>
      <c r="CB6" s="273"/>
      <c r="CC6" s="273"/>
      <c r="CD6" s="273"/>
      <c r="CE6" s="273"/>
      <c r="CF6" s="273"/>
      <c r="CG6" s="273"/>
      <c r="CH6" s="273"/>
      <c r="CI6" s="273"/>
      <c r="CJ6" s="273"/>
      <c r="CK6" s="273"/>
      <c r="CL6" s="273"/>
      <c r="CM6" s="273"/>
      <c r="CN6" s="273"/>
      <c r="CO6" s="273"/>
      <c r="CP6" s="273"/>
      <c r="CQ6" s="273"/>
      <c r="CR6" s="273"/>
      <c r="CS6" s="273"/>
      <c r="CT6" s="273"/>
      <c r="CU6" s="273"/>
      <c r="CV6" s="273"/>
      <c r="CW6" s="273"/>
      <c r="CX6" s="273"/>
      <c r="CY6" s="273"/>
      <c r="CZ6" s="273"/>
      <c r="DA6" s="273"/>
      <c r="DB6" s="273"/>
      <c r="DC6" s="273"/>
      <c r="DD6" s="273"/>
      <c r="DE6" s="273"/>
      <c r="DF6" s="273"/>
      <c r="DG6" s="273"/>
      <c r="DH6" s="273"/>
      <c r="DI6" s="273"/>
    </row>
    <row r="7" spans="1:113" ht="51">
      <c r="A7" s="245">
        <v>2</v>
      </c>
      <c r="B7" s="245" t="s">
        <v>1405</v>
      </c>
      <c r="C7" s="245" t="s">
        <v>1406</v>
      </c>
      <c r="D7" s="245" t="s">
        <v>1407</v>
      </c>
      <c r="E7" s="280">
        <v>42500</v>
      </c>
      <c r="F7" s="286">
        <v>5000</v>
      </c>
      <c r="G7" s="280">
        <f t="shared" ref="G7:G13" si="5">SUM(E7:F7)</f>
        <v>47500</v>
      </c>
      <c r="H7" s="267">
        <v>20</v>
      </c>
      <c r="I7" s="281">
        <f t="shared" si="0"/>
        <v>374.0625</v>
      </c>
      <c r="J7" s="282">
        <f t="shared" si="1"/>
        <v>2749.0625</v>
      </c>
      <c r="K7" s="287" t="s">
        <v>1408</v>
      </c>
      <c r="L7" s="283">
        <v>19</v>
      </c>
      <c r="M7" s="281">
        <f t="shared" si="2"/>
        <v>7107.1875</v>
      </c>
      <c r="N7" s="247">
        <f t="shared" ref="N7:N13" si="6">SUM(L7*J7)</f>
        <v>52232.1875</v>
      </c>
      <c r="O7" s="246" t="e">
        <f t="shared" si="3"/>
        <v>#REF!</v>
      </c>
      <c r="P7" s="246" t="e">
        <f>SUM(U7,Z7,AE7,AJ7,AO7,AT7,AY7,BD7,BI7,BN7,BS7,BX7,CC7,CH7,CM7,CR7,CW7,DB7,DG7,#REF!)</f>
        <v>#REF!</v>
      </c>
      <c r="Q7" s="246" t="e">
        <f>SUM(V7,AA7,AF7,AK7,AP7,AU7,AZ7,BE7,BJ7,BO7,BT7,BY7,CD7,CI7,CN7,CS7,CX7,DC7,DH7,#REF!)</f>
        <v>#REF!</v>
      </c>
      <c r="R7" s="246" t="e">
        <f>SUM(W7,AB7,AG7,AL7,AQ7,AV7,BA7,BF7,BK7,BP7,BU7,BZ7,CE7,CJ7,CO7,CT7,CY7,DD7,DI7,#REF!)</f>
        <v>#REF!</v>
      </c>
      <c r="S7" s="248" t="s">
        <v>1409</v>
      </c>
      <c r="T7" s="249" t="s">
        <v>1392</v>
      </c>
      <c r="U7" s="246">
        <v>2375</v>
      </c>
      <c r="V7" s="246">
        <v>375</v>
      </c>
      <c r="W7" s="246"/>
      <c r="X7" s="250">
        <f t="shared" ref="X7:X14" si="7">SUM(U7:V7)</f>
        <v>2750</v>
      </c>
      <c r="Y7" s="251" t="s">
        <v>1410</v>
      </c>
      <c r="Z7" s="246">
        <v>2750</v>
      </c>
      <c r="AA7" s="246"/>
      <c r="AB7" s="246"/>
      <c r="AC7" s="250">
        <f t="shared" si="4"/>
        <v>2750</v>
      </c>
      <c r="AD7" s="249"/>
      <c r="AE7" s="246"/>
      <c r="AF7" s="246"/>
      <c r="AG7" s="246"/>
      <c r="AH7" s="250"/>
      <c r="AI7" s="249"/>
      <c r="AJ7" s="246"/>
      <c r="AK7" s="246"/>
      <c r="AL7" s="284"/>
      <c r="AM7" s="269"/>
      <c r="AN7" s="273"/>
      <c r="AO7" s="273"/>
      <c r="AP7" s="273"/>
      <c r="AQ7" s="273"/>
      <c r="AR7" s="273"/>
      <c r="AS7" s="273"/>
      <c r="AT7" s="273"/>
      <c r="AU7" s="273"/>
      <c r="AV7" s="273"/>
      <c r="AW7" s="273"/>
      <c r="AX7" s="273"/>
      <c r="AY7" s="273"/>
      <c r="AZ7" s="273"/>
      <c r="BA7" s="273"/>
      <c r="BB7" s="273"/>
      <c r="BC7" s="273"/>
      <c r="BD7" s="273"/>
      <c r="BE7" s="273"/>
      <c r="BF7" s="273"/>
      <c r="BG7" s="273"/>
      <c r="BH7" s="273"/>
      <c r="BI7" s="273"/>
      <c r="BJ7" s="273"/>
      <c r="BK7" s="273"/>
      <c r="BL7" s="273"/>
      <c r="BM7" s="273"/>
      <c r="BN7" s="273"/>
      <c r="BO7" s="273"/>
      <c r="BP7" s="273"/>
      <c r="BQ7" s="273"/>
      <c r="BR7" s="273"/>
      <c r="BS7" s="273"/>
      <c r="BT7" s="273"/>
      <c r="BU7" s="273"/>
      <c r="BV7" s="273"/>
      <c r="BW7" s="285"/>
      <c r="BX7" s="273"/>
      <c r="BY7" s="273"/>
      <c r="BZ7" s="273"/>
      <c r="CA7" s="273"/>
      <c r="CB7" s="273"/>
      <c r="CC7" s="273"/>
      <c r="CD7" s="273"/>
      <c r="CE7" s="273"/>
      <c r="CF7" s="273"/>
      <c r="CG7" s="273"/>
      <c r="CH7" s="273"/>
      <c r="CI7" s="273"/>
      <c r="CJ7" s="273"/>
      <c r="CK7" s="273"/>
      <c r="CL7" s="273"/>
      <c r="CM7" s="273"/>
      <c r="CN7" s="273"/>
      <c r="CO7" s="273"/>
      <c r="CP7" s="273"/>
      <c r="CQ7" s="273"/>
      <c r="CR7" s="273"/>
      <c r="CS7" s="273"/>
      <c r="CT7" s="273"/>
      <c r="CU7" s="273"/>
      <c r="CV7" s="273"/>
      <c r="CW7" s="273"/>
      <c r="CX7" s="273"/>
      <c r="CY7" s="273"/>
      <c r="CZ7" s="273"/>
      <c r="DA7" s="273"/>
      <c r="DB7" s="273"/>
      <c r="DC7" s="273"/>
      <c r="DD7" s="273"/>
      <c r="DE7" s="273"/>
      <c r="DF7" s="273"/>
      <c r="DG7" s="273"/>
      <c r="DH7" s="273"/>
      <c r="DI7" s="273"/>
    </row>
    <row r="8" spans="1:113" ht="25.5">
      <c r="A8" s="244">
        <v>3</v>
      </c>
      <c r="B8" s="245" t="s">
        <v>1411</v>
      </c>
      <c r="C8" s="245" t="s">
        <v>1412</v>
      </c>
      <c r="D8" s="245" t="s">
        <v>1413</v>
      </c>
      <c r="E8" s="280">
        <v>42500</v>
      </c>
      <c r="F8" s="286">
        <v>5000</v>
      </c>
      <c r="G8" s="280">
        <f t="shared" si="5"/>
        <v>47500</v>
      </c>
      <c r="H8" s="267">
        <v>20</v>
      </c>
      <c r="I8" s="281">
        <f t="shared" si="0"/>
        <v>374.0625</v>
      </c>
      <c r="J8" s="282">
        <f t="shared" si="1"/>
        <v>2749.0625</v>
      </c>
      <c r="K8" s="288" t="s">
        <v>1414</v>
      </c>
      <c r="L8" s="283">
        <v>19</v>
      </c>
      <c r="M8" s="281">
        <f t="shared" si="2"/>
        <v>7107.1875</v>
      </c>
      <c r="N8" s="247">
        <f t="shared" si="6"/>
        <v>52232.1875</v>
      </c>
      <c r="O8" s="246" t="e">
        <f t="shared" si="3"/>
        <v>#REF!</v>
      </c>
      <c r="P8" s="246" t="e">
        <f>SUM(U8,Z8,AE8,AJ8,AO8,AT8,AY8,BD8,BI8,BN8,BS8,BX8,CC8,CH8,CM8,CR8,CW8,DB8,DG8,#REF!)</f>
        <v>#REF!</v>
      </c>
      <c r="Q8" s="246" t="e">
        <f>SUM(V8,AA8,AF8,AK8,AP8,AU8,AZ8,BE8,BJ8,BO8,BT8,BY8,CD8,CI8,CN8,CS8,CX8,DC8,DH8,#REF!)</f>
        <v>#REF!</v>
      </c>
      <c r="R8" s="246" t="e">
        <f>SUM(W8,AB8,AG8,AL8,AQ8,AV8,BA8,BF8,BK8,BP8,BU8,BZ8,CE8,CJ8,CO8,CT8,CY8,DD8,DI8,#REF!)</f>
        <v>#REF!</v>
      </c>
      <c r="S8" s="248" t="s">
        <v>1409</v>
      </c>
      <c r="T8" s="249"/>
      <c r="U8" s="246"/>
      <c r="V8" s="246"/>
      <c r="W8" s="246"/>
      <c r="X8" s="250">
        <f t="shared" si="7"/>
        <v>0</v>
      </c>
      <c r="Y8" s="249"/>
      <c r="Z8" s="246"/>
      <c r="AA8" s="246"/>
      <c r="AB8" s="246"/>
      <c r="AC8" s="250">
        <f t="shared" si="4"/>
        <v>0</v>
      </c>
      <c r="AD8" s="249"/>
      <c r="AE8" s="246"/>
      <c r="AF8" s="246"/>
      <c r="AG8" s="246"/>
      <c r="AH8" s="250"/>
      <c r="AI8" s="249"/>
      <c r="AJ8" s="246"/>
      <c r="AK8" s="246"/>
      <c r="AL8" s="284"/>
      <c r="AM8" s="269"/>
      <c r="AN8" s="273"/>
      <c r="AO8" s="273"/>
      <c r="AP8" s="273"/>
      <c r="AQ8" s="273"/>
      <c r="AR8" s="273"/>
      <c r="AS8" s="273"/>
      <c r="AT8" s="273"/>
      <c r="AU8" s="273"/>
      <c r="AV8" s="273"/>
      <c r="AW8" s="273"/>
      <c r="AX8" s="273"/>
      <c r="AY8" s="273"/>
      <c r="AZ8" s="273"/>
      <c r="BA8" s="273"/>
      <c r="BB8" s="273"/>
      <c r="BC8" s="273"/>
      <c r="BD8" s="273"/>
      <c r="BE8" s="273"/>
      <c r="BF8" s="273"/>
      <c r="BG8" s="273"/>
      <c r="BH8" s="273"/>
      <c r="BI8" s="273"/>
      <c r="BJ8" s="273"/>
      <c r="BK8" s="273"/>
      <c r="BL8" s="273"/>
      <c r="BM8" s="273"/>
      <c r="BN8" s="273"/>
      <c r="BO8" s="273"/>
      <c r="BP8" s="273"/>
      <c r="BQ8" s="273"/>
      <c r="BR8" s="273"/>
      <c r="BS8" s="273"/>
      <c r="BT8" s="273"/>
      <c r="BU8" s="273"/>
      <c r="BV8" s="273"/>
      <c r="BW8" s="285"/>
      <c r="BX8" s="273"/>
      <c r="BY8" s="273"/>
      <c r="BZ8" s="273"/>
      <c r="CA8" s="273"/>
      <c r="CB8" s="273"/>
      <c r="CC8" s="273"/>
      <c r="CD8" s="273"/>
      <c r="CE8" s="273"/>
      <c r="CF8" s="273"/>
      <c r="CG8" s="273"/>
      <c r="CH8" s="273"/>
      <c r="CI8" s="273"/>
      <c r="CJ8" s="273"/>
      <c r="CK8" s="273"/>
      <c r="CL8" s="273"/>
      <c r="CM8" s="273"/>
      <c r="CN8" s="273"/>
      <c r="CO8" s="273"/>
      <c r="CP8" s="273"/>
      <c r="CQ8" s="273"/>
      <c r="CR8" s="273"/>
      <c r="CS8" s="273"/>
      <c r="CT8" s="273"/>
      <c r="CU8" s="273"/>
      <c r="CV8" s="273"/>
      <c r="CW8" s="273"/>
      <c r="CX8" s="273"/>
      <c r="CY8" s="273"/>
      <c r="CZ8" s="273"/>
      <c r="DA8" s="273"/>
      <c r="DB8" s="273"/>
      <c r="DC8" s="273"/>
      <c r="DD8" s="273"/>
      <c r="DE8" s="273"/>
      <c r="DF8" s="273"/>
      <c r="DG8" s="273"/>
      <c r="DH8" s="273"/>
      <c r="DI8" s="273"/>
    </row>
    <row r="9" spans="1:113" ht="51">
      <c r="A9" s="245">
        <v>4</v>
      </c>
      <c r="B9" s="245" t="s">
        <v>1415</v>
      </c>
      <c r="C9" s="245" t="s">
        <v>1416</v>
      </c>
      <c r="D9" s="245" t="s">
        <v>333</v>
      </c>
      <c r="E9" s="280">
        <v>25500</v>
      </c>
      <c r="F9" s="286">
        <v>3000</v>
      </c>
      <c r="G9" s="280">
        <f t="shared" si="5"/>
        <v>28500</v>
      </c>
      <c r="H9" s="267">
        <v>20</v>
      </c>
      <c r="I9" s="281">
        <f t="shared" si="0"/>
        <v>224.4375</v>
      </c>
      <c r="J9" s="282">
        <f t="shared" si="1"/>
        <v>1649.4375</v>
      </c>
      <c r="K9" s="288" t="s">
        <v>1417</v>
      </c>
      <c r="L9" s="283">
        <v>19</v>
      </c>
      <c r="M9" s="281">
        <f t="shared" si="2"/>
        <v>4264.3125</v>
      </c>
      <c r="N9" s="247">
        <f t="shared" si="6"/>
        <v>31339.3125</v>
      </c>
      <c r="O9" s="246" t="e">
        <f t="shared" si="3"/>
        <v>#REF!</v>
      </c>
      <c r="P9" s="246" t="e">
        <f>SUM(U9,Z9,AE9,AJ9,AO9,AT9,AY9,BD9,BI9,BN9,BS9,BX9,CC9,CH9,CM9,CR9,CW9,DB9,DG9,#REF!)</f>
        <v>#REF!</v>
      </c>
      <c r="Q9" s="246" t="e">
        <f>SUM(V9,AA9,AF9,AK9,AP9,AU9,AZ9,BE9,BJ9,BO9,BT9,BY9,CD9,CI9,CN9,CS9,CX9,DC9,DH9,#REF!)</f>
        <v>#REF!</v>
      </c>
      <c r="R9" s="246" t="e">
        <f>SUM(W9,AB9,AG9,AL9,AQ9,AV9,BA9,BF9,BK9,BP9,BU9,BZ9,CE9,CJ9,CO9,CT9,CY9,DD9,DI9,#REF!)</f>
        <v>#REF!</v>
      </c>
      <c r="S9" s="248" t="s">
        <v>1418</v>
      </c>
      <c r="T9" s="251" t="s">
        <v>1382</v>
      </c>
      <c r="U9" s="246">
        <v>3000</v>
      </c>
      <c r="V9" s="246"/>
      <c r="W9" s="246"/>
      <c r="X9" s="250">
        <f t="shared" si="7"/>
        <v>3000</v>
      </c>
      <c r="Y9" s="251" t="s">
        <v>1382</v>
      </c>
      <c r="Z9" s="246">
        <v>4000</v>
      </c>
      <c r="AA9" s="246"/>
      <c r="AB9" s="246"/>
      <c r="AC9" s="250">
        <f t="shared" si="4"/>
        <v>4000</v>
      </c>
      <c r="AD9" s="251" t="s">
        <v>1382</v>
      </c>
      <c r="AE9" s="246">
        <v>3000</v>
      </c>
      <c r="AF9" s="246"/>
      <c r="AG9" s="246"/>
      <c r="AH9" s="250">
        <f>SUM(AE9:AF9)</f>
        <v>3000</v>
      </c>
      <c r="AI9" s="249"/>
      <c r="AJ9" s="246"/>
      <c r="AK9" s="246"/>
      <c r="AL9" s="284"/>
      <c r="AM9" s="269"/>
      <c r="AN9" s="273"/>
      <c r="AO9" s="273"/>
      <c r="AP9" s="273"/>
      <c r="AQ9" s="273"/>
      <c r="AR9" s="273"/>
      <c r="AS9" s="273"/>
      <c r="AT9" s="273"/>
      <c r="AU9" s="273"/>
      <c r="AV9" s="273"/>
      <c r="AW9" s="273"/>
      <c r="AX9" s="273"/>
      <c r="AY9" s="273"/>
      <c r="AZ9" s="273"/>
      <c r="BA9" s="273"/>
      <c r="BB9" s="273"/>
      <c r="BC9" s="273"/>
      <c r="BD9" s="273"/>
      <c r="BE9" s="273"/>
      <c r="BF9" s="273"/>
      <c r="BG9" s="273"/>
      <c r="BH9" s="273"/>
      <c r="BI9" s="273"/>
      <c r="BJ9" s="273"/>
      <c r="BK9" s="273"/>
      <c r="BL9" s="273"/>
      <c r="BM9" s="273"/>
      <c r="BN9" s="273"/>
      <c r="BO9" s="273"/>
      <c r="BP9" s="273"/>
      <c r="BQ9" s="273"/>
      <c r="BR9" s="273"/>
      <c r="BS9" s="273"/>
      <c r="BT9" s="273"/>
      <c r="BU9" s="273"/>
      <c r="BV9" s="273"/>
      <c r="BW9" s="285"/>
      <c r="BX9" s="273"/>
      <c r="BY9" s="273"/>
      <c r="BZ9" s="273"/>
      <c r="CA9" s="273"/>
      <c r="CB9" s="273"/>
      <c r="CC9" s="273"/>
      <c r="CD9" s="273"/>
      <c r="CE9" s="273"/>
      <c r="CF9" s="273"/>
      <c r="CG9" s="273"/>
      <c r="CH9" s="273"/>
      <c r="CI9" s="273"/>
      <c r="CJ9" s="273"/>
      <c r="CK9" s="273"/>
      <c r="CL9" s="273"/>
      <c r="CM9" s="273"/>
      <c r="CN9" s="273"/>
      <c r="CO9" s="273"/>
      <c r="CP9" s="273"/>
      <c r="CQ9" s="273"/>
      <c r="CR9" s="273"/>
      <c r="CS9" s="273"/>
      <c r="CT9" s="273"/>
      <c r="CU9" s="273"/>
      <c r="CV9" s="273"/>
      <c r="CW9" s="273"/>
      <c r="CX9" s="273"/>
      <c r="CY9" s="273"/>
      <c r="CZ9" s="273"/>
      <c r="DA9" s="273"/>
      <c r="DB9" s="273"/>
      <c r="DC9" s="273"/>
      <c r="DD9" s="273"/>
      <c r="DE9" s="273"/>
      <c r="DF9" s="273"/>
      <c r="DG9" s="273"/>
      <c r="DH9" s="273"/>
      <c r="DI9" s="273"/>
    </row>
    <row r="10" spans="1:113" ht="51">
      <c r="A10" s="244">
        <v>5</v>
      </c>
      <c r="B10" s="245" t="s">
        <v>1419</v>
      </c>
      <c r="C10" s="245" t="s">
        <v>1420</v>
      </c>
      <c r="D10" s="245" t="s">
        <v>1421</v>
      </c>
      <c r="E10" s="280">
        <v>42500</v>
      </c>
      <c r="F10" s="286">
        <v>5000</v>
      </c>
      <c r="G10" s="280">
        <f t="shared" si="5"/>
        <v>47500</v>
      </c>
      <c r="H10" s="267">
        <v>20</v>
      </c>
      <c r="I10" s="281">
        <f t="shared" si="0"/>
        <v>374.0625</v>
      </c>
      <c r="J10" s="282">
        <f t="shared" si="1"/>
        <v>2749.0625</v>
      </c>
      <c r="K10" s="288" t="s">
        <v>1422</v>
      </c>
      <c r="L10" s="283">
        <v>19</v>
      </c>
      <c r="M10" s="281">
        <f t="shared" si="2"/>
        <v>7107.1875</v>
      </c>
      <c r="N10" s="247">
        <f t="shared" si="6"/>
        <v>52232.1875</v>
      </c>
      <c r="O10" s="246" t="e">
        <f t="shared" si="3"/>
        <v>#REF!</v>
      </c>
      <c r="P10" s="246" t="e">
        <f>SUM(U10,Z10,AE10,AJ10,AO10,AT10,AY10,BD10,BI10,BN10,BS10,BX10,CC10,CH10,CM10,CR10,CW10,DB10,DG10,#REF!)</f>
        <v>#REF!</v>
      </c>
      <c r="Q10" s="246" t="e">
        <f>SUM(V10,AA10,AF10,AK10,AP10,AU10,AZ10,BE10,BJ10,BO10,BT10,BY10,CD10,CI10,CN10,CS10,CX10,DC10,DH10,#REF!)</f>
        <v>#REF!</v>
      </c>
      <c r="R10" s="246" t="e">
        <f>SUM(W10,AB10,AG10,AL10,AQ10,AV10,BA10,BF10,BK10,BP10,BU10,BZ10,CE10,CJ10,CO10,CT10,CY10,DD10,DI10,#REF!)</f>
        <v>#REF!</v>
      </c>
      <c r="S10" s="246" t="s">
        <v>1418</v>
      </c>
      <c r="T10" s="249"/>
      <c r="U10" s="246"/>
      <c r="V10" s="246"/>
      <c r="W10" s="246"/>
      <c r="X10" s="250">
        <f t="shared" si="7"/>
        <v>0</v>
      </c>
      <c r="Y10" s="249"/>
      <c r="Z10" s="246"/>
      <c r="AA10" s="246"/>
      <c r="AB10" s="246"/>
      <c r="AC10" s="250">
        <f t="shared" si="4"/>
        <v>0</v>
      </c>
      <c r="AD10" s="249"/>
      <c r="AE10" s="246"/>
      <c r="AF10" s="246"/>
      <c r="AG10" s="246"/>
      <c r="AH10" s="250"/>
      <c r="AI10" s="249"/>
      <c r="AJ10" s="246"/>
      <c r="AK10" s="246"/>
      <c r="AL10" s="284"/>
      <c r="AM10" s="269"/>
      <c r="AN10" s="273"/>
      <c r="AO10" s="273"/>
      <c r="AP10" s="273"/>
      <c r="AQ10" s="273"/>
      <c r="AR10" s="273"/>
      <c r="AS10" s="273"/>
      <c r="AT10" s="273"/>
      <c r="AU10" s="273"/>
      <c r="AV10" s="273"/>
      <c r="AW10" s="273"/>
      <c r="AX10" s="273"/>
      <c r="AY10" s="273"/>
      <c r="AZ10" s="273"/>
      <c r="BA10" s="273"/>
      <c r="BB10" s="273"/>
      <c r="BC10" s="273"/>
      <c r="BD10" s="273"/>
      <c r="BE10" s="273"/>
      <c r="BF10" s="273"/>
      <c r="BG10" s="273"/>
      <c r="BH10" s="273"/>
      <c r="BI10" s="273"/>
      <c r="BJ10" s="273"/>
      <c r="BK10" s="273"/>
      <c r="BL10" s="273"/>
      <c r="BM10" s="273"/>
      <c r="BN10" s="273"/>
      <c r="BO10" s="273"/>
      <c r="BP10" s="273"/>
      <c r="BQ10" s="273"/>
      <c r="BR10" s="273"/>
      <c r="BS10" s="273"/>
      <c r="BT10" s="273"/>
      <c r="BU10" s="273"/>
      <c r="BV10" s="273"/>
      <c r="BW10" s="285"/>
      <c r="BX10" s="273"/>
      <c r="BY10" s="273"/>
      <c r="BZ10" s="273"/>
      <c r="CA10" s="273"/>
      <c r="CB10" s="273"/>
      <c r="CC10" s="273"/>
      <c r="CD10" s="273"/>
      <c r="CE10" s="273"/>
      <c r="CF10" s="273"/>
      <c r="CG10" s="273"/>
      <c r="CH10" s="273"/>
      <c r="CI10" s="273"/>
      <c r="CJ10" s="273"/>
      <c r="CK10" s="273"/>
      <c r="CL10" s="273"/>
      <c r="CM10" s="273"/>
      <c r="CN10" s="273"/>
      <c r="CO10" s="273"/>
      <c r="CP10" s="273"/>
      <c r="CQ10" s="273"/>
      <c r="CR10" s="273"/>
      <c r="CS10" s="273"/>
      <c r="CT10" s="273"/>
      <c r="CU10" s="273"/>
      <c r="CV10" s="273"/>
      <c r="CW10" s="273"/>
      <c r="CX10" s="273"/>
      <c r="CY10" s="273"/>
      <c r="CZ10" s="273"/>
      <c r="DA10" s="273"/>
      <c r="DB10" s="273"/>
      <c r="DC10" s="273"/>
      <c r="DD10" s="273"/>
      <c r="DE10" s="273"/>
      <c r="DF10" s="273"/>
      <c r="DG10" s="273"/>
      <c r="DH10" s="273"/>
      <c r="DI10" s="273"/>
    </row>
    <row r="11" spans="1:113" ht="51">
      <c r="A11" s="245">
        <v>6</v>
      </c>
      <c r="B11" s="245" t="s">
        <v>1423</v>
      </c>
      <c r="C11" s="245" t="s">
        <v>1424</v>
      </c>
      <c r="D11" s="245" t="s">
        <v>1425</v>
      </c>
      <c r="E11" s="280">
        <v>21250</v>
      </c>
      <c r="F11" s="286">
        <v>2500</v>
      </c>
      <c r="G11" s="280">
        <f t="shared" si="5"/>
        <v>23750</v>
      </c>
      <c r="H11" s="267">
        <v>20</v>
      </c>
      <c r="I11" s="281">
        <f t="shared" si="0"/>
        <v>187.03125</v>
      </c>
      <c r="J11" s="282">
        <f t="shared" si="1"/>
        <v>1374.53125</v>
      </c>
      <c r="K11" s="288" t="s">
        <v>1426</v>
      </c>
      <c r="L11" s="283">
        <v>19</v>
      </c>
      <c r="M11" s="281">
        <f t="shared" si="2"/>
        <v>3553.59375</v>
      </c>
      <c r="N11" s="247">
        <f t="shared" si="6"/>
        <v>26116.09375</v>
      </c>
      <c r="O11" s="246" t="e">
        <f t="shared" si="3"/>
        <v>#REF!</v>
      </c>
      <c r="P11" s="246" t="e">
        <f>SUM(U11,Z11,AE11,AJ11,AO11,AT11,AY11,BD11,BI11,BN11,BS11,BX11,CC11,CH11,CM11,CR11,CW11,DB11,DG11,#REF!)</f>
        <v>#REF!</v>
      </c>
      <c r="Q11" s="246" t="e">
        <f>SUM(V11,AA11,AF11,AK11,AP11,AU11,AZ11,BE11,BJ11,BO11,BT11,BY11,CD11,CI11,CN11,CS11,CX11,DC11,DH11,#REF!)</f>
        <v>#REF!</v>
      </c>
      <c r="R11" s="246" t="e">
        <f>SUM(W11,AB11,AG11,AL11,AQ11,AV11,BA11,BF11,BK11,BP11,BU11,BZ11,CE11,CJ11,CO11,CT11,CY11,DD11,DI11,#REF!)</f>
        <v>#REF!</v>
      </c>
      <c r="S11" s="248" t="s">
        <v>1427</v>
      </c>
      <c r="T11" s="249"/>
      <c r="U11" s="246"/>
      <c r="V11" s="246"/>
      <c r="W11" s="246"/>
      <c r="X11" s="250">
        <f t="shared" si="7"/>
        <v>0</v>
      </c>
      <c r="Y11" s="249"/>
      <c r="Z11" s="246"/>
      <c r="AA11" s="246"/>
      <c r="AB11" s="246"/>
      <c r="AC11" s="250">
        <f t="shared" si="4"/>
        <v>0</v>
      </c>
      <c r="AD11" s="249"/>
      <c r="AE11" s="246"/>
      <c r="AF11" s="246"/>
      <c r="AG11" s="246"/>
      <c r="AH11" s="250"/>
      <c r="AI11" s="249"/>
      <c r="AJ11" s="246"/>
      <c r="AK11" s="246"/>
      <c r="AL11" s="284"/>
      <c r="AM11" s="269"/>
      <c r="AN11" s="273"/>
      <c r="AO11" s="273"/>
      <c r="AP11" s="273"/>
      <c r="AQ11" s="273"/>
      <c r="AR11" s="273"/>
      <c r="AS11" s="273"/>
      <c r="AT11" s="273"/>
      <c r="AU11" s="273"/>
      <c r="AV11" s="273"/>
      <c r="AW11" s="273"/>
      <c r="AX11" s="273"/>
      <c r="AY11" s="273"/>
      <c r="AZ11" s="273"/>
      <c r="BA11" s="273"/>
      <c r="BB11" s="273"/>
      <c r="BC11" s="273"/>
      <c r="BD11" s="273"/>
      <c r="BE11" s="273"/>
      <c r="BF11" s="273"/>
      <c r="BG11" s="273"/>
      <c r="BH11" s="273"/>
      <c r="BI11" s="273"/>
      <c r="BJ11" s="273"/>
      <c r="BK11" s="273"/>
      <c r="BL11" s="273"/>
      <c r="BM11" s="273"/>
      <c r="BN11" s="273"/>
      <c r="BO11" s="273"/>
      <c r="BP11" s="273"/>
      <c r="BQ11" s="273"/>
      <c r="BR11" s="273"/>
      <c r="BS11" s="273"/>
      <c r="BT11" s="273"/>
      <c r="BU11" s="273"/>
      <c r="BV11" s="273"/>
      <c r="BW11" s="285"/>
      <c r="BX11" s="273"/>
      <c r="BY11" s="273"/>
      <c r="BZ11" s="273"/>
      <c r="CA11" s="273"/>
      <c r="CB11" s="273"/>
      <c r="CC11" s="273"/>
      <c r="CD11" s="273"/>
      <c r="CE11" s="273"/>
      <c r="CF11" s="273"/>
      <c r="CG11" s="273"/>
      <c r="CH11" s="273"/>
      <c r="CI11" s="273"/>
      <c r="CJ11" s="273"/>
      <c r="CK11" s="273"/>
      <c r="CL11" s="273"/>
      <c r="CM11" s="273"/>
      <c r="CN11" s="273"/>
      <c r="CO11" s="273"/>
      <c r="CP11" s="273"/>
      <c r="CQ11" s="273"/>
      <c r="CR11" s="273"/>
      <c r="CS11" s="273"/>
      <c r="CT11" s="273"/>
      <c r="CU11" s="273"/>
      <c r="CV11" s="273"/>
      <c r="CW11" s="273"/>
      <c r="CX11" s="273"/>
      <c r="CY11" s="273"/>
      <c r="CZ11" s="273"/>
      <c r="DA11" s="273"/>
      <c r="DB11" s="273"/>
      <c r="DC11" s="273"/>
      <c r="DD11" s="273"/>
      <c r="DE11" s="273"/>
      <c r="DF11" s="273"/>
      <c r="DG11" s="273"/>
      <c r="DH11" s="273"/>
      <c r="DI11" s="273"/>
    </row>
    <row r="12" spans="1:113" ht="51">
      <c r="A12" s="244">
        <v>7</v>
      </c>
      <c r="B12" s="245" t="s">
        <v>1428</v>
      </c>
      <c r="C12" s="245" t="s">
        <v>1429</v>
      </c>
      <c r="D12" s="245" t="s">
        <v>333</v>
      </c>
      <c r="E12" s="280">
        <v>25500</v>
      </c>
      <c r="F12" s="286">
        <v>3000</v>
      </c>
      <c r="G12" s="280">
        <f t="shared" si="5"/>
        <v>28500</v>
      </c>
      <c r="H12" s="267">
        <v>20</v>
      </c>
      <c r="I12" s="281">
        <f t="shared" si="0"/>
        <v>224.4375</v>
      </c>
      <c r="J12" s="282">
        <f t="shared" si="1"/>
        <v>1649.4375</v>
      </c>
      <c r="K12" s="288" t="s">
        <v>1430</v>
      </c>
      <c r="L12" s="283">
        <v>19</v>
      </c>
      <c r="M12" s="281">
        <f t="shared" si="2"/>
        <v>4264.3125</v>
      </c>
      <c r="N12" s="247">
        <f t="shared" si="6"/>
        <v>31339.3125</v>
      </c>
      <c r="O12" s="246" t="e">
        <f t="shared" si="3"/>
        <v>#REF!</v>
      </c>
      <c r="P12" s="246" t="e">
        <f>SUM(U12,Z12,AE12,AJ12,AO12,AT12,AY12,BD12,BI12,BN12,BS12,BX12,CC12,CH12,CM12,CR12,CW12,DB12,DG12,#REF!)</f>
        <v>#REF!</v>
      </c>
      <c r="Q12" s="246" t="e">
        <f>SUM(V12,AA12,AF12,AK12,AP12,AU12,AZ12,BE12,BJ12,BO12,BT12,BY12,CD12,CI12,CN12,CS12,CX12,DC12,DH12,#REF!)</f>
        <v>#REF!</v>
      </c>
      <c r="R12" s="246" t="e">
        <f>SUM(W12,AB12,AG12,AL12,AQ12,AV12,BA12,BF12,BK12,BP12,BU12,BZ12,CE12,CJ12,CO12,CT12,CY12,DD12,DI12,#REF!)</f>
        <v>#REF!</v>
      </c>
      <c r="S12" s="248" t="s">
        <v>1427</v>
      </c>
      <c r="T12" s="249"/>
      <c r="U12" s="246"/>
      <c r="V12" s="246"/>
      <c r="W12" s="246"/>
      <c r="X12" s="250">
        <f t="shared" si="7"/>
        <v>0</v>
      </c>
      <c r="Y12" s="249"/>
      <c r="Z12" s="246"/>
      <c r="AA12" s="246"/>
      <c r="AB12" s="246"/>
      <c r="AC12" s="250">
        <f t="shared" si="4"/>
        <v>0</v>
      </c>
      <c r="AD12" s="249"/>
      <c r="AE12" s="246"/>
      <c r="AF12" s="246"/>
      <c r="AG12" s="246"/>
      <c r="AH12" s="250"/>
      <c r="AI12" s="249"/>
      <c r="AJ12" s="246"/>
      <c r="AK12" s="246"/>
      <c r="AL12" s="284"/>
      <c r="AM12" s="269"/>
      <c r="AN12" s="273"/>
      <c r="AO12" s="273"/>
      <c r="AP12" s="273"/>
      <c r="AQ12" s="273"/>
      <c r="AR12" s="273"/>
      <c r="AS12" s="273"/>
      <c r="AT12" s="273"/>
      <c r="AU12" s="273"/>
      <c r="AV12" s="273"/>
      <c r="AW12" s="273"/>
      <c r="AX12" s="273"/>
      <c r="AY12" s="273"/>
      <c r="AZ12" s="273"/>
      <c r="BA12" s="273"/>
      <c r="BB12" s="273"/>
      <c r="BC12" s="273"/>
      <c r="BD12" s="273"/>
      <c r="BE12" s="273"/>
      <c r="BF12" s="273"/>
      <c r="BG12" s="273"/>
      <c r="BH12" s="273"/>
      <c r="BI12" s="273"/>
      <c r="BJ12" s="273"/>
      <c r="BK12" s="273"/>
      <c r="BL12" s="273"/>
      <c r="BM12" s="273"/>
      <c r="BN12" s="273"/>
      <c r="BO12" s="273"/>
      <c r="BP12" s="273"/>
      <c r="BQ12" s="273"/>
      <c r="BR12" s="273"/>
      <c r="BS12" s="273"/>
      <c r="BT12" s="273"/>
      <c r="BU12" s="273"/>
      <c r="BV12" s="273"/>
      <c r="BW12" s="285"/>
      <c r="BX12" s="273"/>
      <c r="BY12" s="273"/>
      <c r="BZ12" s="273"/>
      <c r="CA12" s="273"/>
      <c r="CB12" s="273"/>
      <c r="CC12" s="273"/>
      <c r="CD12" s="273"/>
      <c r="CE12" s="273"/>
      <c r="CF12" s="273"/>
      <c r="CG12" s="273"/>
      <c r="CH12" s="273"/>
      <c r="CI12" s="273"/>
      <c r="CJ12" s="273"/>
      <c r="CK12" s="273"/>
      <c r="CL12" s="273"/>
      <c r="CM12" s="273"/>
      <c r="CN12" s="273"/>
      <c r="CO12" s="273"/>
      <c r="CP12" s="273"/>
      <c r="CQ12" s="273"/>
      <c r="CR12" s="273"/>
      <c r="CS12" s="273"/>
      <c r="CT12" s="273"/>
      <c r="CU12" s="273"/>
      <c r="CV12" s="273"/>
      <c r="CW12" s="273"/>
      <c r="CX12" s="273"/>
      <c r="CY12" s="273"/>
      <c r="CZ12" s="273"/>
      <c r="DA12" s="273"/>
      <c r="DB12" s="273"/>
      <c r="DC12" s="273"/>
      <c r="DD12" s="273"/>
      <c r="DE12" s="273"/>
      <c r="DF12" s="273"/>
      <c r="DG12" s="273"/>
      <c r="DH12" s="273"/>
      <c r="DI12" s="273"/>
    </row>
    <row r="13" spans="1:113" ht="38.25">
      <c r="A13" s="245">
        <v>8</v>
      </c>
      <c r="B13" s="245" t="s">
        <v>1431</v>
      </c>
      <c r="C13" s="245" t="s">
        <v>1432</v>
      </c>
      <c r="D13" s="245" t="s">
        <v>1433</v>
      </c>
      <c r="E13" s="280">
        <v>21250</v>
      </c>
      <c r="F13" s="286">
        <v>2500</v>
      </c>
      <c r="G13" s="280">
        <f t="shared" si="5"/>
        <v>23750</v>
      </c>
      <c r="H13" s="267">
        <v>20</v>
      </c>
      <c r="I13" s="281">
        <f t="shared" si="0"/>
        <v>187.03125</v>
      </c>
      <c r="J13" s="282">
        <f t="shared" si="1"/>
        <v>1374.53125</v>
      </c>
      <c r="K13" s="288" t="s">
        <v>1434</v>
      </c>
      <c r="L13" s="283">
        <v>19</v>
      </c>
      <c r="M13" s="281">
        <f t="shared" si="2"/>
        <v>3553.59375</v>
      </c>
      <c r="N13" s="247">
        <f t="shared" si="6"/>
        <v>26116.09375</v>
      </c>
      <c r="O13" s="246" t="e">
        <f t="shared" si="3"/>
        <v>#REF!</v>
      </c>
      <c r="P13" s="246" t="e">
        <f>SUM(U13,Z13,AE13,AJ13,AO13,AT13,AY13,BD13,BI13,BN13,BS13,BX13,CC13,CH13,CM13,CR13,CW13,DB13,DG13,#REF!)</f>
        <v>#REF!</v>
      </c>
      <c r="Q13" s="246" t="e">
        <f>SUM(V13,AA13,AF13,AK13,AP13,AU13,AZ13,BE13,BJ13,BO13,BT13,BY13,CD13,CI13,CN13,CS13,CX13,DC13,DH13,#REF!)</f>
        <v>#REF!</v>
      </c>
      <c r="R13" s="246" t="e">
        <f>SUM(W13,AB13,AG13,AL13,AQ13,AV13,BA13,BF13,BK13,BP13,BU13,BZ13,CE13,CJ13,CO13,CT13,CY13,DD13,DI13,#REF!)</f>
        <v>#REF!</v>
      </c>
      <c r="S13" s="248" t="s">
        <v>1435</v>
      </c>
      <c r="T13" s="249"/>
      <c r="U13" s="246"/>
      <c r="V13" s="246"/>
      <c r="W13" s="246"/>
      <c r="X13" s="250">
        <f t="shared" si="7"/>
        <v>0</v>
      </c>
      <c r="Y13" s="249"/>
      <c r="Z13" s="246"/>
      <c r="AA13" s="246"/>
      <c r="AB13" s="246"/>
      <c r="AC13" s="250">
        <f t="shared" si="4"/>
        <v>0</v>
      </c>
      <c r="AD13" s="249"/>
      <c r="AE13" s="246"/>
      <c r="AF13" s="246"/>
      <c r="AG13" s="246"/>
      <c r="AH13" s="250"/>
      <c r="AI13" s="249"/>
      <c r="AJ13" s="246"/>
      <c r="AK13" s="246"/>
      <c r="AL13" s="284"/>
      <c r="AM13" s="269"/>
      <c r="AN13" s="273"/>
      <c r="AO13" s="273"/>
      <c r="AP13" s="273"/>
      <c r="AQ13" s="273"/>
      <c r="AR13" s="273"/>
      <c r="AS13" s="273"/>
      <c r="AT13" s="273"/>
      <c r="AU13" s="273"/>
      <c r="AV13" s="273"/>
      <c r="AW13" s="273"/>
      <c r="AX13" s="273"/>
      <c r="AY13" s="273"/>
      <c r="AZ13" s="273"/>
      <c r="BA13" s="273"/>
      <c r="BB13" s="273"/>
      <c r="BC13" s="273"/>
      <c r="BD13" s="273"/>
      <c r="BE13" s="273"/>
      <c r="BF13" s="273"/>
      <c r="BG13" s="273"/>
      <c r="BH13" s="273"/>
      <c r="BI13" s="273"/>
      <c r="BJ13" s="273"/>
      <c r="BK13" s="273"/>
      <c r="BL13" s="273"/>
      <c r="BM13" s="273"/>
      <c r="BN13" s="273"/>
      <c r="BO13" s="273"/>
      <c r="BP13" s="273"/>
      <c r="BQ13" s="273"/>
      <c r="BR13" s="273"/>
      <c r="BS13" s="273"/>
      <c r="BT13" s="273"/>
      <c r="BU13" s="273"/>
      <c r="BV13" s="273"/>
      <c r="BW13" s="285"/>
      <c r="BX13" s="273"/>
      <c r="BY13" s="273"/>
      <c r="BZ13" s="273"/>
      <c r="CA13" s="273"/>
      <c r="CB13" s="273"/>
      <c r="CC13" s="273"/>
      <c r="CD13" s="273"/>
      <c r="CE13" s="273"/>
      <c r="CF13" s="273"/>
      <c r="CG13" s="273"/>
      <c r="CH13" s="273"/>
      <c r="CI13" s="273"/>
      <c r="CJ13" s="273"/>
      <c r="CK13" s="273"/>
      <c r="CL13" s="273"/>
      <c r="CM13" s="273"/>
      <c r="CN13" s="273"/>
      <c r="CO13" s="273"/>
      <c r="CP13" s="273"/>
      <c r="CQ13" s="273"/>
      <c r="CR13" s="273"/>
      <c r="CS13" s="273"/>
      <c r="CT13" s="273"/>
      <c r="CU13" s="273"/>
      <c r="CV13" s="273"/>
      <c r="CW13" s="273"/>
      <c r="CX13" s="273"/>
      <c r="CY13" s="273"/>
      <c r="CZ13" s="273"/>
      <c r="DA13" s="273"/>
      <c r="DB13" s="273"/>
      <c r="DC13" s="273"/>
      <c r="DD13" s="273"/>
      <c r="DE13" s="273"/>
      <c r="DF13" s="273"/>
      <c r="DG13" s="273"/>
      <c r="DH13" s="273"/>
      <c r="DI13" s="273"/>
    </row>
    <row r="14" spans="1:113">
      <c r="A14" s="244"/>
      <c r="B14" s="245"/>
      <c r="C14" s="245"/>
      <c r="D14" s="245"/>
      <c r="E14" s="246"/>
      <c r="F14" s="246"/>
      <c r="G14" s="280">
        <f>SUM(E14:F14)</f>
        <v>0</v>
      </c>
      <c r="H14" s="267"/>
      <c r="I14" s="281">
        <f t="shared" si="0"/>
        <v>0</v>
      </c>
      <c r="J14" s="282">
        <f t="shared" si="1"/>
        <v>0</v>
      </c>
      <c r="K14" s="246"/>
      <c r="L14" s="283"/>
      <c r="M14" s="281">
        <f t="shared" si="2"/>
        <v>0</v>
      </c>
      <c r="N14" s="247"/>
      <c r="O14" s="246" t="e">
        <f t="shared" si="3"/>
        <v>#REF!</v>
      </c>
      <c r="P14" s="246" t="e">
        <f>SUM(U14,Z14,AE14,AJ14,AO14,AT14,AY14,BD14,BI14,BN14,BS14,BX14,CC14,CH14,CM14,CR14,CW14,DB14,DG14,#REF!)</f>
        <v>#REF!</v>
      </c>
      <c r="Q14" s="246" t="e">
        <f>SUM(V14,AA14,AF14,AK14,AP14,AU14,AZ14,BE14,BJ14,BO14,BT14,BY14,CD14,CI14,CN14,CS14,CX14,DC14,DH14,#REF!)</f>
        <v>#REF!</v>
      </c>
      <c r="R14" s="246" t="e">
        <f>SUM(W14,AB14,AG14,AL14,AQ14,AV14,BA14,BF14,BK14,BP14,BU14,BZ14,CE14,CJ14,CO14,CT14,CY14,DD14,DI14,#REF!)</f>
        <v>#REF!</v>
      </c>
      <c r="S14" s="246"/>
      <c r="T14" s="249"/>
      <c r="U14" s="246"/>
      <c r="V14" s="246"/>
      <c r="W14" s="246"/>
      <c r="X14" s="250">
        <f t="shared" si="7"/>
        <v>0</v>
      </c>
      <c r="Y14" s="249"/>
      <c r="Z14" s="246"/>
      <c r="AA14" s="246"/>
      <c r="AB14" s="246"/>
      <c r="AC14" s="250">
        <f t="shared" si="4"/>
        <v>0</v>
      </c>
      <c r="AD14" s="249"/>
      <c r="AE14" s="246"/>
      <c r="AF14" s="246"/>
      <c r="AG14" s="246"/>
      <c r="AH14" s="250"/>
      <c r="AI14" s="249"/>
      <c r="AJ14" s="246"/>
      <c r="AK14" s="246"/>
      <c r="AL14" s="284"/>
      <c r="AM14" s="269"/>
      <c r="AN14" s="273"/>
      <c r="AO14" s="273"/>
      <c r="AP14" s="273"/>
      <c r="AQ14" s="273"/>
      <c r="AR14" s="273"/>
      <c r="AS14" s="273"/>
      <c r="AT14" s="273"/>
      <c r="AU14" s="273"/>
      <c r="AV14" s="273"/>
      <c r="AW14" s="273"/>
      <c r="AX14" s="273"/>
      <c r="AY14" s="273"/>
      <c r="AZ14" s="273"/>
      <c r="BA14" s="273"/>
      <c r="BB14" s="273"/>
      <c r="BC14" s="273"/>
      <c r="BD14" s="273"/>
      <c r="BE14" s="273"/>
      <c r="BF14" s="273"/>
      <c r="BG14" s="273"/>
      <c r="BH14" s="273"/>
      <c r="BI14" s="273"/>
      <c r="BJ14" s="273"/>
      <c r="BK14" s="273"/>
      <c r="BL14" s="273"/>
      <c r="BM14" s="273"/>
      <c r="BN14" s="273"/>
      <c r="BO14" s="273"/>
      <c r="BP14" s="273"/>
      <c r="BQ14" s="273"/>
      <c r="BR14" s="273"/>
      <c r="BS14" s="273"/>
      <c r="BT14" s="273"/>
      <c r="BU14" s="273"/>
      <c r="BV14" s="273"/>
      <c r="BW14" s="285"/>
      <c r="BX14" s="273"/>
      <c r="BY14" s="273"/>
      <c r="BZ14" s="273"/>
      <c r="CA14" s="273"/>
      <c r="CB14" s="273"/>
      <c r="CC14" s="273"/>
      <c r="CD14" s="273"/>
      <c r="CE14" s="273"/>
      <c r="CF14" s="273"/>
      <c r="CG14" s="273"/>
      <c r="CH14" s="273"/>
      <c r="CI14" s="273"/>
      <c r="CJ14" s="273"/>
      <c r="CK14" s="273"/>
      <c r="CL14" s="273"/>
      <c r="CM14" s="273"/>
      <c r="CN14" s="273"/>
      <c r="CO14" s="273"/>
      <c r="CP14" s="273"/>
      <c r="CQ14" s="273"/>
      <c r="CR14" s="273"/>
      <c r="CS14" s="273"/>
      <c r="CT14" s="273"/>
      <c r="CU14" s="273"/>
      <c r="CV14" s="273"/>
      <c r="CW14" s="273"/>
      <c r="CX14" s="273"/>
      <c r="CY14" s="273"/>
      <c r="CZ14" s="273"/>
      <c r="DA14" s="273"/>
      <c r="DB14" s="273"/>
      <c r="DC14" s="273"/>
      <c r="DD14" s="273"/>
      <c r="DE14" s="273"/>
      <c r="DF14" s="273"/>
      <c r="DG14" s="273"/>
      <c r="DH14" s="273"/>
      <c r="DI14" s="273"/>
    </row>
    <row r="15" spans="1:113">
      <c r="A15" s="276"/>
      <c r="B15" s="277" t="s">
        <v>1334</v>
      </c>
      <c r="C15" s="277"/>
      <c r="D15" s="289"/>
      <c r="E15" s="252">
        <f>SUM(E6:E14)</f>
        <v>246500</v>
      </c>
      <c r="F15" s="252">
        <f>SUM(F6:F14)</f>
        <v>26000</v>
      </c>
      <c r="G15" s="252">
        <f>SUM(G6:G14)</f>
        <v>272500</v>
      </c>
      <c r="H15" s="260"/>
      <c r="I15" s="281">
        <f t="shared" si="0"/>
        <v>2145.9375</v>
      </c>
      <c r="J15" s="290">
        <f t="shared" si="1"/>
        <v>15770.9375</v>
      </c>
      <c r="K15" s="257"/>
      <c r="L15" s="291">
        <f t="shared" ref="L15:BW15" si="8">SUM(L6:L14)</f>
        <v>152</v>
      </c>
      <c r="M15" s="261">
        <f t="shared" si="8"/>
        <v>40772.8125</v>
      </c>
      <c r="N15" s="261">
        <f t="shared" si="8"/>
        <v>299647.8125</v>
      </c>
      <c r="O15" s="252" t="e">
        <f t="shared" si="8"/>
        <v>#REF!</v>
      </c>
      <c r="P15" s="252" t="e">
        <f t="shared" si="8"/>
        <v>#REF!</v>
      </c>
      <c r="Q15" s="252" t="e">
        <f t="shared" si="8"/>
        <v>#REF!</v>
      </c>
      <c r="R15" s="252" t="e">
        <f t="shared" si="8"/>
        <v>#REF!</v>
      </c>
      <c r="S15" s="252">
        <f t="shared" si="8"/>
        <v>0</v>
      </c>
      <c r="T15" s="252">
        <f t="shared" si="8"/>
        <v>0</v>
      </c>
      <c r="U15" s="252">
        <f t="shared" si="8"/>
        <v>5375</v>
      </c>
      <c r="V15" s="252">
        <f t="shared" si="8"/>
        <v>375</v>
      </c>
      <c r="W15" s="252"/>
      <c r="X15" s="252">
        <f t="shared" si="8"/>
        <v>5750</v>
      </c>
      <c r="Y15" s="252">
        <f t="shared" si="8"/>
        <v>0</v>
      </c>
      <c r="Z15" s="252">
        <f t="shared" si="8"/>
        <v>6750</v>
      </c>
      <c r="AA15" s="252">
        <f t="shared" si="8"/>
        <v>0</v>
      </c>
      <c r="AB15" s="252"/>
      <c r="AC15" s="252">
        <f t="shared" si="8"/>
        <v>6750</v>
      </c>
      <c r="AD15" s="252">
        <f t="shared" si="8"/>
        <v>0</v>
      </c>
      <c r="AE15" s="252">
        <f t="shared" si="8"/>
        <v>3000</v>
      </c>
      <c r="AF15" s="252">
        <f t="shared" si="8"/>
        <v>0</v>
      </c>
      <c r="AG15" s="252"/>
      <c r="AH15" s="252">
        <f t="shared" si="8"/>
        <v>3000</v>
      </c>
      <c r="AI15" s="252">
        <f t="shared" si="8"/>
        <v>0</v>
      </c>
      <c r="AJ15" s="252">
        <f t="shared" si="8"/>
        <v>0</v>
      </c>
      <c r="AK15" s="252">
        <f t="shared" si="8"/>
        <v>0</v>
      </c>
      <c r="AL15" s="252"/>
      <c r="AM15" s="252">
        <f t="shared" si="8"/>
        <v>0</v>
      </c>
      <c r="AN15" s="252">
        <f t="shared" si="8"/>
        <v>0</v>
      </c>
      <c r="AO15" s="252">
        <f t="shared" si="8"/>
        <v>0</v>
      </c>
      <c r="AP15" s="252">
        <f t="shared" si="8"/>
        <v>0</v>
      </c>
      <c r="AQ15" s="252"/>
      <c r="AR15" s="252">
        <f t="shared" si="8"/>
        <v>0</v>
      </c>
      <c r="AS15" s="252">
        <f t="shared" si="8"/>
        <v>0</v>
      </c>
      <c r="AT15" s="252">
        <f t="shared" si="8"/>
        <v>0</v>
      </c>
      <c r="AU15" s="252">
        <f t="shared" si="8"/>
        <v>0</v>
      </c>
      <c r="AV15" s="252"/>
      <c r="AW15" s="252">
        <f t="shared" si="8"/>
        <v>0</v>
      </c>
      <c r="AX15" s="252">
        <f t="shared" si="8"/>
        <v>0</v>
      </c>
      <c r="AY15" s="252">
        <f t="shared" si="8"/>
        <v>0</v>
      </c>
      <c r="AZ15" s="252">
        <f t="shared" si="8"/>
        <v>0</v>
      </c>
      <c r="BA15" s="252"/>
      <c r="BB15" s="252">
        <f t="shared" si="8"/>
        <v>0</v>
      </c>
      <c r="BC15" s="252">
        <f t="shared" si="8"/>
        <v>0</v>
      </c>
      <c r="BD15" s="252">
        <f t="shared" si="8"/>
        <v>0</v>
      </c>
      <c r="BE15" s="252">
        <f t="shared" si="8"/>
        <v>0</v>
      </c>
      <c r="BF15" s="252"/>
      <c r="BG15" s="252">
        <f t="shared" si="8"/>
        <v>0</v>
      </c>
      <c r="BH15" s="252">
        <f t="shared" si="8"/>
        <v>0</v>
      </c>
      <c r="BI15" s="252">
        <f t="shared" si="8"/>
        <v>0</v>
      </c>
      <c r="BJ15" s="252">
        <f t="shared" si="8"/>
        <v>0</v>
      </c>
      <c r="BK15" s="252"/>
      <c r="BL15" s="252">
        <f t="shared" si="8"/>
        <v>0</v>
      </c>
      <c r="BM15" s="252">
        <f t="shared" si="8"/>
        <v>0</v>
      </c>
      <c r="BN15" s="252">
        <f t="shared" si="8"/>
        <v>0</v>
      </c>
      <c r="BO15" s="252">
        <f t="shared" si="8"/>
        <v>0</v>
      </c>
      <c r="BP15" s="252"/>
      <c r="BQ15" s="252">
        <f t="shared" si="8"/>
        <v>0</v>
      </c>
      <c r="BR15" s="252">
        <f t="shared" si="8"/>
        <v>0</v>
      </c>
      <c r="BS15" s="252">
        <f t="shared" si="8"/>
        <v>0</v>
      </c>
      <c r="BT15" s="252">
        <f t="shared" si="8"/>
        <v>0</v>
      </c>
      <c r="BU15" s="252"/>
      <c r="BV15" s="252">
        <f t="shared" si="8"/>
        <v>0</v>
      </c>
      <c r="BW15" s="292">
        <f t="shared" si="8"/>
        <v>0</v>
      </c>
      <c r="BX15" s="252">
        <f t="shared" ref="BX15:DH15" si="9">SUM(BX6:BX14)</f>
        <v>0</v>
      </c>
      <c r="BY15" s="252">
        <f t="shared" si="9"/>
        <v>0</v>
      </c>
      <c r="BZ15" s="252"/>
      <c r="CA15" s="252">
        <f t="shared" si="9"/>
        <v>0</v>
      </c>
      <c r="CB15" s="252">
        <f t="shared" si="9"/>
        <v>0</v>
      </c>
      <c r="CC15" s="252">
        <f t="shared" si="9"/>
        <v>0</v>
      </c>
      <c r="CD15" s="252">
        <f t="shared" si="9"/>
        <v>0</v>
      </c>
      <c r="CE15" s="252"/>
      <c r="CF15" s="252">
        <f t="shared" si="9"/>
        <v>0</v>
      </c>
      <c r="CG15" s="252">
        <f t="shared" si="9"/>
        <v>0</v>
      </c>
      <c r="CH15" s="252">
        <f t="shared" si="9"/>
        <v>0</v>
      </c>
      <c r="CI15" s="252">
        <f t="shared" si="9"/>
        <v>0</v>
      </c>
      <c r="CJ15" s="252"/>
      <c r="CK15" s="252">
        <f t="shared" si="9"/>
        <v>0</v>
      </c>
      <c r="CL15" s="252">
        <f t="shared" si="9"/>
        <v>0</v>
      </c>
      <c r="CM15" s="252">
        <f t="shared" si="9"/>
        <v>0</v>
      </c>
      <c r="CN15" s="252">
        <f t="shared" si="9"/>
        <v>0</v>
      </c>
      <c r="CO15" s="252"/>
      <c r="CP15" s="252">
        <f t="shared" si="9"/>
        <v>0</v>
      </c>
      <c r="CQ15" s="252">
        <f t="shared" si="9"/>
        <v>0</v>
      </c>
      <c r="CR15" s="252">
        <f t="shared" si="9"/>
        <v>0</v>
      </c>
      <c r="CS15" s="252">
        <f t="shared" si="9"/>
        <v>0</v>
      </c>
      <c r="CT15" s="252"/>
      <c r="CU15" s="252">
        <f t="shared" si="9"/>
        <v>0</v>
      </c>
      <c r="CV15" s="252">
        <f t="shared" si="9"/>
        <v>0</v>
      </c>
      <c r="CW15" s="252">
        <f t="shared" si="9"/>
        <v>0</v>
      </c>
      <c r="CX15" s="252">
        <f t="shared" si="9"/>
        <v>0</v>
      </c>
      <c r="CY15" s="252"/>
      <c r="CZ15" s="252">
        <f t="shared" si="9"/>
        <v>0</v>
      </c>
      <c r="DA15" s="252">
        <f t="shared" si="9"/>
        <v>0</v>
      </c>
      <c r="DB15" s="252">
        <f t="shared" si="9"/>
        <v>0</v>
      </c>
      <c r="DC15" s="252">
        <f t="shared" si="9"/>
        <v>0</v>
      </c>
      <c r="DD15" s="252"/>
      <c r="DE15" s="252">
        <f t="shared" si="9"/>
        <v>0</v>
      </c>
      <c r="DF15" s="252">
        <f t="shared" si="9"/>
        <v>0</v>
      </c>
      <c r="DG15" s="252">
        <f t="shared" si="9"/>
        <v>0</v>
      </c>
      <c r="DH15" s="252">
        <f t="shared" si="9"/>
        <v>0</v>
      </c>
      <c r="DI15" s="252"/>
    </row>
  </sheetData>
  <mergeCells count="39">
    <mergeCell ref="A1:I1"/>
    <mergeCell ref="CT1:DH1"/>
    <mergeCell ref="A2:I2"/>
    <mergeCell ref="A3:A5"/>
    <mergeCell ref="B3:B5"/>
    <mergeCell ref="C3:C5"/>
    <mergeCell ref="D3:D5"/>
    <mergeCell ref="E3:E5"/>
    <mergeCell ref="F3:F5"/>
    <mergeCell ref="H3:H5"/>
    <mergeCell ref="AH4:AK4"/>
    <mergeCell ref="I3:I5"/>
    <mergeCell ref="J3:J5"/>
    <mergeCell ref="K3:K5"/>
    <mergeCell ref="L3:L5"/>
    <mergeCell ref="M3:O4"/>
    <mergeCell ref="P3:P5"/>
    <mergeCell ref="Q3:AG3"/>
    <mergeCell ref="Q4:U4"/>
    <mergeCell ref="V4:Y4"/>
    <mergeCell ref="Z4:AC4"/>
    <mergeCell ref="AD4:AG4"/>
    <mergeCell ref="CD4:CG4"/>
    <mergeCell ref="AL4:AO4"/>
    <mergeCell ref="AP4:AS4"/>
    <mergeCell ref="AT4:AW4"/>
    <mergeCell ref="AX4:BA4"/>
    <mergeCell ref="BB4:BE4"/>
    <mergeCell ref="BF4:BI4"/>
    <mergeCell ref="BJ4:BM4"/>
    <mergeCell ref="BN4:BQ4"/>
    <mergeCell ref="BR4:BU4"/>
    <mergeCell ref="BV4:BY4"/>
    <mergeCell ref="BZ4:CC4"/>
    <mergeCell ref="CH4:CK4"/>
    <mergeCell ref="CL4:CO4"/>
    <mergeCell ref="CP4:CS4"/>
    <mergeCell ref="CT4:CW4"/>
    <mergeCell ref="CX4:DI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I10"/>
  <sheetViews>
    <sheetView workbookViewId="0">
      <selection activeCell="G10" sqref="G10"/>
    </sheetView>
  </sheetViews>
  <sheetFormatPr defaultRowHeight="15"/>
  <sheetData>
    <row r="1" spans="1:113" ht="26.25">
      <c r="A1" s="394" t="s">
        <v>1296</v>
      </c>
      <c r="B1" s="394"/>
      <c r="C1" s="394"/>
      <c r="D1" s="394"/>
      <c r="E1" s="394"/>
      <c r="F1" s="394"/>
      <c r="G1" s="394"/>
      <c r="H1" s="394"/>
      <c r="I1" s="394"/>
      <c r="J1" s="217"/>
      <c r="K1" s="217"/>
      <c r="L1" s="218"/>
      <c r="M1" s="217"/>
      <c r="N1" s="217"/>
      <c r="O1" s="217"/>
      <c r="P1" s="217"/>
      <c r="Q1" s="219"/>
      <c r="R1" s="219"/>
      <c r="S1" s="219"/>
      <c r="T1" s="219"/>
      <c r="U1" s="219"/>
      <c r="V1" s="219"/>
      <c r="W1" s="219"/>
      <c r="X1" s="219"/>
      <c r="Y1" s="219"/>
      <c r="Z1" s="220"/>
      <c r="AA1" s="219"/>
      <c r="AB1" s="219"/>
      <c r="AC1" s="219"/>
      <c r="AD1" s="219"/>
      <c r="AE1" s="219"/>
      <c r="AF1" s="219"/>
      <c r="AG1" s="219"/>
      <c r="AH1" s="221"/>
      <c r="AI1" s="221"/>
      <c r="AJ1" s="221"/>
      <c r="AK1" s="221"/>
      <c r="AL1" s="221"/>
      <c r="AM1" s="221"/>
      <c r="AN1" s="221"/>
      <c r="AO1" s="221"/>
      <c r="AP1" s="221"/>
      <c r="AQ1" s="221"/>
      <c r="AR1" s="221"/>
      <c r="AS1" s="221"/>
      <c r="AT1" s="221"/>
      <c r="AU1" s="221"/>
      <c r="AV1" s="221"/>
      <c r="AW1" s="221"/>
      <c r="AX1" s="221"/>
      <c r="AY1" s="221"/>
      <c r="AZ1" s="221"/>
      <c r="BA1" s="221"/>
      <c r="BB1" s="221"/>
      <c r="BC1" s="221"/>
      <c r="BD1" s="221"/>
      <c r="BE1" s="221"/>
      <c r="BF1" s="221"/>
      <c r="BG1" s="221"/>
      <c r="BH1" s="221"/>
      <c r="BI1" s="221"/>
      <c r="BJ1" s="221"/>
      <c r="BK1" s="221"/>
      <c r="BL1" s="221"/>
      <c r="BM1" s="221"/>
      <c r="BN1" s="221"/>
      <c r="BO1" s="221"/>
      <c r="BP1" s="221"/>
      <c r="BQ1" s="221"/>
      <c r="BR1" s="221"/>
      <c r="BS1" s="221"/>
      <c r="BT1" s="221"/>
      <c r="BU1" s="221"/>
      <c r="BV1" s="221"/>
      <c r="BW1" s="221"/>
      <c r="BX1" s="221"/>
      <c r="BY1" s="221"/>
      <c r="BZ1" s="221"/>
      <c r="CA1" s="221"/>
      <c r="CB1" s="221"/>
      <c r="CC1" s="221"/>
      <c r="CD1" s="221"/>
      <c r="CE1" s="221"/>
      <c r="CF1" s="221"/>
      <c r="CG1" s="221"/>
      <c r="CH1" s="221"/>
      <c r="CI1" s="221"/>
      <c r="CJ1" s="221"/>
      <c r="CK1" s="221"/>
      <c r="CL1" s="221"/>
      <c r="CM1" s="221"/>
      <c r="CN1" s="221"/>
      <c r="CO1" s="221"/>
      <c r="CP1" s="221"/>
      <c r="CQ1" s="221"/>
      <c r="CR1" s="221"/>
      <c r="CS1" s="221"/>
      <c r="CT1" s="395" t="s">
        <v>1297</v>
      </c>
      <c r="CU1" s="396"/>
      <c r="CV1" s="394"/>
      <c r="CW1" s="394"/>
      <c r="CX1" s="394"/>
      <c r="CY1" s="394"/>
      <c r="CZ1" s="394"/>
      <c r="DA1" s="394"/>
      <c r="DB1" s="394"/>
      <c r="DC1" s="394"/>
      <c r="DD1" s="394"/>
      <c r="DE1" s="394"/>
      <c r="DF1" s="394"/>
      <c r="DG1" s="394"/>
      <c r="DH1" s="394"/>
      <c r="DI1" s="221"/>
    </row>
    <row r="2" spans="1:113" ht="19.5" thickBot="1">
      <c r="A2" s="397" t="s">
        <v>1298</v>
      </c>
      <c r="B2" s="397"/>
      <c r="C2" s="397"/>
      <c r="D2" s="397"/>
      <c r="E2" s="397"/>
      <c r="F2" s="397"/>
      <c r="G2" s="397"/>
      <c r="H2" s="397"/>
      <c r="I2" s="397"/>
      <c r="J2" s="222"/>
      <c r="K2" s="222"/>
      <c r="L2" s="223"/>
      <c r="M2" s="222"/>
      <c r="N2" s="222"/>
      <c r="O2" s="222"/>
      <c r="P2" s="222"/>
      <c r="Q2" s="224"/>
      <c r="R2" s="224"/>
      <c r="S2" s="224"/>
      <c r="T2" s="224"/>
      <c r="U2" s="224"/>
      <c r="V2" s="224"/>
      <c r="W2" s="224"/>
      <c r="X2" s="224"/>
      <c r="Y2" s="224"/>
      <c r="Z2" s="225"/>
      <c r="AA2" s="224"/>
      <c r="AB2" s="224"/>
      <c r="AC2" s="224"/>
      <c r="AD2" s="224"/>
      <c r="AE2" s="224"/>
      <c r="AF2" s="224"/>
      <c r="AG2" s="224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6"/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  <c r="BE2" s="226"/>
      <c r="BF2" s="226"/>
      <c r="BG2" s="226"/>
      <c r="BH2" s="226"/>
      <c r="BI2" s="226"/>
      <c r="BJ2" s="226"/>
      <c r="BK2" s="226"/>
      <c r="BL2" s="226"/>
      <c r="BM2" s="226"/>
      <c r="BN2" s="226"/>
      <c r="BO2" s="226"/>
      <c r="BP2" s="226"/>
      <c r="BQ2" s="226"/>
      <c r="BR2" s="226"/>
      <c r="BS2" s="226"/>
      <c r="BT2" s="226"/>
      <c r="BU2" s="226"/>
      <c r="BV2" s="226"/>
      <c r="BW2" s="226"/>
      <c r="BX2" s="226"/>
      <c r="BY2" s="226"/>
      <c r="BZ2" s="226"/>
      <c r="CA2" s="226"/>
      <c r="CB2" s="226"/>
      <c r="CC2" s="226"/>
      <c r="CD2" s="226"/>
      <c r="CE2" s="226"/>
      <c r="CF2" s="226"/>
      <c r="CG2" s="226"/>
      <c r="CH2" s="226"/>
      <c r="CI2" s="226"/>
      <c r="CJ2" s="226"/>
      <c r="CK2" s="226"/>
      <c r="CL2" s="226"/>
      <c r="CM2" s="226"/>
      <c r="CN2" s="226"/>
      <c r="CO2" s="226"/>
      <c r="CP2" s="226"/>
      <c r="CQ2" s="226"/>
      <c r="CR2" s="226"/>
      <c r="CS2" s="226"/>
      <c r="CT2" s="227"/>
      <c r="CU2" s="227"/>
      <c r="CV2" s="226"/>
      <c r="CW2" s="226"/>
      <c r="CX2" s="228" t="s">
        <v>1299</v>
      </c>
      <c r="CY2" s="228"/>
      <c r="CZ2" s="221"/>
      <c r="DA2" s="221"/>
      <c r="DB2" s="226"/>
      <c r="DC2" s="226"/>
      <c r="DD2" s="226"/>
      <c r="DE2" s="226"/>
      <c r="DF2" s="226"/>
      <c r="DG2" s="226"/>
      <c r="DH2" s="226"/>
      <c r="DI2" s="226"/>
    </row>
    <row r="3" spans="1:113" ht="16.5" thickBot="1">
      <c r="A3" s="398" t="s">
        <v>1300</v>
      </c>
      <c r="B3" s="389" t="s">
        <v>1301</v>
      </c>
      <c r="C3" s="389" t="s">
        <v>1302</v>
      </c>
      <c r="D3" s="400" t="s">
        <v>1303</v>
      </c>
      <c r="E3" s="400" t="s">
        <v>1304</v>
      </c>
      <c r="F3" s="400" t="s">
        <v>1305</v>
      </c>
      <c r="G3" s="229"/>
      <c r="H3" s="402" t="s">
        <v>1306</v>
      </c>
      <c r="I3" s="400" t="s">
        <v>1307</v>
      </c>
      <c r="J3" s="389" t="s">
        <v>1308</v>
      </c>
      <c r="K3" s="389" t="s">
        <v>1309</v>
      </c>
      <c r="L3" s="405" t="s">
        <v>1310</v>
      </c>
      <c r="M3" s="408" t="s">
        <v>1311</v>
      </c>
      <c r="N3" s="409"/>
      <c r="O3" s="410"/>
      <c r="P3" s="389" t="s">
        <v>1312</v>
      </c>
      <c r="Q3" s="392" t="s">
        <v>1313</v>
      </c>
      <c r="R3" s="392"/>
      <c r="S3" s="392"/>
      <c r="T3" s="392"/>
      <c r="U3" s="392"/>
      <c r="V3" s="392"/>
      <c r="W3" s="392"/>
      <c r="X3" s="392"/>
      <c r="Y3" s="392"/>
      <c r="Z3" s="392"/>
      <c r="AA3" s="392"/>
      <c r="AB3" s="392"/>
      <c r="AC3" s="392"/>
      <c r="AD3" s="392"/>
      <c r="AE3" s="392"/>
      <c r="AF3" s="392"/>
      <c r="AG3" s="393"/>
      <c r="AH3" s="221"/>
      <c r="AI3" s="221"/>
      <c r="AJ3" s="221"/>
      <c r="AK3" s="221"/>
      <c r="AL3" s="221"/>
      <c r="AM3" s="221"/>
      <c r="AN3" s="221"/>
      <c r="AO3" s="221"/>
      <c r="AP3" s="221"/>
      <c r="AQ3" s="221"/>
      <c r="AR3" s="221"/>
      <c r="AS3" s="221"/>
      <c r="AT3" s="221"/>
      <c r="AU3" s="221"/>
      <c r="AV3" s="221"/>
      <c r="AW3" s="221"/>
      <c r="AX3" s="221"/>
      <c r="AY3" s="221"/>
      <c r="AZ3" s="221"/>
      <c r="BA3" s="221"/>
      <c r="BB3" s="221"/>
      <c r="BC3" s="221"/>
      <c r="BD3" s="221"/>
      <c r="BE3" s="221"/>
      <c r="BF3" s="221"/>
      <c r="BG3" s="221"/>
      <c r="BH3" s="221"/>
      <c r="BI3" s="221"/>
      <c r="BJ3" s="221"/>
      <c r="BK3" s="221"/>
      <c r="BL3" s="221"/>
      <c r="BM3" s="221"/>
      <c r="BN3" s="221"/>
      <c r="BO3" s="221"/>
      <c r="BP3" s="221"/>
      <c r="BQ3" s="221"/>
      <c r="BR3" s="221"/>
      <c r="BS3" s="221"/>
      <c r="BT3" s="221"/>
      <c r="BU3" s="221"/>
      <c r="BV3" s="221"/>
      <c r="BW3" s="221"/>
      <c r="BX3" s="221"/>
      <c r="BY3" s="221"/>
      <c r="BZ3" s="221"/>
      <c r="CA3" s="221"/>
      <c r="CB3" s="221"/>
      <c r="CC3" s="221"/>
      <c r="CD3" s="221"/>
      <c r="CE3" s="221"/>
      <c r="CF3" s="221"/>
      <c r="CG3" s="221"/>
      <c r="CH3" s="221"/>
      <c r="CI3" s="221"/>
      <c r="CJ3" s="221"/>
      <c r="CK3" s="221"/>
      <c r="CL3" s="221"/>
      <c r="CM3" s="221"/>
      <c r="CN3" s="221"/>
      <c r="CO3" s="221"/>
      <c r="CP3" s="221"/>
      <c r="CQ3" s="221"/>
      <c r="CR3" s="221"/>
      <c r="CS3" s="221"/>
      <c r="CT3" s="230"/>
      <c r="CU3" s="230"/>
    </row>
    <row r="4" spans="1:113" ht="15.75" thickBot="1">
      <c r="A4" s="399"/>
      <c r="B4" s="390"/>
      <c r="C4" s="390"/>
      <c r="D4" s="401"/>
      <c r="E4" s="401"/>
      <c r="F4" s="401"/>
      <c r="G4" s="231"/>
      <c r="H4" s="403"/>
      <c r="I4" s="401"/>
      <c r="J4" s="390"/>
      <c r="K4" s="390"/>
      <c r="L4" s="406"/>
      <c r="M4" s="411"/>
      <c r="N4" s="412"/>
      <c r="O4" s="413"/>
      <c r="P4" s="390"/>
      <c r="Q4" s="382" t="s">
        <v>1314</v>
      </c>
      <c r="R4" s="382"/>
      <c r="S4" s="382"/>
      <c r="T4" s="382"/>
      <c r="U4" s="382"/>
      <c r="V4" s="382" t="s">
        <v>1315</v>
      </c>
      <c r="W4" s="382"/>
      <c r="X4" s="382"/>
      <c r="Y4" s="382"/>
      <c r="Z4" s="382" t="s">
        <v>1132</v>
      </c>
      <c r="AA4" s="382"/>
      <c r="AB4" s="382"/>
      <c r="AC4" s="382"/>
      <c r="AD4" s="382" t="s">
        <v>1094</v>
      </c>
      <c r="AE4" s="382"/>
      <c r="AF4" s="382"/>
      <c r="AG4" s="383"/>
      <c r="AH4" s="382" t="s">
        <v>1316</v>
      </c>
      <c r="AI4" s="382"/>
      <c r="AJ4" s="382"/>
      <c r="AK4" s="383"/>
      <c r="AL4" s="382" t="s">
        <v>1317</v>
      </c>
      <c r="AM4" s="382"/>
      <c r="AN4" s="382"/>
      <c r="AO4" s="383"/>
      <c r="AP4" s="382" t="s">
        <v>1318</v>
      </c>
      <c r="AQ4" s="382"/>
      <c r="AR4" s="382"/>
      <c r="AS4" s="383"/>
      <c r="AT4" s="382" t="s">
        <v>1319</v>
      </c>
      <c r="AU4" s="382"/>
      <c r="AV4" s="382"/>
      <c r="AW4" s="383"/>
      <c r="AX4" s="382" t="s">
        <v>1320</v>
      </c>
      <c r="AY4" s="382"/>
      <c r="AZ4" s="382"/>
      <c r="BA4" s="383"/>
      <c r="BB4" s="382" t="s">
        <v>1321</v>
      </c>
      <c r="BC4" s="382"/>
      <c r="BD4" s="382"/>
      <c r="BE4" s="383"/>
      <c r="BF4" s="382" t="s">
        <v>1322</v>
      </c>
      <c r="BG4" s="382"/>
      <c r="BH4" s="382"/>
      <c r="BI4" s="383"/>
      <c r="BJ4" s="382" t="s">
        <v>1323</v>
      </c>
      <c r="BK4" s="382"/>
      <c r="BL4" s="382"/>
      <c r="BM4" s="383"/>
      <c r="BN4" s="382" t="s">
        <v>1324</v>
      </c>
      <c r="BO4" s="382"/>
      <c r="BP4" s="382"/>
      <c r="BQ4" s="383"/>
      <c r="BR4" s="382" t="s">
        <v>1325</v>
      </c>
      <c r="BS4" s="382"/>
      <c r="BT4" s="382"/>
      <c r="BU4" s="383"/>
      <c r="BV4" s="382" t="s">
        <v>1326</v>
      </c>
      <c r="BW4" s="382"/>
      <c r="BX4" s="382"/>
      <c r="BY4" s="383"/>
      <c r="BZ4" s="382" t="s">
        <v>1327</v>
      </c>
      <c r="CA4" s="382"/>
      <c r="CB4" s="382"/>
      <c r="CC4" s="383"/>
      <c r="CD4" s="382" t="s">
        <v>1328</v>
      </c>
      <c r="CE4" s="382"/>
      <c r="CF4" s="382"/>
      <c r="CG4" s="383"/>
      <c r="CH4" s="382" t="s">
        <v>1329</v>
      </c>
      <c r="CI4" s="382"/>
      <c r="CJ4" s="382"/>
      <c r="CK4" s="383"/>
      <c r="CL4" s="382" t="s">
        <v>1330</v>
      </c>
      <c r="CM4" s="382"/>
      <c r="CN4" s="382"/>
      <c r="CO4" s="383"/>
      <c r="CP4" s="382" t="s">
        <v>1331</v>
      </c>
      <c r="CQ4" s="382"/>
      <c r="CR4" s="382"/>
      <c r="CS4" s="383"/>
      <c r="CT4" s="384" t="s">
        <v>1332</v>
      </c>
      <c r="CU4" s="385"/>
      <c r="CV4" s="385"/>
      <c r="CW4" s="386"/>
      <c r="CX4" s="387" t="s">
        <v>1333</v>
      </c>
      <c r="CY4" s="385"/>
      <c r="CZ4" s="385"/>
      <c r="DA4" s="385"/>
      <c r="DB4" s="385"/>
      <c r="DC4" s="385"/>
      <c r="DD4" s="385"/>
      <c r="DE4" s="385"/>
      <c r="DF4" s="385"/>
      <c r="DG4" s="385"/>
      <c r="DH4" s="385"/>
      <c r="DI4" s="388"/>
    </row>
    <row r="5" spans="1:113">
      <c r="A5" s="399"/>
      <c r="B5" s="391"/>
      <c r="C5" s="391"/>
      <c r="D5" s="401"/>
      <c r="E5" s="401"/>
      <c r="F5" s="401"/>
      <c r="G5" s="232"/>
      <c r="H5" s="404"/>
      <c r="I5" s="401"/>
      <c r="J5" s="391"/>
      <c r="K5" s="391"/>
      <c r="L5" s="407"/>
      <c r="M5" s="233" t="s">
        <v>1334</v>
      </c>
      <c r="N5" s="234" t="s">
        <v>1335</v>
      </c>
      <c r="O5" s="234" t="s">
        <v>1336</v>
      </c>
      <c r="P5" s="391"/>
      <c r="Q5" s="235" t="s">
        <v>1337</v>
      </c>
      <c r="R5" s="235" t="s">
        <v>1338</v>
      </c>
      <c r="S5" s="236" t="s">
        <v>1335</v>
      </c>
      <c r="T5" s="236" t="s">
        <v>1336</v>
      </c>
      <c r="U5" s="234" t="s">
        <v>1334</v>
      </c>
      <c r="V5" s="235" t="s">
        <v>1338</v>
      </c>
      <c r="W5" s="236" t="s">
        <v>1339</v>
      </c>
      <c r="X5" s="236" t="s">
        <v>1336</v>
      </c>
      <c r="Y5" s="234" t="s">
        <v>1334</v>
      </c>
      <c r="Z5" s="235" t="s">
        <v>1338</v>
      </c>
      <c r="AA5" s="236" t="s">
        <v>1339</v>
      </c>
      <c r="AB5" s="236" t="s">
        <v>1336</v>
      </c>
      <c r="AC5" s="234" t="s">
        <v>1334</v>
      </c>
      <c r="AD5" s="235" t="s">
        <v>1338</v>
      </c>
      <c r="AE5" s="236" t="s">
        <v>1339</v>
      </c>
      <c r="AF5" s="236" t="s">
        <v>1336</v>
      </c>
      <c r="AG5" s="237" t="s">
        <v>1334</v>
      </c>
      <c r="AH5" s="235" t="s">
        <v>1338</v>
      </c>
      <c r="AI5" s="236" t="s">
        <v>1339</v>
      </c>
      <c r="AJ5" s="236" t="s">
        <v>1336</v>
      </c>
      <c r="AK5" s="237" t="s">
        <v>1334</v>
      </c>
      <c r="AL5" s="235" t="s">
        <v>1338</v>
      </c>
      <c r="AM5" s="236" t="s">
        <v>1339</v>
      </c>
      <c r="AN5" s="236" t="s">
        <v>1336</v>
      </c>
      <c r="AO5" s="237" t="s">
        <v>1334</v>
      </c>
      <c r="AP5" s="235" t="s">
        <v>1338</v>
      </c>
      <c r="AQ5" s="236" t="s">
        <v>1339</v>
      </c>
      <c r="AR5" s="236" t="s">
        <v>1336</v>
      </c>
      <c r="AS5" s="237" t="s">
        <v>1334</v>
      </c>
      <c r="AT5" s="235" t="s">
        <v>1338</v>
      </c>
      <c r="AU5" s="236" t="s">
        <v>1339</v>
      </c>
      <c r="AV5" s="236" t="s">
        <v>1336</v>
      </c>
      <c r="AW5" s="237" t="s">
        <v>1334</v>
      </c>
      <c r="AX5" s="235" t="s">
        <v>1338</v>
      </c>
      <c r="AY5" s="236" t="s">
        <v>1339</v>
      </c>
      <c r="AZ5" s="236" t="s">
        <v>1336</v>
      </c>
      <c r="BA5" s="237" t="s">
        <v>1334</v>
      </c>
      <c r="BB5" s="235" t="s">
        <v>1338</v>
      </c>
      <c r="BC5" s="236" t="s">
        <v>1339</v>
      </c>
      <c r="BD5" s="236" t="s">
        <v>1336</v>
      </c>
      <c r="BE5" s="237" t="s">
        <v>1334</v>
      </c>
      <c r="BF5" s="235" t="s">
        <v>1338</v>
      </c>
      <c r="BG5" s="236" t="s">
        <v>1339</v>
      </c>
      <c r="BH5" s="236" t="s">
        <v>1336</v>
      </c>
      <c r="BI5" s="237" t="s">
        <v>1334</v>
      </c>
      <c r="BJ5" s="235" t="s">
        <v>1338</v>
      </c>
      <c r="BK5" s="236" t="s">
        <v>1339</v>
      </c>
      <c r="BL5" s="236" t="s">
        <v>1336</v>
      </c>
      <c r="BM5" s="237" t="s">
        <v>1334</v>
      </c>
      <c r="BN5" s="235" t="s">
        <v>1338</v>
      </c>
      <c r="BO5" s="236" t="s">
        <v>1339</v>
      </c>
      <c r="BP5" s="236" t="s">
        <v>1336</v>
      </c>
      <c r="BQ5" s="237" t="s">
        <v>1334</v>
      </c>
      <c r="BR5" s="235" t="s">
        <v>1338</v>
      </c>
      <c r="BS5" s="236" t="s">
        <v>1339</v>
      </c>
      <c r="BT5" s="236" t="s">
        <v>1336</v>
      </c>
      <c r="BU5" s="237" t="s">
        <v>1334</v>
      </c>
      <c r="BV5" s="235" t="s">
        <v>1338</v>
      </c>
      <c r="BW5" s="236" t="s">
        <v>1339</v>
      </c>
      <c r="BX5" s="236" t="s">
        <v>1336</v>
      </c>
      <c r="BY5" s="237" t="s">
        <v>1334</v>
      </c>
      <c r="BZ5" s="235" t="s">
        <v>1338</v>
      </c>
      <c r="CA5" s="236" t="s">
        <v>1339</v>
      </c>
      <c r="CB5" s="236" t="s">
        <v>1336</v>
      </c>
      <c r="CC5" s="237" t="s">
        <v>1334</v>
      </c>
      <c r="CD5" s="235" t="s">
        <v>1338</v>
      </c>
      <c r="CE5" s="236" t="s">
        <v>1339</v>
      </c>
      <c r="CF5" s="236" t="s">
        <v>1336</v>
      </c>
      <c r="CG5" s="237" t="s">
        <v>1334</v>
      </c>
      <c r="CH5" s="235" t="s">
        <v>1338</v>
      </c>
      <c r="CI5" s="236" t="s">
        <v>1339</v>
      </c>
      <c r="CJ5" s="236" t="s">
        <v>1336</v>
      </c>
      <c r="CK5" s="237" t="s">
        <v>1334</v>
      </c>
      <c r="CL5" s="235" t="s">
        <v>1338</v>
      </c>
      <c r="CM5" s="236" t="s">
        <v>1339</v>
      </c>
      <c r="CN5" s="236" t="s">
        <v>1336</v>
      </c>
      <c r="CO5" s="237" t="s">
        <v>1334</v>
      </c>
      <c r="CP5" s="235" t="s">
        <v>1338</v>
      </c>
      <c r="CQ5" s="236" t="s">
        <v>1339</v>
      </c>
      <c r="CR5" s="236" t="s">
        <v>1336</v>
      </c>
      <c r="CS5" s="238" t="s">
        <v>1334</v>
      </c>
      <c r="CT5" s="239" t="s">
        <v>33</v>
      </c>
      <c r="CU5" s="240" t="s">
        <v>1340</v>
      </c>
      <c r="CV5" s="241" t="s">
        <v>85</v>
      </c>
      <c r="CW5" s="241" t="s">
        <v>1340</v>
      </c>
      <c r="CX5" s="242" t="s">
        <v>1341</v>
      </c>
      <c r="CY5" s="241" t="s">
        <v>1340</v>
      </c>
      <c r="CZ5" s="242" t="s">
        <v>1342</v>
      </c>
      <c r="DA5" s="241" t="s">
        <v>1340</v>
      </c>
      <c r="DB5" s="242" t="s">
        <v>1343</v>
      </c>
      <c r="DC5" s="241" t="s">
        <v>1340</v>
      </c>
      <c r="DD5" s="242" t="s">
        <v>1344</v>
      </c>
      <c r="DE5" s="241" t="s">
        <v>1340</v>
      </c>
      <c r="DF5" s="242" t="s">
        <v>1345</v>
      </c>
      <c r="DG5" s="241" t="s">
        <v>1340</v>
      </c>
      <c r="DH5" s="242" t="s">
        <v>1346</v>
      </c>
      <c r="DI5" s="243" t="s">
        <v>1340</v>
      </c>
    </row>
    <row r="6" spans="1:113" ht="38.25">
      <c r="A6" s="232">
        <v>1</v>
      </c>
      <c r="B6" s="293" t="s">
        <v>1436</v>
      </c>
      <c r="C6" s="293" t="s">
        <v>1437</v>
      </c>
      <c r="D6" s="293" t="s">
        <v>1438</v>
      </c>
      <c r="E6" s="294">
        <v>34000</v>
      </c>
      <c r="F6" s="288">
        <v>4000</v>
      </c>
      <c r="G6" s="295">
        <f>SUM(E6:F6)</f>
        <v>38000</v>
      </c>
      <c r="H6" s="246">
        <v>20</v>
      </c>
      <c r="I6" s="247">
        <f t="shared" ref="I6:I10" si="0">SUM(J6-G6/20)</f>
        <v>299.25</v>
      </c>
      <c r="J6" s="247">
        <f t="shared" ref="J6:J10" si="1">SUM((G6*6*21)/(8*20*100))+(G6/20)</f>
        <v>2199.25</v>
      </c>
      <c r="K6" s="296" t="s">
        <v>1439</v>
      </c>
      <c r="L6" s="283">
        <v>18</v>
      </c>
      <c r="M6" s="297">
        <f t="shared" ref="M6:M9" si="2">SUM(L6*I6)</f>
        <v>5386.5</v>
      </c>
      <c r="N6" s="247">
        <f>SUM(L6*J6)</f>
        <v>39586.5</v>
      </c>
      <c r="O6" s="246" t="e">
        <f>SUM(P6:Q6)</f>
        <v>#REF!</v>
      </c>
      <c r="P6" s="246" t="e">
        <f>SUM(U6,Z6,AE6,AJ6,AO6,AT6,AY6,BD6,BI6,BN6,BS6,BX6,CC6,CH6,CM6,CR6,CW6,DB6,DG6,#REF!)</f>
        <v>#REF!</v>
      </c>
      <c r="Q6" s="246" t="e">
        <f>SUM(V6,AA6,AF6,AK6,AP6,AU6,AZ6,BE6,BJ6,BO6,BT6,BY6,CD6,CI6,CN6,CS6,CX6,DC6,DH6,#REF!)</f>
        <v>#REF!</v>
      </c>
      <c r="R6" s="246" t="e">
        <f>SUM(W6,AB6,AG6,AL6,AQ6,AV6,BA6,BF6,BK6,BP6,BU6,BZ6,CE6,CJ6,CO6,CT6,CY6,DD6,DI6,#REF!)</f>
        <v>#REF!</v>
      </c>
      <c r="S6" s="248" t="s">
        <v>1440</v>
      </c>
      <c r="T6" s="249"/>
      <c r="U6" s="246"/>
      <c r="V6" s="246"/>
      <c r="W6" s="246"/>
      <c r="X6" s="250">
        <f>SUM(U6:V6)</f>
        <v>0</v>
      </c>
      <c r="Y6" s="249"/>
      <c r="Z6" s="246"/>
      <c r="AA6" s="246"/>
      <c r="AB6" s="246"/>
      <c r="AC6" s="298">
        <f t="shared" ref="AC6:AC10" si="3">SUM(Z6:AB6)</f>
        <v>0</v>
      </c>
      <c r="AD6" s="249"/>
      <c r="AE6" s="246"/>
      <c r="AF6" s="246"/>
      <c r="AG6" s="246"/>
      <c r="AH6" s="250"/>
      <c r="AI6" s="249"/>
      <c r="AJ6" s="246"/>
      <c r="AK6" s="246"/>
      <c r="AL6" s="284"/>
      <c r="AM6" s="269"/>
      <c r="AN6" s="273"/>
      <c r="AO6" s="273"/>
      <c r="AP6" s="273"/>
      <c r="AQ6" s="273"/>
      <c r="AR6" s="273"/>
      <c r="AS6" s="273"/>
      <c r="AT6" s="273"/>
      <c r="AU6" s="273"/>
      <c r="AV6" s="273"/>
      <c r="AW6" s="273"/>
      <c r="AX6" s="273"/>
      <c r="AY6" s="273"/>
      <c r="AZ6" s="273"/>
      <c r="BA6" s="273"/>
      <c r="BB6" s="273"/>
      <c r="BC6" s="273"/>
      <c r="BD6" s="273"/>
      <c r="BE6" s="273"/>
      <c r="BF6" s="273"/>
      <c r="BG6" s="273"/>
      <c r="BH6" s="273"/>
      <c r="BI6" s="273"/>
      <c r="BJ6" s="273"/>
      <c r="BK6" s="273"/>
      <c r="BL6" s="273"/>
      <c r="BM6" s="273"/>
      <c r="BN6" s="273"/>
      <c r="BO6" s="273"/>
      <c r="BP6" s="273"/>
      <c r="BQ6" s="273"/>
      <c r="BR6" s="273"/>
      <c r="BS6" s="273"/>
      <c r="BT6" s="273"/>
      <c r="BU6" s="273"/>
      <c r="BV6" s="273"/>
      <c r="BW6" s="273"/>
      <c r="BX6" s="273"/>
      <c r="BY6" s="273"/>
      <c r="BZ6" s="273"/>
      <c r="CA6" s="273"/>
      <c r="CB6" s="273"/>
      <c r="CC6" s="273"/>
      <c r="CD6" s="273"/>
      <c r="CE6" s="273"/>
      <c r="CF6" s="273"/>
      <c r="CG6" s="273"/>
      <c r="CH6" s="273"/>
      <c r="CI6" s="273"/>
      <c r="CJ6" s="273"/>
      <c r="CK6" s="273"/>
      <c r="CL6" s="273"/>
      <c r="CM6" s="273"/>
      <c r="CN6" s="273"/>
      <c r="CO6" s="273"/>
      <c r="CP6" s="273"/>
      <c r="CQ6" s="273"/>
      <c r="CR6" s="273"/>
      <c r="CS6" s="273"/>
      <c r="CT6" s="273"/>
      <c r="CU6" s="273"/>
      <c r="CV6" s="273"/>
      <c r="CW6" s="273"/>
      <c r="CX6" s="273"/>
      <c r="CY6" s="273"/>
      <c r="CZ6" s="273"/>
      <c r="DA6" s="273"/>
      <c r="DB6" s="273"/>
      <c r="DC6" s="273"/>
      <c r="DD6" s="273"/>
      <c r="DE6" s="273"/>
      <c r="DF6" s="273"/>
      <c r="DG6" s="273"/>
      <c r="DH6" s="273"/>
      <c r="DI6" s="273"/>
    </row>
    <row r="7" spans="1:113" ht="39" thickBot="1">
      <c r="A7" s="232">
        <v>2</v>
      </c>
      <c r="B7" s="293" t="s">
        <v>1441</v>
      </c>
      <c r="C7" s="293" t="s">
        <v>37</v>
      </c>
      <c r="D7" s="293" t="s">
        <v>1442</v>
      </c>
      <c r="E7" s="294">
        <v>25500</v>
      </c>
      <c r="F7" s="288">
        <v>3000</v>
      </c>
      <c r="G7" s="295">
        <f>SUM(E7:F7)</f>
        <v>28500</v>
      </c>
      <c r="H7" s="246">
        <v>20</v>
      </c>
      <c r="I7" s="247">
        <f t="shared" si="0"/>
        <v>224.4375</v>
      </c>
      <c r="J7" s="247">
        <f t="shared" si="1"/>
        <v>1649.4375</v>
      </c>
      <c r="K7" s="296" t="s">
        <v>1443</v>
      </c>
      <c r="L7" s="283">
        <v>17</v>
      </c>
      <c r="M7" s="297">
        <f t="shared" si="2"/>
        <v>3815.4375</v>
      </c>
      <c r="N7" s="247">
        <f>SUM(L7*J7)</f>
        <v>28040.4375</v>
      </c>
      <c r="O7" s="246" t="e">
        <f>SUM(P7:Q7)</f>
        <v>#REF!</v>
      </c>
      <c r="P7" s="246" t="e">
        <f>SUM(U7,Z7,AE7,AJ7,AO7,AT7,AY7,BD7,BI7,BN7,BS7,BX7,CC7,CH7,CM7,CR7,CW7,DB7,DG7,#REF!)</f>
        <v>#REF!</v>
      </c>
      <c r="Q7" s="246" t="e">
        <f>SUM(V7,AA7,AF7,AK7,AP7,AU7,AZ7,BE7,BJ7,BO7,BT7,BY7,CD7,CI7,CN7,CS7,CX7,DC7,DH7,#REF!)</f>
        <v>#REF!</v>
      </c>
      <c r="R7" s="246" t="e">
        <f>SUM(W7,AB7,AG7,AL7,AQ7,AV7,BA7,BF7,BK7,BP7,BU7,BZ7,CE7,CJ7,CO7,CT7,CY7,DD7,DI7,#REF!)</f>
        <v>#REF!</v>
      </c>
      <c r="S7" s="248" t="s">
        <v>1444</v>
      </c>
      <c r="T7" s="249"/>
      <c r="U7" s="246"/>
      <c r="V7" s="246"/>
      <c r="W7" s="246"/>
      <c r="X7" s="250">
        <f>SUM(U7:V7)</f>
        <v>0</v>
      </c>
      <c r="Y7" s="249"/>
      <c r="Z7" s="246"/>
      <c r="AA7" s="246"/>
      <c r="AB7" s="246"/>
      <c r="AC7" s="298">
        <f t="shared" si="3"/>
        <v>0</v>
      </c>
      <c r="AD7" s="249"/>
      <c r="AE7" s="246"/>
      <c r="AF7" s="246"/>
      <c r="AG7" s="246"/>
      <c r="AH7" s="250"/>
      <c r="AI7" s="249"/>
      <c r="AJ7" s="246"/>
      <c r="AK7" s="246"/>
      <c r="AL7" s="284"/>
      <c r="AM7" s="269"/>
      <c r="AN7" s="273"/>
      <c r="AO7" s="273"/>
      <c r="AP7" s="273"/>
      <c r="AQ7" s="273"/>
      <c r="AR7" s="273"/>
      <c r="AS7" s="273"/>
      <c r="AT7" s="273"/>
      <c r="AU7" s="273"/>
      <c r="AV7" s="273"/>
      <c r="AW7" s="273"/>
      <c r="AX7" s="273"/>
      <c r="AY7" s="273"/>
      <c r="AZ7" s="273"/>
      <c r="BA7" s="273"/>
      <c r="BB7" s="273"/>
      <c r="BC7" s="273"/>
      <c r="BD7" s="273"/>
      <c r="BE7" s="273"/>
      <c r="BF7" s="273"/>
      <c r="BG7" s="273"/>
      <c r="BH7" s="273"/>
      <c r="BI7" s="273"/>
      <c r="BJ7" s="273"/>
      <c r="BK7" s="273"/>
      <c r="BL7" s="273"/>
      <c r="BM7" s="273"/>
      <c r="BN7" s="273"/>
      <c r="BO7" s="273"/>
      <c r="BP7" s="273"/>
      <c r="BQ7" s="273"/>
      <c r="BR7" s="273"/>
      <c r="BS7" s="273"/>
      <c r="BT7" s="273"/>
      <c r="BU7" s="273"/>
      <c r="BV7" s="273"/>
      <c r="BW7" s="273"/>
      <c r="BX7" s="273"/>
      <c r="BY7" s="273"/>
      <c r="BZ7" s="273"/>
      <c r="CA7" s="273"/>
      <c r="CB7" s="273"/>
      <c r="CC7" s="273"/>
      <c r="CD7" s="273"/>
      <c r="CE7" s="273"/>
      <c r="CF7" s="273"/>
      <c r="CG7" s="273"/>
      <c r="CH7" s="273"/>
      <c r="CI7" s="273"/>
      <c r="CJ7" s="273"/>
      <c r="CK7" s="273"/>
      <c r="CL7" s="273"/>
      <c r="CM7" s="273"/>
      <c r="CN7" s="273"/>
      <c r="CO7" s="273"/>
      <c r="CP7" s="273"/>
      <c r="CQ7" s="273"/>
      <c r="CR7" s="273"/>
      <c r="CS7" s="273"/>
      <c r="CT7" s="273"/>
      <c r="CU7" s="273"/>
      <c r="CV7" s="273"/>
      <c r="CW7" s="273"/>
      <c r="CX7" s="273"/>
      <c r="CY7" s="273"/>
      <c r="CZ7" s="273"/>
      <c r="DA7" s="273"/>
      <c r="DB7" s="273"/>
      <c r="DC7" s="273"/>
      <c r="DD7" s="273"/>
      <c r="DE7" s="273"/>
      <c r="DF7" s="273"/>
      <c r="DG7" s="273"/>
      <c r="DH7" s="273"/>
      <c r="DI7" s="273"/>
    </row>
    <row r="8" spans="1:113" ht="39" thickBot="1">
      <c r="A8" s="299">
        <v>3</v>
      </c>
      <c r="B8" s="300" t="s">
        <v>1445</v>
      </c>
      <c r="C8" s="300" t="s">
        <v>37</v>
      </c>
      <c r="D8" s="300" t="s">
        <v>1446</v>
      </c>
      <c r="E8" s="301">
        <v>71579</v>
      </c>
      <c r="F8" s="302">
        <v>8421</v>
      </c>
      <c r="G8" s="295">
        <f>SUM(E8:F8)</f>
        <v>80000</v>
      </c>
      <c r="H8" s="246">
        <v>20</v>
      </c>
      <c r="I8" s="247">
        <f t="shared" si="0"/>
        <v>630</v>
      </c>
      <c r="J8" s="247">
        <f t="shared" si="1"/>
        <v>4630</v>
      </c>
      <c r="K8" s="303" t="s">
        <v>1447</v>
      </c>
      <c r="L8" s="283">
        <v>17</v>
      </c>
      <c r="M8" s="297">
        <f t="shared" si="2"/>
        <v>10710</v>
      </c>
      <c r="N8" s="247">
        <f>SUM(L8*J8)</f>
        <v>78710</v>
      </c>
      <c r="O8" s="246" t="e">
        <f>SUM(P8:Q8)</f>
        <v>#REF!</v>
      </c>
      <c r="P8" s="246" t="e">
        <f>SUM(U8,Z8,AE8,AJ8,AO8,AT8,AY8,BD8,BI8,BN8,BS8,BX8,CC8,CH8,CM8,CR8,CW8,DB8,DG8,#REF!)</f>
        <v>#REF!</v>
      </c>
      <c r="Q8" s="246" t="e">
        <f>SUM(V8,AA8,AF8,AK8,AP8,AU8,AZ8,BE8,BJ8,BO8,BT8,BY8,CD8,CI8,CN8,CS8,CX8,DC8,DH8,#REF!)</f>
        <v>#REF!</v>
      </c>
      <c r="R8" s="246" t="e">
        <f>SUM(W8,AB8,AG8,AL8,AQ8,AV8,BA8,BF8,BK8,BP8,BU8,BZ8,CE8,CJ8,CO8,CT8,CY8,DD8,DI8,#REF!)</f>
        <v>#REF!</v>
      </c>
      <c r="S8" s="248" t="s">
        <v>1448</v>
      </c>
      <c r="T8" s="249"/>
      <c r="U8" s="246"/>
      <c r="V8" s="246"/>
      <c r="W8" s="246"/>
      <c r="X8" s="250">
        <f>SUM(U8:V8)</f>
        <v>0</v>
      </c>
      <c r="Y8" s="249"/>
      <c r="Z8" s="246"/>
      <c r="AA8" s="246"/>
      <c r="AB8" s="246"/>
      <c r="AC8" s="298">
        <f t="shared" si="3"/>
        <v>0</v>
      </c>
      <c r="AD8" s="249"/>
      <c r="AE8" s="246"/>
      <c r="AF8" s="246"/>
      <c r="AG8" s="246"/>
      <c r="AH8" s="250"/>
      <c r="AI8" s="249"/>
      <c r="AJ8" s="246"/>
      <c r="AK8" s="246"/>
      <c r="AL8" s="284"/>
      <c r="AM8" s="269"/>
      <c r="AN8" s="273"/>
      <c r="AO8" s="273"/>
      <c r="AP8" s="273"/>
      <c r="AQ8" s="273"/>
      <c r="AR8" s="273"/>
      <c r="AS8" s="273"/>
      <c r="AT8" s="273"/>
      <c r="AU8" s="273"/>
      <c r="AV8" s="273"/>
      <c r="AW8" s="273"/>
      <c r="AX8" s="273"/>
      <c r="AY8" s="273"/>
      <c r="AZ8" s="273"/>
      <c r="BA8" s="273"/>
      <c r="BB8" s="273"/>
      <c r="BC8" s="273"/>
      <c r="BD8" s="273"/>
      <c r="BE8" s="273"/>
      <c r="BF8" s="273"/>
      <c r="BG8" s="273"/>
      <c r="BH8" s="273"/>
      <c r="BI8" s="273"/>
      <c r="BJ8" s="273"/>
      <c r="BK8" s="273"/>
      <c r="BL8" s="273"/>
      <c r="BM8" s="273"/>
      <c r="BN8" s="273"/>
      <c r="BO8" s="273"/>
      <c r="BP8" s="273"/>
      <c r="BQ8" s="273"/>
      <c r="BR8" s="273"/>
      <c r="BS8" s="273"/>
      <c r="BT8" s="273"/>
      <c r="BU8" s="273"/>
      <c r="BV8" s="273"/>
      <c r="BW8" s="273"/>
      <c r="BX8" s="273"/>
      <c r="BY8" s="273"/>
      <c r="BZ8" s="273"/>
      <c r="CA8" s="273"/>
      <c r="CB8" s="273"/>
      <c r="CC8" s="273"/>
      <c r="CD8" s="273"/>
      <c r="CE8" s="273"/>
      <c r="CF8" s="273"/>
      <c r="CG8" s="273"/>
      <c r="CH8" s="273"/>
      <c r="CI8" s="273"/>
      <c r="CJ8" s="273"/>
      <c r="CK8" s="273"/>
      <c r="CL8" s="273"/>
      <c r="CM8" s="273"/>
      <c r="CN8" s="273"/>
      <c r="CO8" s="273"/>
      <c r="CP8" s="273"/>
      <c r="CQ8" s="273"/>
      <c r="CR8" s="273"/>
      <c r="CS8" s="273"/>
      <c r="CT8" s="273"/>
      <c r="CU8" s="273"/>
      <c r="CV8" s="273"/>
      <c r="CW8" s="273"/>
      <c r="CX8" s="273"/>
      <c r="CY8" s="273"/>
      <c r="CZ8" s="273"/>
      <c r="DA8" s="273"/>
      <c r="DB8" s="273"/>
      <c r="DC8" s="273"/>
      <c r="DD8" s="273"/>
      <c r="DE8" s="273"/>
      <c r="DF8" s="273"/>
      <c r="DG8" s="273"/>
      <c r="DH8" s="273"/>
      <c r="DI8" s="273"/>
    </row>
    <row r="9" spans="1:113">
      <c r="A9" s="244"/>
      <c r="B9" s="245"/>
      <c r="C9" s="245"/>
      <c r="D9" s="245"/>
      <c r="E9" s="246"/>
      <c r="F9" s="246"/>
      <c r="G9" s="295">
        <f>SUM(E9:F9)</f>
        <v>0</v>
      </c>
      <c r="H9" s="246"/>
      <c r="I9" s="247">
        <f t="shared" si="0"/>
        <v>0</v>
      </c>
      <c r="J9" s="247">
        <f t="shared" si="1"/>
        <v>0</v>
      </c>
      <c r="K9" s="246"/>
      <c r="L9" s="283"/>
      <c r="M9" s="297">
        <f t="shared" si="2"/>
        <v>0</v>
      </c>
      <c r="N9" s="247"/>
      <c r="O9" s="246" t="e">
        <f>SUM(P9:Q9)</f>
        <v>#REF!</v>
      </c>
      <c r="P9" s="246" t="e">
        <f>SUM(U9,Z9,AE9,AJ9,AO9,AT9,AY9,BD9,BI9,BN9,BS9,BX9,CC9,CH9,CM9,CR9,CW9,DB9,DG9,#REF!)</f>
        <v>#REF!</v>
      </c>
      <c r="Q9" s="246" t="e">
        <f>SUM(V9,AA9,AF9,AK9,AP9,AU9,AZ9,BE9,BJ9,BO9,BT9,BY9,CD9,CI9,CN9,CS9,CX9,DC9,DH9,#REF!)</f>
        <v>#REF!</v>
      </c>
      <c r="R9" s="246" t="e">
        <f>SUM(W9,AB9,AG9,AL9,AQ9,AV9,BA9,BF9,BK9,BP9,BU9,BZ9,CE9,CJ9,CO9,CT9,CY9,DD9,DI9,#REF!)</f>
        <v>#REF!</v>
      </c>
      <c r="S9" s="246"/>
      <c r="T9" s="249"/>
      <c r="U9" s="246"/>
      <c r="V9" s="246"/>
      <c r="W9" s="246"/>
      <c r="X9" s="250">
        <f>SUM(U9:V9)</f>
        <v>0</v>
      </c>
      <c r="Y9" s="249"/>
      <c r="Z9" s="246"/>
      <c r="AA9" s="246"/>
      <c r="AB9" s="246"/>
      <c r="AC9" s="298">
        <f t="shared" si="3"/>
        <v>0</v>
      </c>
      <c r="AD9" s="249"/>
      <c r="AE9" s="246"/>
      <c r="AF9" s="246"/>
      <c r="AG9" s="246"/>
      <c r="AH9" s="250"/>
      <c r="AI9" s="249"/>
      <c r="AJ9" s="246"/>
      <c r="AK9" s="246"/>
      <c r="AL9" s="284"/>
      <c r="AM9" s="269"/>
      <c r="AN9" s="273"/>
      <c r="AO9" s="273"/>
      <c r="AP9" s="273"/>
      <c r="AQ9" s="273"/>
      <c r="AR9" s="273"/>
      <c r="AS9" s="273"/>
      <c r="AT9" s="273"/>
      <c r="AU9" s="273"/>
      <c r="AV9" s="273"/>
      <c r="AW9" s="273"/>
      <c r="AX9" s="273"/>
      <c r="AY9" s="273"/>
      <c r="AZ9" s="273"/>
      <c r="BA9" s="273"/>
      <c r="BB9" s="273"/>
      <c r="BC9" s="273"/>
      <c r="BD9" s="273"/>
      <c r="BE9" s="273"/>
      <c r="BF9" s="273"/>
      <c r="BG9" s="273"/>
      <c r="BH9" s="273"/>
      <c r="BI9" s="273"/>
      <c r="BJ9" s="273"/>
      <c r="BK9" s="273"/>
      <c r="BL9" s="273"/>
      <c r="BM9" s="273"/>
      <c r="BN9" s="273"/>
      <c r="BO9" s="273"/>
      <c r="BP9" s="273"/>
      <c r="BQ9" s="273"/>
      <c r="BR9" s="273"/>
      <c r="BS9" s="273"/>
      <c r="BT9" s="273"/>
      <c r="BU9" s="273"/>
      <c r="BV9" s="273"/>
      <c r="BW9" s="273"/>
      <c r="BX9" s="273"/>
      <c r="BY9" s="273"/>
      <c r="BZ9" s="273"/>
      <c r="CA9" s="273"/>
      <c r="CB9" s="273"/>
      <c r="CC9" s="273"/>
      <c r="CD9" s="273"/>
      <c r="CE9" s="273"/>
      <c r="CF9" s="273"/>
      <c r="CG9" s="273"/>
      <c r="CH9" s="273"/>
      <c r="CI9" s="273"/>
      <c r="CJ9" s="273"/>
      <c r="CK9" s="273"/>
      <c r="CL9" s="273"/>
      <c r="CM9" s="273"/>
      <c r="CN9" s="273"/>
      <c r="CO9" s="273"/>
      <c r="CP9" s="273"/>
      <c r="CQ9" s="273"/>
      <c r="CR9" s="273"/>
      <c r="CS9" s="273"/>
      <c r="CT9" s="273"/>
      <c r="CU9" s="273"/>
      <c r="CV9" s="273"/>
      <c r="CW9" s="273"/>
      <c r="CX9" s="273"/>
      <c r="CY9" s="273"/>
      <c r="CZ9" s="273"/>
      <c r="DA9" s="273"/>
      <c r="DB9" s="273"/>
      <c r="DC9" s="273"/>
      <c r="DD9" s="273"/>
      <c r="DE9" s="273"/>
      <c r="DF9" s="273"/>
      <c r="DG9" s="273"/>
      <c r="DH9" s="273"/>
      <c r="DI9" s="273"/>
    </row>
    <row r="10" spans="1:113">
      <c r="A10" s="276"/>
      <c r="B10" s="277" t="s">
        <v>1334</v>
      </c>
      <c r="C10" s="277"/>
      <c r="D10" s="278"/>
      <c r="E10" s="252">
        <f>SUM(E6:E9)</f>
        <v>131079</v>
      </c>
      <c r="F10" s="252">
        <f>SUM(F6:F9)</f>
        <v>15421</v>
      </c>
      <c r="G10" s="252">
        <f>SUM(G6:G9)</f>
        <v>146500</v>
      </c>
      <c r="H10" s="253"/>
      <c r="I10" s="247">
        <f t="shared" si="0"/>
        <v>1153.6875</v>
      </c>
      <c r="J10" s="261">
        <f t="shared" si="1"/>
        <v>8478.6875</v>
      </c>
      <c r="K10" s="253"/>
      <c r="L10" s="291">
        <f t="shared" ref="L10:V10" si="4">SUM(L6:L9)</f>
        <v>52</v>
      </c>
      <c r="M10" s="261">
        <f t="shared" si="4"/>
        <v>19911.9375</v>
      </c>
      <c r="N10" s="261">
        <f t="shared" si="4"/>
        <v>146336.9375</v>
      </c>
      <c r="O10" s="252" t="e">
        <f t="shared" si="4"/>
        <v>#REF!</v>
      </c>
      <c r="P10" s="252" t="e">
        <f t="shared" si="4"/>
        <v>#REF!</v>
      </c>
      <c r="Q10" s="252" t="e">
        <f t="shared" si="4"/>
        <v>#REF!</v>
      </c>
      <c r="R10" s="252" t="e">
        <f t="shared" si="4"/>
        <v>#REF!</v>
      </c>
      <c r="S10" s="252">
        <f t="shared" si="4"/>
        <v>0</v>
      </c>
      <c r="T10" s="252">
        <f t="shared" si="4"/>
        <v>0</v>
      </c>
      <c r="U10" s="252">
        <f t="shared" si="4"/>
        <v>0</v>
      </c>
      <c r="V10" s="252">
        <f t="shared" si="4"/>
        <v>0</v>
      </c>
      <c r="W10" s="252"/>
      <c r="X10" s="252">
        <f>SUM(X6:X9)</f>
        <v>0</v>
      </c>
      <c r="Y10" s="252">
        <f>SUM(Y6:Y9)</f>
        <v>0</v>
      </c>
      <c r="Z10" s="252">
        <f>SUM(Z6:Z9)</f>
        <v>0</v>
      </c>
      <c r="AA10" s="252">
        <f>SUM(AA6:AA9)</f>
        <v>0</v>
      </c>
      <c r="AB10" s="252"/>
      <c r="AC10" s="298">
        <f t="shared" si="3"/>
        <v>0</v>
      </c>
      <c r="AD10" s="252">
        <f>SUM(AD6:AD9)</f>
        <v>0</v>
      </c>
      <c r="AE10" s="252">
        <f>SUM(AE6:AE9)</f>
        <v>0</v>
      </c>
      <c r="AF10" s="252">
        <f>SUM(AF6:AF9)</f>
        <v>0</v>
      </c>
      <c r="AG10" s="252"/>
      <c r="AH10" s="252">
        <f>SUM(AH6:AH9)</f>
        <v>0</v>
      </c>
      <c r="AI10" s="252">
        <f>SUM(AI6:AI9)</f>
        <v>0</v>
      </c>
      <c r="AJ10" s="252">
        <f>SUM(AJ6:AJ9)</f>
        <v>0</v>
      </c>
      <c r="AK10" s="252">
        <f>SUM(AK6:AK9)</f>
        <v>0</v>
      </c>
      <c r="AL10" s="252"/>
      <c r="AM10" s="252">
        <f>SUM(AM6:AM9)</f>
        <v>0</v>
      </c>
      <c r="AN10" s="252">
        <f>SUM(AN6:AN9)</f>
        <v>0</v>
      </c>
      <c r="AO10" s="252">
        <f>SUM(AO6:AO9)</f>
        <v>0</v>
      </c>
      <c r="AP10" s="252">
        <f>SUM(AP6:AP9)</f>
        <v>0</v>
      </c>
      <c r="AQ10" s="252"/>
      <c r="AR10" s="252">
        <f>SUM(AR6:AR9)</f>
        <v>0</v>
      </c>
      <c r="AS10" s="252">
        <f>SUM(AS6:AS9)</f>
        <v>0</v>
      </c>
      <c r="AT10" s="252">
        <f>SUM(AT6:AT9)</f>
        <v>0</v>
      </c>
      <c r="AU10" s="252">
        <f>SUM(AU6:AU9)</f>
        <v>0</v>
      </c>
      <c r="AV10" s="252"/>
      <c r="AW10" s="252">
        <f>SUM(AW6:AW9)</f>
        <v>0</v>
      </c>
      <c r="AX10" s="252">
        <f>SUM(AX6:AX9)</f>
        <v>0</v>
      </c>
      <c r="AY10" s="252">
        <f>SUM(AY6:AY9)</f>
        <v>0</v>
      </c>
      <c r="AZ10" s="252">
        <f>SUM(AZ6:AZ9)</f>
        <v>0</v>
      </c>
      <c r="BA10" s="252"/>
      <c r="BB10" s="252">
        <f>SUM(BB6:BB9)</f>
        <v>0</v>
      </c>
      <c r="BC10" s="252">
        <f>SUM(BC6:BC9)</f>
        <v>0</v>
      </c>
      <c r="BD10" s="252">
        <f>SUM(BD6:BD9)</f>
        <v>0</v>
      </c>
      <c r="BE10" s="252">
        <f>SUM(BE6:BE9)</f>
        <v>0</v>
      </c>
      <c r="BF10" s="252"/>
      <c r="BG10" s="252">
        <f>SUM(BG6:BG9)</f>
        <v>0</v>
      </c>
      <c r="BH10" s="252">
        <f>SUM(BH6:BH9)</f>
        <v>0</v>
      </c>
      <c r="BI10" s="252">
        <f>SUM(BI6:BI9)</f>
        <v>0</v>
      </c>
      <c r="BJ10" s="252">
        <f>SUM(BJ6:BJ9)</f>
        <v>0</v>
      </c>
      <c r="BK10" s="252"/>
      <c r="BL10" s="252">
        <f>SUM(BL6:BL9)</f>
        <v>0</v>
      </c>
      <c r="BM10" s="252">
        <f>SUM(BM6:BM9)</f>
        <v>0</v>
      </c>
      <c r="BN10" s="252">
        <f>SUM(BN6:BN9)</f>
        <v>0</v>
      </c>
      <c r="BO10" s="252">
        <f>SUM(BO6:BO9)</f>
        <v>0</v>
      </c>
      <c r="BP10" s="252"/>
      <c r="BQ10" s="252">
        <f>SUM(BQ6:BQ9)</f>
        <v>0</v>
      </c>
      <c r="BR10" s="252">
        <f>SUM(BR6:BR9)</f>
        <v>0</v>
      </c>
      <c r="BS10" s="252">
        <f>SUM(BS6:BS9)</f>
        <v>0</v>
      </c>
      <c r="BT10" s="252">
        <f>SUM(BT6:BT9)</f>
        <v>0</v>
      </c>
      <c r="BU10" s="252"/>
      <c r="BV10" s="252">
        <f>SUM(BV6:BV9)</f>
        <v>0</v>
      </c>
      <c r="BW10" s="252">
        <f>SUM(BW6:BW9)</f>
        <v>0</v>
      </c>
      <c r="BX10" s="252">
        <f>SUM(BX6:BX9)</f>
        <v>0</v>
      </c>
      <c r="BY10" s="252">
        <f>SUM(BY6:BY9)</f>
        <v>0</v>
      </c>
      <c r="BZ10" s="252"/>
      <c r="CA10" s="252">
        <f>SUM(CA6:CA9)</f>
        <v>0</v>
      </c>
      <c r="CB10" s="252">
        <f>SUM(CB6:CB9)</f>
        <v>0</v>
      </c>
      <c r="CC10" s="252">
        <f>SUM(CC6:CC9)</f>
        <v>0</v>
      </c>
      <c r="CD10" s="252">
        <f>SUM(CD6:CD9)</f>
        <v>0</v>
      </c>
      <c r="CE10" s="252"/>
      <c r="CF10" s="252">
        <f>SUM(CF6:CF9)</f>
        <v>0</v>
      </c>
      <c r="CG10" s="252">
        <f>SUM(CG6:CG9)</f>
        <v>0</v>
      </c>
      <c r="CH10" s="252">
        <f>SUM(CH6:CH9)</f>
        <v>0</v>
      </c>
      <c r="CI10" s="252">
        <f>SUM(CI6:CI9)</f>
        <v>0</v>
      </c>
      <c r="CJ10" s="252"/>
      <c r="CK10" s="252">
        <f>SUM(CK6:CK9)</f>
        <v>0</v>
      </c>
      <c r="CL10" s="252">
        <f>SUM(CL6:CL9)</f>
        <v>0</v>
      </c>
      <c r="CM10" s="252">
        <f>SUM(CM6:CM9)</f>
        <v>0</v>
      </c>
      <c r="CN10" s="252">
        <f>SUM(CN6:CN9)</f>
        <v>0</v>
      </c>
      <c r="CO10" s="252"/>
      <c r="CP10" s="252">
        <f>SUM(CP6:CP9)</f>
        <v>0</v>
      </c>
      <c r="CQ10" s="252">
        <f>SUM(CQ6:CQ9)</f>
        <v>0</v>
      </c>
      <c r="CR10" s="252">
        <f>SUM(CR6:CR9)</f>
        <v>0</v>
      </c>
      <c r="CS10" s="252">
        <f>SUM(CS6:CS9)</f>
        <v>0</v>
      </c>
      <c r="CT10" s="252"/>
      <c r="CU10" s="252">
        <f>SUM(CU6:CU9)</f>
        <v>0</v>
      </c>
      <c r="CV10" s="252">
        <f>SUM(CV6:CV9)</f>
        <v>0</v>
      </c>
      <c r="CW10" s="252">
        <f>SUM(CW6:CW9)</f>
        <v>0</v>
      </c>
      <c r="CX10" s="252">
        <f>SUM(CX6:CX9)</f>
        <v>0</v>
      </c>
      <c r="CY10" s="252"/>
      <c r="CZ10" s="252">
        <f>SUM(CZ6:CZ9)</f>
        <v>0</v>
      </c>
      <c r="DA10" s="252">
        <f>SUM(DA6:DA9)</f>
        <v>0</v>
      </c>
      <c r="DB10" s="252">
        <f>SUM(DB6:DB9)</f>
        <v>0</v>
      </c>
      <c r="DC10" s="252">
        <f>SUM(DC6:DC9)</f>
        <v>0</v>
      </c>
      <c r="DD10" s="252"/>
      <c r="DE10" s="252">
        <f>SUM(DE6:DE9)</f>
        <v>0</v>
      </c>
      <c r="DF10" s="252">
        <f>SUM(DF6:DF9)</f>
        <v>0</v>
      </c>
      <c r="DG10" s="252">
        <f>SUM(DG6:DG9)</f>
        <v>0</v>
      </c>
      <c r="DH10" s="252">
        <f>SUM(DH6:DH9)</f>
        <v>0</v>
      </c>
      <c r="DI10" s="252"/>
    </row>
  </sheetData>
  <mergeCells count="39">
    <mergeCell ref="A1:I1"/>
    <mergeCell ref="CT1:DH1"/>
    <mergeCell ref="A2:I2"/>
    <mergeCell ref="A3:A5"/>
    <mergeCell ref="B3:B5"/>
    <mergeCell ref="C3:C5"/>
    <mergeCell ref="D3:D5"/>
    <mergeCell ref="E3:E5"/>
    <mergeCell ref="F3:F5"/>
    <mergeCell ref="H3:H5"/>
    <mergeCell ref="AH4:AK4"/>
    <mergeCell ref="I3:I5"/>
    <mergeCell ref="J3:J5"/>
    <mergeCell ref="K3:K5"/>
    <mergeCell ref="L3:L5"/>
    <mergeCell ref="M3:O4"/>
    <mergeCell ref="P3:P5"/>
    <mergeCell ref="Q3:AG3"/>
    <mergeCell ref="Q4:U4"/>
    <mergeCell ref="V4:Y4"/>
    <mergeCell ref="Z4:AC4"/>
    <mergeCell ref="AD4:AG4"/>
    <mergeCell ref="CD4:CG4"/>
    <mergeCell ref="AL4:AO4"/>
    <mergeCell ref="AP4:AS4"/>
    <mergeCell ref="AT4:AW4"/>
    <mergeCell ref="AX4:BA4"/>
    <mergeCell ref="BB4:BE4"/>
    <mergeCell ref="BF4:BI4"/>
    <mergeCell ref="BJ4:BM4"/>
    <mergeCell ref="BN4:BQ4"/>
    <mergeCell ref="BR4:BU4"/>
    <mergeCell ref="BV4:BY4"/>
    <mergeCell ref="BZ4:CC4"/>
    <mergeCell ref="CH4:CK4"/>
    <mergeCell ref="CL4:CO4"/>
    <mergeCell ref="CP4:CS4"/>
    <mergeCell ref="CT4:CW4"/>
    <mergeCell ref="CX4:DI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I15"/>
  <sheetViews>
    <sheetView topLeftCell="A10" workbookViewId="0">
      <selection activeCell="G15" sqref="G15"/>
    </sheetView>
  </sheetViews>
  <sheetFormatPr defaultRowHeight="15"/>
  <sheetData>
    <row r="1" spans="1:113" ht="26.25">
      <c r="A1" s="394" t="s">
        <v>1296</v>
      </c>
      <c r="B1" s="394"/>
      <c r="C1" s="394"/>
      <c r="D1" s="394"/>
      <c r="E1" s="394"/>
      <c r="F1" s="394"/>
      <c r="G1" s="394"/>
      <c r="H1" s="394"/>
      <c r="I1" s="394"/>
      <c r="J1" s="217"/>
      <c r="K1" s="217"/>
      <c r="L1" s="218"/>
      <c r="M1" s="217"/>
      <c r="N1" s="217"/>
      <c r="O1" s="217"/>
      <c r="P1" s="217"/>
      <c r="Q1" s="219"/>
      <c r="R1" s="219"/>
      <c r="S1" s="219"/>
      <c r="T1" s="219"/>
      <c r="U1" s="219"/>
      <c r="V1" s="219"/>
      <c r="W1" s="219"/>
      <c r="X1" s="219"/>
      <c r="Y1" s="219"/>
      <c r="Z1" s="220"/>
      <c r="AA1" s="219"/>
      <c r="AB1" s="219"/>
      <c r="AC1" s="219"/>
      <c r="AD1" s="219"/>
      <c r="AE1" s="219"/>
      <c r="AF1" s="219"/>
      <c r="AG1" s="219"/>
      <c r="AH1" s="221"/>
      <c r="AI1" s="221"/>
      <c r="AJ1" s="221"/>
      <c r="AK1" s="221"/>
      <c r="AL1" s="221"/>
      <c r="AM1" s="221"/>
      <c r="AN1" s="221"/>
      <c r="AO1" s="221"/>
      <c r="AP1" s="221"/>
      <c r="AQ1" s="221"/>
      <c r="AR1" s="221"/>
      <c r="AS1" s="221"/>
      <c r="AT1" s="221"/>
      <c r="AU1" s="221"/>
      <c r="AV1" s="221"/>
      <c r="AW1" s="221"/>
      <c r="AX1" s="221"/>
      <c r="AY1" s="221"/>
      <c r="AZ1" s="221"/>
      <c r="BA1" s="221"/>
      <c r="BB1" s="221"/>
      <c r="BC1" s="221"/>
      <c r="BD1" s="221"/>
      <c r="BE1" s="221"/>
      <c r="BF1" s="221"/>
      <c r="BG1" s="221"/>
      <c r="BH1" s="221"/>
      <c r="BI1" s="221"/>
      <c r="BJ1" s="221"/>
      <c r="BK1" s="221"/>
      <c r="BL1" s="221"/>
      <c r="BM1" s="221"/>
      <c r="BN1" s="221"/>
      <c r="BO1" s="221"/>
      <c r="BP1" s="221"/>
      <c r="BQ1" s="221"/>
      <c r="BR1" s="221"/>
      <c r="BS1" s="221"/>
      <c r="BT1" s="221"/>
      <c r="BU1" s="221"/>
      <c r="BV1" s="221"/>
      <c r="BW1" s="221"/>
      <c r="BX1" s="221"/>
      <c r="BY1" s="221"/>
      <c r="BZ1" s="221"/>
      <c r="CA1" s="221"/>
      <c r="CB1" s="221"/>
      <c r="CC1" s="221"/>
      <c r="CD1" s="221"/>
      <c r="CE1" s="221"/>
      <c r="CF1" s="221"/>
      <c r="CG1" s="221"/>
      <c r="CH1" s="221"/>
      <c r="CI1" s="221"/>
      <c r="CJ1" s="221"/>
      <c r="CK1" s="221"/>
      <c r="CL1" s="221"/>
      <c r="CM1" s="221"/>
      <c r="CN1" s="221"/>
      <c r="CO1" s="221"/>
      <c r="CP1" s="221"/>
      <c r="CQ1" s="221"/>
      <c r="CR1" s="221"/>
      <c r="CS1" s="221"/>
      <c r="CT1" s="395" t="s">
        <v>1297</v>
      </c>
      <c r="CU1" s="396"/>
      <c r="CV1" s="394"/>
      <c r="CW1" s="394"/>
      <c r="CX1" s="394"/>
      <c r="CY1" s="394"/>
      <c r="CZ1" s="394"/>
      <c r="DA1" s="394"/>
      <c r="DB1" s="394"/>
      <c r="DC1" s="394"/>
      <c r="DD1" s="394"/>
      <c r="DE1" s="394"/>
      <c r="DF1" s="394"/>
      <c r="DG1" s="394"/>
      <c r="DH1" s="394"/>
      <c r="DI1" s="221"/>
    </row>
    <row r="2" spans="1:113" ht="19.5" thickBot="1">
      <c r="A2" s="397" t="s">
        <v>1298</v>
      </c>
      <c r="B2" s="397"/>
      <c r="C2" s="397"/>
      <c r="D2" s="397"/>
      <c r="E2" s="397"/>
      <c r="F2" s="397"/>
      <c r="G2" s="397"/>
      <c r="H2" s="397"/>
      <c r="I2" s="397"/>
      <c r="J2" s="222"/>
      <c r="K2" s="222"/>
      <c r="L2" s="223"/>
      <c r="M2" s="222"/>
      <c r="N2" s="222"/>
      <c r="O2" s="222"/>
      <c r="P2" s="222"/>
      <c r="Q2" s="224"/>
      <c r="R2" s="224"/>
      <c r="S2" s="224"/>
      <c r="T2" s="224"/>
      <c r="U2" s="224"/>
      <c r="V2" s="224"/>
      <c r="W2" s="224"/>
      <c r="X2" s="224"/>
      <c r="Y2" s="224"/>
      <c r="Z2" s="225"/>
      <c r="AA2" s="224"/>
      <c r="AB2" s="224"/>
      <c r="AC2" s="224"/>
      <c r="AD2" s="224"/>
      <c r="AE2" s="224"/>
      <c r="AF2" s="224"/>
      <c r="AG2" s="224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6"/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  <c r="BE2" s="226"/>
      <c r="BF2" s="226"/>
      <c r="BG2" s="226"/>
      <c r="BH2" s="226"/>
      <c r="BI2" s="226"/>
      <c r="BJ2" s="226"/>
      <c r="BK2" s="226"/>
      <c r="BL2" s="226"/>
      <c r="BM2" s="226"/>
      <c r="BN2" s="226"/>
      <c r="BO2" s="226"/>
      <c r="BP2" s="226"/>
      <c r="BQ2" s="226"/>
      <c r="BR2" s="226"/>
      <c r="BS2" s="226"/>
      <c r="BT2" s="226"/>
      <c r="BU2" s="226"/>
      <c r="BV2" s="226"/>
      <c r="BW2" s="226"/>
      <c r="BX2" s="226"/>
      <c r="BY2" s="226"/>
      <c r="BZ2" s="226"/>
      <c r="CA2" s="226"/>
      <c r="CB2" s="226"/>
      <c r="CC2" s="226"/>
      <c r="CD2" s="226"/>
      <c r="CE2" s="226"/>
      <c r="CF2" s="226"/>
      <c r="CG2" s="226"/>
      <c r="CH2" s="226"/>
      <c r="CI2" s="226"/>
      <c r="CJ2" s="226"/>
      <c r="CK2" s="226"/>
      <c r="CL2" s="226"/>
      <c r="CM2" s="226"/>
      <c r="CN2" s="226"/>
      <c r="CO2" s="226"/>
      <c r="CP2" s="226"/>
      <c r="CQ2" s="226"/>
      <c r="CR2" s="226"/>
      <c r="CS2" s="226"/>
      <c r="CT2" s="227"/>
      <c r="CU2" s="227"/>
      <c r="CV2" s="226"/>
      <c r="CW2" s="226"/>
      <c r="CX2" s="228" t="s">
        <v>1299</v>
      </c>
      <c r="CY2" s="228"/>
      <c r="CZ2" s="221"/>
      <c r="DA2" s="221"/>
      <c r="DB2" s="226"/>
      <c r="DC2" s="226"/>
      <c r="DD2" s="226"/>
      <c r="DE2" s="226"/>
      <c r="DF2" s="226"/>
      <c r="DG2" s="226"/>
      <c r="DH2" s="226"/>
      <c r="DI2" s="226"/>
    </row>
    <row r="3" spans="1:113" ht="16.5" thickBot="1">
      <c r="A3" s="398" t="s">
        <v>1300</v>
      </c>
      <c r="B3" s="389" t="s">
        <v>1301</v>
      </c>
      <c r="C3" s="389" t="s">
        <v>1302</v>
      </c>
      <c r="D3" s="400" t="s">
        <v>1303</v>
      </c>
      <c r="E3" s="400" t="s">
        <v>1304</v>
      </c>
      <c r="F3" s="400" t="s">
        <v>1305</v>
      </c>
      <c r="G3" s="229"/>
      <c r="H3" s="402" t="s">
        <v>1306</v>
      </c>
      <c r="I3" s="400" t="s">
        <v>1307</v>
      </c>
      <c r="J3" s="389" t="s">
        <v>1308</v>
      </c>
      <c r="K3" s="389" t="s">
        <v>1309</v>
      </c>
      <c r="L3" s="405" t="s">
        <v>1310</v>
      </c>
      <c r="M3" s="408" t="s">
        <v>1311</v>
      </c>
      <c r="N3" s="409"/>
      <c r="O3" s="410"/>
      <c r="P3" s="389" t="s">
        <v>1312</v>
      </c>
      <c r="Q3" s="392" t="s">
        <v>1313</v>
      </c>
      <c r="R3" s="392"/>
      <c r="S3" s="392"/>
      <c r="T3" s="392"/>
      <c r="U3" s="392"/>
      <c r="V3" s="392"/>
      <c r="W3" s="392"/>
      <c r="X3" s="392"/>
      <c r="Y3" s="392"/>
      <c r="Z3" s="392"/>
      <c r="AA3" s="392"/>
      <c r="AB3" s="392"/>
      <c r="AC3" s="392"/>
      <c r="AD3" s="392"/>
      <c r="AE3" s="392"/>
      <c r="AF3" s="392"/>
      <c r="AG3" s="393"/>
      <c r="AH3" s="221"/>
      <c r="AI3" s="221"/>
      <c r="AJ3" s="221"/>
      <c r="AK3" s="221"/>
      <c r="AL3" s="221"/>
      <c r="AM3" s="221"/>
      <c r="AN3" s="221"/>
      <c r="AO3" s="221"/>
      <c r="AP3" s="221"/>
      <c r="AQ3" s="221"/>
      <c r="AR3" s="221"/>
      <c r="AS3" s="221"/>
      <c r="AT3" s="221"/>
      <c r="AU3" s="221"/>
      <c r="AV3" s="221"/>
      <c r="AW3" s="221"/>
      <c r="AX3" s="221"/>
      <c r="AY3" s="221"/>
      <c r="AZ3" s="221"/>
      <c r="BA3" s="221"/>
      <c r="BB3" s="221"/>
      <c r="BC3" s="221"/>
      <c r="BD3" s="221"/>
      <c r="BE3" s="221"/>
      <c r="BF3" s="221"/>
      <c r="BG3" s="221"/>
      <c r="BH3" s="221"/>
      <c r="BI3" s="221"/>
      <c r="BJ3" s="221"/>
      <c r="BK3" s="221"/>
      <c r="BL3" s="221"/>
      <c r="BM3" s="221"/>
      <c r="BN3" s="221"/>
      <c r="BO3" s="221"/>
      <c r="BP3" s="221"/>
      <c r="BQ3" s="221"/>
      <c r="BR3" s="221"/>
      <c r="BS3" s="221"/>
      <c r="BT3" s="221"/>
      <c r="BU3" s="221"/>
      <c r="BV3" s="221"/>
      <c r="BW3" s="221"/>
      <c r="BX3" s="221"/>
      <c r="BY3" s="221"/>
      <c r="BZ3" s="221"/>
      <c r="CA3" s="221"/>
      <c r="CB3" s="221"/>
      <c r="CC3" s="221"/>
      <c r="CD3" s="221"/>
      <c r="CE3" s="221"/>
      <c r="CF3" s="221"/>
      <c r="CG3" s="221"/>
      <c r="CH3" s="221"/>
      <c r="CI3" s="221"/>
      <c r="CJ3" s="221"/>
      <c r="CK3" s="221"/>
      <c r="CL3" s="221"/>
      <c r="CM3" s="221"/>
      <c r="CN3" s="221"/>
      <c r="CO3" s="221"/>
      <c r="CP3" s="221"/>
      <c r="CQ3" s="221"/>
      <c r="CR3" s="221"/>
      <c r="CS3" s="221"/>
      <c r="CT3" s="230"/>
      <c r="CU3" s="230"/>
    </row>
    <row r="4" spans="1:113" ht="15.75" thickBot="1">
      <c r="A4" s="399"/>
      <c r="B4" s="390"/>
      <c r="C4" s="390"/>
      <c r="D4" s="401"/>
      <c r="E4" s="401"/>
      <c r="F4" s="401"/>
      <c r="G4" s="231"/>
      <c r="H4" s="403"/>
      <c r="I4" s="401"/>
      <c r="J4" s="390"/>
      <c r="K4" s="390"/>
      <c r="L4" s="406"/>
      <c r="M4" s="411"/>
      <c r="N4" s="412"/>
      <c r="O4" s="413"/>
      <c r="P4" s="390"/>
      <c r="Q4" s="382" t="s">
        <v>1314</v>
      </c>
      <c r="R4" s="382"/>
      <c r="S4" s="382"/>
      <c r="T4" s="382"/>
      <c r="U4" s="382"/>
      <c r="V4" s="382" t="s">
        <v>1315</v>
      </c>
      <c r="W4" s="382"/>
      <c r="X4" s="382"/>
      <c r="Y4" s="382"/>
      <c r="Z4" s="382" t="s">
        <v>1132</v>
      </c>
      <c r="AA4" s="382"/>
      <c r="AB4" s="382"/>
      <c r="AC4" s="382"/>
      <c r="AD4" s="382" t="s">
        <v>1094</v>
      </c>
      <c r="AE4" s="382"/>
      <c r="AF4" s="382"/>
      <c r="AG4" s="383"/>
      <c r="AH4" s="382" t="s">
        <v>1316</v>
      </c>
      <c r="AI4" s="382"/>
      <c r="AJ4" s="382"/>
      <c r="AK4" s="383"/>
      <c r="AL4" s="382" t="s">
        <v>1317</v>
      </c>
      <c r="AM4" s="382"/>
      <c r="AN4" s="382"/>
      <c r="AO4" s="383"/>
      <c r="AP4" s="382" t="s">
        <v>1318</v>
      </c>
      <c r="AQ4" s="382"/>
      <c r="AR4" s="382"/>
      <c r="AS4" s="383"/>
      <c r="AT4" s="382" t="s">
        <v>1319</v>
      </c>
      <c r="AU4" s="382"/>
      <c r="AV4" s="382"/>
      <c r="AW4" s="383"/>
      <c r="AX4" s="382" t="s">
        <v>1320</v>
      </c>
      <c r="AY4" s="382"/>
      <c r="AZ4" s="382"/>
      <c r="BA4" s="383"/>
      <c r="BB4" s="382" t="s">
        <v>1321</v>
      </c>
      <c r="BC4" s="382"/>
      <c r="BD4" s="382"/>
      <c r="BE4" s="383"/>
      <c r="BF4" s="382" t="s">
        <v>1322</v>
      </c>
      <c r="BG4" s="382"/>
      <c r="BH4" s="382"/>
      <c r="BI4" s="383"/>
      <c r="BJ4" s="382" t="s">
        <v>1323</v>
      </c>
      <c r="BK4" s="382"/>
      <c r="BL4" s="382"/>
      <c r="BM4" s="383"/>
      <c r="BN4" s="382" t="s">
        <v>1324</v>
      </c>
      <c r="BO4" s="382"/>
      <c r="BP4" s="382"/>
      <c r="BQ4" s="383"/>
      <c r="BR4" s="382" t="s">
        <v>1325</v>
      </c>
      <c r="BS4" s="382"/>
      <c r="BT4" s="382"/>
      <c r="BU4" s="383"/>
      <c r="BV4" s="382" t="s">
        <v>1326</v>
      </c>
      <c r="BW4" s="382"/>
      <c r="BX4" s="382"/>
      <c r="BY4" s="383"/>
      <c r="BZ4" s="382" t="s">
        <v>1327</v>
      </c>
      <c r="CA4" s="382"/>
      <c r="CB4" s="382"/>
      <c r="CC4" s="383"/>
      <c r="CD4" s="382" t="s">
        <v>1328</v>
      </c>
      <c r="CE4" s="382"/>
      <c r="CF4" s="382"/>
      <c r="CG4" s="383"/>
      <c r="CH4" s="382" t="s">
        <v>1329</v>
      </c>
      <c r="CI4" s="382"/>
      <c r="CJ4" s="382"/>
      <c r="CK4" s="383"/>
      <c r="CL4" s="382" t="s">
        <v>1330</v>
      </c>
      <c r="CM4" s="382"/>
      <c r="CN4" s="382"/>
      <c r="CO4" s="383"/>
      <c r="CP4" s="382" t="s">
        <v>1331</v>
      </c>
      <c r="CQ4" s="382"/>
      <c r="CR4" s="382"/>
      <c r="CS4" s="383"/>
      <c r="CT4" s="384" t="s">
        <v>1332</v>
      </c>
      <c r="CU4" s="385"/>
      <c r="CV4" s="385"/>
      <c r="CW4" s="386"/>
      <c r="CX4" s="387" t="s">
        <v>1333</v>
      </c>
      <c r="CY4" s="385"/>
      <c r="CZ4" s="385"/>
      <c r="DA4" s="385"/>
      <c r="DB4" s="385"/>
      <c r="DC4" s="385"/>
      <c r="DD4" s="385"/>
      <c r="DE4" s="385"/>
      <c r="DF4" s="385"/>
      <c r="DG4" s="385"/>
      <c r="DH4" s="385"/>
      <c r="DI4" s="388"/>
    </row>
    <row r="5" spans="1:113" ht="15.75" thickBot="1">
      <c r="A5" s="399"/>
      <c r="B5" s="391"/>
      <c r="C5" s="391"/>
      <c r="D5" s="401"/>
      <c r="E5" s="401"/>
      <c r="F5" s="401"/>
      <c r="G5" s="232"/>
      <c r="H5" s="404"/>
      <c r="I5" s="401"/>
      <c r="J5" s="391"/>
      <c r="K5" s="391"/>
      <c r="L5" s="407"/>
      <c r="M5" s="233" t="s">
        <v>1334</v>
      </c>
      <c r="N5" s="234" t="s">
        <v>1335</v>
      </c>
      <c r="O5" s="234" t="s">
        <v>1336</v>
      </c>
      <c r="P5" s="391"/>
      <c r="Q5" s="235" t="s">
        <v>1337</v>
      </c>
      <c r="R5" s="235" t="s">
        <v>1338</v>
      </c>
      <c r="S5" s="236" t="s">
        <v>1335</v>
      </c>
      <c r="T5" s="236" t="s">
        <v>1336</v>
      </c>
      <c r="U5" s="234" t="s">
        <v>1334</v>
      </c>
      <c r="V5" s="235" t="s">
        <v>1338</v>
      </c>
      <c r="W5" s="236" t="s">
        <v>1339</v>
      </c>
      <c r="X5" s="236" t="s">
        <v>1336</v>
      </c>
      <c r="Y5" s="234" t="s">
        <v>1334</v>
      </c>
      <c r="Z5" s="235" t="s">
        <v>1338</v>
      </c>
      <c r="AA5" s="236" t="s">
        <v>1339</v>
      </c>
      <c r="AB5" s="236" t="s">
        <v>1336</v>
      </c>
      <c r="AC5" s="234" t="s">
        <v>1334</v>
      </c>
      <c r="AD5" s="235" t="s">
        <v>1338</v>
      </c>
      <c r="AE5" s="236" t="s">
        <v>1339</v>
      </c>
      <c r="AF5" s="236" t="s">
        <v>1336</v>
      </c>
      <c r="AG5" s="237" t="s">
        <v>1334</v>
      </c>
      <c r="AH5" s="235" t="s">
        <v>1338</v>
      </c>
      <c r="AI5" s="236" t="s">
        <v>1339</v>
      </c>
      <c r="AJ5" s="236" t="s">
        <v>1336</v>
      </c>
      <c r="AK5" s="237" t="s">
        <v>1334</v>
      </c>
      <c r="AL5" s="235" t="s">
        <v>1338</v>
      </c>
      <c r="AM5" s="236" t="s">
        <v>1339</v>
      </c>
      <c r="AN5" s="236" t="s">
        <v>1336</v>
      </c>
      <c r="AO5" s="237" t="s">
        <v>1334</v>
      </c>
      <c r="AP5" s="235" t="s">
        <v>1338</v>
      </c>
      <c r="AQ5" s="236" t="s">
        <v>1339</v>
      </c>
      <c r="AR5" s="236" t="s">
        <v>1336</v>
      </c>
      <c r="AS5" s="237" t="s">
        <v>1334</v>
      </c>
      <c r="AT5" s="235" t="s">
        <v>1338</v>
      </c>
      <c r="AU5" s="236" t="s">
        <v>1339</v>
      </c>
      <c r="AV5" s="236" t="s">
        <v>1336</v>
      </c>
      <c r="AW5" s="237" t="s">
        <v>1334</v>
      </c>
      <c r="AX5" s="235" t="s">
        <v>1338</v>
      </c>
      <c r="AY5" s="236" t="s">
        <v>1339</v>
      </c>
      <c r="AZ5" s="236" t="s">
        <v>1336</v>
      </c>
      <c r="BA5" s="237" t="s">
        <v>1334</v>
      </c>
      <c r="BB5" s="235" t="s">
        <v>1338</v>
      </c>
      <c r="BC5" s="236" t="s">
        <v>1339</v>
      </c>
      <c r="BD5" s="236" t="s">
        <v>1336</v>
      </c>
      <c r="BE5" s="237" t="s">
        <v>1334</v>
      </c>
      <c r="BF5" s="235" t="s">
        <v>1338</v>
      </c>
      <c r="BG5" s="236" t="s">
        <v>1339</v>
      </c>
      <c r="BH5" s="236" t="s">
        <v>1336</v>
      </c>
      <c r="BI5" s="237" t="s">
        <v>1334</v>
      </c>
      <c r="BJ5" s="235" t="s">
        <v>1338</v>
      </c>
      <c r="BK5" s="236" t="s">
        <v>1339</v>
      </c>
      <c r="BL5" s="236" t="s">
        <v>1336</v>
      </c>
      <c r="BM5" s="237" t="s">
        <v>1334</v>
      </c>
      <c r="BN5" s="235" t="s">
        <v>1338</v>
      </c>
      <c r="BO5" s="236" t="s">
        <v>1339</v>
      </c>
      <c r="BP5" s="236" t="s">
        <v>1336</v>
      </c>
      <c r="BQ5" s="237" t="s">
        <v>1334</v>
      </c>
      <c r="BR5" s="235" t="s">
        <v>1338</v>
      </c>
      <c r="BS5" s="236" t="s">
        <v>1339</v>
      </c>
      <c r="BT5" s="236" t="s">
        <v>1336</v>
      </c>
      <c r="BU5" s="237" t="s">
        <v>1334</v>
      </c>
      <c r="BV5" s="235" t="s">
        <v>1338</v>
      </c>
      <c r="BW5" s="236" t="s">
        <v>1339</v>
      </c>
      <c r="BX5" s="236" t="s">
        <v>1336</v>
      </c>
      <c r="BY5" s="237" t="s">
        <v>1334</v>
      </c>
      <c r="BZ5" s="235" t="s">
        <v>1338</v>
      </c>
      <c r="CA5" s="236" t="s">
        <v>1339</v>
      </c>
      <c r="CB5" s="236" t="s">
        <v>1336</v>
      </c>
      <c r="CC5" s="237" t="s">
        <v>1334</v>
      </c>
      <c r="CD5" s="235" t="s">
        <v>1338</v>
      </c>
      <c r="CE5" s="236" t="s">
        <v>1339</v>
      </c>
      <c r="CF5" s="236" t="s">
        <v>1336</v>
      </c>
      <c r="CG5" s="237" t="s">
        <v>1334</v>
      </c>
      <c r="CH5" s="235" t="s">
        <v>1338</v>
      </c>
      <c r="CI5" s="236" t="s">
        <v>1339</v>
      </c>
      <c r="CJ5" s="236" t="s">
        <v>1336</v>
      </c>
      <c r="CK5" s="237" t="s">
        <v>1334</v>
      </c>
      <c r="CL5" s="235" t="s">
        <v>1338</v>
      </c>
      <c r="CM5" s="236" t="s">
        <v>1339</v>
      </c>
      <c r="CN5" s="236" t="s">
        <v>1336</v>
      </c>
      <c r="CO5" s="237" t="s">
        <v>1334</v>
      </c>
      <c r="CP5" s="235" t="s">
        <v>1338</v>
      </c>
      <c r="CQ5" s="236" t="s">
        <v>1339</v>
      </c>
      <c r="CR5" s="236" t="s">
        <v>1336</v>
      </c>
      <c r="CS5" s="238" t="s">
        <v>1334</v>
      </c>
      <c r="CT5" s="239" t="s">
        <v>33</v>
      </c>
      <c r="CU5" s="240" t="s">
        <v>1340</v>
      </c>
      <c r="CV5" s="241" t="s">
        <v>85</v>
      </c>
      <c r="CW5" s="241" t="s">
        <v>1340</v>
      </c>
      <c r="CX5" s="242" t="s">
        <v>1341</v>
      </c>
      <c r="CY5" s="241" t="s">
        <v>1340</v>
      </c>
      <c r="CZ5" s="242" t="s">
        <v>1342</v>
      </c>
      <c r="DA5" s="241" t="s">
        <v>1340</v>
      </c>
      <c r="DB5" s="242" t="s">
        <v>1343</v>
      </c>
      <c r="DC5" s="241" t="s">
        <v>1340</v>
      </c>
      <c r="DD5" s="242" t="s">
        <v>1344</v>
      </c>
      <c r="DE5" s="241" t="s">
        <v>1340</v>
      </c>
      <c r="DF5" s="242" t="s">
        <v>1345</v>
      </c>
      <c r="DG5" s="241" t="s">
        <v>1340</v>
      </c>
      <c r="DH5" s="242" t="s">
        <v>1346</v>
      </c>
      <c r="DI5" s="243" t="s">
        <v>1340</v>
      </c>
    </row>
    <row r="6" spans="1:113" ht="51.75" thickBot="1">
      <c r="A6" s="299">
        <v>1</v>
      </c>
      <c r="B6" s="300" t="s">
        <v>1449</v>
      </c>
      <c r="C6" s="300" t="s">
        <v>37</v>
      </c>
      <c r="D6" s="304" t="s">
        <v>1394</v>
      </c>
      <c r="E6" s="85">
        <v>29750</v>
      </c>
      <c r="F6" s="85">
        <v>3500</v>
      </c>
      <c r="G6" s="280">
        <f>SUM(E6:F6)</f>
        <v>33250</v>
      </c>
      <c r="H6" s="247">
        <f t="shared" ref="H6:H15" si="0">SUM((J6-G6/20))</f>
        <v>261.84375</v>
      </c>
      <c r="I6" s="246">
        <v>20</v>
      </c>
      <c r="J6" s="247">
        <f t="shared" ref="J6:J14" si="1">SUM((G6*6*21)/(8*20*100))+(G6/20)</f>
        <v>1924.34375</v>
      </c>
      <c r="K6" s="305" t="s">
        <v>1450</v>
      </c>
      <c r="L6" s="306">
        <f t="shared" ref="L6:L14" si="2">SUM(M6*H6)</f>
        <v>3665.8125</v>
      </c>
      <c r="M6" s="307">
        <v>14</v>
      </c>
      <c r="N6" s="247">
        <f t="shared" ref="N6:N14" si="3">SUM(M6*J6)</f>
        <v>26940.8125</v>
      </c>
      <c r="O6" s="246" t="e">
        <f t="shared" ref="O6:O13" si="4">SUM(P6:Q6)</f>
        <v>#REF!</v>
      </c>
      <c r="P6" s="246" t="e">
        <f>SUM(U6,Z6,AE6,AJ6,AO6,AT6,AY6,BD6,BI6,BN6,BS6,BX6,CC6,CH6,CM6,CR6,CW6,DB6,DG6,#REF!)</f>
        <v>#REF!</v>
      </c>
      <c r="Q6" s="246" t="e">
        <f>SUM(V6,AA6,AF6,AK6,AP6,AU6,AZ6,BE6,BJ6,BO6,BT6,BY6,CD6,CI6,CN6,CS6,CX6,DC6,DH6,#REF!)</f>
        <v>#REF!</v>
      </c>
      <c r="R6" s="246" t="e">
        <f>SUM(W6,AB6,AG6,AL6,AQ6,AV6,BA6,BF6,BK6,BP6,BU6,BZ6,CE6,CJ6,CO6,CT6,CY6,DD6,DI6,#REF!)</f>
        <v>#REF!</v>
      </c>
      <c r="S6" s="248" t="s">
        <v>1451</v>
      </c>
      <c r="T6" s="251" t="s">
        <v>1452</v>
      </c>
      <c r="U6" s="246">
        <v>20000</v>
      </c>
      <c r="V6" s="246"/>
      <c r="W6" s="246"/>
      <c r="X6" s="250">
        <f>SUM(U6:V6)</f>
        <v>20000</v>
      </c>
      <c r="Y6" s="249"/>
      <c r="Z6" s="246"/>
      <c r="AA6" s="246"/>
      <c r="AB6" s="246"/>
      <c r="AC6" s="250">
        <f>SUM(Z6:AA6)</f>
        <v>0</v>
      </c>
      <c r="AD6" s="249"/>
      <c r="AE6" s="246"/>
      <c r="AF6" s="246"/>
      <c r="AG6" s="246"/>
      <c r="AH6" s="250">
        <f>SUM(AE6:AF6)</f>
        <v>0</v>
      </c>
      <c r="AI6" s="249"/>
      <c r="AJ6" s="246"/>
      <c r="AK6" s="246"/>
      <c r="AL6" s="246"/>
      <c r="AM6" s="250">
        <f>SUM(AJ6:AK6)</f>
        <v>0</v>
      </c>
      <c r="AN6" s="246"/>
      <c r="AO6" s="246"/>
      <c r="AP6" s="246"/>
      <c r="AQ6" s="246"/>
      <c r="AR6" s="246"/>
      <c r="AS6" s="246"/>
      <c r="AT6" s="246"/>
      <c r="AU6" s="246"/>
      <c r="AV6" s="246"/>
      <c r="AW6" s="246"/>
      <c r="AX6" s="246"/>
      <c r="AY6" s="246"/>
      <c r="AZ6" s="246"/>
      <c r="BA6" s="246"/>
      <c r="BB6" s="246"/>
      <c r="BC6" s="246"/>
      <c r="BD6" s="246"/>
      <c r="BE6" s="246"/>
      <c r="BF6" s="246"/>
      <c r="BG6" s="246"/>
      <c r="BH6" s="246"/>
      <c r="BI6" s="246"/>
      <c r="BJ6" s="246"/>
      <c r="BK6" s="246"/>
      <c r="BL6" s="246"/>
      <c r="BM6" s="246"/>
      <c r="BN6" s="246"/>
      <c r="BO6" s="246"/>
      <c r="BP6" s="246"/>
      <c r="BQ6" s="246"/>
      <c r="BR6" s="246"/>
      <c r="BS6" s="246"/>
      <c r="BT6" s="246"/>
      <c r="BU6" s="246"/>
      <c r="BV6" s="246"/>
      <c r="BW6" s="246"/>
      <c r="BX6" s="246"/>
      <c r="BY6" s="246"/>
      <c r="BZ6" s="246"/>
      <c r="CA6" s="246"/>
      <c r="CB6" s="246"/>
      <c r="CC6" s="246"/>
      <c r="CD6" s="246"/>
      <c r="CE6" s="246"/>
      <c r="CF6" s="246"/>
      <c r="CG6" s="246"/>
      <c r="CH6" s="246"/>
      <c r="CI6" s="246"/>
      <c r="CJ6" s="246"/>
      <c r="CK6" s="246"/>
      <c r="CL6" s="246"/>
      <c r="CM6" s="246"/>
      <c r="CN6" s="246"/>
      <c r="CO6" s="246"/>
      <c r="CP6" s="246"/>
      <c r="CQ6" s="246"/>
      <c r="CR6" s="246"/>
      <c r="CS6" s="246"/>
      <c r="CT6" s="246"/>
      <c r="CU6" s="246"/>
      <c r="CV6" s="246"/>
      <c r="CW6" s="246"/>
      <c r="CX6" s="246"/>
      <c r="CY6" s="246"/>
      <c r="CZ6" s="246"/>
      <c r="DA6" s="246"/>
      <c r="DB6" s="246"/>
      <c r="DC6" s="246"/>
      <c r="DD6" s="246"/>
      <c r="DE6" s="246"/>
      <c r="DF6" s="246"/>
      <c r="DG6" s="246"/>
      <c r="DH6" s="246"/>
      <c r="DI6" s="246"/>
    </row>
    <row r="7" spans="1:113" ht="45.75" thickBot="1">
      <c r="A7" s="308">
        <v>2</v>
      </c>
      <c r="B7" s="309" t="s">
        <v>1453</v>
      </c>
      <c r="C7" s="309" t="s">
        <v>1454</v>
      </c>
      <c r="D7" s="304" t="s">
        <v>1455</v>
      </c>
      <c r="E7" s="85">
        <v>42500</v>
      </c>
      <c r="F7" s="85">
        <v>5000</v>
      </c>
      <c r="G7" s="280">
        <f t="shared" ref="G7:G14" si="5">SUM(E7:F7)</f>
        <v>47500</v>
      </c>
      <c r="H7" s="247">
        <f t="shared" si="0"/>
        <v>374.0625</v>
      </c>
      <c r="I7" s="246">
        <v>20</v>
      </c>
      <c r="J7" s="247">
        <f t="shared" si="1"/>
        <v>2749.0625</v>
      </c>
      <c r="K7" s="305" t="s">
        <v>1456</v>
      </c>
      <c r="L7" s="306">
        <f t="shared" si="2"/>
        <v>5236.875</v>
      </c>
      <c r="M7" s="307">
        <v>14</v>
      </c>
      <c r="N7" s="247">
        <f t="shared" si="3"/>
        <v>38486.875</v>
      </c>
      <c r="O7" s="246" t="e">
        <f t="shared" si="4"/>
        <v>#REF!</v>
      </c>
      <c r="P7" s="246" t="e">
        <f>SUM(U7,Z7,AE7,AJ7,AO7,AT7,AY7,BD7,BI7,BN7,BS7,BX7,CC7,CH7,CM7,CR7,CW7,DB7,DG7,#REF!)</f>
        <v>#REF!</v>
      </c>
      <c r="Q7" s="246" t="e">
        <f>SUM(V7,AA7,AF7,AK7,AP7,AU7,AZ7,BE7,BJ7,BO7,BT7,BY7,CD7,CI7,CN7,CS7,CX7,DC7,DH7,#REF!)</f>
        <v>#REF!</v>
      </c>
      <c r="R7" s="246" t="e">
        <f>SUM(W7,AB7,AG7,AL7,AQ7,AV7,BA7,BF7,BK7,BP7,BU7,BZ7,CE7,CJ7,CO7,CT7,CY7,DD7,DI7,#REF!)</f>
        <v>#REF!</v>
      </c>
      <c r="S7" s="246" t="s">
        <v>1457</v>
      </c>
      <c r="T7" s="251" t="s">
        <v>1399</v>
      </c>
      <c r="U7" s="246">
        <v>2749</v>
      </c>
      <c r="V7" s="246"/>
      <c r="W7" s="246"/>
      <c r="X7" s="250">
        <f t="shared" ref="X7:X14" si="6">SUM(U7:V7)</f>
        <v>2749</v>
      </c>
      <c r="Y7" s="251" t="s">
        <v>1399</v>
      </c>
      <c r="Z7" s="246">
        <v>2749</v>
      </c>
      <c r="AA7" s="246"/>
      <c r="AB7" s="246"/>
      <c r="AC7" s="250">
        <f>SUM(Z7:AA7)</f>
        <v>2749</v>
      </c>
      <c r="AD7" s="251" t="s">
        <v>1410</v>
      </c>
      <c r="AE7" s="246">
        <v>2749</v>
      </c>
      <c r="AF7" s="246"/>
      <c r="AG7" s="246"/>
      <c r="AH7" s="250">
        <f>SUM(AE7:AF7)</f>
        <v>2749</v>
      </c>
      <c r="AI7" s="249">
        <v>39905</v>
      </c>
      <c r="AJ7" s="246">
        <v>5498</v>
      </c>
      <c r="AK7" s="246"/>
      <c r="AL7" s="246"/>
      <c r="AM7" s="250">
        <f>SUM(AJ7:AK7)</f>
        <v>5498</v>
      </c>
      <c r="AN7" s="246"/>
      <c r="AO7" s="246"/>
      <c r="AP7" s="246"/>
      <c r="AQ7" s="246"/>
      <c r="AR7" s="246"/>
      <c r="AS7" s="246"/>
      <c r="AT7" s="246"/>
      <c r="AU7" s="246"/>
      <c r="AV7" s="246"/>
      <c r="AW7" s="246"/>
      <c r="AX7" s="246"/>
      <c r="AY7" s="246"/>
      <c r="AZ7" s="246"/>
      <c r="BA7" s="246"/>
      <c r="BB7" s="246"/>
      <c r="BC7" s="246"/>
      <c r="BD7" s="246"/>
      <c r="BE7" s="246"/>
      <c r="BF7" s="246"/>
      <c r="BG7" s="246"/>
      <c r="BH7" s="246"/>
      <c r="BI7" s="246"/>
      <c r="BJ7" s="246"/>
      <c r="BK7" s="246"/>
      <c r="BL7" s="246"/>
      <c r="BM7" s="246"/>
      <c r="BN7" s="246"/>
      <c r="BO7" s="246"/>
      <c r="BP7" s="246"/>
      <c r="BQ7" s="246"/>
      <c r="BR7" s="246"/>
      <c r="BS7" s="246"/>
      <c r="BT7" s="246"/>
      <c r="BU7" s="246"/>
      <c r="BV7" s="246"/>
      <c r="BW7" s="246"/>
      <c r="BX7" s="246"/>
      <c r="BY7" s="246"/>
      <c r="BZ7" s="246"/>
      <c r="CA7" s="246"/>
      <c r="CB7" s="246"/>
      <c r="CC7" s="246"/>
      <c r="CD7" s="246"/>
      <c r="CE7" s="246"/>
      <c r="CF7" s="246"/>
      <c r="CG7" s="246"/>
      <c r="CH7" s="246"/>
      <c r="CI7" s="246"/>
      <c r="CJ7" s="246"/>
      <c r="CK7" s="246"/>
      <c r="CL7" s="246"/>
      <c r="CM7" s="246"/>
      <c r="CN7" s="246"/>
      <c r="CO7" s="246"/>
      <c r="CP7" s="246"/>
      <c r="CQ7" s="246"/>
      <c r="CR7" s="246"/>
      <c r="CS7" s="246"/>
      <c r="CT7" s="246"/>
      <c r="CU7" s="246"/>
      <c r="CV7" s="246"/>
      <c r="CW7" s="246"/>
      <c r="CX7" s="246"/>
      <c r="CY7" s="246"/>
      <c r="CZ7" s="246"/>
      <c r="DA7" s="246"/>
      <c r="DB7" s="246"/>
      <c r="DC7" s="246"/>
      <c r="DD7" s="246"/>
      <c r="DE7" s="246"/>
      <c r="DF7" s="246"/>
      <c r="DG7" s="246"/>
      <c r="DH7" s="246"/>
      <c r="DI7" s="246"/>
    </row>
    <row r="8" spans="1:113" ht="39" thickBot="1">
      <c r="A8" s="299">
        <v>3</v>
      </c>
      <c r="B8" s="309" t="s">
        <v>1458</v>
      </c>
      <c r="C8" s="309" t="s">
        <v>37</v>
      </c>
      <c r="D8" s="304" t="s">
        <v>1459</v>
      </c>
      <c r="E8" s="85">
        <v>17000</v>
      </c>
      <c r="F8" s="85">
        <v>2000</v>
      </c>
      <c r="G8" s="280">
        <f t="shared" si="5"/>
        <v>19000</v>
      </c>
      <c r="H8" s="247">
        <f t="shared" si="0"/>
        <v>149.625</v>
      </c>
      <c r="I8" s="246">
        <v>20</v>
      </c>
      <c r="J8" s="247">
        <f t="shared" si="1"/>
        <v>1099.625</v>
      </c>
      <c r="K8" s="305" t="s">
        <v>1460</v>
      </c>
      <c r="L8" s="306">
        <f t="shared" si="2"/>
        <v>2094.75</v>
      </c>
      <c r="M8" s="307">
        <v>14</v>
      </c>
      <c r="N8" s="247">
        <f t="shared" si="3"/>
        <v>15394.75</v>
      </c>
      <c r="O8" s="246" t="e">
        <f t="shared" si="4"/>
        <v>#REF!</v>
      </c>
      <c r="P8" s="246" t="e">
        <f>SUM(U8,Z8,AE8,AJ8,AO8,AT8,AY8,BD8,BI8,BN8,BS8,BX8,CC8,CH8,CM8,CR8,CW8,DB8,DG8,#REF!)</f>
        <v>#REF!</v>
      </c>
      <c r="Q8" s="246" t="e">
        <f>SUM(V8,AA8,AF8,AK8,AP8,AU8,AZ8,BE8,BJ8,BO8,BT8,BY8,CD8,CI8,CN8,CS8,CX8,DC8,DH8,#REF!)</f>
        <v>#REF!</v>
      </c>
      <c r="R8" s="246" t="e">
        <f>SUM(W8,AB8,AG8,AL8,AQ8,AV8,BA8,BF8,BK8,BP8,BU8,BZ8,CE8,CJ8,CO8,CT8,CY8,DD8,DI8,#REF!)</f>
        <v>#REF!</v>
      </c>
      <c r="S8" s="249" t="s">
        <v>1461</v>
      </c>
      <c r="T8" s="251" t="s">
        <v>1382</v>
      </c>
      <c r="U8" s="246">
        <v>7700</v>
      </c>
      <c r="V8" s="246"/>
      <c r="W8" s="246"/>
      <c r="X8" s="250">
        <f t="shared" si="6"/>
        <v>7700</v>
      </c>
      <c r="Y8" s="249"/>
      <c r="Z8" s="246"/>
      <c r="AA8" s="246"/>
      <c r="AB8" s="246"/>
      <c r="AC8" s="250">
        <f t="shared" ref="AC8:AC14" si="7">SUM(Z8:AA8)</f>
        <v>0</v>
      </c>
      <c r="AD8" s="249"/>
      <c r="AE8" s="246"/>
      <c r="AF8" s="246"/>
      <c r="AG8" s="246"/>
      <c r="AH8" s="250">
        <f t="shared" ref="AH8:AH14" si="8">SUM(AE8:AF8)</f>
        <v>0</v>
      </c>
      <c r="AI8" s="249"/>
      <c r="AJ8" s="246"/>
      <c r="AK8" s="246"/>
      <c r="AL8" s="246"/>
      <c r="AM8" s="250">
        <f t="shared" ref="AM8:AM14" si="9">SUM(AJ8:AK8)</f>
        <v>0</v>
      </c>
      <c r="AN8" s="246"/>
      <c r="AO8" s="246"/>
      <c r="AP8" s="246"/>
      <c r="AQ8" s="246"/>
      <c r="AR8" s="246"/>
      <c r="AS8" s="246"/>
      <c r="AT8" s="246"/>
      <c r="AU8" s="246"/>
      <c r="AV8" s="246"/>
      <c r="AW8" s="246"/>
      <c r="AX8" s="246"/>
      <c r="AY8" s="246"/>
      <c r="AZ8" s="246"/>
      <c r="BA8" s="246"/>
      <c r="BB8" s="246"/>
      <c r="BC8" s="246"/>
      <c r="BD8" s="246"/>
      <c r="BE8" s="246"/>
      <c r="BF8" s="246"/>
      <c r="BG8" s="246"/>
      <c r="BH8" s="246"/>
      <c r="BI8" s="246"/>
      <c r="BJ8" s="246"/>
      <c r="BK8" s="246"/>
      <c r="BL8" s="246"/>
      <c r="BM8" s="246"/>
      <c r="BN8" s="246"/>
      <c r="BO8" s="246"/>
      <c r="BP8" s="246"/>
      <c r="BQ8" s="246"/>
      <c r="BR8" s="246"/>
      <c r="BS8" s="246"/>
      <c r="BT8" s="246"/>
      <c r="BU8" s="246"/>
      <c r="BV8" s="246"/>
      <c r="BW8" s="246"/>
      <c r="BX8" s="246"/>
      <c r="BY8" s="246"/>
      <c r="BZ8" s="246"/>
      <c r="CA8" s="246"/>
      <c r="CB8" s="246"/>
      <c r="CC8" s="246"/>
      <c r="CD8" s="246"/>
      <c r="CE8" s="246"/>
      <c r="CF8" s="246"/>
      <c r="CG8" s="246"/>
      <c r="CH8" s="246"/>
      <c r="CI8" s="246"/>
      <c r="CJ8" s="246"/>
      <c r="CK8" s="246"/>
      <c r="CL8" s="246"/>
      <c r="CM8" s="246"/>
      <c r="CN8" s="246"/>
      <c r="CO8" s="246"/>
      <c r="CP8" s="246"/>
      <c r="CQ8" s="246"/>
      <c r="CR8" s="246"/>
      <c r="CS8" s="246"/>
      <c r="CT8" s="246"/>
      <c r="CU8" s="246"/>
      <c r="CV8" s="246"/>
      <c r="CW8" s="246"/>
      <c r="CX8" s="246"/>
      <c r="CY8" s="246"/>
      <c r="CZ8" s="246"/>
      <c r="DA8" s="246"/>
      <c r="DB8" s="246"/>
      <c r="DC8" s="246"/>
      <c r="DD8" s="246"/>
      <c r="DE8" s="246"/>
      <c r="DF8" s="246"/>
      <c r="DG8" s="246"/>
      <c r="DH8" s="246"/>
      <c r="DI8" s="246"/>
    </row>
    <row r="9" spans="1:113" ht="45.75" thickBot="1">
      <c r="A9" s="308">
        <v>4</v>
      </c>
      <c r="B9" s="309" t="s">
        <v>1462</v>
      </c>
      <c r="C9" s="309" t="s">
        <v>1463</v>
      </c>
      <c r="D9" s="304" t="s">
        <v>1464</v>
      </c>
      <c r="E9" s="85">
        <v>34000</v>
      </c>
      <c r="F9" s="85">
        <v>4000</v>
      </c>
      <c r="G9" s="280">
        <f t="shared" si="5"/>
        <v>38000</v>
      </c>
      <c r="H9" s="247">
        <f t="shared" si="0"/>
        <v>299.25</v>
      </c>
      <c r="I9" s="246">
        <v>20</v>
      </c>
      <c r="J9" s="247">
        <f t="shared" si="1"/>
        <v>2199.25</v>
      </c>
      <c r="K9" s="305" t="s">
        <v>1465</v>
      </c>
      <c r="L9" s="306">
        <f t="shared" si="2"/>
        <v>4189.5</v>
      </c>
      <c r="M9" s="307">
        <v>14</v>
      </c>
      <c r="N9" s="247">
        <f t="shared" si="3"/>
        <v>30789.5</v>
      </c>
      <c r="O9" s="246" t="e">
        <f t="shared" si="4"/>
        <v>#REF!</v>
      </c>
      <c r="P9" s="246" t="e">
        <f>SUM(U9,Z9,AE9,AJ9,AO9,AT9,AY9,BD9,BI9,BN9,BS9,BX9,CC9,CH9,CM9,CR9,CW9,DB9,DG9,#REF!)</f>
        <v>#REF!</v>
      </c>
      <c r="Q9" s="246" t="e">
        <f>SUM(V9,AA9,AF9,AK9,AP9,AU9,AZ9,BE9,BJ9,BO9,BT9,BY9,CD9,CI9,CN9,CS9,CX9,DC9,DH9,#REF!)</f>
        <v>#REF!</v>
      </c>
      <c r="R9" s="246" t="e">
        <f>SUM(W9,AB9,AG9,AL9,AQ9,AV9,BA9,BF9,BK9,BP9,BU9,BZ9,CE9,CJ9,CO9,CT9,CY9,DD9,DI9,#REF!)</f>
        <v>#REF!</v>
      </c>
      <c r="S9" s="248" t="s">
        <v>1466</v>
      </c>
      <c r="T9" s="249"/>
      <c r="U9" s="246"/>
      <c r="V9" s="246"/>
      <c r="W9" s="246"/>
      <c r="X9" s="250">
        <f t="shared" si="6"/>
        <v>0</v>
      </c>
      <c r="Y9" s="249"/>
      <c r="Z9" s="246"/>
      <c r="AA9" s="246"/>
      <c r="AB9" s="246"/>
      <c r="AC9" s="250">
        <f t="shared" si="7"/>
        <v>0</v>
      </c>
      <c r="AD9" s="249"/>
      <c r="AE9" s="246"/>
      <c r="AF9" s="246"/>
      <c r="AG9" s="246"/>
      <c r="AH9" s="250">
        <f t="shared" si="8"/>
        <v>0</v>
      </c>
      <c r="AI9" s="249"/>
      <c r="AJ9" s="246"/>
      <c r="AK9" s="246"/>
      <c r="AL9" s="246"/>
      <c r="AM9" s="250">
        <f t="shared" si="9"/>
        <v>0</v>
      </c>
      <c r="AN9" s="246"/>
      <c r="AO9" s="246"/>
      <c r="AP9" s="246"/>
      <c r="AQ9" s="246"/>
      <c r="AR9" s="246"/>
      <c r="AS9" s="246"/>
      <c r="AT9" s="246"/>
      <c r="AU9" s="246"/>
      <c r="AV9" s="246"/>
      <c r="AW9" s="246"/>
      <c r="AX9" s="246"/>
      <c r="AY9" s="246"/>
      <c r="AZ9" s="246"/>
      <c r="BA9" s="246"/>
      <c r="BB9" s="246"/>
      <c r="BC9" s="246"/>
      <c r="BD9" s="246"/>
      <c r="BE9" s="246"/>
      <c r="BF9" s="246"/>
      <c r="BG9" s="246"/>
      <c r="BH9" s="246"/>
      <c r="BI9" s="246"/>
      <c r="BJ9" s="246"/>
      <c r="BK9" s="246"/>
      <c r="BL9" s="246"/>
      <c r="BM9" s="246"/>
      <c r="BN9" s="246"/>
      <c r="BO9" s="246"/>
      <c r="BP9" s="246"/>
      <c r="BQ9" s="246"/>
      <c r="BR9" s="246"/>
      <c r="BS9" s="246"/>
      <c r="BT9" s="246"/>
      <c r="BU9" s="246"/>
      <c r="BV9" s="246"/>
      <c r="BW9" s="246"/>
      <c r="BX9" s="246"/>
      <c r="BY9" s="246"/>
      <c r="BZ9" s="246"/>
      <c r="CA9" s="246"/>
      <c r="CB9" s="246"/>
      <c r="CC9" s="246"/>
      <c r="CD9" s="246"/>
      <c r="CE9" s="246"/>
      <c r="CF9" s="246"/>
      <c r="CG9" s="246"/>
      <c r="CH9" s="246"/>
      <c r="CI9" s="246"/>
      <c r="CJ9" s="246"/>
      <c r="CK9" s="246"/>
      <c r="CL9" s="246"/>
      <c r="CM9" s="246"/>
      <c r="CN9" s="246"/>
      <c r="CO9" s="246"/>
      <c r="CP9" s="246"/>
      <c r="CQ9" s="246"/>
      <c r="CR9" s="246"/>
      <c r="CS9" s="246"/>
      <c r="CT9" s="246"/>
      <c r="CU9" s="246"/>
      <c r="CV9" s="246"/>
      <c r="CW9" s="246"/>
      <c r="CX9" s="246"/>
      <c r="CY9" s="246"/>
      <c r="CZ9" s="246"/>
      <c r="DA9" s="246"/>
      <c r="DB9" s="246"/>
      <c r="DC9" s="246"/>
      <c r="DD9" s="246"/>
      <c r="DE9" s="246"/>
      <c r="DF9" s="246"/>
      <c r="DG9" s="246"/>
      <c r="DH9" s="246"/>
      <c r="DI9" s="246"/>
    </row>
    <row r="10" spans="1:113" ht="45.75" thickBot="1">
      <c r="A10" s="299">
        <v>5</v>
      </c>
      <c r="B10" s="309" t="s">
        <v>1467</v>
      </c>
      <c r="C10" s="309" t="s">
        <v>1468</v>
      </c>
      <c r="D10" s="304" t="s">
        <v>1469</v>
      </c>
      <c r="E10" s="85">
        <v>25500</v>
      </c>
      <c r="F10" s="85">
        <v>3000</v>
      </c>
      <c r="G10" s="280">
        <f t="shared" si="5"/>
        <v>28500</v>
      </c>
      <c r="H10" s="247">
        <f t="shared" si="0"/>
        <v>224.4375</v>
      </c>
      <c r="I10" s="246">
        <v>20</v>
      </c>
      <c r="J10" s="247">
        <f t="shared" si="1"/>
        <v>1649.4375</v>
      </c>
      <c r="K10" s="305" t="s">
        <v>1470</v>
      </c>
      <c r="L10" s="306">
        <f t="shared" si="2"/>
        <v>3142.125</v>
      </c>
      <c r="M10" s="307">
        <v>14</v>
      </c>
      <c r="N10" s="247">
        <f t="shared" si="3"/>
        <v>23092.125</v>
      </c>
      <c r="O10" s="246" t="e">
        <f t="shared" si="4"/>
        <v>#REF!</v>
      </c>
      <c r="P10" s="246" t="e">
        <f>SUM(U10,Z10,AE10,AJ10,AO10,AT10,AY10,BD10,BI10,BN10,BS10,BX10,CC10,CH10,CM10,CR10,CW10,DB10,DG10,#REF!)</f>
        <v>#REF!</v>
      </c>
      <c r="Q10" s="246" t="e">
        <f>SUM(V10,AA10,AF10,AK10,AP10,AU10,AZ10,BE10,BJ10,BO10,BT10,BY10,CD10,CI10,CN10,CS10,CX10,DC10,DH10,#REF!)</f>
        <v>#REF!</v>
      </c>
      <c r="R10" s="246" t="e">
        <f>SUM(W10,AB10,AG10,AL10,AQ10,AV10,BA10,BF10,BK10,BP10,BU10,BZ10,CE10,CJ10,CO10,CT10,CY10,DD10,DI10,#REF!)</f>
        <v>#REF!</v>
      </c>
      <c r="S10" s="246" t="s">
        <v>1471</v>
      </c>
      <c r="T10" s="249"/>
      <c r="U10" s="246"/>
      <c r="V10" s="246"/>
      <c r="W10" s="246"/>
      <c r="X10" s="250">
        <f t="shared" si="6"/>
        <v>0</v>
      </c>
      <c r="Y10" s="249"/>
      <c r="Z10" s="246"/>
      <c r="AA10" s="246"/>
      <c r="AB10" s="246"/>
      <c r="AC10" s="250">
        <f t="shared" si="7"/>
        <v>0</v>
      </c>
      <c r="AD10" s="249"/>
      <c r="AE10" s="246"/>
      <c r="AF10" s="246"/>
      <c r="AG10" s="246"/>
      <c r="AH10" s="250">
        <f t="shared" si="8"/>
        <v>0</v>
      </c>
      <c r="AI10" s="249"/>
      <c r="AJ10" s="246"/>
      <c r="AK10" s="246"/>
      <c r="AL10" s="246"/>
      <c r="AM10" s="250">
        <f t="shared" si="9"/>
        <v>0</v>
      </c>
      <c r="AN10" s="246"/>
      <c r="AO10" s="246"/>
      <c r="AP10" s="246"/>
      <c r="AQ10" s="246"/>
      <c r="AR10" s="246"/>
      <c r="AS10" s="246"/>
      <c r="AT10" s="246"/>
      <c r="AU10" s="246"/>
      <c r="AV10" s="246"/>
      <c r="AW10" s="246"/>
      <c r="AX10" s="246"/>
      <c r="AY10" s="246"/>
      <c r="AZ10" s="246"/>
      <c r="BA10" s="246"/>
      <c r="BB10" s="246"/>
      <c r="BC10" s="246"/>
      <c r="BD10" s="246"/>
      <c r="BE10" s="246"/>
      <c r="BF10" s="246"/>
      <c r="BG10" s="246"/>
      <c r="BH10" s="246"/>
      <c r="BI10" s="246"/>
      <c r="BJ10" s="246"/>
      <c r="BK10" s="246"/>
      <c r="BL10" s="246"/>
      <c r="BM10" s="246"/>
      <c r="BN10" s="246"/>
      <c r="BO10" s="246"/>
      <c r="BP10" s="246"/>
      <c r="BQ10" s="246"/>
      <c r="BR10" s="246"/>
      <c r="BS10" s="246"/>
      <c r="BT10" s="246"/>
      <c r="BU10" s="246"/>
      <c r="BV10" s="246"/>
      <c r="BW10" s="246"/>
      <c r="BX10" s="246"/>
      <c r="BY10" s="246"/>
      <c r="BZ10" s="246"/>
      <c r="CA10" s="246"/>
      <c r="CB10" s="246"/>
      <c r="CC10" s="246"/>
      <c r="CD10" s="246"/>
      <c r="CE10" s="246"/>
      <c r="CF10" s="246"/>
      <c r="CG10" s="246"/>
      <c r="CH10" s="246"/>
      <c r="CI10" s="246"/>
      <c r="CJ10" s="246"/>
      <c r="CK10" s="246"/>
      <c r="CL10" s="246"/>
      <c r="CM10" s="246"/>
      <c r="CN10" s="246"/>
      <c r="CO10" s="246"/>
      <c r="CP10" s="246"/>
      <c r="CQ10" s="246"/>
      <c r="CR10" s="246"/>
      <c r="CS10" s="246"/>
      <c r="CT10" s="246"/>
      <c r="CU10" s="246"/>
      <c r="CV10" s="246"/>
      <c r="CW10" s="246"/>
      <c r="CX10" s="246"/>
      <c r="CY10" s="246"/>
      <c r="CZ10" s="246"/>
      <c r="DA10" s="246"/>
      <c r="DB10" s="246"/>
      <c r="DC10" s="246"/>
      <c r="DD10" s="246"/>
      <c r="DE10" s="246"/>
      <c r="DF10" s="246"/>
      <c r="DG10" s="246"/>
      <c r="DH10" s="246"/>
      <c r="DI10" s="246"/>
    </row>
    <row r="11" spans="1:113" ht="39" thickBot="1">
      <c r="A11" s="308">
        <v>6</v>
      </c>
      <c r="B11" s="309" t="s">
        <v>1472</v>
      </c>
      <c r="C11" s="309" t="s">
        <v>1473</v>
      </c>
      <c r="D11" s="304" t="s">
        <v>1474</v>
      </c>
      <c r="E11" s="85">
        <v>42500</v>
      </c>
      <c r="F11" s="85">
        <v>5000</v>
      </c>
      <c r="G11" s="280">
        <f t="shared" si="5"/>
        <v>47500</v>
      </c>
      <c r="H11" s="247">
        <f t="shared" si="0"/>
        <v>374.0625</v>
      </c>
      <c r="I11" s="246">
        <v>20</v>
      </c>
      <c r="J11" s="247">
        <f t="shared" si="1"/>
        <v>2749.0625</v>
      </c>
      <c r="K11" s="305" t="s">
        <v>1475</v>
      </c>
      <c r="L11" s="306">
        <f t="shared" si="2"/>
        <v>5236.875</v>
      </c>
      <c r="M11" s="307">
        <v>14</v>
      </c>
      <c r="N11" s="247">
        <f t="shared" si="3"/>
        <v>38486.875</v>
      </c>
      <c r="O11" s="246" t="e">
        <f t="shared" si="4"/>
        <v>#REF!</v>
      </c>
      <c r="P11" s="246" t="e">
        <f>SUM(U11,Z11,AE11,AJ11,AO11,AT11,AY11,BD11,BI11,BN11,BS11,BX11,CC11,CH11,CM11,CR11,CW11,DB11,DG11,#REF!)</f>
        <v>#REF!</v>
      </c>
      <c r="Q11" s="246" t="e">
        <f>SUM(V11,AA11,AF11,AK11,AP11,AU11,AZ11,BE11,BJ11,BO11,BT11,BY11,CD11,CI11,CN11,CS11,CX11,DC11,DH11,#REF!)</f>
        <v>#REF!</v>
      </c>
      <c r="R11" s="246" t="e">
        <f>SUM(W11,AB11,AG11,AL11,AQ11,AV11,BA11,BF11,BK11,BP11,BU11,BZ11,CE11,CJ11,CO11,CT11,CY11,DD11,DI11,#REF!)</f>
        <v>#REF!</v>
      </c>
      <c r="S11" s="246" t="s">
        <v>1466</v>
      </c>
      <c r="T11" s="251" t="s">
        <v>1452</v>
      </c>
      <c r="U11" s="246">
        <v>10000</v>
      </c>
      <c r="V11" s="246"/>
      <c r="W11" s="246"/>
      <c r="X11" s="250">
        <f t="shared" si="6"/>
        <v>10000</v>
      </c>
      <c r="Y11" s="249"/>
      <c r="Z11" s="246"/>
      <c r="AA11" s="246"/>
      <c r="AB11" s="246"/>
      <c r="AC11" s="250">
        <f t="shared" si="7"/>
        <v>0</v>
      </c>
      <c r="AD11" s="249"/>
      <c r="AE11" s="246"/>
      <c r="AF11" s="246"/>
      <c r="AG11" s="246"/>
      <c r="AH11" s="250">
        <f t="shared" si="8"/>
        <v>0</v>
      </c>
      <c r="AI11" s="249"/>
      <c r="AJ11" s="246"/>
      <c r="AK11" s="246"/>
      <c r="AL11" s="246"/>
      <c r="AM11" s="250">
        <f t="shared" si="9"/>
        <v>0</v>
      </c>
      <c r="AN11" s="246"/>
      <c r="AO11" s="246"/>
      <c r="AP11" s="246"/>
      <c r="AQ11" s="246"/>
      <c r="AR11" s="246"/>
      <c r="AS11" s="246"/>
      <c r="AT11" s="246"/>
      <c r="AU11" s="246"/>
      <c r="AV11" s="246"/>
      <c r="AW11" s="246"/>
      <c r="AX11" s="246"/>
      <c r="AY11" s="246"/>
      <c r="AZ11" s="246"/>
      <c r="BA11" s="246"/>
      <c r="BB11" s="246"/>
      <c r="BC11" s="246"/>
      <c r="BD11" s="246"/>
      <c r="BE11" s="246"/>
      <c r="BF11" s="246"/>
      <c r="BG11" s="246"/>
      <c r="BH11" s="246"/>
      <c r="BI11" s="246"/>
      <c r="BJ11" s="246"/>
      <c r="BK11" s="246"/>
      <c r="BL11" s="246"/>
      <c r="BM11" s="246"/>
      <c r="BN11" s="246"/>
      <c r="BO11" s="246"/>
      <c r="BP11" s="246"/>
      <c r="BQ11" s="246"/>
      <c r="BR11" s="246"/>
      <c r="BS11" s="246"/>
      <c r="BT11" s="246"/>
      <c r="BU11" s="246"/>
      <c r="BV11" s="246"/>
      <c r="BW11" s="246"/>
      <c r="BX11" s="246"/>
      <c r="BY11" s="246"/>
      <c r="BZ11" s="246"/>
      <c r="CA11" s="246"/>
      <c r="CB11" s="246"/>
      <c r="CC11" s="246"/>
      <c r="CD11" s="246"/>
      <c r="CE11" s="246"/>
      <c r="CF11" s="246"/>
      <c r="CG11" s="246"/>
      <c r="CH11" s="246"/>
      <c r="CI11" s="246"/>
      <c r="CJ11" s="246"/>
      <c r="CK11" s="246"/>
      <c r="CL11" s="246"/>
      <c r="CM11" s="246"/>
      <c r="CN11" s="246"/>
      <c r="CO11" s="246"/>
      <c r="CP11" s="246"/>
      <c r="CQ11" s="246"/>
      <c r="CR11" s="246"/>
      <c r="CS11" s="246"/>
      <c r="CT11" s="246"/>
      <c r="CU11" s="246"/>
      <c r="CV11" s="246"/>
      <c r="CW11" s="246"/>
      <c r="CX11" s="246"/>
      <c r="CY11" s="246"/>
      <c r="CZ11" s="246"/>
      <c r="DA11" s="246"/>
      <c r="DB11" s="246"/>
      <c r="DC11" s="246"/>
      <c r="DD11" s="246"/>
      <c r="DE11" s="246"/>
      <c r="DF11" s="246"/>
      <c r="DG11" s="246"/>
      <c r="DH11" s="246"/>
      <c r="DI11" s="246"/>
    </row>
    <row r="12" spans="1:113" ht="39" thickBot="1">
      <c r="A12" s="299">
        <v>7</v>
      </c>
      <c r="B12" s="309" t="s">
        <v>1476</v>
      </c>
      <c r="C12" s="309" t="s">
        <v>1477</v>
      </c>
      <c r="D12" s="304" t="s">
        <v>1478</v>
      </c>
      <c r="E12" s="85">
        <v>42500</v>
      </c>
      <c r="F12" s="85">
        <v>5000</v>
      </c>
      <c r="G12" s="280">
        <f t="shared" si="5"/>
        <v>47500</v>
      </c>
      <c r="H12" s="247">
        <f t="shared" si="0"/>
        <v>374.0625</v>
      </c>
      <c r="I12" s="246">
        <v>20</v>
      </c>
      <c r="J12" s="247">
        <f t="shared" si="1"/>
        <v>2749.0625</v>
      </c>
      <c r="K12" s="305" t="s">
        <v>1479</v>
      </c>
      <c r="L12" s="306">
        <f t="shared" si="2"/>
        <v>5236.875</v>
      </c>
      <c r="M12" s="307">
        <v>14</v>
      </c>
      <c r="N12" s="247">
        <f t="shared" si="3"/>
        <v>38486.875</v>
      </c>
      <c r="O12" s="246" t="e">
        <f t="shared" si="4"/>
        <v>#REF!</v>
      </c>
      <c r="P12" s="246" t="e">
        <f>SUM(U12,Z12,AE12,AJ12,AO12,AT12,AY12,BD12,BI12,BN12,BS12,BX12,CC12,CH12,CM12,CR12,CW12,DB12,DG12,#REF!)</f>
        <v>#REF!</v>
      </c>
      <c r="Q12" s="246" t="e">
        <f>SUM(V12,AA12,AF12,AK12,AP12,AU12,AZ12,BE12,BJ12,BO12,BT12,BY12,CD12,CI12,CN12,CS12,CX12,DC12,DH12,#REF!)</f>
        <v>#REF!</v>
      </c>
      <c r="R12" s="246" t="e">
        <f>SUM(W12,AB12,AG12,AL12,AQ12,AV12,BA12,BF12,BK12,BP12,BU12,BZ12,CE12,CJ12,CO12,CT12,CY12,DD12,DI12,#REF!)</f>
        <v>#REF!</v>
      </c>
      <c r="S12" s="249" t="s">
        <v>1480</v>
      </c>
      <c r="T12" s="249"/>
      <c r="U12" s="246"/>
      <c r="V12" s="246"/>
      <c r="W12" s="246"/>
      <c r="X12" s="250">
        <f t="shared" si="6"/>
        <v>0</v>
      </c>
      <c r="Y12" s="249"/>
      <c r="Z12" s="246"/>
      <c r="AA12" s="246"/>
      <c r="AB12" s="246"/>
      <c r="AC12" s="250">
        <f t="shared" si="7"/>
        <v>0</v>
      </c>
      <c r="AD12" s="249"/>
      <c r="AE12" s="246"/>
      <c r="AF12" s="246"/>
      <c r="AG12" s="246"/>
      <c r="AH12" s="250">
        <f t="shared" si="8"/>
        <v>0</v>
      </c>
      <c r="AI12" s="249"/>
      <c r="AJ12" s="246"/>
      <c r="AK12" s="246"/>
      <c r="AL12" s="246"/>
      <c r="AM12" s="250">
        <f t="shared" si="9"/>
        <v>0</v>
      </c>
      <c r="AN12" s="246"/>
      <c r="AO12" s="246"/>
      <c r="AP12" s="246"/>
      <c r="AQ12" s="246"/>
      <c r="AR12" s="246"/>
      <c r="AS12" s="246"/>
      <c r="AT12" s="246"/>
      <c r="AU12" s="246"/>
      <c r="AV12" s="246"/>
      <c r="AW12" s="246"/>
      <c r="AX12" s="246"/>
      <c r="AY12" s="246"/>
      <c r="AZ12" s="246"/>
      <c r="BA12" s="246"/>
      <c r="BB12" s="246"/>
      <c r="BC12" s="246"/>
      <c r="BD12" s="246"/>
      <c r="BE12" s="246"/>
      <c r="BF12" s="246"/>
      <c r="BG12" s="246"/>
      <c r="BH12" s="246"/>
      <c r="BI12" s="246"/>
      <c r="BJ12" s="246"/>
      <c r="BK12" s="246"/>
      <c r="BL12" s="246"/>
      <c r="BM12" s="246"/>
      <c r="BN12" s="246"/>
      <c r="BO12" s="246"/>
      <c r="BP12" s="246"/>
      <c r="BQ12" s="246"/>
      <c r="BR12" s="246"/>
      <c r="BS12" s="246"/>
      <c r="BT12" s="246"/>
      <c r="BU12" s="246"/>
      <c r="BV12" s="246"/>
      <c r="BW12" s="246"/>
      <c r="BX12" s="246"/>
      <c r="BY12" s="246"/>
      <c r="BZ12" s="246"/>
      <c r="CA12" s="246"/>
      <c r="CB12" s="246"/>
      <c r="CC12" s="246"/>
      <c r="CD12" s="246"/>
      <c r="CE12" s="246"/>
      <c r="CF12" s="246"/>
      <c r="CG12" s="246"/>
      <c r="CH12" s="246"/>
      <c r="CI12" s="246"/>
      <c r="CJ12" s="246"/>
      <c r="CK12" s="246"/>
      <c r="CL12" s="246"/>
      <c r="CM12" s="246"/>
      <c r="CN12" s="246"/>
      <c r="CO12" s="246"/>
      <c r="CP12" s="246"/>
      <c r="CQ12" s="246"/>
      <c r="CR12" s="246"/>
      <c r="CS12" s="246"/>
      <c r="CT12" s="246"/>
      <c r="CU12" s="246"/>
      <c r="CV12" s="246"/>
      <c r="CW12" s="246"/>
      <c r="CX12" s="246"/>
      <c r="CY12" s="246"/>
      <c r="CZ12" s="246"/>
      <c r="DA12" s="246"/>
      <c r="DB12" s="246"/>
      <c r="DC12" s="246"/>
      <c r="DD12" s="246"/>
      <c r="DE12" s="246"/>
      <c r="DF12" s="246"/>
      <c r="DG12" s="246"/>
      <c r="DH12" s="246"/>
      <c r="DI12" s="246"/>
    </row>
    <row r="13" spans="1:113" ht="45.75" thickBot="1">
      <c r="A13" s="308">
        <v>8</v>
      </c>
      <c r="B13" s="309" t="s">
        <v>1481</v>
      </c>
      <c r="C13" s="309" t="s">
        <v>1482</v>
      </c>
      <c r="D13" s="304" t="s">
        <v>1483</v>
      </c>
      <c r="E13" s="85">
        <v>29750</v>
      </c>
      <c r="F13" s="85">
        <v>3500</v>
      </c>
      <c r="G13" s="280">
        <f t="shared" si="5"/>
        <v>33250</v>
      </c>
      <c r="H13" s="247">
        <f t="shared" si="0"/>
        <v>261.84375</v>
      </c>
      <c r="I13" s="246">
        <v>20</v>
      </c>
      <c r="J13" s="247">
        <f t="shared" si="1"/>
        <v>1924.34375</v>
      </c>
      <c r="K13" s="305" t="s">
        <v>1484</v>
      </c>
      <c r="L13" s="306">
        <f t="shared" si="2"/>
        <v>3665.8125</v>
      </c>
      <c r="M13" s="307">
        <v>14</v>
      </c>
      <c r="N13" s="247">
        <f t="shared" si="3"/>
        <v>26940.8125</v>
      </c>
      <c r="O13" s="246" t="e">
        <f t="shared" si="4"/>
        <v>#REF!</v>
      </c>
      <c r="P13" s="246" t="e">
        <f>SUM(U13,Z13,AE13,AJ13,AO13,AT13,AY13,BD13,BI13,BN13,BS13,BX13,CC13,CH13,CM13,CR13,CW13,DB13,DG13,#REF!)</f>
        <v>#REF!</v>
      </c>
      <c r="Q13" s="246" t="e">
        <f>SUM(V13,AA13,AF13,AK13,AP13,AU13,AZ13,BE13,BJ13,BO13,BT13,BY13,CD13,CI13,CN13,CS13,CX13,DC13,DH13,#REF!)</f>
        <v>#REF!</v>
      </c>
      <c r="R13" s="246" t="e">
        <f>SUM(W13,AB13,AG13,AL13,AQ13,AV13,BA13,BF13,BK13,BP13,BU13,BZ13,CE13,CJ13,CO13,CT13,CY13,DD13,DI13,#REF!)</f>
        <v>#REF!</v>
      </c>
      <c r="S13" s="246" t="s">
        <v>1466</v>
      </c>
      <c r="T13" s="249"/>
      <c r="U13" s="246"/>
      <c r="V13" s="246"/>
      <c r="W13" s="246"/>
      <c r="X13" s="250">
        <f t="shared" si="6"/>
        <v>0</v>
      </c>
      <c r="Y13" s="249"/>
      <c r="Z13" s="246"/>
      <c r="AA13" s="246"/>
      <c r="AB13" s="246"/>
      <c r="AC13" s="250">
        <f t="shared" si="7"/>
        <v>0</v>
      </c>
      <c r="AD13" s="249"/>
      <c r="AE13" s="246"/>
      <c r="AF13" s="246"/>
      <c r="AG13" s="246"/>
      <c r="AH13" s="250">
        <f t="shared" si="8"/>
        <v>0</v>
      </c>
      <c r="AI13" s="249"/>
      <c r="AJ13" s="246"/>
      <c r="AK13" s="246"/>
      <c r="AL13" s="246"/>
      <c r="AM13" s="250">
        <f t="shared" si="9"/>
        <v>0</v>
      </c>
      <c r="AN13" s="246"/>
      <c r="AO13" s="246"/>
      <c r="AP13" s="246"/>
      <c r="AQ13" s="246"/>
      <c r="AR13" s="246"/>
      <c r="AS13" s="246"/>
      <c r="AT13" s="246"/>
      <c r="AU13" s="246"/>
      <c r="AV13" s="246"/>
      <c r="AW13" s="246"/>
      <c r="AX13" s="246"/>
      <c r="AY13" s="246"/>
      <c r="AZ13" s="246"/>
      <c r="BA13" s="246"/>
      <c r="BB13" s="246"/>
      <c r="BC13" s="246"/>
      <c r="BD13" s="246"/>
      <c r="BE13" s="246"/>
      <c r="BF13" s="246"/>
      <c r="BG13" s="246"/>
      <c r="BH13" s="246"/>
      <c r="BI13" s="246"/>
      <c r="BJ13" s="246"/>
      <c r="BK13" s="246"/>
      <c r="BL13" s="246"/>
      <c r="BM13" s="246"/>
      <c r="BN13" s="246"/>
      <c r="BO13" s="246"/>
      <c r="BP13" s="246"/>
      <c r="BQ13" s="246"/>
      <c r="BR13" s="246"/>
      <c r="BS13" s="246"/>
      <c r="BT13" s="246"/>
      <c r="BU13" s="246"/>
      <c r="BV13" s="246"/>
      <c r="BW13" s="246"/>
      <c r="BX13" s="246"/>
      <c r="BY13" s="246"/>
      <c r="BZ13" s="246"/>
      <c r="CA13" s="246"/>
      <c r="CB13" s="246"/>
      <c r="CC13" s="246"/>
      <c r="CD13" s="246"/>
      <c r="CE13" s="246"/>
      <c r="CF13" s="246"/>
      <c r="CG13" s="246"/>
      <c r="CH13" s="246"/>
      <c r="CI13" s="246"/>
      <c r="CJ13" s="246"/>
      <c r="CK13" s="246"/>
      <c r="CL13" s="246"/>
      <c r="CM13" s="246"/>
      <c r="CN13" s="246"/>
      <c r="CO13" s="246"/>
      <c r="CP13" s="246"/>
      <c r="CQ13" s="246"/>
      <c r="CR13" s="246"/>
      <c r="CS13" s="246"/>
      <c r="CT13" s="246"/>
      <c r="CU13" s="246"/>
      <c r="CV13" s="246"/>
      <c r="CW13" s="246"/>
      <c r="CX13" s="246"/>
      <c r="CY13" s="246"/>
      <c r="CZ13" s="246"/>
      <c r="DA13" s="246"/>
      <c r="DB13" s="246"/>
      <c r="DC13" s="246"/>
      <c r="DD13" s="246"/>
      <c r="DE13" s="246"/>
      <c r="DF13" s="246"/>
      <c r="DG13" s="246"/>
      <c r="DH13" s="246"/>
      <c r="DI13" s="246"/>
    </row>
    <row r="14" spans="1:113" ht="51.75" thickBot="1">
      <c r="A14" s="299">
        <v>9</v>
      </c>
      <c r="B14" s="245" t="s">
        <v>1485</v>
      </c>
      <c r="C14" s="245" t="s">
        <v>1486</v>
      </c>
      <c r="D14" s="245" t="s">
        <v>1478</v>
      </c>
      <c r="E14" s="280">
        <v>42500</v>
      </c>
      <c r="F14" s="286">
        <v>5000</v>
      </c>
      <c r="G14" s="280">
        <f t="shared" si="5"/>
        <v>47500</v>
      </c>
      <c r="H14" s="247">
        <f t="shared" si="0"/>
        <v>374.0625</v>
      </c>
      <c r="I14" s="246">
        <v>20</v>
      </c>
      <c r="J14" s="247">
        <f t="shared" si="1"/>
        <v>2749.0625</v>
      </c>
      <c r="K14" s="310" t="s">
        <v>1487</v>
      </c>
      <c r="L14" s="306">
        <f t="shared" si="2"/>
        <v>4862.8125</v>
      </c>
      <c r="M14" s="307">
        <v>13</v>
      </c>
      <c r="N14" s="247">
        <f t="shared" si="3"/>
        <v>35737.8125</v>
      </c>
      <c r="O14" s="246" t="e">
        <f>SUM(P14:Q14)</f>
        <v>#REF!</v>
      </c>
      <c r="P14" s="246" t="e">
        <f>SUM(U14,Z14,AE14,AJ14,AO14,AT14,AY14,BD14,BI14,BN14,BS14,BX14,CC14,CH14,CM14,CR14,CW14,DB14,DG14,#REF!)</f>
        <v>#REF!</v>
      </c>
      <c r="Q14" s="246" t="e">
        <f>SUM(V14,AA14,AF14,AK14,AP14,AU14,AZ14,BE14,BJ14,BO14,BT14,BY14,CD14,CI14,CN14,CS14,CX14,DC14,DH14,#REF!)</f>
        <v>#REF!</v>
      </c>
      <c r="R14" s="246" t="e">
        <f>SUM(W14,AB14,AG14,AL14,AQ14,AV14,BA14,BF14,BK14,BP14,BU14,BZ14,CE14,CJ14,CO14,CT14,CY14,DD14,DI14,#REF!)</f>
        <v>#REF!</v>
      </c>
      <c r="S14" s="246" t="s">
        <v>1488</v>
      </c>
      <c r="T14" s="249"/>
      <c r="U14" s="246"/>
      <c r="V14" s="246"/>
      <c r="W14" s="246"/>
      <c r="X14" s="250">
        <f t="shared" si="6"/>
        <v>0</v>
      </c>
      <c r="Y14" s="249"/>
      <c r="Z14" s="246"/>
      <c r="AA14" s="246"/>
      <c r="AB14" s="246"/>
      <c r="AC14" s="250">
        <f t="shared" si="7"/>
        <v>0</v>
      </c>
      <c r="AD14" s="249"/>
      <c r="AE14" s="246"/>
      <c r="AF14" s="246"/>
      <c r="AG14" s="246"/>
      <c r="AH14" s="250">
        <f t="shared" si="8"/>
        <v>0</v>
      </c>
      <c r="AI14" s="249"/>
      <c r="AJ14" s="246"/>
      <c r="AK14" s="246"/>
      <c r="AL14" s="246"/>
      <c r="AM14" s="250">
        <f t="shared" si="9"/>
        <v>0</v>
      </c>
      <c r="AN14" s="246"/>
      <c r="AO14" s="246"/>
      <c r="AP14" s="246"/>
      <c r="AQ14" s="246"/>
      <c r="AR14" s="246"/>
      <c r="AS14" s="246"/>
      <c r="AT14" s="246"/>
      <c r="AU14" s="246"/>
      <c r="AV14" s="246"/>
      <c r="AW14" s="246"/>
      <c r="AX14" s="246"/>
      <c r="AY14" s="246"/>
      <c r="AZ14" s="246"/>
      <c r="BA14" s="246"/>
      <c r="BB14" s="246"/>
      <c r="BC14" s="246"/>
      <c r="BD14" s="246"/>
      <c r="BE14" s="246"/>
      <c r="BF14" s="246"/>
      <c r="BG14" s="246"/>
      <c r="BH14" s="246"/>
      <c r="BI14" s="246"/>
      <c r="BJ14" s="246"/>
      <c r="BK14" s="246"/>
      <c r="BL14" s="246"/>
      <c r="BM14" s="246"/>
      <c r="BN14" s="246"/>
      <c r="BO14" s="246"/>
      <c r="BP14" s="246"/>
      <c r="BQ14" s="246"/>
      <c r="BR14" s="246"/>
      <c r="BS14" s="246"/>
      <c r="BT14" s="246"/>
      <c r="BU14" s="246"/>
      <c r="BV14" s="246"/>
      <c r="BW14" s="246"/>
      <c r="BX14" s="246"/>
      <c r="BY14" s="246"/>
      <c r="BZ14" s="246"/>
      <c r="CA14" s="246"/>
      <c r="CB14" s="246"/>
      <c r="CC14" s="246"/>
      <c r="CD14" s="246"/>
      <c r="CE14" s="246"/>
      <c r="CF14" s="246"/>
      <c r="CG14" s="246"/>
      <c r="CH14" s="246"/>
      <c r="CI14" s="246"/>
      <c r="CJ14" s="246"/>
      <c r="CK14" s="246"/>
      <c r="CL14" s="246"/>
      <c r="CM14" s="246"/>
      <c r="CN14" s="246"/>
      <c r="CO14" s="246"/>
      <c r="CP14" s="246"/>
      <c r="CQ14" s="246"/>
      <c r="CR14" s="246"/>
      <c r="CS14" s="246"/>
      <c r="CT14" s="246"/>
      <c r="CU14" s="246"/>
      <c r="CV14" s="246"/>
      <c r="CW14" s="246"/>
      <c r="CX14" s="246"/>
      <c r="CY14" s="246"/>
      <c r="CZ14" s="246"/>
      <c r="DA14" s="246"/>
      <c r="DB14" s="246"/>
      <c r="DC14" s="246"/>
      <c r="DD14" s="246"/>
      <c r="DE14" s="246"/>
      <c r="DF14" s="246"/>
      <c r="DG14" s="246"/>
      <c r="DH14" s="246"/>
      <c r="DI14" s="246"/>
    </row>
    <row r="15" spans="1:113">
      <c r="A15" s="276"/>
      <c r="B15" s="277" t="s">
        <v>1334</v>
      </c>
      <c r="C15" s="277"/>
      <c r="D15" s="289"/>
      <c r="E15" s="252">
        <f>SUM(E6:E14)</f>
        <v>306000</v>
      </c>
      <c r="F15" s="252">
        <f>SUM(F6:F14)</f>
        <v>36000</v>
      </c>
      <c r="G15" s="252">
        <f>SUM(G6:G14)</f>
        <v>342000</v>
      </c>
      <c r="H15" s="247">
        <f t="shared" si="0"/>
        <v>2693.25</v>
      </c>
      <c r="I15" s="252">
        <f t="shared" ref="I15:BT15" si="10">SUM(I6:I14)</f>
        <v>180</v>
      </c>
      <c r="J15" s="252">
        <f t="shared" si="10"/>
        <v>19793.25</v>
      </c>
      <c r="K15" s="252">
        <f t="shared" si="10"/>
        <v>0</v>
      </c>
      <c r="L15" s="261">
        <f t="shared" si="10"/>
        <v>37331.4375</v>
      </c>
      <c r="M15" s="311">
        <f t="shared" si="10"/>
        <v>125</v>
      </c>
      <c r="N15" s="252">
        <f t="shared" si="10"/>
        <v>274356.4375</v>
      </c>
      <c r="O15" s="252" t="e">
        <f t="shared" si="10"/>
        <v>#REF!</v>
      </c>
      <c r="P15" s="252" t="e">
        <f t="shared" si="10"/>
        <v>#REF!</v>
      </c>
      <c r="Q15" s="252" t="e">
        <f t="shared" si="10"/>
        <v>#REF!</v>
      </c>
      <c r="R15" s="252" t="e">
        <f t="shared" si="10"/>
        <v>#REF!</v>
      </c>
      <c r="S15" s="252">
        <f t="shared" si="10"/>
        <v>0</v>
      </c>
      <c r="T15" s="252">
        <f t="shared" si="10"/>
        <v>0</v>
      </c>
      <c r="U15" s="252">
        <f t="shared" si="10"/>
        <v>40449</v>
      </c>
      <c r="V15" s="252">
        <f t="shared" si="10"/>
        <v>0</v>
      </c>
      <c r="W15" s="252">
        <f t="shared" si="10"/>
        <v>0</v>
      </c>
      <c r="X15" s="252">
        <f t="shared" si="10"/>
        <v>40449</v>
      </c>
      <c r="Y15" s="252">
        <f t="shared" si="10"/>
        <v>0</v>
      </c>
      <c r="Z15" s="252">
        <f t="shared" si="10"/>
        <v>2749</v>
      </c>
      <c r="AA15" s="252">
        <f t="shared" si="10"/>
        <v>0</v>
      </c>
      <c r="AB15" s="252">
        <f t="shared" si="10"/>
        <v>0</v>
      </c>
      <c r="AC15" s="252">
        <f t="shared" si="10"/>
        <v>2749</v>
      </c>
      <c r="AD15" s="252">
        <f t="shared" si="10"/>
        <v>0</v>
      </c>
      <c r="AE15" s="252">
        <f t="shared" si="10"/>
        <v>2749</v>
      </c>
      <c r="AF15" s="252">
        <f t="shared" si="10"/>
        <v>0</v>
      </c>
      <c r="AG15" s="252">
        <f t="shared" si="10"/>
        <v>0</v>
      </c>
      <c r="AH15" s="252">
        <f t="shared" si="10"/>
        <v>2749</v>
      </c>
      <c r="AI15" s="252">
        <f t="shared" si="10"/>
        <v>39905</v>
      </c>
      <c r="AJ15" s="252">
        <f t="shared" si="10"/>
        <v>5498</v>
      </c>
      <c r="AK15" s="252">
        <f t="shared" si="10"/>
        <v>0</v>
      </c>
      <c r="AL15" s="252">
        <f t="shared" si="10"/>
        <v>0</v>
      </c>
      <c r="AM15" s="252">
        <f t="shared" si="10"/>
        <v>5498</v>
      </c>
      <c r="AN15" s="252">
        <f t="shared" si="10"/>
        <v>0</v>
      </c>
      <c r="AO15" s="252">
        <f t="shared" si="10"/>
        <v>0</v>
      </c>
      <c r="AP15" s="252">
        <f t="shared" si="10"/>
        <v>0</v>
      </c>
      <c r="AQ15" s="252">
        <f t="shared" si="10"/>
        <v>0</v>
      </c>
      <c r="AR15" s="252">
        <f t="shared" si="10"/>
        <v>0</v>
      </c>
      <c r="AS15" s="252">
        <f t="shared" si="10"/>
        <v>0</v>
      </c>
      <c r="AT15" s="252">
        <f t="shared" si="10"/>
        <v>0</v>
      </c>
      <c r="AU15" s="252">
        <f t="shared" si="10"/>
        <v>0</v>
      </c>
      <c r="AV15" s="252">
        <f t="shared" si="10"/>
        <v>0</v>
      </c>
      <c r="AW15" s="252">
        <f t="shared" si="10"/>
        <v>0</v>
      </c>
      <c r="AX15" s="252">
        <f t="shared" si="10"/>
        <v>0</v>
      </c>
      <c r="AY15" s="252">
        <f t="shared" si="10"/>
        <v>0</v>
      </c>
      <c r="AZ15" s="252">
        <f t="shared" si="10"/>
        <v>0</v>
      </c>
      <c r="BA15" s="252">
        <f t="shared" si="10"/>
        <v>0</v>
      </c>
      <c r="BB15" s="252">
        <f t="shared" si="10"/>
        <v>0</v>
      </c>
      <c r="BC15" s="252">
        <f t="shared" si="10"/>
        <v>0</v>
      </c>
      <c r="BD15" s="252">
        <f t="shared" si="10"/>
        <v>0</v>
      </c>
      <c r="BE15" s="252">
        <f t="shared" si="10"/>
        <v>0</v>
      </c>
      <c r="BF15" s="252">
        <f t="shared" si="10"/>
        <v>0</v>
      </c>
      <c r="BG15" s="252">
        <f t="shared" si="10"/>
        <v>0</v>
      </c>
      <c r="BH15" s="252">
        <f t="shared" si="10"/>
        <v>0</v>
      </c>
      <c r="BI15" s="252">
        <f t="shared" si="10"/>
        <v>0</v>
      </c>
      <c r="BJ15" s="252">
        <f t="shared" si="10"/>
        <v>0</v>
      </c>
      <c r="BK15" s="252">
        <f t="shared" si="10"/>
        <v>0</v>
      </c>
      <c r="BL15" s="252">
        <f t="shared" si="10"/>
        <v>0</v>
      </c>
      <c r="BM15" s="252">
        <f t="shared" si="10"/>
        <v>0</v>
      </c>
      <c r="BN15" s="252">
        <f t="shared" si="10"/>
        <v>0</v>
      </c>
      <c r="BO15" s="252">
        <f t="shared" si="10"/>
        <v>0</v>
      </c>
      <c r="BP15" s="252">
        <f t="shared" si="10"/>
        <v>0</v>
      </c>
      <c r="BQ15" s="252">
        <f t="shared" si="10"/>
        <v>0</v>
      </c>
      <c r="BR15" s="252">
        <f t="shared" si="10"/>
        <v>0</v>
      </c>
      <c r="BS15" s="252">
        <f t="shared" si="10"/>
        <v>0</v>
      </c>
      <c r="BT15" s="252">
        <f t="shared" si="10"/>
        <v>0</v>
      </c>
      <c r="BU15" s="252">
        <f t="shared" ref="BU15:DI15" si="11">SUM(BU6:BU14)</f>
        <v>0</v>
      </c>
      <c r="BV15" s="252">
        <f t="shared" si="11"/>
        <v>0</v>
      </c>
      <c r="BW15" s="252">
        <f t="shared" si="11"/>
        <v>0</v>
      </c>
      <c r="BX15" s="252">
        <f t="shared" si="11"/>
        <v>0</v>
      </c>
      <c r="BY15" s="252">
        <f t="shared" si="11"/>
        <v>0</v>
      </c>
      <c r="BZ15" s="252">
        <f t="shared" si="11"/>
        <v>0</v>
      </c>
      <c r="CA15" s="252">
        <f t="shared" si="11"/>
        <v>0</v>
      </c>
      <c r="CB15" s="252">
        <f t="shared" si="11"/>
        <v>0</v>
      </c>
      <c r="CC15" s="252">
        <f t="shared" si="11"/>
        <v>0</v>
      </c>
      <c r="CD15" s="252">
        <f t="shared" si="11"/>
        <v>0</v>
      </c>
      <c r="CE15" s="252">
        <f t="shared" si="11"/>
        <v>0</v>
      </c>
      <c r="CF15" s="252">
        <f t="shared" si="11"/>
        <v>0</v>
      </c>
      <c r="CG15" s="252">
        <f t="shared" si="11"/>
        <v>0</v>
      </c>
      <c r="CH15" s="252">
        <f t="shared" si="11"/>
        <v>0</v>
      </c>
      <c r="CI15" s="252">
        <f t="shared" si="11"/>
        <v>0</v>
      </c>
      <c r="CJ15" s="252">
        <f t="shared" si="11"/>
        <v>0</v>
      </c>
      <c r="CK15" s="252">
        <f t="shared" si="11"/>
        <v>0</v>
      </c>
      <c r="CL15" s="252">
        <f t="shared" si="11"/>
        <v>0</v>
      </c>
      <c r="CM15" s="252">
        <f t="shared" si="11"/>
        <v>0</v>
      </c>
      <c r="CN15" s="252">
        <f t="shared" si="11"/>
        <v>0</v>
      </c>
      <c r="CO15" s="252">
        <f t="shared" si="11"/>
        <v>0</v>
      </c>
      <c r="CP15" s="252">
        <f t="shared" si="11"/>
        <v>0</v>
      </c>
      <c r="CQ15" s="252">
        <f t="shared" si="11"/>
        <v>0</v>
      </c>
      <c r="CR15" s="252">
        <f t="shared" si="11"/>
        <v>0</v>
      </c>
      <c r="CS15" s="252">
        <f t="shared" si="11"/>
        <v>0</v>
      </c>
      <c r="CT15" s="252">
        <f t="shared" si="11"/>
        <v>0</v>
      </c>
      <c r="CU15" s="252">
        <f t="shared" si="11"/>
        <v>0</v>
      </c>
      <c r="CV15" s="252">
        <f t="shared" si="11"/>
        <v>0</v>
      </c>
      <c r="CW15" s="252">
        <f t="shared" si="11"/>
        <v>0</v>
      </c>
      <c r="CX15" s="252">
        <f t="shared" si="11"/>
        <v>0</v>
      </c>
      <c r="CY15" s="252">
        <f t="shared" si="11"/>
        <v>0</v>
      </c>
      <c r="CZ15" s="252">
        <f t="shared" si="11"/>
        <v>0</v>
      </c>
      <c r="DA15" s="252">
        <f t="shared" si="11"/>
        <v>0</v>
      </c>
      <c r="DB15" s="252">
        <f t="shared" si="11"/>
        <v>0</v>
      </c>
      <c r="DC15" s="252">
        <f t="shared" si="11"/>
        <v>0</v>
      </c>
      <c r="DD15" s="252">
        <f t="shared" si="11"/>
        <v>0</v>
      </c>
      <c r="DE15" s="252">
        <f t="shared" si="11"/>
        <v>0</v>
      </c>
      <c r="DF15" s="252">
        <f t="shared" si="11"/>
        <v>0</v>
      </c>
      <c r="DG15" s="252">
        <f t="shared" si="11"/>
        <v>0</v>
      </c>
      <c r="DH15" s="252">
        <f t="shared" si="11"/>
        <v>0</v>
      </c>
      <c r="DI15" s="252">
        <f t="shared" si="11"/>
        <v>0</v>
      </c>
    </row>
  </sheetData>
  <mergeCells count="39">
    <mergeCell ref="A1:I1"/>
    <mergeCell ref="CT1:DH1"/>
    <mergeCell ref="A2:I2"/>
    <mergeCell ref="A3:A5"/>
    <mergeCell ref="B3:B5"/>
    <mergeCell ref="C3:C5"/>
    <mergeCell ref="D3:D5"/>
    <mergeCell ref="E3:E5"/>
    <mergeCell ref="F3:F5"/>
    <mergeCell ref="H3:H5"/>
    <mergeCell ref="AH4:AK4"/>
    <mergeCell ref="I3:I5"/>
    <mergeCell ref="J3:J5"/>
    <mergeCell ref="K3:K5"/>
    <mergeCell ref="L3:L5"/>
    <mergeCell ref="M3:O4"/>
    <mergeCell ref="P3:P5"/>
    <mergeCell ref="Q3:AG3"/>
    <mergeCell ref="Q4:U4"/>
    <mergeCell ref="V4:Y4"/>
    <mergeCell ref="Z4:AC4"/>
    <mergeCell ref="AD4:AG4"/>
    <mergeCell ref="CD4:CG4"/>
    <mergeCell ref="AL4:AO4"/>
    <mergeCell ref="AP4:AS4"/>
    <mergeCell ref="AT4:AW4"/>
    <mergeCell ref="AX4:BA4"/>
    <mergeCell ref="BB4:BE4"/>
    <mergeCell ref="BF4:BI4"/>
    <mergeCell ref="BJ4:BM4"/>
    <mergeCell ref="BN4:BQ4"/>
    <mergeCell ref="BR4:BU4"/>
    <mergeCell ref="BV4:BY4"/>
    <mergeCell ref="BZ4:CC4"/>
    <mergeCell ref="CH4:CK4"/>
    <mergeCell ref="CL4:CO4"/>
    <mergeCell ref="CP4:CS4"/>
    <mergeCell ref="CT4:CW4"/>
    <mergeCell ref="CX4:DI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I18"/>
  <sheetViews>
    <sheetView topLeftCell="A16" workbookViewId="0">
      <selection activeCell="G7" sqref="G7"/>
    </sheetView>
  </sheetViews>
  <sheetFormatPr defaultRowHeight="15"/>
  <sheetData>
    <row r="1" spans="1:113" ht="26.25">
      <c r="A1" s="394" t="s">
        <v>1296</v>
      </c>
      <c r="B1" s="394"/>
      <c r="C1" s="394"/>
      <c r="D1" s="394"/>
      <c r="E1" s="394"/>
      <c r="F1" s="394"/>
      <c r="G1" s="394"/>
      <c r="H1" s="394"/>
      <c r="I1" s="394"/>
      <c r="J1" s="217"/>
      <c r="K1" s="217"/>
      <c r="L1" s="218"/>
      <c r="M1" s="217"/>
      <c r="N1" s="217"/>
      <c r="O1" s="217"/>
      <c r="P1" s="217"/>
      <c r="Q1" s="219"/>
      <c r="R1" s="219"/>
      <c r="S1" s="219"/>
      <c r="T1" s="219"/>
      <c r="U1" s="219"/>
      <c r="V1" s="219"/>
      <c r="W1" s="219"/>
      <c r="X1" s="219"/>
      <c r="Y1" s="219"/>
      <c r="Z1" s="220"/>
      <c r="AA1" s="219"/>
      <c r="AB1" s="219"/>
      <c r="AC1" s="219"/>
      <c r="AD1" s="219"/>
      <c r="AE1" s="219"/>
      <c r="AF1" s="219"/>
      <c r="AG1" s="219"/>
      <c r="AH1" s="221"/>
      <c r="AI1" s="221"/>
      <c r="AJ1" s="221"/>
      <c r="AK1" s="221"/>
      <c r="AL1" s="221"/>
      <c r="AM1" s="221"/>
      <c r="AN1" s="221"/>
      <c r="AO1" s="221"/>
      <c r="AP1" s="221"/>
      <c r="AQ1" s="221"/>
      <c r="AR1" s="221"/>
      <c r="AS1" s="221"/>
      <c r="AT1" s="221"/>
      <c r="AU1" s="221"/>
      <c r="AV1" s="221"/>
      <c r="AW1" s="221"/>
      <c r="AX1" s="221"/>
      <c r="AY1" s="221"/>
      <c r="AZ1" s="221"/>
      <c r="BA1" s="221"/>
      <c r="BB1" s="221"/>
      <c r="BC1" s="221"/>
      <c r="BD1" s="221"/>
      <c r="BE1" s="221"/>
      <c r="BF1" s="221"/>
      <c r="BG1" s="221"/>
      <c r="BH1" s="221"/>
      <c r="BI1" s="221"/>
      <c r="BJ1" s="221"/>
      <c r="BK1" s="221"/>
      <c r="BL1" s="221"/>
      <c r="BM1" s="221"/>
      <c r="BN1" s="221"/>
      <c r="BO1" s="221"/>
      <c r="BP1" s="221"/>
      <c r="BQ1" s="221"/>
      <c r="BR1" s="221"/>
      <c r="BS1" s="221"/>
      <c r="BT1" s="221"/>
      <c r="BU1" s="221"/>
      <c r="BV1" s="221"/>
      <c r="BW1" s="221"/>
      <c r="BX1" s="221"/>
      <c r="BY1" s="221"/>
      <c r="BZ1" s="221"/>
      <c r="CA1" s="221"/>
      <c r="CB1" s="221"/>
      <c r="CC1" s="221"/>
      <c r="CD1" s="221"/>
      <c r="CE1" s="221"/>
      <c r="CF1" s="221"/>
      <c r="CG1" s="221"/>
      <c r="CH1" s="221"/>
      <c r="CI1" s="221"/>
      <c r="CJ1" s="221"/>
      <c r="CK1" s="221"/>
      <c r="CL1" s="221"/>
      <c r="CM1" s="221"/>
      <c r="CN1" s="221"/>
      <c r="CO1" s="221"/>
      <c r="CP1" s="221"/>
      <c r="CQ1" s="221"/>
      <c r="CR1" s="221"/>
      <c r="CS1" s="221"/>
      <c r="CT1" s="395" t="s">
        <v>1297</v>
      </c>
      <c r="CU1" s="396"/>
      <c r="CV1" s="394"/>
      <c r="CW1" s="394"/>
      <c r="CX1" s="394"/>
      <c r="CY1" s="394"/>
      <c r="CZ1" s="394"/>
      <c r="DA1" s="394"/>
      <c r="DB1" s="394"/>
      <c r="DC1" s="394"/>
      <c r="DD1" s="394"/>
      <c r="DE1" s="394"/>
      <c r="DF1" s="394"/>
      <c r="DG1" s="394"/>
      <c r="DH1" s="394"/>
      <c r="DI1" s="221"/>
    </row>
    <row r="2" spans="1:113" ht="18.75">
      <c r="A2" s="417" t="s">
        <v>1298</v>
      </c>
      <c r="B2" s="417"/>
      <c r="C2" s="417"/>
      <c r="D2" s="417"/>
      <c r="E2" s="417"/>
      <c r="F2" s="417"/>
      <c r="G2" s="417"/>
      <c r="H2" s="417"/>
      <c r="I2" s="417"/>
      <c r="J2" s="312"/>
      <c r="K2" s="312"/>
      <c r="L2" s="313"/>
      <c r="M2" s="312"/>
      <c r="N2" s="312"/>
      <c r="O2" s="312"/>
      <c r="P2" s="312"/>
      <c r="Q2" s="224"/>
      <c r="R2" s="224"/>
      <c r="S2" s="224"/>
      <c r="T2" s="224"/>
      <c r="U2" s="224"/>
      <c r="V2" s="224"/>
      <c r="W2" s="224"/>
      <c r="X2" s="224"/>
      <c r="Y2" s="224"/>
      <c r="Z2" s="225"/>
      <c r="AA2" s="224"/>
      <c r="AB2" s="224"/>
      <c r="AC2" s="224"/>
      <c r="AD2" s="224"/>
      <c r="AE2" s="224"/>
      <c r="AF2" s="224"/>
      <c r="AG2" s="224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6"/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  <c r="BE2" s="226"/>
      <c r="BF2" s="226"/>
      <c r="BG2" s="226"/>
      <c r="BH2" s="226"/>
      <c r="BI2" s="226"/>
      <c r="BJ2" s="226"/>
      <c r="BK2" s="226"/>
      <c r="BL2" s="226"/>
      <c r="BM2" s="226"/>
      <c r="BN2" s="226"/>
      <c r="BO2" s="226"/>
      <c r="BP2" s="226"/>
      <c r="BQ2" s="226"/>
      <c r="BR2" s="226"/>
      <c r="BS2" s="226"/>
      <c r="BT2" s="226"/>
      <c r="BU2" s="226"/>
      <c r="BV2" s="226"/>
      <c r="BW2" s="226"/>
      <c r="BX2" s="226"/>
      <c r="BY2" s="226"/>
      <c r="BZ2" s="226"/>
      <c r="CA2" s="226"/>
      <c r="CB2" s="226"/>
      <c r="CC2" s="226"/>
      <c r="CD2" s="226"/>
      <c r="CE2" s="226"/>
      <c r="CF2" s="226"/>
      <c r="CG2" s="226"/>
      <c r="CH2" s="226"/>
      <c r="CI2" s="226"/>
      <c r="CJ2" s="226"/>
      <c r="CK2" s="226"/>
      <c r="CL2" s="226"/>
      <c r="CM2" s="226"/>
      <c r="CN2" s="226"/>
      <c r="CO2" s="226"/>
      <c r="CP2" s="226"/>
      <c r="CQ2" s="226"/>
      <c r="CR2" s="226"/>
      <c r="CS2" s="226"/>
      <c r="CT2" s="227"/>
      <c r="CU2" s="227"/>
      <c r="CV2" s="226"/>
      <c r="CW2" s="226"/>
      <c r="CX2" s="228" t="s">
        <v>1299</v>
      </c>
      <c r="CY2" s="228"/>
      <c r="CZ2" s="221"/>
      <c r="DA2" s="221"/>
      <c r="DB2" s="226"/>
      <c r="DC2" s="226"/>
      <c r="DD2" s="226"/>
      <c r="DE2" s="226"/>
      <c r="DF2" s="226"/>
      <c r="DG2" s="226"/>
      <c r="DH2" s="226"/>
      <c r="DI2" s="226"/>
    </row>
    <row r="3" spans="1:113" ht="16.5" thickBot="1">
      <c r="A3" s="418" t="s">
        <v>1300</v>
      </c>
      <c r="B3" s="415" t="s">
        <v>1301</v>
      </c>
      <c r="C3" s="415" t="s">
        <v>1302</v>
      </c>
      <c r="D3" s="415" t="s">
        <v>1303</v>
      </c>
      <c r="E3" s="415" t="s">
        <v>1304</v>
      </c>
      <c r="F3" s="415" t="s">
        <v>1305</v>
      </c>
      <c r="G3" s="234"/>
      <c r="H3" s="419" t="s">
        <v>1306</v>
      </c>
      <c r="I3" s="415" t="s">
        <v>1307</v>
      </c>
      <c r="J3" s="415" t="s">
        <v>1308</v>
      </c>
      <c r="K3" s="415" t="s">
        <v>1309</v>
      </c>
      <c r="L3" s="420" t="s">
        <v>1310</v>
      </c>
      <c r="M3" s="421" t="s">
        <v>1311</v>
      </c>
      <c r="N3" s="421"/>
      <c r="O3" s="421"/>
      <c r="P3" s="415" t="s">
        <v>1312</v>
      </c>
      <c r="Q3" s="416" t="s">
        <v>1313</v>
      </c>
      <c r="R3" s="416"/>
      <c r="S3" s="416"/>
      <c r="T3" s="416"/>
      <c r="U3" s="416"/>
      <c r="V3" s="416"/>
      <c r="W3" s="416"/>
      <c r="X3" s="416"/>
      <c r="Y3" s="416"/>
      <c r="Z3" s="416"/>
      <c r="AA3" s="416"/>
      <c r="AB3" s="416"/>
      <c r="AC3" s="416"/>
      <c r="AD3" s="416"/>
      <c r="AE3" s="416"/>
      <c r="AF3" s="416"/>
      <c r="AG3" s="416"/>
      <c r="AH3" s="278"/>
      <c r="AI3" s="278"/>
      <c r="AJ3" s="278"/>
      <c r="AK3" s="278"/>
      <c r="AL3" s="278"/>
      <c r="AM3" s="278"/>
      <c r="AN3" s="278"/>
      <c r="AO3" s="278"/>
      <c r="AP3" s="278"/>
      <c r="AQ3" s="278"/>
      <c r="AR3" s="278"/>
      <c r="AS3" s="278"/>
      <c r="AT3" s="278"/>
      <c r="AU3" s="278"/>
      <c r="AV3" s="278"/>
      <c r="AW3" s="278"/>
      <c r="AX3" s="278"/>
      <c r="AY3" s="278"/>
      <c r="AZ3" s="278"/>
      <c r="BA3" s="278"/>
      <c r="BB3" s="278"/>
      <c r="BC3" s="278"/>
      <c r="BD3" s="278"/>
      <c r="BE3" s="278"/>
      <c r="BF3" s="221"/>
      <c r="BG3" s="221"/>
      <c r="BH3" s="221"/>
      <c r="BI3" s="221"/>
      <c r="BJ3" s="221"/>
      <c r="BK3" s="221"/>
      <c r="BL3" s="221"/>
      <c r="BM3" s="221"/>
      <c r="BN3" s="221"/>
      <c r="BO3" s="221"/>
      <c r="BP3" s="221"/>
      <c r="BQ3" s="221"/>
      <c r="BR3" s="221"/>
      <c r="BS3" s="221"/>
      <c r="BT3" s="221"/>
      <c r="BU3" s="221"/>
      <c r="BV3" s="221"/>
      <c r="BW3" s="221"/>
      <c r="BX3" s="221"/>
      <c r="BY3" s="221"/>
      <c r="BZ3" s="221"/>
      <c r="CA3" s="221"/>
      <c r="CB3" s="221"/>
      <c r="CC3" s="221"/>
      <c r="CD3" s="221"/>
      <c r="CE3" s="221"/>
      <c r="CF3" s="221"/>
      <c r="CG3" s="221"/>
      <c r="CH3" s="221"/>
      <c r="CI3" s="221"/>
      <c r="CJ3" s="221"/>
      <c r="CK3" s="221"/>
      <c r="CL3" s="221"/>
      <c r="CM3" s="221"/>
      <c r="CN3" s="221"/>
      <c r="CO3" s="221"/>
      <c r="CP3" s="221"/>
      <c r="CQ3" s="221"/>
      <c r="CR3" s="221"/>
      <c r="CS3" s="221"/>
      <c r="CT3" s="230"/>
      <c r="CU3" s="230"/>
    </row>
    <row r="4" spans="1:113" ht="15.75" thickBot="1">
      <c r="A4" s="399"/>
      <c r="B4" s="415"/>
      <c r="C4" s="415"/>
      <c r="D4" s="401"/>
      <c r="E4" s="401"/>
      <c r="F4" s="401"/>
      <c r="G4" s="245"/>
      <c r="H4" s="419"/>
      <c r="I4" s="401"/>
      <c r="J4" s="415"/>
      <c r="K4" s="415"/>
      <c r="L4" s="420"/>
      <c r="M4" s="421"/>
      <c r="N4" s="421"/>
      <c r="O4" s="421"/>
      <c r="P4" s="415"/>
      <c r="Q4" s="382" t="s">
        <v>1314</v>
      </c>
      <c r="R4" s="382"/>
      <c r="S4" s="382"/>
      <c r="T4" s="382"/>
      <c r="U4" s="382"/>
      <c r="V4" s="382" t="s">
        <v>1315</v>
      </c>
      <c r="W4" s="382"/>
      <c r="X4" s="382"/>
      <c r="Y4" s="382"/>
      <c r="Z4" s="382" t="s">
        <v>1132</v>
      </c>
      <c r="AA4" s="382"/>
      <c r="AB4" s="382"/>
      <c r="AC4" s="382"/>
      <c r="AD4" s="382" t="s">
        <v>1094</v>
      </c>
      <c r="AE4" s="382"/>
      <c r="AF4" s="382"/>
      <c r="AG4" s="382"/>
      <c r="AH4" s="382" t="s">
        <v>1316</v>
      </c>
      <c r="AI4" s="382"/>
      <c r="AJ4" s="382"/>
      <c r="AK4" s="382"/>
      <c r="AL4" s="382" t="s">
        <v>1317</v>
      </c>
      <c r="AM4" s="382"/>
      <c r="AN4" s="382"/>
      <c r="AO4" s="382"/>
      <c r="AP4" s="382" t="s">
        <v>1318</v>
      </c>
      <c r="AQ4" s="382"/>
      <c r="AR4" s="382"/>
      <c r="AS4" s="382"/>
      <c r="AT4" s="382" t="s">
        <v>1319</v>
      </c>
      <c r="AU4" s="382"/>
      <c r="AV4" s="382"/>
      <c r="AW4" s="382"/>
      <c r="AX4" s="382" t="s">
        <v>1320</v>
      </c>
      <c r="AY4" s="382"/>
      <c r="AZ4" s="382"/>
      <c r="BA4" s="382"/>
      <c r="BB4" s="382" t="s">
        <v>1321</v>
      </c>
      <c r="BC4" s="382"/>
      <c r="BD4" s="382"/>
      <c r="BE4" s="382"/>
      <c r="BF4" s="414" t="s">
        <v>1322</v>
      </c>
      <c r="BG4" s="382"/>
      <c r="BH4" s="382"/>
      <c r="BI4" s="383"/>
      <c r="BJ4" s="382" t="s">
        <v>1323</v>
      </c>
      <c r="BK4" s="382"/>
      <c r="BL4" s="382"/>
      <c r="BM4" s="383"/>
      <c r="BN4" s="382" t="s">
        <v>1324</v>
      </c>
      <c r="BO4" s="382"/>
      <c r="BP4" s="382"/>
      <c r="BQ4" s="383"/>
      <c r="BR4" s="382" t="s">
        <v>1325</v>
      </c>
      <c r="BS4" s="382"/>
      <c r="BT4" s="382"/>
      <c r="BU4" s="383"/>
      <c r="BV4" s="382" t="s">
        <v>1326</v>
      </c>
      <c r="BW4" s="382"/>
      <c r="BX4" s="382"/>
      <c r="BY4" s="383"/>
      <c r="BZ4" s="382" t="s">
        <v>1327</v>
      </c>
      <c r="CA4" s="382"/>
      <c r="CB4" s="382"/>
      <c r="CC4" s="383"/>
      <c r="CD4" s="382" t="s">
        <v>1328</v>
      </c>
      <c r="CE4" s="382"/>
      <c r="CF4" s="382"/>
      <c r="CG4" s="383"/>
      <c r="CH4" s="382" t="s">
        <v>1329</v>
      </c>
      <c r="CI4" s="382"/>
      <c r="CJ4" s="382"/>
      <c r="CK4" s="383"/>
      <c r="CL4" s="382" t="s">
        <v>1330</v>
      </c>
      <c r="CM4" s="382"/>
      <c r="CN4" s="382"/>
      <c r="CO4" s="383"/>
      <c r="CP4" s="382" t="s">
        <v>1331</v>
      </c>
      <c r="CQ4" s="382"/>
      <c r="CR4" s="382"/>
      <c r="CS4" s="383"/>
      <c r="CT4" s="384" t="s">
        <v>1332</v>
      </c>
      <c r="CU4" s="385"/>
      <c r="CV4" s="385"/>
      <c r="CW4" s="386"/>
      <c r="CX4" s="387" t="s">
        <v>1333</v>
      </c>
      <c r="CY4" s="385"/>
      <c r="CZ4" s="385"/>
      <c r="DA4" s="385"/>
      <c r="DB4" s="385"/>
      <c r="DC4" s="385"/>
      <c r="DD4" s="385"/>
      <c r="DE4" s="385"/>
      <c r="DF4" s="385"/>
      <c r="DG4" s="385"/>
      <c r="DH4" s="385"/>
      <c r="DI4" s="388"/>
    </row>
    <row r="5" spans="1:113">
      <c r="A5" s="399"/>
      <c r="B5" s="415"/>
      <c r="C5" s="415"/>
      <c r="D5" s="401"/>
      <c r="E5" s="401"/>
      <c r="F5" s="401"/>
      <c r="G5" s="245"/>
      <c r="H5" s="419"/>
      <c r="I5" s="401"/>
      <c r="J5" s="415"/>
      <c r="K5" s="415"/>
      <c r="L5" s="420"/>
      <c r="M5" s="233" t="s">
        <v>1334</v>
      </c>
      <c r="N5" s="234" t="s">
        <v>1335</v>
      </c>
      <c r="O5" s="234" t="s">
        <v>1336</v>
      </c>
      <c r="P5" s="415"/>
      <c r="Q5" s="235" t="s">
        <v>1337</v>
      </c>
      <c r="R5" s="235" t="s">
        <v>1338</v>
      </c>
      <c r="S5" s="236" t="s">
        <v>1335</v>
      </c>
      <c r="T5" s="236" t="s">
        <v>1336</v>
      </c>
      <c r="U5" s="234" t="s">
        <v>1334</v>
      </c>
      <c r="V5" s="235" t="s">
        <v>1338</v>
      </c>
      <c r="W5" s="236" t="s">
        <v>1339</v>
      </c>
      <c r="X5" s="236" t="s">
        <v>1336</v>
      </c>
      <c r="Y5" s="234" t="s">
        <v>1334</v>
      </c>
      <c r="Z5" s="235" t="s">
        <v>1338</v>
      </c>
      <c r="AA5" s="236" t="s">
        <v>1339</v>
      </c>
      <c r="AB5" s="236" t="s">
        <v>1336</v>
      </c>
      <c r="AC5" s="234" t="s">
        <v>1334</v>
      </c>
      <c r="AD5" s="235" t="s">
        <v>1338</v>
      </c>
      <c r="AE5" s="236" t="s">
        <v>1339</v>
      </c>
      <c r="AF5" s="236" t="s">
        <v>1336</v>
      </c>
      <c r="AG5" s="234" t="s">
        <v>1334</v>
      </c>
      <c r="AH5" s="235" t="s">
        <v>1338</v>
      </c>
      <c r="AI5" s="236" t="s">
        <v>1339</v>
      </c>
      <c r="AJ5" s="236" t="s">
        <v>1336</v>
      </c>
      <c r="AK5" s="234" t="s">
        <v>1334</v>
      </c>
      <c r="AL5" s="235" t="s">
        <v>1338</v>
      </c>
      <c r="AM5" s="236" t="s">
        <v>1339</v>
      </c>
      <c r="AN5" s="236" t="s">
        <v>1336</v>
      </c>
      <c r="AO5" s="234" t="s">
        <v>1334</v>
      </c>
      <c r="AP5" s="235" t="s">
        <v>1338</v>
      </c>
      <c r="AQ5" s="236" t="s">
        <v>1339</v>
      </c>
      <c r="AR5" s="236" t="s">
        <v>1336</v>
      </c>
      <c r="AS5" s="234" t="s">
        <v>1334</v>
      </c>
      <c r="AT5" s="235" t="s">
        <v>1338</v>
      </c>
      <c r="AU5" s="236" t="s">
        <v>1339</v>
      </c>
      <c r="AV5" s="236" t="s">
        <v>1336</v>
      </c>
      <c r="AW5" s="234" t="s">
        <v>1334</v>
      </c>
      <c r="AX5" s="235" t="s">
        <v>1338</v>
      </c>
      <c r="AY5" s="236" t="s">
        <v>1339</v>
      </c>
      <c r="AZ5" s="236" t="s">
        <v>1336</v>
      </c>
      <c r="BA5" s="234" t="s">
        <v>1334</v>
      </c>
      <c r="BB5" s="235" t="s">
        <v>1338</v>
      </c>
      <c r="BC5" s="236" t="s">
        <v>1339</v>
      </c>
      <c r="BD5" s="236" t="s">
        <v>1336</v>
      </c>
      <c r="BE5" s="234" t="s">
        <v>1334</v>
      </c>
      <c r="BF5" s="314" t="s">
        <v>1338</v>
      </c>
      <c r="BG5" s="236" t="s">
        <v>1339</v>
      </c>
      <c r="BH5" s="236" t="s">
        <v>1336</v>
      </c>
      <c r="BI5" s="237" t="s">
        <v>1334</v>
      </c>
      <c r="BJ5" s="235" t="s">
        <v>1338</v>
      </c>
      <c r="BK5" s="236" t="s">
        <v>1339</v>
      </c>
      <c r="BL5" s="236" t="s">
        <v>1336</v>
      </c>
      <c r="BM5" s="237" t="s">
        <v>1334</v>
      </c>
      <c r="BN5" s="235" t="s">
        <v>1338</v>
      </c>
      <c r="BO5" s="236" t="s">
        <v>1339</v>
      </c>
      <c r="BP5" s="236" t="s">
        <v>1336</v>
      </c>
      <c r="BQ5" s="237" t="s">
        <v>1334</v>
      </c>
      <c r="BR5" s="235" t="s">
        <v>1338</v>
      </c>
      <c r="BS5" s="236" t="s">
        <v>1339</v>
      </c>
      <c r="BT5" s="236" t="s">
        <v>1336</v>
      </c>
      <c r="BU5" s="237" t="s">
        <v>1334</v>
      </c>
      <c r="BV5" s="235" t="s">
        <v>1338</v>
      </c>
      <c r="BW5" s="236" t="s">
        <v>1339</v>
      </c>
      <c r="BX5" s="236" t="s">
        <v>1336</v>
      </c>
      <c r="BY5" s="237" t="s">
        <v>1334</v>
      </c>
      <c r="BZ5" s="235" t="s">
        <v>1338</v>
      </c>
      <c r="CA5" s="236" t="s">
        <v>1339</v>
      </c>
      <c r="CB5" s="236" t="s">
        <v>1336</v>
      </c>
      <c r="CC5" s="237" t="s">
        <v>1334</v>
      </c>
      <c r="CD5" s="235" t="s">
        <v>1338</v>
      </c>
      <c r="CE5" s="236" t="s">
        <v>1339</v>
      </c>
      <c r="CF5" s="236" t="s">
        <v>1336</v>
      </c>
      <c r="CG5" s="237" t="s">
        <v>1334</v>
      </c>
      <c r="CH5" s="235" t="s">
        <v>1338</v>
      </c>
      <c r="CI5" s="236" t="s">
        <v>1339</v>
      </c>
      <c r="CJ5" s="236" t="s">
        <v>1336</v>
      </c>
      <c r="CK5" s="237" t="s">
        <v>1334</v>
      </c>
      <c r="CL5" s="235" t="s">
        <v>1338</v>
      </c>
      <c r="CM5" s="236" t="s">
        <v>1339</v>
      </c>
      <c r="CN5" s="236" t="s">
        <v>1336</v>
      </c>
      <c r="CO5" s="237" t="s">
        <v>1334</v>
      </c>
      <c r="CP5" s="235" t="s">
        <v>1338</v>
      </c>
      <c r="CQ5" s="236" t="s">
        <v>1339</v>
      </c>
      <c r="CR5" s="236" t="s">
        <v>1336</v>
      </c>
      <c r="CS5" s="238" t="s">
        <v>1334</v>
      </c>
      <c r="CT5" s="239" t="s">
        <v>33</v>
      </c>
      <c r="CU5" s="240" t="s">
        <v>1340</v>
      </c>
      <c r="CV5" s="241" t="s">
        <v>85</v>
      </c>
      <c r="CW5" s="241" t="s">
        <v>1340</v>
      </c>
      <c r="CX5" s="242" t="s">
        <v>1341</v>
      </c>
      <c r="CY5" s="241" t="s">
        <v>1340</v>
      </c>
      <c r="CZ5" s="242" t="s">
        <v>1342</v>
      </c>
      <c r="DA5" s="241" t="s">
        <v>1340</v>
      </c>
      <c r="DB5" s="242" t="s">
        <v>1343</v>
      </c>
      <c r="DC5" s="241" t="s">
        <v>1340</v>
      </c>
      <c r="DD5" s="242" t="s">
        <v>1344</v>
      </c>
      <c r="DE5" s="241" t="s">
        <v>1340</v>
      </c>
      <c r="DF5" s="242" t="s">
        <v>1345</v>
      </c>
      <c r="DG5" s="241" t="s">
        <v>1340</v>
      </c>
      <c r="DH5" s="242" t="s">
        <v>1346</v>
      </c>
      <c r="DI5" s="243" t="s">
        <v>1340</v>
      </c>
    </row>
    <row r="6" spans="1:113" ht="82.5">
      <c r="A6" s="315">
        <v>1</v>
      </c>
      <c r="B6" s="315" t="s">
        <v>1489</v>
      </c>
      <c r="C6" s="315" t="s">
        <v>1490</v>
      </c>
      <c r="D6" s="316" t="s">
        <v>1491</v>
      </c>
      <c r="E6" s="317">
        <v>42500</v>
      </c>
      <c r="F6" s="92">
        <v>5000</v>
      </c>
      <c r="G6" s="280">
        <f>SUM(E6:F6)</f>
        <v>47500</v>
      </c>
      <c r="H6" s="246">
        <v>20</v>
      </c>
      <c r="I6" s="318">
        <f t="shared" ref="I6:I13" si="0">SUM(J6-G6/20)</f>
        <v>374.0625</v>
      </c>
      <c r="J6" s="247">
        <f t="shared" ref="J6:J10" si="1">SUM((G6*6*21)/(8*20*100))+(G6/20)</f>
        <v>2749.0625</v>
      </c>
      <c r="K6" s="319" t="s">
        <v>1492</v>
      </c>
      <c r="L6" s="307">
        <v>10</v>
      </c>
      <c r="M6" s="318">
        <f t="shared" ref="M6:M12" si="2">SUM(L6*I6)</f>
        <v>3740.625</v>
      </c>
      <c r="N6" s="247">
        <f t="shared" ref="N6:N12" si="3">SUM(L6*J6)</f>
        <v>27490.625</v>
      </c>
      <c r="O6" s="246" t="e">
        <f t="shared" ref="O6:O10" si="4">SUM(P6:Q6)</f>
        <v>#REF!</v>
      </c>
      <c r="P6" s="246" t="e">
        <f>SUM(U6,Z6,AE6,AJ6,AO6,AT6,AY6,BD6,BI6,BN6,BS6,BX6,CC6,CH6,CM6,CR6,CW6,DB6,DG6,#REF!)</f>
        <v>#REF!</v>
      </c>
      <c r="Q6" s="246" t="e">
        <f>SUM(V6,AA6,AF6,AK6,AP6,AU6,AZ6,BE6,BJ6,BO6,BT6,BY6,CD6,CI6,CN6,CS6,CX6,DC6,DH6,#REF!)</f>
        <v>#REF!</v>
      </c>
      <c r="R6" s="246" t="e">
        <f>SUM(W6,AB6,AG6,AL6,AQ6,AV6,BA6,BF6,BK6,BP6,BU6,BZ6,CE6,CJ6,CO6,CT6,CY6,DD6,DI6,#REF!)</f>
        <v>#REF!</v>
      </c>
      <c r="S6" s="320" t="s">
        <v>1493</v>
      </c>
      <c r="T6" s="249">
        <v>39905</v>
      </c>
      <c r="U6" s="246">
        <v>3000</v>
      </c>
      <c r="V6" s="246"/>
      <c r="W6" s="246"/>
      <c r="X6" s="250">
        <f>SUM(U6:V6)</f>
        <v>3000</v>
      </c>
      <c r="Y6" s="251" t="s">
        <v>1452</v>
      </c>
      <c r="Z6" s="246">
        <v>3000</v>
      </c>
      <c r="AA6" s="246"/>
      <c r="AB6" s="246"/>
      <c r="AC6" s="298">
        <f>SUM(Z6:AB6)</f>
        <v>3000</v>
      </c>
      <c r="AD6" s="251" t="s">
        <v>1382</v>
      </c>
      <c r="AE6" s="246">
        <v>3000</v>
      </c>
      <c r="AF6" s="246"/>
      <c r="AG6" s="246"/>
      <c r="AH6" s="298">
        <f>SUM(AE6:AG6)</f>
        <v>3000</v>
      </c>
      <c r="AI6" s="249"/>
      <c r="AJ6" s="246"/>
      <c r="AK6" s="246"/>
      <c r="AL6" s="246"/>
      <c r="AM6" s="252"/>
      <c r="AN6" s="246"/>
      <c r="AO6" s="246"/>
      <c r="AP6" s="246"/>
      <c r="AQ6" s="246"/>
      <c r="AR6" s="246"/>
      <c r="AS6" s="246"/>
      <c r="AT6" s="246"/>
      <c r="AU6" s="246"/>
      <c r="AV6" s="246"/>
      <c r="AW6" s="246"/>
      <c r="AX6" s="246"/>
      <c r="AY6" s="246"/>
      <c r="AZ6" s="246"/>
      <c r="BA6" s="246"/>
      <c r="BB6" s="246"/>
      <c r="BC6" s="246"/>
      <c r="BD6" s="246"/>
      <c r="BE6" s="246"/>
      <c r="BF6" s="267"/>
      <c r="BG6" s="246"/>
      <c r="BH6" s="246"/>
      <c r="BI6" s="246"/>
      <c r="BJ6" s="246"/>
      <c r="BK6" s="246"/>
      <c r="BL6" s="246"/>
      <c r="BM6" s="246"/>
      <c r="BN6" s="246"/>
      <c r="BO6" s="246"/>
      <c r="BP6" s="246"/>
      <c r="BQ6" s="246"/>
      <c r="BR6" s="246"/>
      <c r="BS6" s="246"/>
      <c r="BT6" s="246"/>
      <c r="BU6" s="246"/>
      <c r="BV6" s="246"/>
      <c r="BW6" s="246"/>
      <c r="BX6" s="246"/>
      <c r="BY6" s="246"/>
      <c r="BZ6" s="246"/>
      <c r="CA6" s="246"/>
      <c r="CB6" s="246"/>
      <c r="CC6" s="246"/>
      <c r="CD6" s="246"/>
      <c r="CE6" s="246"/>
      <c r="CF6" s="246"/>
      <c r="CG6" s="246"/>
      <c r="CH6" s="246"/>
      <c r="CI6" s="246"/>
      <c r="CJ6" s="246"/>
      <c r="CK6" s="246"/>
      <c r="CL6" s="246"/>
      <c r="CM6" s="246"/>
      <c r="CN6" s="246"/>
      <c r="CO6" s="246"/>
      <c r="CP6" s="246"/>
      <c r="CQ6" s="246"/>
      <c r="CR6" s="246"/>
      <c r="CS6" s="246"/>
      <c r="CT6" s="246"/>
      <c r="CU6" s="246"/>
      <c r="CV6" s="246"/>
      <c r="CW6" s="246"/>
      <c r="CX6" s="246"/>
      <c r="CY6" s="246"/>
      <c r="CZ6" s="246"/>
      <c r="DA6" s="246"/>
      <c r="DB6" s="246"/>
      <c r="DC6" s="246"/>
      <c r="DD6" s="246"/>
      <c r="DE6" s="246"/>
      <c r="DF6" s="246"/>
      <c r="DG6" s="246"/>
      <c r="DH6" s="246"/>
      <c r="DI6" s="246"/>
    </row>
    <row r="7" spans="1:113" ht="66">
      <c r="A7" s="321">
        <v>2</v>
      </c>
      <c r="B7" s="321" t="s">
        <v>1494</v>
      </c>
      <c r="C7" s="321" t="s">
        <v>1495</v>
      </c>
      <c r="D7" s="322" t="s">
        <v>1496</v>
      </c>
      <c r="E7" s="323">
        <v>112500</v>
      </c>
      <c r="F7" s="324">
        <v>12500</v>
      </c>
      <c r="G7" s="325">
        <f t="shared" ref="G7:G10" si="5">SUM(E7:F7)</f>
        <v>125000</v>
      </c>
      <c r="H7" s="252">
        <v>20</v>
      </c>
      <c r="I7" s="326">
        <f t="shared" si="0"/>
        <v>984.375</v>
      </c>
      <c r="J7" s="261">
        <f t="shared" si="1"/>
        <v>7234.375</v>
      </c>
      <c r="K7" s="327" t="s">
        <v>1497</v>
      </c>
      <c r="L7" s="328"/>
      <c r="M7" s="326">
        <f t="shared" si="2"/>
        <v>0</v>
      </c>
      <c r="N7" s="261">
        <f t="shared" si="3"/>
        <v>0</v>
      </c>
      <c r="O7" s="252" t="e">
        <f t="shared" si="4"/>
        <v>#REF!</v>
      </c>
      <c r="P7" s="252" t="e">
        <f>SUM(U7,Z7,AE7,AJ7,AO7,AT7,AY7,BD7,BI7,BN7,BS7,BX7,CC7,CH7,CM7,CR7,CW7,DB7,DG7,#REF!)</f>
        <v>#REF!</v>
      </c>
      <c r="Q7" s="252" t="e">
        <f>SUM(V7,AA7,AF7,AK7,AP7,AU7,AZ7,BE7,BJ7,BO7,BT7,BY7,CD7,CI7,CN7,CS7,CX7,DC7,DH7,#REF!)</f>
        <v>#REF!</v>
      </c>
      <c r="R7" s="252" t="e">
        <f>SUM(W7,AB7,AG7,AL7,AQ7,AV7,BA7,BF7,BK7,BP7,BU7,BZ7,CE7,CJ7,CO7,CT7,CY7,DD7,DI7,#REF!)</f>
        <v>#REF!</v>
      </c>
      <c r="S7" s="329" t="s">
        <v>1498</v>
      </c>
      <c r="T7" s="330"/>
      <c r="U7" s="252"/>
      <c r="V7" s="252"/>
      <c r="W7" s="252"/>
      <c r="X7" s="250">
        <f t="shared" ref="X7:X12" si="6">SUM(U7:V7)</f>
        <v>0</v>
      </c>
      <c r="Y7" s="330"/>
      <c r="Z7" s="252"/>
      <c r="AA7" s="252"/>
      <c r="AB7" s="252"/>
      <c r="AC7" s="250">
        <f t="shared" ref="AC7:AC12" si="7">SUM(Z7:AB7)</f>
        <v>0</v>
      </c>
      <c r="AD7" s="331"/>
      <c r="AE7" s="252"/>
      <c r="AF7" s="252"/>
      <c r="AG7" s="252"/>
      <c r="AH7" s="250">
        <f t="shared" ref="AH7:AH12" si="8">SUM(AE7:AG7)</f>
        <v>0</v>
      </c>
      <c r="AI7" s="331"/>
      <c r="AJ7" s="252"/>
      <c r="AK7" s="252"/>
      <c r="AL7" s="252"/>
      <c r="AM7" s="252"/>
      <c r="AN7" s="252"/>
      <c r="AO7" s="252"/>
      <c r="AP7" s="252"/>
      <c r="AQ7" s="252"/>
      <c r="AR7" s="252"/>
      <c r="AS7" s="252"/>
      <c r="AT7" s="252"/>
      <c r="AU7" s="252"/>
      <c r="AV7" s="252"/>
      <c r="AW7" s="252"/>
      <c r="AX7" s="252"/>
      <c r="AY7" s="252"/>
      <c r="AZ7" s="252"/>
      <c r="BA7" s="252"/>
      <c r="BB7" s="252"/>
      <c r="BC7" s="252"/>
      <c r="BD7" s="252"/>
      <c r="BE7" s="252"/>
      <c r="BF7" s="279"/>
      <c r="BG7" s="252"/>
      <c r="BH7" s="252"/>
      <c r="BI7" s="252"/>
      <c r="BJ7" s="252"/>
      <c r="BK7" s="252"/>
      <c r="BL7" s="252"/>
      <c r="BM7" s="252"/>
      <c r="BN7" s="252"/>
      <c r="BO7" s="252"/>
      <c r="BP7" s="252"/>
      <c r="BQ7" s="252"/>
      <c r="BR7" s="252"/>
      <c r="BS7" s="252"/>
      <c r="BT7" s="252"/>
      <c r="BU7" s="252"/>
      <c r="BV7" s="252"/>
      <c r="BW7" s="252"/>
      <c r="BX7" s="252"/>
      <c r="BY7" s="252"/>
      <c r="BZ7" s="252"/>
      <c r="CA7" s="252"/>
      <c r="CB7" s="252"/>
      <c r="CC7" s="252"/>
      <c r="CD7" s="252"/>
      <c r="CE7" s="252"/>
      <c r="CF7" s="252"/>
      <c r="CG7" s="252"/>
      <c r="CH7" s="252"/>
      <c r="CI7" s="252"/>
      <c r="CJ7" s="252"/>
      <c r="CK7" s="252"/>
      <c r="CL7" s="252"/>
      <c r="CM7" s="252"/>
      <c r="CN7" s="252"/>
      <c r="CO7" s="252"/>
      <c r="CP7" s="252"/>
      <c r="CQ7" s="252"/>
      <c r="CR7" s="252"/>
      <c r="CS7" s="252"/>
      <c r="CT7" s="252"/>
      <c r="CU7" s="252"/>
      <c r="CV7" s="252"/>
      <c r="CW7" s="252"/>
      <c r="CX7" s="252"/>
      <c r="CY7" s="252"/>
      <c r="CZ7" s="252"/>
      <c r="DA7" s="252"/>
      <c r="DB7" s="252"/>
      <c r="DC7" s="252"/>
      <c r="DD7" s="252"/>
      <c r="DE7" s="252"/>
      <c r="DF7" s="252"/>
      <c r="DG7" s="252"/>
      <c r="DH7" s="252"/>
      <c r="DI7" s="252"/>
    </row>
    <row r="8" spans="1:113" ht="115.5">
      <c r="A8" s="315">
        <v>3</v>
      </c>
      <c r="B8" s="315" t="s">
        <v>1499</v>
      </c>
      <c r="C8" s="315" t="s">
        <v>1500</v>
      </c>
      <c r="D8" s="316" t="s">
        <v>1501</v>
      </c>
      <c r="E8" s="317">
        <v>42500</v>
      </c>
      <c r="F8" s="92">
        <v>5000</v>
      </c>
      <c r="G8" s="280">
        <f t="shared" si="5"/>
        <v>47500</v>
      </c>
      <c r="H8" s="246">
        <v>20</v>
      </c>
      <c r="I8" s="318">
        <f t="shared" si="0"/>
        <v>374.0625</v>
      </c>
      <c r="J8" s="247">
        <f t="shared" si="1"/>
        <v>2749.0625</v>
      </c>
      <c r="K8" s="319" t="s">
        <v>1502</v>
      </c>
      <c r="L8" s="307">
        <v>10</v>
      </c>
      <c r="M8" s="318">
        <f t="shared" si="2"/>
        <v>3740.625</v>
      </c>
      <c r="N8" s="247">
        <f t="shared" si="3"/>
        <v>27490.625</v>
      </c>
      <c r="O8" s="246" t="e">
        <f t="shared" si="4"/>
        <v>#REF!</v>
      </c>
      <c r="P8" s="246" t="e">
        <f>SUM(U8,Z8,AE8,AJ8,AO8,AT8,AY8,BD8,BI8,BN8,BS8,BX8,CC8,CH8,CM8,CR8,CW8,DB8,DG8,#REF!)</f>
        <v>#REF!</v>
      </c>
      <c r="Q8" s="246" t="e">
        <f>SUM(V8,AA8,AF8,AK8,AP8,AU8,AZ8,BE8,BJ8,BO8,BT8,BY8,CD8,CI8,CN8,CS8,CX8,DC8,DH8,#REF!)</f>
        <v>#REF!</v>
      </c>
      <c r="R8" s="246" t="e">
        <f>SUM(W8,AB8,AG8,AL8,AQ8,AV8,BA8,BF8,BK8,BP8,BU8,BZ8,CE8,CJ8,CO8,CT8,CY8,DD8,DI8,#REF!)</f>
        <v>#REF!</v>
      </c>
      <c r="S8" s="320" t="s">
        <v>1503</v>
      </c>
      <c r="T8" s="249"/>
      <c r="U8" s="246"/>
      <c r="V8" s="246"/>
      <c r="W8" s="246"/>
      <c r="X8" s="250">
        <f t="shared" si="6"/>
        <v>0</v>
      </c>
      <c r="Y8" s="249"/>
      <c r="Z8" s="246"/>
      <c r="AA8" s="246"/>
      <c r="AB8" s="246"/>
      <c r="AC8" s="298">
        <f t="shared" si="7"/>
        <v>0</v>
      </c>
      <c r="AD8" s="249"/>
      <c r="AE8" s="246"/>
      <c r="AF8" s="246"/>
      <c r="AG8" s="246"/>
      <c r="AH8" s="298">
        <f t="shared" si="8"/>
        <v>0</v>
      </c>
      <c r="AI8" s="249"/>
      <c r="AJ8" s="246"/>
      <c r="AK8" s="246"/>
      <c r="AL8" s="246"/>
      <c r="AM8" s="252"/>
      <c r="AN8" s="246"/>
      <c r="AO8" s="246"/>
      <c r="AP8" s="246"/>
      <c r="AQ8" s="246"/>
      <c r="AR8" s="246"/>
      <c r="AS8" s="246"/>
      <c r="AT8" s="246"/>
      <c r="AU8" s="246"/>
      <c r="AV8" s="246"/>
      <c r="AW8" s="246"/>
      <c r="AX8" s="246"/>
      <c r="AY8" s="246"/>
      <c r="AZ8" s="246"/>
      <c r="BA8" s="246"/>
      <c r="BB8" s="246"/>
      <c r="BC8" s="246"/>
      <c r="BD8" s="246"/>
      <c r="BE8" s="246"/>
      <c r="BF8" s="267"/>
      <c r="BG8" s="246"/>
      <c r="BH8" s="246"/>
      <c r="BI8" s="246"/>
      <c r="BJ8" s="246"/>
      <c r="BK8" s="246"/>
      <c r="BL8" s="246"/>
      <c r="BM8" s="246"/>
      <c r="BN8" s="246"/>
      <c r="BO8" s="246"/>
      <c r="BP8" s="246"/>
      <c r="BQ8" s="246"/>
      <c r="BR8" s="246"/>
      <c r="BS8" s="246"/>
      <c r="BT8" s="246"/>
      <c r="BU8" s="246"/>
      <c r="BV8" s="246"/>
      <c r="BW8" s="246"/>
      <c r="BX8" s="246"/>
      <c r="BY8" s="246"/>
      <c r="BZ8" s="246"/>
      <c r="CA8" s="246"/>
      <c r="CB8" s="246"/>
      <c r="CC8" s="246"/>
      <c r="CD8" s="246"/>
      <c r="CE8" s="246"/>
      <c r="CF8" s="246"/>
      <c r="CG8" s="246"/>
      <c r="CH8" s="246"/>
      <c r="CI8" s="246"/>
      <c r="CJ8" s="246"/>
      <c r="CK8" s="246"/>
      <c r="CL8" s="246"/>
      <c r="CM8" s="246"/>
      <c r="CN8" s="246"/>
      <c r="CO8" s="246"/>
      <c r="CP8" s="246"/>
      <c r="CQ8" s="246"/>
      <c r="CR8" s="246"/>
      <c r="CS8" s="246"/>
      <c r="CT8" s="246"/>
      <c r="CU8" s="246"/>
      <c r="CV8" s="246"/>
      <c r="CW8" s="246"/>
      <c r="CX8" s="246"/>
      <c r="CY8" s="246"/>
      <c r="CZ8" s="246"/>
      <c r="DA8" s="246"/>
      <c r="DB8" s="246"/>
      <c r="DC8" s="246"/>
      <c r="DD8" s="246"/>
      <c r="DE8" s="246"/>
      <c r="DF8" s="246"/>
      <c r="DG8" s="246"/>
      <c r="DH8" s="246"/>
      <c r="DI8" s="246"/>
    </row>
    <row r="9" spans="1:113" ht="115.5">
      <c r="A9" s="321">
        <v>4</v>
      </c>
      <c r="B9" s="315" t="s">
        <v>1504</v>
      </c>
      <c r="C9" s="315" t="s">
        <v>1500</v>
      </c>
      <c r="D9" s="316" t="s">
        <v>1505</v>
      </c>
      <c r="E9" s="317">
        <v>42500</v>
      </c>
      <c r="F9" s="92">
        <v>5000</v>
      </c>
      <c r="G9" s="280">
        <f t="shared" si="5"/>
        <v>47500</v>
      </c>
      <c r="H9" s="246">
        <v>20</v>
      </c>
      <c r="I9" s="318">
        <f t="shared" si="0"/>
        <v>374.0625</v>
      </c>
      <c r="J9" s="247">
        <f t="shared" si="1"/>
        <v>2749.0625</v>
      </c>
      <c r="K9" s="319" t="s">
        <v>1506</v>
      </c>
      <c r="L9" s="307">
        <v>10</v>
      </c>
      <c r="M9" s="318">
        <f t="shared" si="2"/>
        <v>3740.625</v>
      </c>
      <c r="N9" s="247">
        <f t="shared" si="3"/>
        <v>27490.625</v>
      </c>
      <c r="O9" s="246" t="e">
        <f t="shared" si="4"/>
        <v>#REF!</v>
      </c>
      <c r="P9" s="246" t="e">
        <f>SUM(U9,Z9,AE9,AJ9,AO9,AT9,AY9,BD9,BI9,BN9,BS9,BX9,CC9,CH9,CM9,CR9,CW9,DB9,DG9,#REF!)</f>
        <v>#REF!</v>
      </c>
      <c r="Q9" s="246" t="e">
        <f>SUM(V9,AA9,AF9,AK9,AP9,AU9,AZ9,BE9,BJ9,BO9,BT9,BY9,CD9,CI9,CN9,CS9,CX9,DC9,DH9,#REF!)</f>
        <v>#REF!</v>
      </c>
      <c r="R9" s="246" t="e">
        <f>SUM(W9,AB9,AG9,AL9,AQ9,AV9,BA9,BF9,BK9,BP9,BU9,BZ9,CE9,CJ9,CO9,CT9,CY9,DD9,DI9,#REF!)</f>
        <v>#REF!</v>
      </c>
      <c r="S9" s="320" t="s">
        <v>1507</v>
      </c>
      <c r="T9" s="249"/>
      <c r="U9" s="246"/>
      <c r="V9" s="246"/>
      <c r="W9" s="246"/>
      <c r="X9" s="250">
        <f t="shared" si="6"/>
        <v>0</v>
      </c>
      <c r="Y9" s="249"/>
      <c r="Z9" s="246"/>
      <c r="AA9" s="246"/>
      <c r="AB9" s="246"/>
      <c r="AC9" s="298">
        <f t="shared" si="7"/>
        <v>0</v>
      </c>
      <c r="AD9" s="249"/>
      <c r="AE9" s="246"/>
      <c r="AF9" s="246"/>
      <c r="AG9" s="246"/>
      <c r="AH9" s="298">
        <f t="shared" si="8"/>
        <v>0</v>
      </c>
      <c r="AI9" s="249"/>
      <c r="AJ9" s="246"/>
      <c r="AK9" s="246"/>
      <c r="AL9" s="246"/>
      <c r="AM9" s="252"/>
      <c r="AN9" s="246"/>
      <c r="AO9" s="246"/>
      <c r="AP9" s="246"/>
      <c r="AQ9" s="246"/>
      <c r="AR9" s="246"/>
      <c r="AS9" s="246"/>
      <c r="AT9" s="246"/>
      <c r="AU9" s="246"/>
      <c r="AV9" s="246"/>
      <c r="AW9" s="246"/>
      <c r="AX9" s="246"/>
      <c r="AY9" s="246"/>
      <c r="AZ9" s="246"/>
      <c r="BA9" s="246"/>
      <c r="BB9" s="246"/>
      <c r="BC9" s="246"/>
      <c r="BD9" s="246"/>
      <c r="BE9" s="246"/>
      <c r="BF9" s="267"/>
      <c r="BG9" s="246"/>
      <c r="BH9" s="246"/>
      <c r="BI9" s="246"/>
      <c r="BJ9" s="246"/>
      <c r="BK9" s="246"/>
      <c r="BL9" s="246"/>
      <c r="BM9" s="246"/>
      <c r="BN9" s="246"/>
      <c r="BO9" s="246"/>
      <c r="BP9" s="246"/>
      <c r="BQ9" s="246"/>
      <c r="BR9" s="246"/>
      <c r="BS9" s="246"/>
      <c r="BT9" s="246"/>
      <c r="BU9" s="246"/>
      <c r="BV9" s="246"/>
      <c r="BW9" s="246"/>
      <c r="BX9" s="246"/>
      <c r="BY9" s="246"/>
      <c r="BZ9" s="246"/>
      <c r="CA9" s="246"/>
      <c r="CB9" s="246"/>
      <c r="CC9" s="246"/>
      <c r="CD9" s="246"/>
      <c r="CE9" s="246"/>
      <c r="CF9" s="246"/>
      <c r="CG9" s="246"/>
      <c r="CH9" s="246"/>
      <c r="CI9" s="246"/>
      <c r="CJ9" s="246"/>
      <c r="CK9" s="246"/>
      <c r="CL9" s="246"/>
      <c r="CM9" s="246"/>
      <c r="CN9" s="246"/>
      <c r="CO9" s="246"/>
      <c r="CP9" s="246"/>
      <c r="CQ9" s="246"/>
      <c r="CR9" s="246"/>
      <c r="CS9" s="246"/>
      <c r="CT9" s="246"/>
      <c r="CU9" s="246"/>
      <c r="CV9" s="246"/>
      <c r="CW9" s="246"/>
      <c r="CX9" s="246"/>
      <c r="CY9" s="246"/>
      <c r="CZ9" s="246"/>
      <c r="DA9" s="246"/>
      <c r="DB9" s="246"/>
      <c r="DC9" s="246"/>
      <c r="DD9" s="246"/>
      <c r="DE9" s="246"/>
      <c r="DF9" s="246"/>
      <c r="DG9" s="246"/>
      <c r="DH9" s="246"/>
      <c r="DI9" s="246"/>
    </row>
    <row r="10" spans="1:113" ht="82.5">
      <c r="A10" s="315">
        <v>5</v>
      </c>
      <c r="B10" s="315" t="s">
        <v>1508</v>
      </c>
      <c r="C10" s="315" t="s">
        <v>37</v>
      </c>
      <c r="D10" s="316" t="s">
        <v>1509</v>
      </c>
      <c r="E10" s="317">
        <v>42500</v>
      </c>
      <c r="F10" s="92">
        <v>5000</v>
      </c>
      <c r="G10" s="280">
        <f t="shared" si="5"/>
        <v>47500</v>
      </c>
      <c r="H10" s="246">
        <v>20</v>
      </c>
      <c r="I10" s="318">
        <f t="shared" si="0"/>
        <v>374.0625</v>
      </c>
      <c r="J10" s="247">
        <f t="shared" si="1"/>
        <v>2749.0625</v>
      </c>
      <c r="K10" s="319" t="s">
        <v>1510</v>
      </c>
      <c r="L10" s="307">
        <v>10</v>
      </c>
      <c r="M10" s="318">
        <f t="shared" si="2"/>
        <v>3740.625</v>
      </c>
      <c r="N10" s="247">
        <f t="shared" si="3"/>
        <v>27490.625</v>
      </c>
      <c r="O10" s="246" t="e">
        <f t="shared" si="4"/>
        <v>#REF!</v>
      </c>
      <c r="P10" s="246" t="e">
        <f>SUM(U10,Z10,AE10,AJ10,AO10,AT10,AY10,BD10,BI10,BN10,BS10,BX10,CC10,CH10,CM10,CR10,CW10,DB10,DG10,#REF!)</f>
        <v>#REF!</v>
      </c>
      <c r="Q10" s="246" t="e">
        <f>SUM(V10,AA10,AF10,AK10,AP10,AU10,AZ10,BE10,BJ10,BO10,BT10,BY10,CD10,CI10,CN10,CS10,CX10,DC10,DH10,#REF!)</f>
        <v>#REF!</v>
      </c>
      <c r="R10" s="246" t="e">
        <f>SUM(W10,AB10,AG10,AL10,AQ10,AV10,BA10,BF10,BK10,BP10,BU10,BZ10,CE10,CJ10,CO10,CT10,CY10,DD10,DI10,#REF!)</f>
        <v>#REF!</v>
      </c>
      <c r="S10" s="320" t="s">
        <v>1511</v>
      </c>
      <c r="T10" s="249">
        <v>39905</v>
      </c>
      <c r="U10" s="246">
        <v>2763</v>
      </c>
      <c r="V10" s="246"/>
      <c r="W10" s="246"/>
      <c r="X10" s="250">
        <f t="shared" si="6"/>
        <v>2763</v>
      </c>
      <c r="Y10" s="251" t="s">
        <v>1452</v>
      </c>
      <c r="Z10" s="246">
        <v>2749</v>
      </c>
      <c r="AA10" s="246"/>
      <c r="AB10" s="246"/>
      <c r="AC10" s="298">
        <f t="shared" si="7"/>
        <v>2749</v>
      </c>
      <c r="AD10" s="249"/>
      <c r="AE10" s="246"/>
      <c r="AF10" s="246"/>
      <c r="AG10" s="246"/>
      <c r="AH10" s="298">
        <f t="shared" si="8"/>
        <v>0</v>
      </c>
      <c r="AI10" s="249"/>
      <c r="AJ10" s="246"/>
      <c r="AK10" s="246"/>
      <c r="AL10" s="246"/>
      <c r="AM10" s="252"/>
      <c r="AN10" s="246"/>
      <c r="AO10" s="246"/>
      <c r="AP10" s="246"/>
      <c r="AQ10" s="246"/>
      <c r="AR10" s="246"/>
      <c r="AS10" s="246"/>
      <c r="AT10" s="246"/>
      <c r="AU10" s="246"/>
      <c r="AV10" s="246"/>
      <c r="AW10" s="246"/>
      <c r="AX10" s="246"/>
      <c r="AY10" s="246"/>
      <c r="AZ10" s="246"/>
      <c r="BA10" s="246"/>
      <c r="BB10" s="246"/>
      <c r="BC10" s="246"/>
      <c r="BD10" s="246"/>
      <c r="BE10" s="246"/>
      <c r="BF10" s="267"/>
      <c r="BG10" s="246"/>
      <c r="BH10" s="246"/>
      <c r="BI10" s="246"/>
      <c r="BJ10" s="246"/>
      <c r="BK10" s="246"/>
      <c r="BL10" s="246"/>
      <c r="BM10" s="246"/>
      <c r="BN10" s="246"/>
      <c r="BO10" s="246"/>
      <c r="BP10" s="246"/>
      <c r="BQ10" s="246"/>
      <c r="BR10" s="246"/>
      <c r="BS10" s="246"/>
      <c r="BT10" s="246"/>
      <c r="BU10" s="246"/>
      <c r="BV10" s="246"/>
      <c r="BW10" s="246"/>
      <c r="BX10" s="246"/>
      <c r="BY10" s="246"/>
      <c r="BZ10" s="246"/>
      <c r="CA10" s="246"/>
      <c r="CB10" s="246"/>
      <c r="CC10" s="246"/>
      <c r="CD10" s="246"/>
      <c r="CE10" s="246"/>
      <c r="CF10" s="246"/>
      <c r="CG10" s="246"/>
      <c r="CH10" s="246"/>
      <c r="CI10" s="246"/>
      <c r="CJ10" s="246"/>
      <c r="CK10" s="246"/>
      <c r="CL10" s="246"/>
      <c r="CM10" s="246"/>
      <c r="CN10" s="246"/>
      <c r="CO10" s="246"/>
      <c r="CP10" s="246"/>
      <c r="CQ10" s="246"/>
      <c r="CR10" s="246"/>
      <c r="CS10" s="246"/>
      <c r="CT10" s="246"/>
      <c r="CU10" s="246"/>
      <c r="CV10" s="246"/>
      <c r="CW10" s="246"/>
      <c r="CX10" s="246"/>
      <c r="CY10" s="246"/>
      <c r="CZ10" s="246"/>
      <c r="DA10" s="246"/>
      <c r="DB10" s="246"/>
      <c r="DC10" s="246"/>
      <c r="DD10" s="246"/>
      <c r="DE10" s="246"/>
      <c r="DF10" s="246"/>
      <c r="DG10" s="246"/>
      <c r="DH10" s="246"/>
      <c r="DI10" s="246"/>
    </row>
    <row r="11" spans="1:113" ht="66">
      <c r="A11" s="321">
        <v>6</v>
      </c>
      <c r="B11" s="315" t="s">
        <v>1512</v>
      </c>
      <c r="C11" s="315" t="s">
        <v>1513</v>
      </c>
      <c r="D11" s="315" t="s">
        <v>1474</v>
      </c>
      <c r="E11" s="332">
        <v>42500</v>
      </c>
      <c r="F11" s="332">
        <v>5000</v>
      </c>
      <c r="G11" s="280">
        <f>SUM(E11:F11)</f>
        <v>47500</v>
      </c>
      <c r="H11" s="246">
        <v>20</v>
      </c>
      <c r="I11" s="318">
        <f t="shared" si="0"/>
        <v>374.0625</v>
      </c>
      <c r="J11" s="247">
        <f>SUM((G11*6*21)/(8*20*100))+(G11/20)</f>
        <v>2749.0625</v>
      </c>
      <c r="K11" s="332" t="s">
        <v>1514</v>
      </c>
      <c r="L11" s="307">
        <v>11</v>
      </c>
      <c r="M11" s="318">
        <f t="shared" si="2"/>
        <v>4114.6875</v>
      </c>
      <c r="N11" s="247">
        <f t="shared" si="3"/>
        <v>30239.6875</v>
      </c>
      <c r="O11" s="246" t="e">
        <f>SUM(P11:Q11)</f>
        <v>#REF!</v>
      </c>
      <c r="P11" s="246" t="e">
        <f>SUM(U11,Z11,AE11,AJ11,AO11,AT11,AY11,BD11,BI11,BN11,BS11,BX11,CC11,CH11,CM11,CR11,CW11,DB11,DG11,#REF!)</f>
        <v>#REF!</v>
      </c>
      <c r="Q11" s="246" t="e">
        <f>SUM(V11,AA11,AF11,AK11,AP11,AU11,AZ11,BE11,BJ11,BO11,BT11,BY11,CD11,CI11,CN11,CS11,CX11,DC11,DH11,#REF!)</f>
        <v>#REF!</v>
      </c>
      <c r="R11" s="246" t="e">
        <f>SUM(W11,AB11,AG11,AL11,AQ11,AV11,BA11,BF11,BK11,BP11,BU11,BZ11,CE11,CJ11,CO11,CT11,CY11,DD11,DI11,#REF!)</f>
        <v>#REF!</v>
      </c>
      <c r="S11" s="333" t="s">
        <v>1515</v>
      </c>
      <c r="T11" s="249"/>
      <c r="U11" s="246"/>
      <c r="V11" s="246"/>
      <c r="W11" s="246"/>
      <c r="X11" s="250">
        <f t="shared" si="6"/>
        <v>0</v>
      </c>
      <c r="Y11" s="249"/>
      <c r="Z11" s="246"/>
      <c r="AA11" s="246"/>
      <c r="AB11" s="246"/>
      <c r="AC11" s="298">
        <f t="shared" si="7"/>
        <v>0</v>
      </c>
      <c r="AD11" s="249"/>
      <c r="AE11" s="246"/>
      <c r="AF11" s="246"/>
      <c r="AG11" s="246"/>
      <c r="AH11" s="298">
        <f t="shared" si="8"/>
        <v>0</v>
      </c>
      <c r="AI11" s="249"/>
      <c r="AJ11" s="246"/>
      <c r="AK11" s="246"/>
      <c r="AL11" s="246"/>
      <c r="AM11" s="252"/>
      <c r="AN11" s="246"/>
      <c r="AO11" s="246"/>
      <c r="AP11" s="246"/>
      <c r="AQ11" s="246"/>
      <c r="AR11" s="246"/>
      <c r="AS11" s="246"/>
      <c r="AT11" s="246"/>
      <c r="AU11" s="246"/>
      <c r="AV11" s="246"/>
      <c r="AW11" s="246"/>
      <c r="AX11" s="246"/>
      <c r="AY11" s="246"/>
      <c r="AZ11" s="246"/>
      <c r="BA11" s="246"/>
      <c r="BB11" s="246"/>
      <c r="BC11" s="246"/>
      <c r="BD11" s="246"/>
      <c r="BE11" s="246"/>
      <c r="BF11" s="267"/>
      <c r="BG11" s="246"/>
      <c r="BH11" s="246"/>
      <c r="BI11" s="246"/>
      <c r="BJ11" s="246"/>
      <c r="BK11" s="246"/>
      <c r="BL11" s="246"/>
      <c r="BM11" s="246"/>
      <c r="BN11" s="246"/>
      <c r="BO11" s="246"/>
      <c r="BP11" s="246"/>
      <c r="BQ11" s="246"/>
      <c r="BR11" s="246"/>
      <c r="BS11" s="246"/>
      <c r="BT11" s="246"/>
      <c r="BU11" s="246"/>
      <c r="BV11" s="246"/>
      <c r="BW11" s="246"/>
      <c r="BX11" s="246"/>
      <c r="BY11" s="246"/>
      <c r="BZ11" s="246"/>
      <c r="CA11" s="246"/>
      <c r="CB11" s="246"/>
      <c r="CC11" s="246"/>
      <c r="CD11" s="246"/>
      <c r="CE11" s="246"/>
      <c r="CF11" s="246"/>
      <c r="CG11" s="246"/>
      <c r="CH11" s="246"/>
      <c r="CI11" s="246"/>
      <c r="CJ11" s="246"/>
      <c r="CK11" s="246"/>
      <c r="CL11" s="246"/>
      <c r="CM11" s="246"/>
      <c r="CN11" s="246"/>
      <c r="CO11" s="246"/>
      <c r="CP11" s="246"/>
      <c r="CQ11" s="246"/>
      <c r="CR11" s="246"/>
      <c r="CS11" s="246"/>
      <c r="CT11" s="246"/>
      <c r="CU11" s="246"/>
      <c r="CV11" s="246"/>
      <c r="CW11" s="246"/>
      <c r="CX11" s="246"/>
      <c r="CY11" s="246"/>
      <c r="CZ11" s="246"/>
      <c r="DA11" s="246"/>
      <c r="DB11" s="246"/>
      <c r="DC11" s="246"/>
      <c r="DD11" s="246"/>
      <c r="DE11" s="246"/>
      <c r="DF11" s="246"/>
      <c r="DG11" s="246"/>
      <c r="DH11" s="246"/>
      <c r="DI11" s="246"/>
    </row>
    <row r="12" spans="1:113" ht="66">
      <c r="A12" s="315">
        <v>7</v>
      </c>
      <c r="B12" s="315" t="s">
        <v>1516</v>
      </c>
      <c r="C12" s="315" t="s">
        <v>1517</v>
      </c>
      <c r="D12" s="315" t="s">
        <v>1518</v>
      </c>
      <c r="E12" s="332">
        <v>199750</v>
      </c>
      <c r="F12" s="332">
        <v>23500</v>
      </c>
      <c r="G12" s="280">
        <f>SUM(E12:F12)</f>
        <v>223250</v>
      </c>
      <c r="H12" s="246">
        <v>20</v>
      </c>
      <c r="I12" s="318">
        <f t="shared" si="0"/>
        <v>1758.09375</v>
      </c>
      <c r="J12" s="247">
        <f>SUM((G12*6*21)/(8*20*100))+(G12/20)</f>
        <v>12920.59375</v>
      </c>
      <c r="K12" s="332" t="s">
        <v>1519</v>
      </c>
      <c r="L12" s="307">
        <v>11</v>
      </c>
      <c r="M12" s="318">
        <f t="shared" si="2"/>
        <v>19339.03125</v>
      </c>
      <c r="N12" s="247">
        <f t="shared" si="3"/>
        <v>142126.53125</v>
      </c>
      <c r="O12" s="246" t="e">
        <f>SUM(P12:Q12)</f>
        <v>#REF!</v>
      </c>
      <c r="P12" s="246" t="e">
        <f>SUM(U12,Z12,AE12,AJ12,AO12,AT12,AY12,BD12,BI12,BN12,BS12,BX12,CC12,CH12,CM12,CR12,CW12,DB12,DG12,#REF!)</f>
        <v>#REF!</v>
      </c>
      <c r="Q12" s="246" t="e">
        <f>SUM(V12,AA12,AF12,AK12,AP12,AU12,AZ12,BE12,BJ12,BO12,BT12,BY12,CD12,CI12,CN12,CS12,CX12,DC12,DH12,#REF!)</f>
        <v>#REF!</v>
      </c>
      <c r="R12" s="246" t="e">
        <f>SUM(W12,AB12,AG12,AL12,AQ12,AV12,BA12,BF12,BK12,BP12,BU12,BZ12,CE12,CJ12,CO12,CT12,CY12,DD12,DI12,#REF!)</f>
        <v>#REF!</v>
      </c>
      <c r="S12" s="334" t="s">
        <v>1520</v>
      </c>
      <c r="T12" s="251" t="s">
        <v>1382</v>
      </c>
      <c r="U12" s="246">
        <v>12000</v>
      </c>
      <c r="V12" s="246"/>
      <c r="W12" s="246"/>
      <c r="X12" s="250">
        <f t="shared" si="6"/>
        <v>12000</v>
      </c>
      <c r="Y12" s="249"/>
      <c r="Z12" s="246"/>
      <c r="AA12" s="246"/>
      <c r="AB12" s="246"/>
      <c r="AC12" s="298">
        <f t="shared" si="7"/>
        <v>0</v>
      </c>
      <c r="AD12" s="249"/>
      <c r="AE12" s="246"/>
      <c r="AF12" s="246"/>
      <c r="AG12" s="246"/>
      <c r="AH12" s="298">
        <f t="shared" si="8"/>
        <v>0</v>
      </c>
      <c r="AI12" s="249"/>
      <c r="AJ12" s="246"/>
      <c r="AK12" s="246"/>
      <c r="AL12" s="246"/>
      <c r="AM12" s="252"/>
      <c r="AN12" s="246"/>
      <c r="AO12" s="246"/>
      <c r="AP12" s="246"/>
      <c r="AQ12" s="246"/>
      <c r="AR12" s="246"/>
      <c r="AS12" s="246"/>
      <c r="AT12" s="246"/>
      <c r="AU12" s="246"/>
      <c r="AV12" s="246"/>
      <c r="AW12" s="246"/>
      <c r="AX12" s="246"/>
      <c r="AY12" s="246"/>
      <c r="AZ12" s="246"/>
      <c r="BA12" s="246"/>
      <c r="BB12" s="246"/>
      <c r="BC12" s="246"/>
      <c r="BD12" s="246"/>
      <c r="BE12" s="246"/>
      <c r="BF12" s="267"/>
      <c r="BG12" s="246"/>
      <c r="BH12" s="246"/>
      <c r="BI12" s="246"/>
      <c r="BJ12" s="246"/>
      <c r="BK12" s="246"/>
      <c r="BL12" s="246"/>
      <c r="BM12" s="246"/>
      <c r="BN12" s="246"/>
      <c r="BO12" s="246"/>
      <c r="BP12" s="246"/>
      <c r="BQ12" s="246"/>
      <c r="BR12" s="246"/>
      <c r="BS12" s="246"/>
      <c r="BT12" s="246"/>
      <c r="BU12" s="246"/>
      <c r="BV12" s="246"/>
      <c r="BW12" s="246"/>
      <c r="BX12" s="246"/>
      <c r="BY12" s="246"/>
      <c r="BZ12" s="246"/>
      <c r="CA12" s="246"/>
      <c r="CB12" s="246"/>
      <c r="CC12" s="246"/>
      <c r="CD12" s="246"/>
      <c r="CE12" s="246"/>
      <c r="CF12" s="246"/>
      <c r="CG12" s="246"/>
      <c r="CH12" s="246"/>
      <c r="CI12" s="246"/>
      <c r="CJ12" s="246"/>
      <c r="CK12" s="246"/>
      <c r="CL12" s="246"/>
      <c r="CM12" s="246"/>
      <c r="CN12" s="246"/>
      <c r="CO12" s="246"/>
      <c r="CP12" s="246"/>
      <c r="CQ12" s="246"/>
      <c r="CR12" s="246"/>
      <c r="CS12" s="246"/>
      <c r="CT12" s="246"/>
      <c r="CU12" s="246"/>
      <c r="CV12" s="246"/>
      <c r="CW12" s="246"/>
      <c r="CX12" s="246"/>
      <c r="CY12" s="246"/>
      <c r="CZ12" s="246"/>
      <c r="DA12" s="246"/>
      <c r="DB12" s="246"/>
      <c r="DC12" s="246"/>
      <c r="DD12" s="246"/>
      <c r="DE12" s="246"/>
      <c r="DF12" s="246"/>
      <c r="DG12" s="246"/>
      <c r="DH12" s="246"/>
      <c r="DI12" s="246"/>
    </row>
    <row r="13" spans="1:113">
      <c r="A13" s="276"/>
      <c r="B13" s="335" t="s">
        <v>1334</v>
      </c>
      <c r="C13" s="335"/>
      <c r="D13" s="336"/>
      <c r="E13" s="252">
        <f>SUM(E6:E12)</f>
        <v>524750</v>
      </c>
      <c r="F13" s="252">
        <f>SUM(F6:F12)</f>
        <v>61000</v>
      </c>
      <c r="G13" s="252">
        <f>SUM(G6:G12)</f>
        <v>585750</v>
      </c>
      <c r="H13" s="252">
        <f>SUM(H6:H12)</f>
        <v>140</v>
      </c>
      <c r="I13" s="318">
        <f t="shared" si="0"/>
        <v>4612.78125</v>
      </c>
      <c r="J13" s="252">
        <f t="shared" ref="J13:BU13" si="9">SUM(J6:J12)</f>
        <v>33900.28125</v>
      </c>
      <c r="K13" s="252">
        <f t="shared" si="9"/>
        <v>0</v>
      </c>
      <c r="L13" s="311">
        <f t="shared" si="9"/>
        <v>62</v>
      </c>
      <c r="M13" s="252">
        <f t="shared" si="9"/>
        <v>38416.21875</v>
      </c>
      <c r="N13" s="261">
        <f t="shared" si="9"/>
        <v>282328.71875</v>
      </c>
      <c r="O13" s="252" t="e">
        <f t="shared" si="9"/>
        <v>#REF!</v>
      </c>
      <c r="P13" s="252" t="e">
        <f t="shared" si="9"/>
        <v>#REF!</v>
      </c>
      <c r="Q13" s="252" t="e">
        <f t="shared" si="9"/>
        <v>#REF!</v>
      </c>
      <c r="R13" s="252" t="e">
        <f t="shared" si="9"/>
        <v>#REF!</v>
      </c>
      <c r="S13" s="252">
        <f t="shared" si="9"/>
        <v>0</v>
      </c>
      <c r="T13" s="252">
        <f t="shared" si="9"/>
        <v>79810</v>
      </c>
      <c r="U13" s="252">
        <f t="shared" si="9"/>
        <v>17763</v>
      </c>
      <c r="V13" s="252">
        <f t="shared" si="9"/>
        <v>0</v>
      </c>
      <c r="W13" s="252">
        <f t="shared" si="9"/>
        <v>0</v>
      </c>
      <c r="X13" s="252">
        <f t="shared" si="9"/>
        <v>17763</v>
      </c>
      <c r="Y13" s="252">
        <f t="shared" si="9"/>
        <v>0</v>
      </c>
      <c r="Z13" s="252">
        <f t="shared" si="9"/>
        <v>5749</v>
      </c>
      <c r="AA13" s="252">
        <f t="shared" si="9"/>
        <v>0</v>
      </c>
      <c r="AB13" s="252">
        <f t="shared" si="9"/>
        <v>0</v>
      </c>
      <c r="AC13" s="252">
        <f t="shared" si="9"/>
        <v>5749</v>
      </c>
      <c r="AD13" s="252">
        <f t="shared" si="9"/>
        <v>0</v>
      </c>
      <c r="AE13" s="252">
        <f t="shared" si="9"/>
        <v>3000</v>
      </c>
      <c r="AF13" s="252">
        <f t="shared" si="9"/>
        <v>0</v>
      </c>
      <c r="AG13" s="252">
        <f t="shared" si="9"/>
        <v>0</v>
      </c>
      <c r="AH13" s="252">
        <f t="shared" si="9"/>
        <v>3000</v>
      </c>
      <c r="AI13" s="252">
        <f t="shared" si="9"/>
        <v>0</v>
      </c>
      <c r="AJ13" s="252">
        <f t="shared" si="9"/>
        <v>0</v>
      </c>
      <c r="AK13" s="252">
        <f t="shared" si="9"/>
        <v>0</v>
      </c>
      <c r="AL13" s="252">
        <f t="shared" si="9"/>
        <v>0</v>
      </c>
      <c r="AM13" s="252">
        <f t="shared" si="9"/>
        <v>0</v>
      </c>
      <c r="AN13" s="252">
        <f t="shared" si="9"/>
        <v>0</v>
      </c>
      <c r="AO13" s="252">
        <f t="shared" si="9"/>
        <v>0</v>
      </c>
      <c r="AP13" s="252">
        <f t="shared" si="9"/>
        <v>0</v>
      </c>
      <c r="AQ13" s="252">
        <f t="shared" si="9"/>
        <v>0</v>
      </c>
      <c r="AR13" s="252">
        <f t="shared" si="9"/>
        <v>0</v>
      </c>
      <c r="AS13" s="252">
        <f t="shared" si="9"/>
        <v>0</v>
      </c>
      <c r="AT13" s="252">
        <f t="shared" si="9"/>
        <v>0</v>
      </c>
      <c r="AU13" s="252">
        <f t="shared" si="9"/>
        <v>0</v>
      </c>
      <c r="AV13" s="252">
        <f t="shared" si="9"/>
        <v>0</v>
      </c>
      <c r="AW13" s="252">
        <f t="shared" si="9"/>
        <v>0</v>
      </c>
      <c r="AX13" s="252">
        <f t="shared" si="9"/>
        <v>0</v>
      </c>
      <c r="AY13" s="252">
        <f t="shared" si="9"/>
        <v>0</v>
      </c>
      <c r="AZ13" s="252">
        <f t="shared" si="9"/>
        <v>0</v>
      </c>
      <c r="BA13" s="252">
        <f t="shared" si="9"/>
        <v>0</v>
      </c>
      <c r="BB13" s="252">
        <f t="shared" si="9"/>
        <v>0</v>
      </c>
      <c r="BC13" s="252">
        <f t="shared" si="9"/>
        <v>0</v>
      </c>
      <c r="BD13" s="252">
        <f t="shared" si="9"/>
        <v>0</v>
      </c>
      <c r="BE13" s="252">
        <f t="shared" si="9"/>
        <v>0</v>
      </c>
      <c r="BF13" s="279">
        <f t="shared" si="9"/>
        <v>0</v>
      </c>
      <c r="BG13" s="252">
        <f t="shared" si="9"/>
        <v>0</v>
      </c>
      <c r="BH13" s="252">
        <f t="shared" si="9"/>
        <v>0</v>
      </c>
      <c r="BI13" s="252">
        <f t="shared" si="9"/>
        <v>0</v>
      </c>
      <c r="BJ13" s="252">
        <f t="shared" si="9"/>
        <v>0</v>
      </c>
      <c r="BK13" s="252">
        <f t="shared" si="9"/>
        <v>0</v>
      </c>
      <c r="BL13" s="252">
        <f t="shared" si="9"/>
        <v>0</v>
      </c>
      <c r="BM13" s="252">
        <f t="shared" si="9"/>
        <v>0</v>
      </c>
      <c r="BN13" s="252">
        <f t="shared" si="9"/>
        <v>0</v>
      </c>
      <c r="BO13" s="252">
        <f t="shared" si="9"/>
        <v>0</v>
      </c>
      <c r="BP13" s="252">
        <f t="shared" si="9"/>
        <v>0</v>
      </c>
      <c r="BQ13" s="252">
        <f t="shared" si="9"/>
        <v>0</v>
      </c>
      <c r="BR13" s="252">
        <f t="shared" si="9"/>
        <v>0</v>
      </c>
      <c r="BS13" s="252">
        <f t="shared" si="9"/>
        <v>0</v>
      </c>
      <c r="BT13" s="252">
        <f t="shared" si="9"/>
        <v>0</v>
      </c>
      <c r="BU13" s="252">
        <f t="shared" si="9"/>
        <v>0</v>
      </c>
      <c r="BV13" s="252">
        <f t="shared" ref="BV13:DI13" si="10">SUM(BV6:BV12)</f>
        <v>0</v>
      </c>
      <c r="BW13" s="252">
        <f t="shared" si="10"/>
        <v>0</v>
      </c>
      <c r="BX13" s="252">
        <f t="shared" si="10"/>
        <v>0</v>
      </c>
      <c r="BY13" s="252">
        <f t="shared" si="10"/>
        <v>0</v>
      </c>
      <c r="BZ13" s="252">
        <f t="shared" si="10"/>
        <v>0</v>
      </c>
      <c r="CA13" s="252">
        <f t="shared" si="10"/>
        <v>0</v>
      </c>
      <c r="CB13" s="252">
        <f t="shared" si="10"/>
        <v>0</v>
      </c>
      <c r="CC13" s="252">
        <f t="shared" si="10"/>
        <v>0</v>
      </c>
      <c r="CD13" s="252">
        <f t="shared" si="10"/>
        <v>0</v>
      </c>
      <c r="CE13" s="252">
        <f t="shared" si="10"/>
        <v>0</v>
      </c>
      <c r="CF13" s="252">
        <f t="shared" si="10"/>
        <v>0</v>
      </c>
      <c r="CG13" s="252">
        <f t="shared" si="10"/>
        <v>0</v>
      </c>
      <c r="CH13" s="252">
        <f t="shared" si="10"/>
        <v>0</v>
      </c>
      <c r="CI13" s="252">
        <f t="shared" si="10"/>
        <v>0</v>
      </c>
      <c r="CJ13" s="252">
        <f t="shared" si="10"/>
        <v>0</v>
      </c>
      <c r="CK13" s="252">
        <f t="shared" si="10"/>
        <v>0</v>
      </c>
      <c r="CL13" s="252">
        <f t="shared" si="10"/>
        <v>0</v>
      </c>
      <c r="CM13" s="252">
        <f t="shared" si="10"/>
        <v>0</v>
      </c>
      <c r="CN13" s="252">
        <f t="shared" si="10"/>
        <v>0</v>
      </c>
      <c r="CO13" s="252">
        <f t="shared" si="10"/>
        <v>0</v>
      </c>
      <c r="CP13" s="252">
        <f t="shared" si="10"/>
        <v>0</v>
      </c>
      <c r="CQ13" s="252">
        <f t="shared" si="10"/>
        <v>0</v>
      </c>
      <c r="CR13" s="252">
        <f t="shared" si="10"/>
        <v>0</v>
      </c>
      <c r="CS13" s="252">
        <f t="shared" si="10"/>
        <v>0</v>
      </c>
      <c r="CT13" s="252">
        <f t="shared" si="10"/>
        <v>0</v>
      </c>
      <c r="CU13" s="252">
        <f t="shared" si="10"/>
        <v>0</v>
      </c>
      <c r="CV13" s="252">
        <f t="shared" si="10"/>
        <v>0</v>
      </c>
      <c r="CW13" s="252">
        <f t="shared" si="10"/>
        <v>0</v>
      </c>
      <c r="CX13" s="252">
        <f t="shared" si="10"/>
        <v>0</v>
      </c>
      <c r="CY13" s="252">
        <f t="shared" si="10"/>
        <v>0</v>
      </c>
      <c r="CZ13" s="252">
        <f t="shared" si="10"/>
        <v>0</v>
      </c>
      <c r="DA13" s="252">
        <f t="shared" si="10"/>
        <v>0</v>
      </c>
      <c r="DB13" s="252">
        <f t="shared" si="10"/>
        <v>0</v>
      </c>
      <c r="DC13" s="252">
        <f t="shared" si="10"/>
        <v>0</v>
      </c>
      <c r="DD13" s="252">
        <f t="shared" si="10"/>
        <v>0</v>
      </c>
      <c r="DE13" s="252">
        <f t="shared" si="10"/>
        <v>0</v>
      </c>
      <c r="DF13" s="252">
        <f t="shared" si="10"/>
        <v>0</v>
      </c>
      <c r="DG13" s="252">
        <f t="shared" si="10"/>
        <v>0</v>
      </c>
      <c r="DH13" s="252">
        <f t="shared" si="10"/>
        <v>0</v>
      </c>
      <c r="DI13" s="252">
        <f t="shared" si="10"/>
        <v>0</v>
      </c>
    </row>
    <row r="15" spans="1:113">
      <c r="G15">
        <f>G13-125000</f>
        <v>460750</v>
      </c>
    </row>
    <row r="16" spans="1:113">
      <c r="G16" s="370">
        <f>G15/85*100</f>
        <v>542058.82352941181</v>
      </c>
    </row>
    <row r="17" spans="7:7">
      <c r="G17" s="370">
        <f>G16*0.1</f>
        <v>54205.882352941182</v>
      </c>
    </row>
    <row r="18" spans="7:7">
      <c r="G18" s="370">
        <f>G17+G15</f>
        <v>514955.8823529412</v>
      </c>
    </row>
  </sheetData>
  <mergeCells count="39">
    <mergeCell ref="A1:I1"/>
    <mergeCell ref="CT1:DH1"/>
    <mergeCell ref="A2:I2"/>
    <mergeCell ref="A3:A5"/>
    <mergeCell ref="B3:B5"/>
    <mergeCell ref="C3:C5"/>
    <mergeCell ref="D3:D5"/>
    <mergeCell ref="E3:E5"/>
    <mergeCell ref="F3:F5"/>
    <mergeCell ref="H3:H5"/>
    <mergeCell ref="AH4:AK4"/>
    <mergeCell ref="I3:I5"/>
    <mergeCell ref="J3:J5"/>
    <mergeCell ref="K3:K5"/>
    <mergeCell ref="L3:L5"/>
    <mergeCell ref="M3:O4"/>
    <mergeCell ref="P3:P5"/>
    <mergeCell ref="Q3:AG3"/>
    <mergeCell ref="Q4:U4"/>
    <mergeCell ref="V4:Y4"/>
    <mergeCell ref="Z4:AC4"/>
    <mergeCell ref="AD4:AG4"/>
    <mergeCell ref="CD4:CG4"/>
    <mergeCell ref="AL4:AO4"/>
    <mergeCell ref="AP4:AS4"/>
    <mergeCell ref="AT4:AW4"/>
    <mergeCell ref="AX4:BA4"/>
    <mergeCell ref="BB4:BE4"/>
    <mergeCell ref="BF4:BI4"/>
    <mergeCell ref="BJ4:BM4"/>
    <mergeCell ref="BN4:BQ4"/>
    <mergeCell ref="BR4:BU4"/>
    <mergeCell ref="BV4:BY4"/>
    <mergeCell ref="BZ4:CC4"/>
    <mergeCell ref="CH4:CK4"/>
    <mergeCell ref="CL4:CO4"/>
    <mergeCell ref="CP4:CS4"/>
    <mergeCell ref="CT4:CW4"/>
    <mergeCell ref="CX4:DI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DI11"/>
  <sheetViews>
    <sheetView workbookViewId="0">
      <selection activeCell="G11" sqref="G11"/>
    </sheetView>
  </sheetViews>
  <sheetFormatPr defaultRowHeight="15"/>
  <sheetData>
    <row r="1" spans="1:113" ht="26.25">
      <c r="A1" s="394" t="s">
        <v>1296</v>
      </c>
      <c r="B1" s="394"/>
      <c r="C1" s="394"/>
      <c r="D1" s="394"/>
      <c r="E1" s="394"/>
      <c r="F1" s="394"/>
      <c r="G1" s="394"/>
      <c r="H1" s="394"/>
      <c r="I1" s="394"/>
      <c r="J1" s="217"/>
      <c r="K1" s="217"/>
      <c r="L1" s="218"/>
      <c r="M1" s="217"/>
      <c r="N1" s="217"/>
      <c r="O1" s="217"/>
      <c r="P1" s="217"/>
      <c r="Q1" s="219"/>
      <c r="R1" s="219"/>
      <c r="S1" s="219"/>
      <c r="T1" s="219"/>
      <c r="U1" s="219"/>
      <c r="V1" s="219"/>
      <c r="W1" s="219"/>
      <c r="X1" s="219"/>
      <c r="Y1" s="219"/>
      <c r="Z1" s="220"/>
      <c r="AA1" s="219"/>
      <c r="AB1" s="219"/>
      <c r="AC1" s="219"/>
      <c r="AD1" s="219"/>
      <c r="AE1" s="219"/>
      <c r="AF1" s="219"/>
      <c r="AG1" s="219"/>
      <c r="AH1" s="221"/>
      <c r="AI1" s="221"/>
      <c r="AJ1" s="221"/>
      <c r="AK1" s="221"/>
      <c r="AL1" s="221"/>
      <c r="AM1" s="221"/>
      <c r="AN1" s="221"/>
      <c r="AO1" s="221"/>
      <c r="AP1" s="221"/>
      <c r="AQ1" s="221"/>
      <c r="AR1" s="221"/>
      <c r="AS1" s="221"/>
      <c r="AT1" s="221"/>
      <c r="AU1" s="221"/>
      <c r="AV1" s="221"/>
      <c r="AW1" s="221"/>
      <c r="AX1" s="221"/>
      <c r="AY1" s="221"/>
      <c r="AZ1" s="221"/>
      <c r="BA1" s="221"/>
      <c r="BB1" s="221"/>
      <c r="BC1" s="221"/>
      <c r="BD1" s="221"/>
      <c r="BE1" s="221"/>
      <c r="BF1" s="221"/>
      <c r="BG1" s="221"/>
      <c r="BH1" s="221"/>
      <c r="BI1" s="221"/>
      <c r="BJ1" s="221"/>
      <c r="BK1" s="221"/>
      <c r="BL1" s="221"/>
      <c r="BM1" s="221"/>
      <c r="BN1" s="221"/>
      <c r="BO1" s="221"/>
      <c r="BP1" s="221"/>
      <c r="BQ1" s="221"/>
      <c r="BR1" s="221"/>
      <c r="BS1" s="221"/>
      <c r="BT1" s="221"/>
      <c r="BU1" s="221"/>
      <c r="BV1" s="221"/>
      <c r="BW1" s="221"/>
      <c r="BX1" s="221"/>
      <c r="BY1" s="221"/>
      <c r="BZ1" s="221"/>
      <c r="CA1" s="221"/>
      <c r="CB1" s="221"/>
      <c r="CC1" s="221"/>
      <c r="CD1" s="221"/>
      <c r="CE1" s="221"/>
      <c r="CF1" s="221"/>
      <c r="CG1" s="221"/>
      <c r="CH1" s="221"/>
      <c r="CI1" s="221"/>
      <c r="CJ1" s="221"/>
      <c r="CK1" s="221"/>
      <c r="CL1" s="221"/>
      <c r="CM1" s="221"/>
      <c r="CN1" s="221"/>
      <c r="CO1" s="221"/>
      <c r="CP1" s="221"/>
      <c r="CQ1" s="221"/>
      <c r="CR1" s="221"/>
      <c r="CS1" s="221"/>
      <c r="CT1" s="395" t="s">
        <v>1297</v>
      </c>
      <c r="CU1" s="396"/>
      <c r="CV1" s="394"/>
      <c r="CW1" s="394"/>
      <c r="CX1" s="394"/>
      <c r="CY1" s="394"/>
      <c r="CZ1" s="394"/>
      <c r="DA1" s="394"/>
      <c r="DB1" s="394"/>
      <c r="DC1" s="394"/>
      <c r="DD1" s="394"/>
      <c r="DE1" s="394"/>
      <c r="DF1" s="394"/>
      <c r="DG1" s="394"/>
      <c r="DH1" s="394"/>
      <c r="DI1" s="221"/>
    </row>
    <row r="2" spans="1:113" ht="19.5" thickBot="1">
      <c r="A2" s="397" t="s">
        <v>1298</v>
      </c>
      <c r="B2" s="397"/>
      <c r="C2" s="397"/>
      <c r="D2" s="397"/>
      <c r="E2" s="397"/>
      <c r="F2" s="397"/>
      <c r="G2" s="397"/>
      <c r="H2" s="397"/>
      <c r="I2" s="397"/>
      <c r="J2" s="222"/>
      <c r="K2" s="222"/>
      <c r="L2" s="223"/>
      <c r="M2" s="222"/>
      <c r="N2" s="222"/>
      <c r="O2" s="222"/>
      <c r="P2" s="222"/>
      <c r="Q2" s="224"/>
      <c r="R2" s="224"/>
      <c r="S2" s="224"/>
      <c r="T2" s="224"/>
      <c r="U2" s="224"/>
      <c r="V2" s="224"/>
      <c r="W2" s="224"/>
      <c r="X2" s="224"/>
      <c r="Y2" s="224"/>
      <c r="Z2" s="225"/>
      <c r="AA2" s="224"/>
      <c r="AB2" s="224"/>
      <c r="AC2" s="224"/>
      <c r="AD2" s="224"/>
      <c r="AE2" s="224"/>
      <c r="AF2" s="224"/>
      <c r="AG2" s="224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6"/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  <c r="BE2" s="226"/>
      <c r="BF2" s="226"/>
      <c r="BG2" s="226"/>
      <c r="BH2" s="226"/>
      <c r="BI2" s="226"/>
      <c r="BJ2" s="226"/>
      <c r="BK2" s="226"/>
      <c r="BL2" s="226"/>
      <c r="BM2" s="226"/>
      <c r="BN2" s="226"/>
      <c r="BO2" s="226"/>
      <c r="BP2" s="226"/>
      <c r="BQ2" s="226"/>
      <c r="BR2" s="226"/>
      <c r="BS2" s="226"/>
      <c r="BT2" s="226"/>
      <c r="BU2" s="226"/>
      <c r="BV2" s="226"/>
      <c r="BW2" s="226"/>
      <c r="BX2" s="226"/>
      <c r="BY2" s="226"/>
      <c r="BZ2" s="226"/>
      <c r="CA2" s="226"/>
      <c r="CB2" s="226"/>
      <c r="CC2" s="226"/>
      <c r="CD2" s="226"/>
      <c r="CE2" s="226"/>
      <c r="CF2" s="226"/>
      <c r="CG2" s="226"/>
      <c r="CH2" s="226"/>
      <c r="CI2" s="226"/>
      <c r="CJ2" s="226"/>
      <c r="CK2" s="226"/>
      <c r="CL2" s="226"/>
      <c r="CM2" s="226"/>
      <c r="CN2" s="226"/>
      <c r="CO2" s="226"/>
      <c r="CP2" s="226"/>
      <c r="CQ2" s="226"/>
      <c r="CR2" s="226"/>
      <c r="CS2" s="226"/>
      <c r="CT2" s="227"/>
      <c r="CU2" s="227"/>
      <c r="CV2" s="226"/>
      <c r="CW2" s="226"/>
      <c r="CX2" s="228" t="s">
        <v>1299</v>
      </c>
      <c r="CY2" s="228"/>
      <c r="CZ2" s="221"/>
      <c r="DA2" s="221"/>
      <c r="DB2" s="226"/>
      <c r="DC2" s="226"/>
      <c r="DD2" s="226"/>
      <c r="DE2" s="226"/>
      <c r="DF2" s="226"/>
      <c r="DG2" s="226"/>
      <c r="DH2" s="226"/>
      <c r="DI2" s="226"/>
    </row>
    <row r="3" spans="1:113" ht="16.5" thickBot="1">
      <c r="A3" s="398" t="s">
        <v>1300</v>
      </c>
      <c r="B3" s="389" t="s">
        <v>1301</v>
      </c>
      <c r="C3" s="389" t="s">
        <v>1302</v>
      </c>
      <c r="D3" s="400" t="s">
        <v>1303</v>
      </c>
      <c r="E3" s="400" t="s">
        <v>1304</v>
      </c>
      <c r="F3" s="400" t="s">
        <v>1305</v>
      </c>
      <c r="G3" s="229"/>
      <c r="H3" s="402" t="s">
        <v>1306</v>
      </c>
      <c r="I3" s="400" t="s">
        <v>1307</v>
      </c>
      <c r="J3" s="389" t="s">
        <v>1308</v>
      </c>
      <c r="K3" s="389" t="s">
        <v>1309</v>
      </c>
      <c r="L3" s="405" t="s">
        <v>1310</v>
      </c>
      <c r="M3" s="408" t="s">
        <v>1311</v>
      </c>
      <c r="N3" s="409"/>
      <c r="O3" s="410"/>
      <c r="P3" s="389" t="s">
        <v>1312</v>
      </c>
      <c r="Q3" s="392" t="s">
        <v>1313</v>
      </c>
      <c r="R3" s="392"/>
      <c r="S3" s="392"/>
      <c r="T3" s="392"/>
      <c r="U3" s="392"/>
      <c r="V3" s="392"/>
      <c r="W3" s="392"/>
      <c r="X3" s="392"/>
      <c r="Y3" s="392"/>
      <c r="Z3" s="392"/>
      <c r="AA3" s="392"/>
      <c r="AB3" s="392"/>
      <c r="AC3" s="392"/>
      <c r="AD3" s="392"/>
      <c r="AE3" s="392"/>
      <c r="AF3" s="392"/>
      <c r="AG3" s="393"/>
      <c r="AH3" s="221"/>
      <c r="AI3" s="221"/>
      <c r="AJ3" s="221"/>
      <c r="AK3" s="221"/>
      <c r="AL3" s="221"/>
      <c r="AM3" s="221"/>
      <c r="AN3" s="221"/>
      <c r="AO3" s="221"/>
      <c r="AP3" s="221"/>
      <c r="AQ3" s="221"/>
      <c r="AR3" s="221"/>
      <c r="AS3" s="221"/>
      <c r="AT3" s="221"/>
      <c r="AU3" s="221"/>
      <c r="AV3" s="221"/>
      <c r="AW3" s="221"/>
      <c r="AX3" s="221"/>
      <c r="AY3" s="221"/>
      <c r="AZ3" s="221"/>
      <c r="BA3" s="221"/>
      <c r="BB3" s="221"/>
      <c r="BC3" s="221"/>
      <c r="BD3" s="221"/>
      <c r="BE3" s="221"/>
      <c r="BF3" s="221"/>
      <c r="BG3" s="221"/>
      <c r="BH3" s="221"/>
      <c r="BI3" s="221"/>
      <c r="BJ3" s="221"/>
      <c r="BK3" s="221"/>
      <c r="BL3" s="221"/>
      <c r="BM3" s="221"/>
      <c r="BN3" s="221"/>
      <c r="BO3" s="221"/>
      <c r="BP3" s="221"/>
      <c r="BQ3" s="221"/>
      <c r="BR3" s="221"/>
      <c r="BS3" s="221"/>
      <c r="BT3" s="221"/>
      <c r="BU3" s="221"/>
      <c r="BV3" s="221"/>
      <c r="BW3" s="221"/>
      <c r="BX3" s="221"/>
      <c r="BY3" s="221"/>
      <c r="BZ3" s="221"/>
      <c r="CA3" s="221"/>
      <c r="CB3" s="221"/>
      <c r="CC3" s="221"/>
      <c r="CD3" s="221"/>
      <c r="CE3" s="221"/>
      <c r="CF3" s="221"/>
      <c r="CG3" s="221"/>
      <c r="CH3" s="221"/>
      <c r="CI3" s="221"/>
      <c r="CJ3" s="221"/>
      <c r="CK3" s="221"/>
      <c r="CL3" s="221"/>
      <c r="CM3" s="221"/>
      <c r="CN3" s="221"/>
      <c r="CO3" s="221"/>
      <c r="CP3" s="221"/>
      <c r="CQ3" s="221"/>
      <c r="CR3" s="221"/>
      <c r="CS3" s="221"/>
      <c r="CT3" s="230"/>
      <c r="CU3" s="230"/>
    </row>
    <row r="4" spans="1:113" ht="15.75" thickBot="1">
      <c r="A4" s="399"/>
      <c r="B4" s="390"/>
      <c r="C4" s="390"/>
      <c r="D4" s="401"/>
      <c r="E4" s="401"/>
      <c r="F4" s="401"/>
      <c r="G4" s="231"/>
      <c r="H4" s="403"/>
      <c r="I4" s="401"/>
      <c r="J4" s="390"/>
      <c r="K4" s="390"/>
      <c r="L4" s="406"/>
      <c r="M4" s="411"/>
      <c r="N4" s="412"/>
      <c r="O4" s="413"/>
      <c r="P4" s="390"/>
      <c r="Q4" s="382" t="s">
        <v>1314</v>
      </c>
      <c r="R4" s="382"/>
      <c r="S4" s="382"/>
      <c r="T4" s="382"/>
      <c r="U4" s="382"/>
      <c r="V4" s="382" t="s">
        <v>1315</v>
      </c>
      <c r="W4" s="382"/>
      <c r="X4" s="382"/>
      <c r="Y4" s="382"/>
      <c r="Z4" s="382" t="s">
        <v>1132</v>
      </c>
      <c r="AA4" s="382"/>
      <c r="AB4" s="382"/>
      <c r="AC4" s="382"/>
      <c r="AD4" s="382" t="s">
        <v>1094</v>
      </c>
      <c r="AE4" s="382"/>
      <c r="AF4" s="382"/>
      <c r="AG4" s="383"/>
      <c r="AH4" s="382" t="s">
        <v>1316</v>
      </c>
      <c r="AI4" s="382"/>
      <c r="AJ4" s="382"/>
      <c r="AK4" s="383"/>
      <c r="AL4" s="382" t="s">
        <v>1317</v>
      </c>
      <c r="AM4" s="382"/>
      <c r="AN4" s="382"/>
      <c r="AO4" s="383"/>
      <c r="AP4" s="382" t="s">
        <v>1318</v>
      </c>
      <c r="AQ4" s="382"/>
      <c r="AR4" s="382"/>
      <c r="AS4" s="383"/>
      <c r="AT4" s="382" t="s">
        <v>1319</v>
      </c>
      <c r="AU4" s="382"/>
      <c r="AV4" s="382"/>
      <c r="AW4" s="383"/>
      <c r="AX4" s="382" t="s">
        <v>1320</v>
      </c>
      <c r="AY4" s="382"/>
      <c r="AZ4" s="382"/>
      <c r="BA4" s="383"/>
      <c r="BB4" s="382" t="s">
        <v>1321</v>
      </c>
      <c r="BC4" s="382"/>
      <c r="BD4" s="382"/>
      <c r="BE4" s="383"/>
      <c r="BF4" s="382" t="s">
        <v>1322</v>
      </c>
      <c r="BG4" s="382"/>
      <c r="BH4" s="382"/>
      <c r="BI4" s="383"/>
      <c r="BJ4" s="382" t="s">
        <v>1323</v>
      </c>
      <c r="BK4" s="382"/>
      <c r="BL4" s="382"/>
      <c r="BM4" s="383"/>
      <c r="BN4" s="382" t="s">
        <v>1324</v>
      </c>
      <c r="BO4" s="382"/>
      <c r="BP4" s="382"/>
      <c r="BQ4" s="383"/>
      <c r="BR4" s="382" t="s">
        <v>1325</v>
      </c>
      <c r="BS4" s="382"/>
      <c r="BT4" s="382"/>
      <c r="BU4" s="383"/>
      <c r="BV4" s="382" t="s">
        <v>1326</v>
      </c>
      <c r="BW4" s="382"/>
      <c r="BX4" s="382"/>
      <c r="BY4" s="383"/>
      <c r="BZ4" s="382" t="s">
        <v>1327</v>
      </c>
      <c r="CA4" s="382"/>
      <c r="CB4" s="382"/>
      <c r="CC4" s="383"/>
      <c r="CD4" s="382" t="s">
        <v>1328</v>
      </c>
      <c r="CE4" s="382"/>
      <c r="CF4" s="382"/>
      <c r="CG4" s="383"/>
      <c r="CH4" s="382" t="s">
        <v>1329</v>
      </c>
      <c r="CI4" s="382"/>
      <c r="CJ4" s="382"/>
      <c r="CK4" s="383"/>
      <c r="CL4" s="382" t="s">
        <v>1330</v>
      </c>
      <c r="CM4" s="382"/>
      <c r="CN4" s="382"/>
      <c r="CO4" s="383"/>
      <c r="CP4" s="382" t="s">
        <v>1331</v>
      </c>
      <c r="CQ4" s="382"/>
      <c r="CR4" s="382"/>
      <c r="CS4" s="383"/>
      <c r="CT4" s="384" t="s">
        <v>1332</v>
      </c>
      <c r="CU4" s="385"/>
      <c r="CV4" s="385"/>
      <c r="CW4" s="386"/>
      <c r="CX4" s="387" t="s">
        <v>1333</v>
      </c>
      <c r="CY4" s="385"/>
      <c r="CZ4" s="385"/>
      <c r="DA4" s="385"/>
      <c r="DB4" s="385"/>
      <c r="DC4" s="385"/>
      <c r="DD4" s="385"/>
      <c r="DE4" s="385"/>
      <c r="DF4" s="385"/>
      <c r="DG4" s="385"/>
      <c r="DH4" s="385"/>
      <c r="DI4" s="388"/>
    </row>
    <row r="5" spans="1:113">
      <c r="A5" s="399"/>
      <c r="B5" s="391"/>
      <c r="C5" s="391"/>
      <c r="D5" s="401"/>
      <c r="E5" s="401"/>
      <c r="F5" s="401"/>
      <c r="G5" s="232"/>
      <c r="H5" s="404"/>
      <c r="I5" s="401"/>
      <c r="J5" s="391"/>
      <c r="K5" s="391"/>
      <c r="L5" s="407"/>
      <c r="M5" s="233" t="s">
        <v>1334</v>
      </c>
      <c r="N5" s="234" t="s">
        <v>1335</v>
      </c>
      <c r="O5" s="234" t="s">
        <v>1336</v>
      </c>
      <c r="P5" s="391"/>
      <c r="Q5" s="235" t="s">
        <v>1337</v>
      </c>
      <c r="R5" s="235" t="s">
        <v>1338</v>
      </c>
      <c r="S5" s="236" t="s">
        <v>1335</v>
      </c>
      <c r="T5" s="236" t="s">
        <v>1336</v>
      </c>
      <c r="U5" s="234" t="s">
        <v>1334</v>
      </c>
      <c r="V5" s="235" t="s">
        <v>1338</v>
      </c>
      <c r="W5" s="236" t="s">
        <v>1339</v>
      </c>
      <c r="X5" s="236" t="s">
        <v>1336</v>
      </c>
      <c r="Y5" s="234" t="s">
        <v>1334</v>
      </c>
      <c r="Z5" s="235" t="s">
        <v>1338</v>
      </c>
      <c r="AA5" s="236" t="s">
        <v>1339</v>
      </c>
      <c r="AB5" s="236" t="s">
        <v>1336</v>
      </c>
      <c r="AC5" s="234" t="s">
        <v>1334</v>
      </c>
      <c r="AD5" s="235" t="s">
        <v>1338</v>
      </c>
      <c r="AE5" s="236" t="s">
        <v>1339</v>
      </c>
      <c r="AF5" s="236" t="s">
        <v>1336</v>
      </c>
      <c r="AG5" s="237" t="s">
        <v>1334</v>
      </c>
      <c r="AH5" s="235" t="s">
        <v>1338</v>
      </c>
      <c r="AI5" s="236" t="s">
        <v>1339</v>
      </c>
      <c r="AJ5" s="236" t="s">
        <v>1336</v>
      </c>
      <c r="AK5" s="237" t="s">
        <v>1334</v>
      </c>
      <c r="AL5" s="235" t="s">
        <v>1338</v>
      </c>
      <c r="AM5" s="236" t="s">
        <v>1339</v>
      </c>
      <c r="AN5" s="236" t="s">
        <v>1336</v>
      </c>
      <c r="AO5" s="237" t="s">
        <v>1334</v>
      </c>
      <c r="AP5" s="235" t="s">
        <v>1338</v>
      </c>
      <c r="AQ5" s="236" t="s">
        <v>1339</v>
      </c>
      <c r="AR5" s="236" t="s">
        <v>1336</v>
      </c>
      <c r="AS5" s="237" t="s">
        <v>1334</v>
      </c>
      <c r="AT5" s="235" t="s">
        <v>1338</v>
      </c>
      <c r="AU5" s="236" t="s">
        <v>1339</v>
      </c>
      <c r="AV5" s="236" t="s">
        <v>1336</v>
      </c>
      <c r="AW5" s="237" t="s">
        <v>1334</v>
      </c>
      <c r="AX5" s="235" t="s">
        <v>1338</v>
      </c>
      <c r="AY5" s="236" t="s">
        <v>1339</v>
      </c>
      <c r="AZ5" s="236" t="s">
        <v>1336</v>
      </c>
      <c r="BA5" s="237" t="s">
        <v>1334</v>
      </c>
      <c r="BB5" s="235" t="s">
        <v>1338</v>
      </c>
      <c r="BC5" s="236" t="s">
        <v>1339</v>
      </c>
      <c r="BD5" s="236" t="s">
        <v>1336</v>
      </c>
      <c r="BE5" s="237" t="s">
        <v>1334</v>
      </c>
      <c r="BF5" s="235" t="s">
        <v>1338</v>
      </c>
      <c r="BG5" s="236" t="s">
        <v>1339</v>
      </c>
      <c r="BH5" s="236" t="s">
        <v>1336</v>
      </c>
      <c r="BI5" s="237" t="s">
        <v>1334</v>
      </c>
      <c r="BJ5" s="235" t="s">
        <v>1338</v>
      </c>
      <c r="BK5" s="236" t="s">
        <v>1339</v>
      </c>
      <c r="BL5" s="236" t="s">
        <v>1336</v>
      </c>
      <c r="BM5" s="237" t="s">
        <v>1334</v>
      </c>
      <c r="BN5" s="235" t="s">
        <v>1338</v>
      </c>
      <c r="BO5" s="236" t="s">
        <v>1339</v>
      </c>
      <c r="BP5" s="236" t="s">
        <v>1336</v>
      </c>
      <c r="BQ5" s="237" t="s">
        <v>1334</v>
      </c>
      <c r="BR5" s="235" t="s">
        <v>1338</v>
      </c>
      <c r="BS5" s="236" t="s">
        <v>1339</v>
      </c>
      <c r="BT5" s="236" t="s">
        <v>1336</v>
      </c>
      <c r="BU5" s="237" t="s">
        <v>1334</v>
      </c>
      <c r="BV5" s="235" t="s">
        <v>1338</v>
      </c>
      <c r="BW5" s="236" t="s">
        <v>1339</v>
      </c>
      <c r="BX5" s="236" t="s">
        <v>1336</v>
      </c>
      <c r="BY5" s="237" t="s">
        <v>1334</v>
      </c>
      <c r="BZ5" s="235" t="s">
        <v>1338</v>
      </c>
      <c r="CA5" s="236" t="s">
        <v>1339</v>
      </c>
      <c r="CB5" s="236" t="s">
        <v>1336</v>
      </c>
      <c r="CC5" s="237" t="s">
        <v>1334</v>
      </c>
      <c r="CD5" s="235" t="s">
        <v>1338</v>
      </c>
      <c r="CE5" s="236" t="s">
        <v>1339</v>
      </c>
      <c r="CF5" s="236" t="s">
        <v>1336</v>
      </c>
      <c r="CG5" s="237" t="s">
        <v>1334</v>
      </c>
      <c r="CH5" s="235" t="s">
        <v>1338</v>
      </c>
      <c r="CI5" s="236" t="s">
        <v>1339</v>
      </c>
      <c r="CJ5" s="236" t="s">
        <v>1336</v>
      </c>
      <c r="CK5" s="237" t="s">
        <v>1334</v>
      </c>
      <c r="CL5" s="235" t="s">
        <v>1338</v>
      </c>
      <c r="CM5" s="236" t="s">
        <v>1339</v>
      </c>
      <c r="CN5" s="236" t="s">
        <v>1336</v>
      </c>
      <c r="CO5" s="237" t="s">
        <v>1334</v>
      </c>
      <c r="CP5" s="235" t="s">
        <v>1338</v>
      </c>
      <c r="CQ5" s="236" t="s">
        <v>1339</v>
      </c>
      <c r="CR5" s="236" t="s">
        <v>1336</v>
      </c>
      <c r="CS5" s="238" t="s">
        <v>1334</v>
      </c>
      <c r="CT5" s="239" t="s">
        <v>33</v>
      </c>
      <c r="CU5" s="240" t="s">
        <v>1340</v>
      </c>
      <c r="CV5" s="241" t="s">
        <v>85</v>
      </c>
      <c r="CW5" s="241" t="s">
        <v>1340</v>
      </c>
      <c r="CX5" s="242" t="s">
        <v>1341</v>
      </c>
      <c r="CY5" s="241" t="s">
        <v>1340</v>
      </c>
      <c r="CZ5" s="242" t="s">
        <v>1342</v>
      </c>
      <c r="DA5" s="241" t="s">
        <v>1340</v>
      </c>
      <c r="DB5" s="242" t="s">
        <v>1343</v>
      </c>
      <c r="DC5" s="241" t="s">
        <v>1340</v>
      </c>
      <c r="DD5" s="242" t="s">
        <v>1344</v>
      </c>
      <c r="DE5" s="241" t="s">
        <v>1340</v>
      </c>
      <c r="DF5" s="242" t="s">
        <v>1345</v>
      </c>
      <c r="DG5" s="241" t="s">
        <v>1340</v>
      </c>
      <c r="DH5" s="242" t="s">
        <v>1346</v>
      </c>
      <c r="DI5" s="243" t="s">
        <v>1340</v>
      </c>
    </row>
    <row r="6" spans="1:113" ht="82.5">
      <c r="A6" s="337">
        <v>1</v>
      </c>
      <c r="B6" s="337" t="s">
        <v>1521</v>
      </c>
      <c r="C6" s="337" t="s">
        <v>1522</v>
      </c>
      <c r="D6" s="337" t="s">
        <v>1523</v>
      </c>
      <c r="E6" s="338">
        <v>10000</v>
      </c>
      <c r="F6" s="338">
        <v>0</v>
      </c>
      <c r="G6" s="325">
        <f t="shared" ref="G6:G7" si="0">SUM(E6:F6)</f>
        <v>10000</v>
      </c>
      <c r="H6" s="252">
        <v>20</v>
      </c>
      <c r="I6" s="318">
        <f t="shared" ref="I6:I7" si="1">SUM(J6-G6/20)</f>
        <v>78.75</v>
      </c>
      <c r="J6" s="261">
        <f t="shared" ref="J6:J7" si="2">SUM((G6*6*21)/(8*20*100))+(G6/20)</f>
        <v>578.75</v>
      </c>
      <c r="K6" s="338" t="s">
        <v>1524</v>
      </c>
      <c r="L6" s="328">
        <v>20</v>
      </c>
      <c r="M6" s="318">
        <f t="shared" ref="M6:M7" si="3">SUM(L6*I6)</f>
        <v>1575</v>
      </c>
      <c r="N6" s="261">
        <f t="shared" ref="N6:N7" si="4">SUM(L6*J6)</f>
        <v>11575</v>
      </c>
      <c r="O6" s="252" t="e">
        <f t="shared" ref="O6:O7" si="5">SUM(P6:Q6)</f>
        <v>#REF!</v>
      </c>
      <c r="P6" s="252" t="e">
        <f>SUM(U6,Z6,AE6,AJ6,AO6,AT6,AY6,BD6,BI6,BN6,BS6,BX6,CC6,CH6,CM6,CR6,CW6,DB6,DG6,#REF!)</f>
        <v>#REF!</v>
      </c>
      <c r="Q6" s="252" t="e">
        <f>SUM(V6,AA6,AF6,AK6,AP6,AU6,AZ6,BE6,BJ6,BO6,BT6,BY6,CD6,CI6,CN6,CS6,CX6,DC6,DH6,#REF!)</f>
        <v>#REF!</v>
      </c>
      <c r="R6" s="252" t="e">
        <f>SUM(W6,AB6,AG6,AL6,AQ6,AV6,BA6,BF6,BK6,BP6,BU6,BZ6,CE6,CJ6,CO6,CT6,CY6,DD6,DI6,#REF!)</f>
        <v>#REF!</v>
      </c>
      <c r="S6" s="339" t="s">
        <v>1525</v>
      </c>
      <c r="T6" s="251" t="s">
        <v>1382</v>
      </c>
      <c r="U6" s="246">
        <v>1000</v>
      </c>
      <c r="V6" s="252"/>
      <c r="W6" s="252"/>
      <c r="X6" s="250">
        <f>SUM(U6:V6)</f>
        <v>1000</v>
      </c>
      <c r="Y6" s="331"/>
      <c r="Z6" s="252"/>
      <c r="AA6" s="252"/>
      <c r="AB6" s="252"/>
      <c r="AC6" s="250"/>
      <c r="AD6" s="331"/>
      <c r="AE6" s="252"/>
      <c r="AF6" s="252"/>
      <c r="AG6" s="252"/>
      <c r="AH6" s="250"/>
      <c r="AI6" s="331"/>
      <c r="AJ6" s="252"/>
      <c r="AK6" s="252"/>
      <c r="AL6" s="252"/>
      <c r="AM6" s="252"/>
      <c r="AN6" s="252"/>
      <c r="AO6" s="252"/>
      <c r="AP6" s="252"/>
      <c r="AQ6" s="252"/>
      <c r="AR6" s="252"/>
      <c r="AS6" s="252"/>
      <c r="AT6" s="252"/>
      <c r="AU6" s="252"/>
      <c r="AV6" s="252"/>
      <c r="AW6" s="252"/>
      <c r="AX6" s="252"/>
      <c r="AY6" s="252"/>
      <c r="AZ6" s="252"/>
      <c r="BA6" s="252"/>
      <c r="BB6" s="252"/>
      <c r="BC6" s="252"/>
      <c r="BD6" s="252"/>
      <c r="BE6" s="252"/>
      <c r="BF6" s="252"/>
      <c r="BG6" s="252"/>
      <c r="BH6" s="252"/>
      <c r="BI6" s="252"/>
      <c r="BJ6" s="252"/>
      <c r="BK6" s="252"/>
      <c r="BL6" s="252"/>
      <c r="BM6" s="252"/>
      <c r="BN6" s="252"/>
      <c r="BO6" s="252"/>
      <c r="BP6" s="252"/>
      <c r="BQ6" s="252"/>
      <c r="BR6" s="252"/>
      <c r="BS6" s="252"/>
      <c r="BT6" s="252"/>
      <c r="BU6" s="252"/>
      <c r="BV6" s="252"/>
      <c r="BW6" s="252"/>
      <c r="BX6" s="252"/>
      <c r="BY6" s="252"/>
      <c r="BZ6" s="252"/>
      <c r="CA6" s="252"/>
      <c r="CB6" s="252"/>
      <c r="CC6" s="252"/>
      <c r="CD6" s="252"/>
      <c r="CE6" s="252"/>
      <c r="CF6" s="252"/>
      <c r="CG6" s="252"/>
      <c r="CH6" s="252"/>
      <c r="CI6" s="252"/>
      <c r="CJ6" s="252"/>
      <c r="CK6" s="252"/>
      <c r="CL6" s="252"/>
      <c r="CM6" s="252"/>
      <c r="CN6" s="252"/>
      <c r="CO6" s="252"/>
      <c r="CP6" s="252"/>
      <c r="CQ6" s="252"/>
      <c r="CR6" s="252"/>
      <c r="CS6" s="252"/>
      <c r="CT6" s="252"/>
      <c r="CU6" s="252"/>
      <c r="CV6" s="252"/>
      <c r="CW6" s="252"/>
      <c r="CX6" s="252"/>
      <c r="CY6" s="252"/>
      <c r="CZ6" s="252"/>
      <c r="DA6" s="252"/>
      <c r="DB6" s="252"/>
      <c r="DC6" s="252"/>
      <c r="DD6" s="252"/>
      <c r="DE6" s="252"/>
      <c r="DF6" s="252"/>
      <c r="DG6" s="252"/>
      <c r="DH6" s="252"/>
      <c r="DI6" s="252"/>
    </row>
    <row r="7" spans="1:113" ht="82.5">
      <c r="A7" s="340">
        <v>2</v>
      </c>
      <c r="B7" s="340" t="s">
        <v>1526</v>
      </c>
      <c r="C7" s="340" t="s">
        <v>1527</v>
      </c>
      <c r="D7" s="341" t="s">
        <v>1528</v>
      </c>
      <c r="E7" s="342">
        <v>45000</v>
      </c>
      <c r="F7" s="342">
        <v>5000</v>
      </c>
      <c r="G7" s="325">
        <f t="shared" si="0"/>
        <v>50000</v>
      </c>
      <c r="H7" s="252">
        <v>20</v>
      </c>
      <c r="I7" s="318">
        <f t="shared" si="1"/>
        <v>393.75</v>
      </c>
      <c r="J7" s="261">
        <f t="shared" si="2"/>
        <v>2893.75</v>
      </c>
      <c r="K7" s="342" t="s">
        <v>1529</v>
      </c>
      <c r="L7" s="307"/>
      <c r="M7" s="318">
        <f t="shared" si="3"/>
        <v>0</v>
      </c>
      <c r="N7" s="247">
        <f t="shared" si="4"/>
        <v>0</v>
      </c>
      <c r="O7" s="246" t="e">
        <f t="shared" si="5"/>
        <v>#REF!</v>
      </c>
      <c r="P7" s="246" t="e">
        <f>SUM(U7,Z7,AE7,AJ7,AO7,AT7,AY7,BD7,BI7,BN7,BS7,BX7,CC7,CH7,CM7,CR7,CW7,DB7,DG7,#REF!)</f>
        <v>#REF!</v>
      </c>
      <c r="Q7" s="246" t="e">
        <f>SUM(V7,AA7,AF7,AK7,AP7,AU7,AZ7,BE7,BJ7,BO7,BT7,BY7,CD7,CI7,CN7,CS7,CX7,DC7,DH7,#REF!)</f>
        <v>#REF!</v>
      </c>
      <c r="R7" s="246" t="e">
        <f>SUM(W7,AB7,AG7,AL7,AQ7,AV7,BA7,BF7,BK7,BP7,BU7,BZ7,CE7,CJ7,CO7,CT7,CY7,DD7,DI7,#REF!)</f>
        <v>#REF!</v>
      </c>
      <c r="S7" s="343">
        <v>39912</v>
      </c>
      <c r="T7" s="249"/>
      <c r="U7" s="246"/>
      <c r="V7" s="246"/>
      <c r="W7" s="246"/>
      <c r="X7" s="250"/>
      <c r="Y7" s="249"/>
      <c r="Z7" s="246"/>
      <c r="AA7" s="246"/>
      <c r="AB7" s="246"/>
      <c r="AC7" s="298"/>
      <c r="AD7" s="249"/>
      <c r="AE7" s="246"/>
      <c r="AF7" s="246"/>
      <c r="AG7" s="246"/>
      <c r="AH7" s="250"/>
      <c r="AI7" s="249"/>
      <c r="AJ7" s="246"/>
      <c r="AK7" s="246"/>
      <c r="AL7" s="246"/>
      <c r="AM7" s="252"/>
      <c r="AN7" s="246"/>
      <c r="AO7" s="246"/>
      <c r="AP7" s="246"/>
      <c r="AQ7" s="246"/>
      <c r="AR7" s="246"/>
      <c r="AS7" s="246"/>
      <c r="AT7" s="246"/>
      <c r="AU7" s="246"/>
      <c r="AV7" s="246"/>
      <c r="AW7" s="246"/>
      <c r="AX7" s="246"/>
      <c r="AY7" s="246"/>
      <c r="AZ7" s="246"/>
      <c r="BA7" s="246"/>
      <c r="BB7" s="246"/>
      <c r="BC7" s="246"/>
      <c r="BD7" s="246"/>
      <c r="BE7" s="246"/>
      <c r="BF7" s="246"/>
      <c r="BG7" s="246"/>
      <c r="BH7" s="246"/>
      <c r="BI7" s="246"/>
      <c r="BJ7" s="246"/>
      <c r="BK7" s="246"/>
      <c r="BL7" s="246"/>
      <c r="BM7" s="246"/>
      <c r="BN7" s="246"/>
      <c r="BO7" s="246"/>
      <c r="BP7" s="246"/>
      <c r="BQ7" s="246"/>
      <c r="BR7" s="246"/>
      <c r="BS7" s="246"/>
      <c r="BT7" s="246"/>
      <c r="BU7" s="246"/>
      <c r="BV7" s="246"/>
      <c r="BW7" s="246"/>
      <c r="BX7" s="246"/>
      <c r="BY7" s="246"/>
      <c r="BZ7" s="246"/>
      <c r="CA7" s="246"/>
      <c r="CB7" s="246"/>
      <c r="CC7" s="246"/>
      <c r="CD7" s="246"/>
      <c r="CE7" s="246"/>
      <c r="CF7" s="246"/>
      <c r="CG7" s="246"/>
      <c r="CH7" s="246"/>
      <c r="CI7" s="246"/>
      <c r="CJ7" s="246"/>
      <c r="CK7" s="246"/>
      <c r="CL7" s="246"/>
      <c r="CM7" s="246"/>
      <c r="CN7" s="246"/>
      <c r="CO7" s="246"/>
      <c r="CP7" s="246"/>
      <c r="CQ7" s="246"/>
      <c r="CR7" s="246"/>
      <c r="CS7" s="246"/>
      <c r="CT7" s="246"/>
      <c r="CU7" s="246"/>
      <c r="CV7" s="246"/>
      <c r="CW7" s="246"/>
      <c r="CX7" s="246"/>
      <c r="CY7" s="246"/>
      <c r="CZ7" s="246"/>
      <c r="DA7" s="246"/>
      <c r="DB7" s="246"/>
      <c r="DC7" s="246"/>
      <c r="DD7" s="246"/>
      <c r="DE7" s="246"/>
      <c r="DF7" s="246"/>
      <c r="DG7" s="246"/>
      <c r="DH7" s="246"/>
      <c r="DI7" s="246"/>
    </row>
    <row r="8" spans="1:113">
      <c r="A8" s="276"/>
      <c r="B8" s="335" t="s">
        <v>1334</v>
      </c>
      <c r="C8" s="335"/>
      <c r="D8" s="336"/>
      <c r="E8" s="252">
        <f t="shared" ref="E8:BP8" si="6">SUM(E6:E7)</f>
        <v>55000</v>
      </c>
      <c r="F8" s="252">
        <f t="shared" si="6"/>
        <v>5000</v>
      </c>
      <c r="G8" s="252">
        <f t="shared" si="6"/>
        <v>60000</v>
      </c>
      <c r="H8" s="252">
        <f t="shared" si="6"/>
        <v>40</v>
      </c>
      <c r="I8" s="261">
        <f t="shared" si="6"/>
        <v>472.5</v>
      </c>
      <c r="J8" s="261">
        <f t="shared" si="6"/>
        <v>3472.5</v>
      </c>
      <c r="K8" s="252">
        <f t="shared" si="6"/>
        <v>0</v>
      </c>
      <c r="L8" s="311">
        <f t="shared" si="6"/>
        <v>20</v>
      </c>
      <c r="M8" s="261">
        <f t="shared" si="6"/>
        <v>1575</v>
      </c>
      <c r="N8" s="252">
        <f t="shared" si="6"/>
        <v>11575</v>
      </c>
      <c r="O8" s="252" t="e">
        <f t="shared" si="6"/>
        <v>#REF!</v>
      </c>
      <c r="P8" s="252" t="e">
        <f t="shared" si="6"/>
        <v>#REF!</v>
      </c>
      <c r="Q8" s="252" t="e">
        <f t="shared" si="6"/>
        <v>#REF!</v>
      </c>
      <c r="R8" s="252" t="e">
        <f t="shared" si="6"/>
        <v>#REF!</v>
      </c>
      <c r="S8" s="252">
        <f t="shared" si="6"/>
        <v>39912</v>
      </c>
      <c r="T8" s="252">
        <f t="shared" si="6"/>
        <v>0</v>
      </c>
      <c r="U8" s="252">
        <f t="shared" si="6"/>
        <v>1000</v>
      </c>
      <c r="V8" s="252">
        <f t="shared" si="6"/>
        <v>0</v>
      </c>
      <c r="W8" s="252">
        <f t="shared" si="6"/>
        <v>0</v>
      </c>
      <c r="X8" s="252">
        <f t="shared" si="6"/>
        <v>1000</v>
      </c>
      <c r="Y8" s="252">
        <f t="shared" si="6"/>
        <v>0</v>
      </c>
      <c r="Z8" s="252">
        <f t="shared" si="6"/>
        <v>0</v>
      </c>
      <c r="AA8" s="252">
        <f t="shared" si="6"/>
        <v>0</v>
      </c>
      <c r="AB8" s="252">
        <f t="shared" si="6"/>
        <v>0</v>
      </c>
      <c r="AC8" s="252">
        <f t="shared" si="6"/>
        <v>0</v>
      </c>
      <c r="AD8" s="252">
        <f t="shared" si="6"/>
        <v>0</v>
      </c>
      <c r="AE8" s="252">
        <f t="shared" si="6"/>
        <v>0</v>
      </c>
      <c r="AF8" s="252">
        <f t="shared" si="6"/>
        <v>0</v>
      </c>
      <c r="AG8" s="252">
        <f t="shared" si="6"/>
        <v>0</v>
      </c>
      <c r="AH8" s="252">
        <f t="shared" si="6"/>
        <v>0</v>
      </c>
      <c r="AI8" s="252">
        <f t="shared" si="6"/>
        <v>0</v>
      </c>
      <c r="AJ8" s="252">
        <f t="shared" si="6"/>
        <v>0</v>
      </c>
      <c r="AK8" s="252">
        <f t="shared" si="6"/>
        <v>0</v>
      </c>
      <c r="AL8" s="252">
        <f t="shared" si="6"/>
        <v>0</v>
      </c>
      <c r="AM8" s="252">
        <f t="shared" si="6"/>
        <v>0</v>
      </c>
      <c r="AN8" s="252">
        <f t="shared" si="6"/>
        <v>0</v>
      </c>
      <c r="AO8" s="252">
        <f t="shared" si="6"/>
        <v>0</v>
      </c>
      <c r="AP8" s="252">
        <f t="shared" si="6"/>
        <v>0</v>
      </c>
      <c r="AQ8" s="252">
        <f t="shared" si="6"/>
        <v>0</v>
      </c>
      <c r="AR8" s="252">
        <f t="shared" si="6"/>
        <v>0</v>
      </c>
      <c r="AS8" s="252">
        <f t="shared" si="6"/>
        <v>0</v>
      </c>
      <c r="AT8" s="252">
        <f t="shared" si="6"/>
        <v>0</v>
      </c>
      <c r="AU8" s="252">
        <f t="shared" si="6"/>
        <v>0</v>
      </c>
      <c r="AV8" s="252">
        <f t="shared" si="6"/>
        <v>0</v>
      </c>
      <c r="AW8" s="252">
        <f t="shared" si="6"/>
        <v>0</v>
      </c>
      <c r="AX8" s="252">
        <f t="shared" si="6"/>
        <v>0</v>
      </c>
      <c r="AY8" s="252">
        <f t="shared" si="6"/>
        <v>0</v>
      </c>
      <c r="AZ8" s="252">
        <f t="shared" si="6"/>
        <v>0</v>
      </c>
      <c r="BA8" s="252">
        <f t="shared" si="6"/>
        <v>0</v>
      </c>
      <c r="BB8" s="252">
        <f t="shared" si="6"/>
        <v>0</v>
      </c>
      <c r="BC8" s="252">
        <f t="shared" si="6"/>
        <v>0</v>
      </c>
      <c r="BD8" s="252">
        <f t="shared" si="6"/>
        <v>0</v>
      </c>
      <c r="BE8" s="252">
        <f t="shared" si="6"/>
        <v>0</v>
      </c>
      <c r="BF8" s="252">
        <f t="shared" si="6"/>
        <v>0</v>
      </c>
      <c r="BG8" s="252">
        <f t="shared" si="6"/>
        <v>0</v>
      </c>
      <c r="BH8" s="252">
        <f t="shared" si="6"/>
        <v>0</v>
      </c>
      <c r="BI8" s="252">
        <f t="shared" si="6"/>
        <v>0</v>
      </c>
      <c r="BJ8" s="252">
        <f t="shared" si="6"/>
        <v>0</v>
      </c>
      <c r="BK8" s="252">
        <f t="shared" si="6"/>
        <v>0</v>
      </c>
      <c r="BL8" s="252">
        <f t="shared" si="6"/>
        <v>0</v>
      </c>
      <c r="BM8" s="252">
        <f t="shared" si="6"/>
        <v>0</v>
      </c>
      <c r="BN8" s="252">
        <f t="shared" si="6"/>
        <v>0</v>
      </c>
      <c r="BO8" s="252">
        <f t="shared" si="6"/>
        <v>0</v>
      </c>
      <c r="BP8" s="252">
        <f t="shared" si="6"/>
        <v>0</v>
      </c>
      <c r="BQ8" s="252">
        <f t="shared" ref="BQ8:DI8" si="7">SUM(BQ6:BQ7)</f>
        <v>0</v>
      </c>
      <c r="BR8" s="252">
        <f t="shared" si="7"/>
        <v>0</v>
      </c>
      <c r="BS8" s="252">
        <f t="shared" si="7"/>
        <v>0</v>
      </c>
      <c r="BT8" s="252">
        <f t="shared" si="7"/>
        <v>0</v>
      </c>
      <c r="BU8" s="252">
        <f t="shared" si="7"/>
        <v>0</v>
      </c>
      <c r="BV8" s="252">
        <f t="shared" si="7"/>
        <v>0</v>
      </c>
      <c r="BW8" s="252">
        <f t="shared" si="7"/>
        <v>0</v>
      </c>
      <c r="BX8" s="252">
        <f t="shared" si="7"/>
        <v>0</v>
      </c>
      <c r="BY8" s="252">
        <f t="shared" si="7"/>
        <v>0</v>
      </c>
      <c r="BZ8" s="252">
        <f t="shared" si="7"/>
        <v>0</v>
      </c>
      <c r="CA8" s="252">
        <f t="shared" si="7"/>
        <v>0</v>
      </c>
      <c r="CB8" s="252">
        <f t="shared" si="7"/>
        <v>0</v>
      </c>
      <c r="CC8" s="252">
        <f t="shared" si="7"/>
        <v>0</v>
      </c>
      <c r="CD8" s="252">
        <f t="shared" si="7"/>
        <v>0</v>
      </c>
      <c r="CE8" s="252">
        <f t="shared" si="7"/>
        <v>0</v>
      </c>
      <c r="CF8" s="252">
        <f t="shared" si="7"/>
        <v>0</v>
      </c>
      <c r="CG8" s="252">
        <f t="shared" si="7"/>
        <v>0</v>
      </c>
      <c r="CH8" s="252">
        <f t="shared" si="7"/>
        <v>0</v>
      </c>
      <c r="CI8" s="252">
        <f t="shared" si="7"/>
        <v>0</v>
      </c>
      <c r="CJ8" s="252">
        <f t="shared" si="7"/>
        <v>0</v>
      </c>
      <c r="CK8" s="252">
        <f t="shared" si="7"/>
        <v>0</v>
      </c>
      <c r="CL8" s="252">
        <f t="shared" si="7"/>
        <v>0</v>
      </c>
      <c r="CM8" s="252">
        <f t="shared" si="7"/>
        <v>0</v>
      </c>
      <c r="CN8" s="252">
        <f t="shared" si="7"/>
        <v>0</v>
      </c>
      <c r="CO8" s="252">
        <f t="shared" si="7"/>
        <v>0</v>
      </c>
      <c r="CP8" s="252">
        <f t="shared" si="7"/>
        <v>0</v>
      </c>
      <c r="CQ8" s="252">
        <f t="shared" si="7"/>
        <v>0</v>
      </c>
      <c r="CR8" s="252">
        <f t="shared" si="7"/>
        <v>0</v>
      </c>
      <c r="CS8" s="252">
        <f t="shared" si="7"/>
        <v>0</v>
      </c>
      <c r="CT8" s="252">
        <f t="shared" si="7"/>
        <v>0</v>
      </c>
      <c r="CU8" s="252">
        <f t="shared" si="7"/>
        <v>0</v>
      </c>
      <c r="CV8" s="252">
        <f t="shared" si="7"/>
        <v>0</v>
      </c>
      <c r="CW8" s="252">
        <f t="shared" si="7"/>
        <v>0</v>
      </c>
      <c r="CX8" s="252">
        <f t="shared" si="7"/>
        <v>0</v>
      </c>
      <c r="CY8" s="252">
        <f t="shared" si="7"/>
        <v>0</v>
      </c>
      <c r="CZ8" s="252">
        <f t="shared" si="7"/>
        <v>0</v>
      </c>
      <c r="DA8" s="252">
        <f t="shared" si="7"/>
        <v>0</v>
      </c>
      <c r="DB8" s="252">
        <f t="shared" si="7"/>
        <v>0</v>
      </c>
      <c r="DC8" s="252">
        <f t="shared" si="7"/>
        <v>0</v>
      </c>
      <c r="DD8" s="252">
        <f t="shared" si="7"/>
        <v>0</v>
      </c>
      <c r="DE8" s="252">
        <f t="shared" si="7"/>
        <v>0</v>
      </c>
      <c r="DF8" s="252">
        <f t="shared" si="7"/>
        <v>0</v>
      </c>
      <c r="DG8" s="252">
        <f t="shared" si="7"/>
        <v>0</v>
      </c>
      <c r="DH8" s="252">
        <f t="shared" si="7"/>
        <v>0</v>
      </c>
      <c r="DI8" s="252">
        <f t="shared" si="7"/>
        <v>0</v>
      </c>
    </row>
    <row r="11" spans="1:113">
      <c r="G11" s="371"/>
    </row>
  </sheetData>
  <mergeCells count="39">
    <mergeCell ref="A1:I1"/>
    <mergeCell ref="CT1:DH1"/>
    <mergeCell ref="A2:I2"/>
    <mergeCell ref="A3:A5"/>
    <mergeCell ref="B3:B5"/>
    <mergeCell ref="C3:C5"/>
    <mergeCell ref="D3:D5"/>
    <mergeCell ref="E3:E5"/>
    <mergeCell ref="F3:F5"/>
    <mergeCell ref="H3:H5"/>
    <mergeCell ref="AH4:AK4"/>
    <mergeCell ref="I3:I5"/>
    <mergeCell ref="J3:J5"/>
    <mergeCell ref="K3:K5"/>
    <mergeCell ref="L3:L5"/>
    <mergeCell ref="M3:O4"/>
    <mergeCell ref="P3:P5"/>
    <mergeCell ref="Q3:AG3"/>
    <mergeCell ref="Q4:U4"/>
    <mergeCell ref="V4:Y4"/>
    <mergeCell ref="Z4:AC4"/>
    <mergeCell ref="AD4:AG4"/>
    <mergeCell ref="CD4:CG4"/>
    <mergeCell ref="AL4:AO4"/>
    <mergeCell ref="AP4:AS4"/>
    <mergeCell ref="AT4:AW4"/>
    <mergeCell ref="AX4:BA4"/>
    <mergeCell ref="BB4:BE4"/>
    <mergeCell ref="BF4:BI4"/>
    <mergeCell ref="BJ4:BM4"/>
    <mergeCell ref="BN4:BQ4"/>
    <mergeCell ref="BR4:BU4"/>
    <mergeCell ref="BV4:BY4"/>
    <mergeCell ref="BZ4:CC4"/>
    <mergeCell ref="CH4:CK4"/>
    <mergeCell ref="CL4:CO4"/>
    <mergeCell ref="CP4:CS4"/>
    <mergeCell ref="CT4:CW4"/>
    <mergeCell ref="CX4:DI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DI7"/>
  <sheetViews>
    <sheetView workbookViewId="0">
      <selection sqref="A1:XFD7"/>
    </sheetView>
  </sheetViews>
  <sheetFormatPr defaultRowHeight="15"/>
  <sheetData>
    <row r="1" spans="1:113" ht="26.25">
      <c r="A1" s="394" t="s">
        <v>1296</v>
      </c>
      <c r="B1" s="394"/>
      <c r="C1" s="394"/>
      <c r="D1" s="394"/>
      <c r="E1" s="394"/>
      <c r="F1" s="394"/>
      <c r="G1" s="394"/>
      <c r="H1" s="394"/>
      <c r="I1" s="394"/>
      <c r="J1" s="217"/>
      <c r="K1" s="217"/>
      <c r="L1" s="218"/>
      <c r="M1" s="217"/>
      <c r="N1" s="217"/>
      <c r="O1" s="217"/>
      <c r="P1" s="217"/>
      <c r="Q1" s="219"/>
      <c r="R1" s="219"/>
      <c r="S1" s="219"/>
      <c r="T1" s="219"/>
      <c r="U1" s="219"/>
      <c r="V1" s="219"/>
      <c r="W1" s="219"/>
      <c r="X1" s="219"/>
      <c r="Y1" s="219"/>
      <c r="Z1" s="220"/>
      <c r="AA1" s="219"/>
      <c r="AB1" s="219"/>
      <c r="AC1" s="219"/>
      <c r="AD1" s="219"/>
      <c r="AE1" s="219"/>
      <c r="AF1" s="219"/>
      <c r="AG1" s="219"/>
      <c r="AH1" s="221"/>
      <c r="AI1" s="221"/>
      <c r="AJ1" s="221"/>
      <c r="AK1" s="221"/>
      <c r="AL1" s="221"/>
      <c r="AM1" s="221"/>
      <c r="AN1" s="221"/>
      <c r="AO1" s="221"/>
      <c r="AP1" s="221"/>
      <c r="AQ1" s="221"/>
      <c r="AR1" s="221"/>
      <c r="AS1" s="221"/>
      <c r="AT1" s="221"/>
      <c r="AU1" s="221"/>
      <c r="AV1" s="221"/>
      <c r="AW1" s="221"/>
      <c r="AX1" s="221"/>
      <c r="AY1" s="221"/>
      <c r="AZ1" s="221"/>
      <c r="BA1" s="221"/>
      <c r="BB1" s="221"/>
      <c r="BC1" s="221"/>
      <c r="BD1" s="221"/>
      <c r="BE1" s="221"/>
      <c r="BF1" s="221"/>
      <c r="BG1" s="221"/>
      <c r="BH1" s="221"/>
      <c r="BI1" s="221"/>
      <c r="BJ1" s="221"/>
      <c r="BK1" s="221"/>
      <c r="BL1" s="221"/>
      <c r="BM1" s="221"/>
      <c r="BN1" s="221"/>
      <c r="BO1" s="221"/>
      <c r="BP1" s="221"/>
      <c r="BQ1" s="221"/>
      <c r="BR1" s="221"/>
      <c r="BS1" s="221"/>
      <c r="BT1" s="221"/>
      <c r="BU1" s="221"/>
      <c r="BV1" s="221"/>
      <c r="BW1" s="221"/>
      <c r="BX1" s="221"/>
      <c r="BY1" s="221"/>
      <c r="BZ1" s="221"/>
      <c r="CA1" s="221"/>
      <c r="CB1" s="221"/>
      <c r="CC1" s="221"/>
      <c r="CD1" s="221"/>
      <c r="CE1" s="221"/>
      <c r="CF1" s="221"/>
      <c r="CG1" s="221"/>
      <c r="CH1" s="221"/>
      <c r="CI1" s="221"/>
      <c r="CJ1" s="221"/>
      <c r="CK1" s="221"/>
      <c r="CL1" s="221"/>
      <c r="CM1" s="221"/>
      <c r="CN1" s="221"/>
      <c r="CO1" s="221"/>
      <c r="CP1" s="221"/>
      <c r="CQ1" s="221"/>
      <c r="CR1" s="221"/>
      <c r="CS1" s="221"/>
      <c r="CT1" s="395" t="s">
        <v>1297</v>
      </c>
      <c r="CU1" s="396"/>
      <c r="CV1" s="394"/>
      <c r="CW1" s="394"/>
      <c r="CX1" s="394"/>
      <c r="CY1" s="394"/>
      <c r="CZ1" s="394"/>
      <c r="DA1" s="394"/>
      <c r="DB1" s="394"/>
      <c r="DC1" s="394"/>
      <c r="DD1" s="394"/>
      <c r="DE1" s="394"/>
      <c r="DF1" s="394"/>
      <c r="DG1" s="394"/>
      <c r="DH1" s="394"/>
      <c r="DI1" s="221"/>
    </row>
    <row r="2" spans="1:113" ht="19.5" thickBot="1">
      <c r="A2" s="397" t="s">
        <v>1298</v>
      </c>
      <c r="B2" s="397"/>
      <c r="C2" s="397"/>
      <c r="D2" s="397"/>
      <c r="E2" s="397"/>
      <c r="F2" s="397"/>
      <c r="G2" s="397"/>
      <c r="H2" s="397"/>
      <c r="I2" s="397"/>
      <c r="J2" s="222"/>
      <c r="K2" s="222"/>
      <c r="L2" s="223"/>
      <c r="M2" s="222"/>
      <c r="N2" s="222"/>
      <c r="O2" s="222"/>
      <c r="P2" s="222"/>
      <c r="Q2" s="224"/>
      <c r="R2" s="224"/>
      <c r="S2" s="224"/>
      <c r="T2" s="224"/>
      <c r="U2" s="224"/>
      <c r="V2" s="224"/>
      <c r="W2" s="224"/>
      <c r="X2" s="224"/>
      <c r="Y2" s="224"/>
      <c r="Z2" s="225"/>
      <c r="AA2" s="224"/>
      <c r="AB2" s="224"/>
      <c r="AC2" s="224"/>
      <c r="AD2" s="224"/>
      <c r="AE2" s="224"/>
      <c r="AF2" s="224"/>
      <c r="AG2" s="224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6"/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  <c r="BE2" s="226"/>
      <c r="BF2" s="226"/>
      <c r="BG2" s="226"/>
      <c r="BH2" s="226"/>
      <c r="BI2" s="226"/>
      <c r="BJ2" s="226"/>
      <c r="BK2" s="226"/>
      <c r="BL2" s="226"/>
      <c r="BM2" s="226"/>
      <c r="BN2" s="226"/>
      <c r="BO2" s="226"/>
      <c r="BP2" s="226"/>
      <c r="BQ2" s="226"/>
      <c r="BR2" s="226"/>
      <c r="BS2" s="226"/>
      <c r="BT2" s="226"/>
      <c r="BU2" s="226"/>
      <c r="BV2" s="226"/>
      <c r="BW2" s="226"/>
      <c r="BX2" s="226"/>
      <c r="BY2" s="226"/>
      <c r="BZ2" s="226"/>
      <c r="CA2" s="226"/>
      <c r="CB2" s="226"/>
      <c r="CC2" s="226"/>
      <c r="CD2" s="226"/>
      <c r="CE2" s="226"/>
      <c r="CF2" s="226"/>
      <c r="CG2" s="226"/>
      <c r="CH2" s="226"/>
      <c r="CI2" s="226"/>
      <c r="CJ2" s="226"/>
      <c r="CK2" s="226"/>
      <c r="CL2" s="226"/>
      <c r="CM2" s="226"/>
      <c r="CN2" s="226"/>
      <c r="CO2" s="226"/>
      <c r="CP2" s="226"/>
      <c r="CQ2" s="226"/>
      <c r="CR2" s="226"/>
      <c r="CS2" s="226"/>
      <c r="CT2" s="227"/>
      <c r="CU2" s="227"/>
      <c r="CV2" s="226"/>
      <c r="CW2" s="226"/>
      <c r="CX2" s="228" t="s">
        <v>1299</v>
      </c>
      <c r="CY2" s="228"/>
      <c r="CZ2" s="221"/>
      <c r="DA2" s="221"/>
      <c r="DB2" s="226"/>
      <c r="DC2" s="226"/>
      <c r="DD2" s="226"/>
      <c r="DE2" s="226"/>
      <c r="DF2" s="226"/>
      <c r="DG2" s="226"/>
      <c r="DH2" s="226"/>
      <c r="DI2" s="226"/>
    </row>
    <row r="3" spans="1:113" ht="16.5" thickBot="1">
      <c r="A3" s="398" t="s">
        <v>1300</v>
      </c>
      <c r="B3" s="389" t="s">
        <v>1301</v>
      </c>
      <c r="C3" s="389" t="s">
        <v>1302</v>
      </c>
      <c r="D3" s="400" t="s">
        <v>1303</v>
      </c>
      <c r="E3" s="400" t="s">
        <v>1304</v>
      </c>
      <c r="F3" s="400" t="s">
        <v>1305</v>
      </c>
      <c r="G3" s="229"/>
      <c r="H3" s="402" t="s">
        <v>1306</v>
      </c>
      <c r="I3" s="400" t="s">
        <v>1307</v>
      </c>
      <c r="J3" s="389" t="s">
        <v>1308</v>
      </c>
      <c r="K3" s="389" t="s">
        <v>1309</v>
      </c>
      <c r="L3" s="405" t="s">
        <v>1310</v>
      </c>
      <c r="M3" s="408" t="s">
        <v>1311</v>
      </c>
      <c r="N3" s="409"/>
      <c r="O3" s="410"/>
      <c r="P3" s="389" t="s">
        <v>1312</v>
      </c>
      <c r="Q3" s="392" t="s">
        <v>1313</v>
      </c>
      <c r="R3" s="392"/>
      <c r="S3" s="392"/>
      <c r="T3" s="392"/>
      <c r="U3" s="392"/>
      <c r="V3" s="392"/>
      <c r="W3" s="392"/>
      <c r="X3" s="392"/>
      <c r="Y3" s="392"/>
      <c r="Z3" s="392"/>
      <c r="AA3" s="392"/>
      <c r="AB3" s="392"/>
      <c r="AC3" s="392"/>
      <c r="AD3" s="392"/>
      <c r="AE3" s="392"/>
      <c r="AF3" s="392"/>
      <c r="AG3" s="393"/>
      <c r="AH3" s="221"/>
      <c r="AI3" s="221"/>
      <c r="AJ3" s="221"/>
      <c r="AK3" s="221"/>
      <c r="AL3" s="221"/>
      <c r="AM3" s="221"/>
      <c r="AN3" s="221"/>
      <c r="AO3" s="221"/>
      <c r="AP3" s="221"/>
      <c r="AQ3" s="221"/>
      <c r="AR3" s="221"/>
      <c r="AS3" s="221"/>
      <c r="AT3" s="221"/>
      <c r="AU3" s="221"/>
      <c r="AV3" s="221"/>
      <c r="AW3" s="221"/>
      <c r="AX3" s="221"/>
      <c r="AY3" s="221"/>
      <c r="AZ3" s="221"/>
      <c r="BA3" s="221"/>
      <c r="BB3" s="221"/>
      <c r="BC3" s="221"/>
      <c r="BD3" s="221"/>
      <c r="BE3" s="221"/>
      <c r="BF3" s="221"/>
      <c r="BG3" s="221"/>
      <c r="BH3" s="221"/>
      <c r="BI3" s="221"/>
      <c r="BJ3" s="221"/>
      <c r="BK3" s="221"/>
      <c r="BL3" s="221"/>
      <c r="BM3" s="221"/>
      <c r="BN3" s="221"/>
      <c r="BO3" s="221"/>
      <c r="BP3" s="221"/>
      <c r="BQ3" s="221"/>
      <c r="BR3" s="221"/>
      <c r="BS3" s="221"/>
      <c r="BT3" s="221"/>
      <c r="BU3" s="221"/>
      <c r="BV3" s="221"/>
      <c r="BW3" s="221"/>
      <c r="BX3" s="221"/>
      <c r="BY3" s="221"/>
      <c r="BZ3" s="221"/>
      <c r="CA3" s="221"/>
      <c r="CB3" s="221"/>
      <c r="CC3" s="221"/>
      <c r="CD3" s="221"/>
      <c r="CE3" s="221"/>
      <c r="CF3" s="221"/>
      <c r="CG3" s="221"/>
      <c r="CH3" s="221"/>
      <c r="CI3" s="221"/>
      <c r="CJ3" s="221"/>
      <c r="CK3" s="221"/>
      <c r="CL3" s="221"/>
      <c r="CM3" s="221"/>
      <c r="CN3" s="221"/>
      <c r="CO3" s="221"/>
      <c r="CP3" s="221"/>
      <c r="CQ3" s="221"/>
      <c r="CR3" s="221"/>
      <c r="CS3" s="221"/>
      <c r="CT3" s="230"/>
      <c r="CU3" s="230"/>
    </row>
    <row r="4" spans="1:113" ht="15.75" thickBot="1">
      <c r="A4" s="399"/>
      <c r="B4" s="390"/>
      <c r="C4" s="390"/>
      <c r="D4" s="401"/>
      <c r="E4" s="401"/>
      <c r="F4" s="401"/>
      <c r="G4" s="231"/>
      <c r="H4" s="403"/>
      <c r="I4" s="401"/>
      <c r="J4" s="390"/>
      <c r="K4" s="390"/>
      <c r="L4" s="406"/>
      <c r="M4" s="411"/>
      <c r="N4" s="412"/>
      <c r="O4" s="413"/>
      <c r="P4" s="390"/>
      <c r="Q4" s="382" t="s">
        <v>1314</v>
      </c>
      <c r="R4" s="382"/>
      <c r="S4" s="382"/>
      <c r="T4" s="382"/>
      <c r="U4" s="382"/>
      <c r="V4" s="382" t="s">
        <v>1315</v>
      </c>
      <c r="W4" s="382"/>
      <c r="X4" s="382"/>
      <c r="Y4" s="382"/>
      <c r="Z4" s="382" t="s">
        <v>1132</v>
      </c>
      <c r="AA4" s="382"/>
      <c r="AB4" s="382"/>
      <c r="AC4" s="382"/>
      <c r="AD4" s="382" t="s">
        <v>1094</v>
      </c>
      <c r="AE4" s="382"/>
      <c r="AF4" s="382"/>
      <c r="AG4" s="383"/>
      <c r="AH4" s="382" t="s">
        <v>1316</v>
      </c>
      <c r="AI4" s="382"/>
      <c r="AJ4" s="382"/>
      <c r="AK4" s="383"/>
      <c r="AL4" s="382" t="s">
        <v>1317</v>
      </c>
      <c r="AM4" s="382"/>
      <c r="AN4" s="382"/>
      <c r="AO4" s="383"/>
      <c r="AP4" s="382" t="s">
        <v>1318</v>
      </c>
      <c r="AQ4" s="382"/>
      <c r="AR4" s="382"/>
      <c r="AS4" s="383"/>
      <c r="AT4" s="382" t="s">
        <v>1319</v>
      </c>
      <c r="AU4" s="382"/>
      <c r="AV4" s="382"/>
      <c r="AW4" s="383"/>
      <c r="AX4" s="382" t="s">
        <v>1320</v>
      </c>
      <c r="AY4" s="382"/>
      <c r="AZ4" s="382"/>
      <c r="BA4" s="383"/>
      <c r="BB4" s="382" t="s">
        <v>1321</v>
      </c>
      <c r="BC4" s="382"/>
      <c r="BD4" s="382"/>
      <c r="BE4" s="383"/>
      <c r="BF4" s="382" t="s">
        <v>1322</v>
      </c>
      <c r="BG4" s="382"/>
      <c r="BH4" s="382"/>
      <c r="BI4" s="383"/>
      <c r="BJ4" s="382" t="s">
        <v>1323</v>
      </c>
      <c r="BK4" s="382"/>
      <c r="BL4" s="382"/>
      <c r="BM4" s="383"/>
      <c r="BN4" s="382" t="s">
        <v>1324</v>
      </c>
      <c r="BO4" s="382"/>
      <c r="BP4" s="382"/>
      <c r="BQ4" s="383"/>
      <c r="BR4" s="382" t="s">
        <v>1325</v>
      </c>
      <c r="BS4" s="382"/>
      <c r="BT4" s="382"/>
      <c r="BU4" s="383"/>
      <c r="BV4" s="382" t="s">
        <v>1326</v>
      </c>
      <c r="BW4" s="382"/>
      <c r="BX4" s="382"/>
      <c r="BY4" s="383"/>
      <c r="BZ4" s="382" t="s">
        <v>1327</v>
      </c>
      <c r="CA4" s="382"/>
      <c r="CB4" s="382"/>
      <c r="CC4" s="383"/>
      <c r="CD4" s="382" t="s">
        <v>1328</v>
      </c>
      <c r="CE4" s="382"/>
      <c r="CF4" s="382"/>
      <c r="CG4" s="383"/>
      <c r="CH4" s="382" t="s">
        <v>1329</v>
      </c>
      <c r="CI4" s="382"/>
      <c r="CJ4" s="382"/>
      <c r="CK4" s="383"/>
      <c r="CL4" s="382" t="s">
        <v>1330</v>
      </c>
      <c r="CM4" s="382"/>
      <c r="CN4" s="382"/>
      <c r="CO4" s="383"/>
      <c r="CP4" s="382" t="s">
        <v>1331</v>
      </c>
      <c r="CQ4" s="382"/>
      <c r="CR4" s="382"/>
      <c r="CS4" s="383"/>
      <c r="CT4" s="384" t="s">
        <v>1332</v>
      </c>
      <c r="CU4" s="385"/>
      <c r="CV4" s="385"/>
      <c r="CW4" s="386"/>
      <c r="CX4" s="387" t="s">
        <v>1333</v>
      </c>
      <c r="CY4" s="385"/>
      <c r="CZ4" s="385"/>
      <c r="DA4" s="385"/>
      <c r="DB4" s="385"/>
      <c r="DC4" s="385"/>
      <c r="DD4" s="385"/>
      <c r="DE4" s="385"/>
      <c r="DF4" s="385"/>
      <c r="DG4" s="385"/>
      <c r="DH4" s="385"/>
      <c r="DI4" s="388"/>
    </row>
    <row r="5" spans="1:113">
      <c r="A5" s="399"/>
      <c r="B5" s="391"/>
      <c r="C5" s="391"/>
      <c r="D5" s="401"/>
      <c r="E5" s="401"/>
      <c r="F5" s="401"/>
      <c r="G5" s="232"/>
      <c r="H5" s="404"/>
      <c r="I5" s="401"/>
      <c r="J5" s="391"/>
      <c r="K5" s="391"/>
      <c r="L5" s="407"/>
      <c r="M5" s="233" t="s">
        <v>1334</v>
      </c>
      <c r="N5" s="234" t="s">
        <v>1335</v>
      </c>
      <c r="O5" s="234" t="s">
        <v>1336</v>
      </c>
      <c r="P5" s="391"/>
      <c r="Q5" s="235" t="s">
        <v>1337</v>
      </c>
      <c r="R5" s="235" t="s">
        <v>1338</v>
      </c>
      <c r="S5" s="236" t="s">
        <v>1335</v>
      </c>
      <c r="T5" s="236" t="s">
        <v>1336</v>
      </c>
      <c r="U5" s="234" t="s">
        <v>1334</v>
      </c>
      <c r="V5" s="235" t="s">
        <v>1338</v>
      </c>
      <c r="W5" s="236" t="s">
        <v>1339</v>
      </c>
      <c r="X5" s="236" t="s">
        <v>1336</v>
      </c>
      <c r="Y5" s="234" t="s">
        <v>1334</v>
      </c>
      <c r="Z5" s="235" t="s">
        <v>1338</v>
      </c>
      <c r="AA5" s="236" t="s">
        <v>1339</v>
      </c>
      <c r="AB5" s="236" t="s">
        <v>1336</v>
      </c>
      <c r="AC5" s="234" t="s">
        <v>1334</v>
      </c>
      <c r="AD5" s="235" t="s">
        <v>1338</v>
      </c>
      <c r="AE5" s="236" t="s">
        <v>1339</v>
      </c>
      <c r="AF5" s="236" t="s">
        <v>1336</v>
      </c>
      <c r="AG5" s="237" t="s">
        <v>1334</v>
      </c>
      <c r="AH5" s="235" t="s">
        <v>1338</v>
      </c>
      <c r="AI5" s="236" t="s">
        <v>1339</v>
      </c>
      <c r="AJ5" s="236" t="s">
        <v>1336</v>
      </c>
      <c r="AK5" s="237" t="s">
        <v>1334</v>
      </c>
      <c r="AL5" s="235" t="s">
        <v>1338</v>
      </c>
      <c r="AM5" s="236" t="s">
        <v>1339</v>
      </c>
      <c r="AN5" s="236" t="s">
        <v>1336</v>
      </c>
      <c r="AO5" s="237" t="s">
        <v>1334</v>
      </c>
      <c r="AP5" s="235" t="s">
        <v>1338</v>
      </c>
      <c r="AQ5" s="236" t="s">
        <v>1339</v>
      </c>
      <c r="AR5" s="236" t="s">
        <v>1336</v>
      </c>
      <c r="AS5" s="237" t="s">
        <v>1334</v>
      </c>
      <c r="AT5" s="235" t="s">
        <v>1338</v>
      </c>
      <c r="AU5" s="236" t="s">
        <v>1339</v>
      </c>
      <c r="AV5" s="236" t="s">
        <v>1336</v>
      </c>
      <c r="AW5" s="237" t="s">
        <v>1334</v>
      </c>
      <c r="AX5" s="235" t="s">
        <v>1338</v>
      </c>
      <c r="AY5" s="236" t="s">
        <v>1339</v>
      </c>
      <c r="AZ5" s="236" t="s">
        <v>1336</v>
      </c>
      <c r="BA5" s="237" t="s">
        <v>1334</v>
      </c>
      <c r="BB5" s="235" t="s">
        <v>1338</v>
      </c>
      <c r="BC5" s="236" t="s">
        <v>1339</v>
      </c>
      <c r="BD5" s="236" t="s">
        <v>1336</v>
      </c>
      <c r="BE5" s="237" t="s">
        <v>1334</v>
      </c>
      <c r="BF5" s="235" t="s">
        <v>1338</v>
      </c>
      <c r="BG5" s="236" t="s">
        <v>1339</v>
      </c>
      <c r="BH5" s="236" t="s">
        <v>1336</v>
      </c>
      <c r="BI5" s="237" t="s">
        <v>1334</v>
      </c>
      <c r="BJ5" s="235" t="s">
        <v>1338</v>
      </c>
      <c r="BK5" s="236" t="s">
        <v>1339</v>
      </c>
      <c r="BL5" s="236" t="s">
        <v>1336</v>
      </c>
      <c r="BM5" s="237" t="s">
        <v>1334</v>
      </c>
      <c r="BN5" s="235" t="s">
        <v>1338</v>
      </c>
      <c r="BO5" s="236" t="s">
        <v>1339</v>
      </c>
      <c r="BP5" s="236" t="s">
        <v>1336</v>
      </c>
      <c r="BQ5" s="237" t="s">
        <v>1334</v>
      </c>
      <c r="BR5" s="235" t="s">
        <v>1338</v>
      </c>
      <c r="BS5" s="236" t="s">
        <v>1339</v>
      </c>
      <c r="BT5" s="236" t="s">
        <v>1336</v>
      </c>
      <c r="BU5" s="237" t="s">
        <v>1334</v>
      </c>
      <c r="BV5" s="235" t="s">
        <v>1338</v>
      </c>
      <c r="BW5" s="236" t="s">
        <v>1339</v>
      </c>
      <c r="BX5" s="236" t="s">
        <v>1336</v>
      </c>
      <c r="BY5" s="237" t="s">
        <v>1334</v>
      </c>
      <c r="BZ5" s="235" t="s">
        <v>1338</v>
      </c>
      <c r="CA5" s="236" t="s">
        <v>1339</v>
      </c>
      <c r="CB5" s="236" t="s">
        <v>1336</v>
      </c>
      <c r="CC5" s="237" t="s">
        <v>1334</v>
      </c>
      <c r="CD5" s="235" t="s">
        <v>1338</v>
      </c>
      <c r="CE5" s="236" t="s">
        <v>1339</v>
      </c>
      <c r="CF5" s="236" t="s">
        <v>1336</v>
      </c>
      <c r="CG5" s="237" t="s">
        <v>1334</v>
      </c>
      <c r="CH5" s="235" t="s">
        <v>1338</v>
      </c>
      <c r="CI5" s="236" t="s">
        <v>1339</v>
      </c>
      <c r="CJ5" s="236" t="s">
        <v>1336</v>
      </c>
      <c r="CK5" s="237" t="s">
        <v>1334</v>
      </c>
      <c r="CL5" s="235" t="s">
        <v>1338</v>
      </c>
      <c r="CM5" s="236" t="s">
        <v>1339</v>
      </c>
      <c r="CN5" s="236" t="s">
        <v>1336</v>
      </c>
      <c r="CO5" s="237" t="s">
        <v>1334</v>
      </c>
      <c r="CP5" s="235" t="s">
        <v>1338</v>
      </c>
      <c r="CQ5" s="236" t="s">
        <v>1339</v>
      </c>
      <c r="CR5" s="236" t="s">
        <v>1336</v>
      </c>
      <c r="CS5" s="238" t="s">
        <v>1334</v>
      </c>
      <c r="CT5" s="239" t="s">
        <v>33</v>
      </c>
      <c r="CU5" s="240" t="s">
        <v>1340</v>
      </c>
      <c r="CV5" s="241" t="s">
        <v>85</v>
      </c>
      <c r="CW5" s="241" t="s">
        <v>1340</v>
      </c>
      <c r="CX5" s="242" t="s">
        <v>1341</v>
      </c>
      <c r="CY5" s="241" t="s">
        <v>1340</v>
      </c>
      <c r="CZ5" s="242" t="s">
        <v>1342</v>
      </c>
      <c r="DA5" s="241" t="s">
        <v>1340</v>
      </c>
      <c r="DB5" s="242" t="s">
        <v>1343</v>
      </c>
      <c r="DC5" s="241" t="s">
        <v>1340</v>
      </c>
      <c r="DD5" s="242" t="s">
        <v>1344</v>
      </c>
      <c r="DE5" s="241" t="s">
        <v>1340</v>
      </c>
      <c r="DF5" s="242" t="s">
        <v>1345</v>
      </c>
      <c r="DG5" s="241" t="s">
        <v>1340</v>
      </c>
      <c r="DH5" s="242" t="s">
        <v>1346</v>
      </c>
      <c r="DI5" s="243" t="s">
        <v>1340</v>
      </c>
    </row>
    <row r="7" spans="1:113">
      <c r="D7" t="s">
        <v>1530</v>
      </c>
    </row>
  </sheetData>
  <mergeCells count="39">
    <mergeCell ref="A1:I1"/>
    <mergeCell ref="CT1:DH1"/>
    <mergeCell ref="A2:I2"/>
    <mergeCell ref="A3:A5"/>
    <mergeCell ref="B3:B5"/>
    <mergeCell ref="C3:C5"/>
    <mergeCell ref="D3:D5"/>
    <mergeCell ref="E3:E5"/>
    <mergeCell ref="F3:F5"/>
    <mergeCell ref="H3:H5"/>
    <mergeCell ref="AH4:AK4"/>
    <mergeCell ref="I3:I5"/>
    <mergeCell ref="J3:J5"/>
    <mergeCell ref="K3:K5"/>
    <mergeCell ref="L3:L5"/>
    <mergeCell ref="M3:O4"/>
    <mergeCell ref="P3:P5"/>
    <mergeCell ref="Q3:AG3"/>
    <mergeCell ref="Q4:U4"/>
    <mergeCell ref="V4:Y4"/>
    <mergeCell ref="Z4:AC4"/>
    <mergeCell ref="AD4:AG4"/>
    <mergeCell ref="CD4:CG4"/>
    <mergeCell ref="AL4:AO4"/>
    <mergeCell ref="AP4:AS4"/>
    <mergeCell ref="AT4:AW4"/>
    <mergeCell ref="AX4:BA4"/>
    <mergeCell ref="BB4:BE4"/>
    <mergeCell ref="BF4:BI4"/>
    <mergeCell ref="BJ4:BM4"/>
    <mergeCell ref="BN4:BQ4"/>
    <mergeCell ref="BR4:BU4"/>
    <mergeCell ref="BV4:BY4"/>
    <mergeCell ref="BZ4:CC4"/>
    <mergeCell ref="CH4:CK4"/>
    <mergeCell ref="CL4:CO4"/>
    <mergeCell ref="CP4:CS4"/>
    <mergeCell ref="CT4:CW4"/>
    <mergeCell ref="CX4:D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2002-03</vt:lpstr>
      <vt:lpstr>2003-04</vt:lpstr>
      <vt:lpstr>2004-05</vt:lpstr>
      <vt:lpstr>2005-06</vt:lpstr>
      <vt:lpstr>2006-07</vt:lpstr>
      <vt:lpstr>2007-08</vt:lpstr>
      <vt:lpstr>2008-09</vt:lpstr>
      <vt:lpstr>2009-10</vt:lpstr>
      <vt:lpstr>2010-11</vt:lpstr>
      <vt:lpstr>11-12</vt:lpstr>
      <vt:lpstr>12-13</vt:lpstr>
      <vt:lpstr>12-13 Term</vt:lpstr>
      <vt:lpstr>12-13 Edu</vt:lpstr>
      <vt:lpstr>13-14 Term</vt:lpstr>
      <vt:lpstr>13-14 Edu</vt:lpstr>
      <vt:lpstr>14-15 Term</vt:lpstr>
      <vt:lpstr>14-15 Edu</vt:lpstr>
      <vt:lpstr>15-16 Term</vt:lpstr>
      <vt:lpstr>15-16 Edu</vt:lpstr>
      <vt:lpstr>16-17 Term</vt:lpstr>
      <vt:lpstr>16-17 Edu</vt:lpstr>
      <vt:lpstr>17-18 Term</vt:lpstr>
      <vt:lpstr>17-18 Edu</vt:lpstr>
      <vt:lpstr>18-19 30% of 90% Term</vt:lpstr>
      <vt:lpstr>18-19 Edu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2019-06-04T11:26:32Z</dcterms:modified>
</cp:coreProperties>
</file>