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6" activeTab="23"/>
  </bookViews>
  <sheets>
    <sheet name="2002-03" sheetId="10" r:id="rId1"/>
    <sheet name="2003-04" sheetId="11" r:id="rId2"/>
    <sheet name="2004-05" sheetId="12" r:id="rId3"/>
    <sheet name="2005-06" sheetId="13" r:id="rId4"/>
    <sheet name="2006-07" sheetId="14" r:id="rId5"/>
    <sheet name="2007-08" sheetId="15" r:id="rId6"/>
    <sheet name="2008-09" sheetId="16" r:id="rId7"/>
    <sheet name="2009-10" sheetId="17" r:id="rId8"/>
    <sheet name="2010-11" sheetId="18" r:id="rId9"/>
    <sheet name="2011-12" sheetId="1" r:id="rId10"/>
    <sheet name="2012-13 Term" sheetId="2" r:id="rId11"/>
    <sheet name="2012-13 Edu" sheetId="3" r:id="rId12"/>
    <sheet name="2013-14 Term" sheetId="4" r:id="rId13"/>
    <sheet name="2013-14 Edu" sheetId="5" r:id="rId14"/>
    <sheet name="2014-15 Term" sheetId="6" r:id="rId15"/>
    <sheet name="2014-15 Edu" sheetId="7" r:id="rId16"/>
    <sheet name="15-16 Term" sheetId="8" r:id="rId17"/>
    <sheet name="15-16 Edu" sheetId="9" r:id="rId18"/>
    <sheet name="16-17 Term" sheetId="19" r:id="rId19"/>
    <sheet name="16-17 Edu" sheetId="20" r:id="rId20"/>
    <sheet name="TERM 17-18" sheetId="21" r:id="rId21"/>
    <sheet name="edu 17-18" sheetId="22" r:id="rId22"/>
    <sheet name="Term 18-19" sheetId="23" r:id="rId23"/>
    <sheet name="Edu 18-19" sheetId="24" r:id="rId24"/>
  </sheets>
  <calcPr calcId="124519"/>
</workbook>
</file>

<file path=xl/calcChain.xml><?xml version="1.0" encoding="utf-8"?>
<calcChain xmlns="http://schemas.openxmlformats.org/spreadsheetml/2006/main">
  <c r="P18" i="20"/>
  <c r="P16"/>
  <c r="N85" i="19"/>
  <c r="N83"/>
  <c r="L83"/>
  <c r="P22" i="9"/>
  <c r="L149" i="8"/>
  <c r="L147"/>
  <c r="L136" i="6"/>
  <c r="L151" i="4"/>
  <c r="L136" i="2"/>
  <c r="T34" i="1"/>
  <c r="G29" i="17"/>
  <c r="D37"/>
  <c r="E37"/>
  <c r="F37"/>
  <c r="F36"/>
  <c r="F35"/>
  <c r="F34"/>
  <c r="F33"/>
  <c r="F32"/>
  <c r="F31"/>
  <c r="F30"/>
  <c r="G33" i="15"/>
  <c r="L10" i="8"/>
  <c r="L9"/>
  <c r="L8"/>
  <c r="V9" i="7" l="1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8"/>
  <c r="T9" i="5"/>
  <c r="T10"/>
  <c r="T11"/>
  <c r="T12"/>
  <c r="T8"/>
  <c r="S15" i="3"/>
  <c r="S7"/>
  <c r="S8"/>
  <c r="S9"/>
  <c r="S10"/>
  <c r="S11"/>
  <c r="S12"/>
  <c r="S13"/>
  <c r="S14"/>
  <c r="S6"/>
  <c r="EE19" i="18" l="1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G19"/>
  <c r="AF19"/>
  <c r="AE19"/>
  <c r="AD19"/>
  <c r="AB19"/>
  <c r="AA19"/>
  <c r="Z19"/>
  <c r="Y19"/>
  <c r="W19"/>
  <c r="V19"/>
  <c r="U19"/>
  <c r="T19"/>
  <c r="S19"/>
  <c r="F19"/>
  <c r="E19"/>
  <c r="R18"/>
  <c r="Q18"/>
  <c r="O18" s="1"/>
  <c r="P18"/>
  <c r="G18"/>
  <c r="J18" s="1"/>
  <c r="AH17"/>
  <c r="AC17"/>
  <c r="X17"/>
  <c r="R17"/>
  <c r="Q17"/>
  <c r="O17" s="1"/>
  <c r="P17"/>
  <c r="G17"/>
  <c r="J17" s="1"/>
  <c r="AH16"/>
  <c r="AC16"/>
  <c r="X16"/>
  <c r="R16"/>
  <c r="Q16"/>
  <c r="O16" s="1"/>
  <c r="P16"/>
  <c r="G16"/>
  <c r="J16" s="1"/>
  <c r="AH15"/>
  <c r="AC15"/>
  <c r="X15"/>
  <c r="R15"/>
  <c r="Q15"/>
  <c r="P15"/>
  <c r="G15"/>
  <c r="J15" s="1"/>
  <c r="AH14"/>
  <c r="AC14"/>
  <c r="X14"/>
  <c r="R14"/>
  <c r="Q14"/>
  <c r="O14" s="1"/>
  <c r="P14"/>
  <c r="G14"/>
  <c r="J14" s="1"/>
  <c r="AH13"/>
  <c r="AC13"/>
  <c r="X13"/>
  <c r="R13"/>
  <c r="Q13"/>
  <c r="P13"/>
  <c r="G13"/>
  <c r="J13" s="1"/>
  <c r="AH12"/>
  <c r="AC12"/>
  <c r="R12"/>
  <c r="Q12"/>
  <c r="P12"/>
  <c r="O12" s="1"/>
  <c r="G12"/>
  <c r="J12" s="1"/>
  <c r="N12" s="1"/>
  <c r="AH11"/>
  <c r="AC11"/>
  <c r="X11"/>
  <c r="R11"/>
  <c r="Q11"/>
  <c r="P11"/>
  <c r="O11" s="1"/>
  <c r="G11"/>
  <c r="J11" s="1"/>
  <c r="N11" s="1"/>
  <c r="AH10"/>
  <c r="AC10"/>
  <c r="X10"/>
  <c r="R10"/>
  <c r="Q10"/>
  <c r="P10"/>
  <c r="O10" s="1"/>
  <c r="G10"/>
  <c r="J10" s="1"/>
  <c r="N10" s="1"/>
  <c r="AH9"/>
  <c r="AC9"/>
  <c r="X9"/>
  <c r="R9"/>
  <c r="Q9"/>
  <c r="P9"/>
  <c r="O9" s="1"/>
  <c r="G9"/>
  <c r="J9" s="1"/>
  <c r="N9" s="1"/>
  <c r="AH8"/>
  <c r="AH19" s="1"/>
  <c r="AC8"/>
  <c r="AC19" s="1"/>
  <c r="X8"/>
  <c r="R8"/>
  <c r="R19" s="1"/>
  <c r="Q8"/>
  <c r="Q19" s="1"/>
  <c r="P8"/>
  <c r="P19" s="1"/>
  <c r="G8"/>
  <c r="G19" s="1"/>
  <c r="EE27" i="1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V27"/>
  <c r="AU27"/>
  <c r="AT27"/>
  <c r="AS27"/>
  <c r="AQ27"/>
  <c r="AP27"/>
  <c r="AO27"/>
  <c r="AN27"/>
  <c r="AL27"/>
  <c r="AK27"/>
  <c r="AJ27"/>
  <c r="AI27"/>
  <c r="AG27"/>
  <c r="AF27"/>
  <c r="AE27"/>
  <c r="AD27"/>
  <c r="AB27"/>
  <c r="AA27"/>
  <c r="Z27"/>
  <c r="Y27"/>
  <c r="W27"/>
  <c r="V27"/>
  <c r="U27"/>
  <c r="T27"/>
  <c r="S27"/>
  <c r="L27"/>
  <c r="K27"/>
  <c r="H27"/>
  <c r="F27"/>
  <c r="E27"/>
  <c r="AW26"/>
  <c r="AR26"/>
  <c r="AM26"/>
  <c r="AH26"/>
  <c r="AC26"/>
  <c r="X26"/>
  <c r="R26"/>
  <c r="Q26"/>
  <c r="O26" s="1"/>
  <c r="P26"/>
  <c r="G26"/>
  <c r="J26" s="1"/>
  <c r="AW25"/>
  <c r="AR25"/>
  <c r="AM25"/>
  <c r="AH25"/>
  <c r="AC25"/>
  <c r="X25"/>
  <c r="R25"/>
  <c r="Q25"/>
  <c r="P25"/>
  <c r="J25"/>
  <c r="N25" s="1"/>
  <c r="G25"/>
  <c r="G24"/>
  <c r="J24" s="1"/>
  <c r="I24" s="1"/>
  <c r="AW23"/>
  <c r="AR23"/>
  <c r="AM23"/>
  <c r="G23"/>
  <c r="J23" s="1"/>
  <c r="AW22"/>
  <c r="AR22"/>
  <c r="AM22"/>
  <c r="AH22"/>
  <c r="AC22"/>
  <c r="X22"/>
  <c r="R22"/>
  <c r="Q22"/>
  <c r="P22"/>
  <c r="G22"/>
  <c r="J22" s="1"/>
  <c r="AW21"/>
  <c r="AR21"/>
  <c r="AM21"/>
  <c r="AH21"/>
  <c r="AC21"/>
  <c r="X21"/>
  <c r="R21"/>
  <c r="Q21"/>
  <c r="O21" s="1"/>
  <c r="P21"/>
  <c r="G21"/>
  <c r="J21" s="1"/>
  <c r="AW20"/>
  <c r="AR20"/>
  <c r="AM20"/>
  <c r="AH20"/>
  <c r="AC20"/>
  <c r="X20"/>
  <c r="R20"/>
  <c r="Q20"/>
  <c r="P20"/>
  <c r="J20"/>
  <c r="N20" s="1"/>
  <c r="G20"/>
  <c r="AW19"/>
  <c r="AR19"/>
  <c r="AM19"/>
  <c r="AH19"/>
  <c r="AC19"/>
  <c r="X19"/>
  <c r="R19"/>
  <c r="Q19"/>
  <c r="P19"/>
  <c r="O19" s="1"/>
  <c r="G19"/>
  <c r="J19" s="1"/>
  <c r="AW18"/>
  <c r="AR18"/>
  <c r="AM18"/>
  <c r="G18"/>
  <c r="J18" s="1"/>
  <c r="I18" s="1"/>
  <c r="AW17"/>
  <c r="AR17"/>
  <c r="AM17"/>
  <c r="AH17"/>
  <c r="AC17"/>
  <c r="X17"/>
  <c r="R17"/>
  <c r="Q17"/>
  <c r="P17"/>
  <c r="J17"/>
  <c r="N17" s="1"/>
  <c r="G17"/>
  <c r="AW16"/>
  <c r="AR16"/>
  <c r="AM16"/>
  <c r="AH16"/>
  <c r="AC16"/>
  <c r="X16"/>
  <c r="R16"/>
  <c r="Q16"/>
  <c r="P16"/>
  <c r="O16" s="1"/>
  <c r="G16"/>
  <c r="J16" s="1"/>
  <c r="AW15"/>
  <c r="AR15"/>
  <c r="AM15"/>
  <c r="AH15"/>
  <c r="AC15"/>
  <c r="X15"/>
  <c r="R15"/>
  <c r="Q15"/>
  <c r="P15"/>
  <c r="G15"/>
  <c r="J15" s="1"/>
  <c r="AW14"/>
  <c r="AR14"/>
  <c r="AM14"/>
  <c r="AH14"/>
  <c r="AC14"/>
  <c r="X14"/>
  <c r="R14"/>
  <c r="Q14"/>
  <c r="O14" s="1"/>
  <c r="P14"/>
  <c r="G14"/>
  <c r="J14" s="1"/>
  <c r="AW13"/>
  <c r="AR13"/>
  <c r="AM13"/>
  <c r="AH13"/>
  <c r="AC13"/>
  <c r="X13"/>
  <c r="R13"/>
  <c r="Q13"/>
  <c r="P13"/>
  <c r="J13"/>
  <c r="N13" s="1"/>
  <c r="G13"/>
  <c r="AW12"/>
  <c r="AR12"/>
  <c r="AM12"/>
  <c r="AH12"/>
  <c r="AC12"/>
  <c r="R12"/>
  <c r="Q12"/>
  <c r="P12"/>
  <c r="G12"/>
  <c r="J12" s="1"/>
  <c r="AW11"/>
  <c r="AR11"/>
  <c r="AM11"/>
  <c r="AH11"/>
  <c r="AC11"/>
  <c r="X11"/>
  <c r="R11"/>
  <c r="Q11"/>
  <c r="O11" s="1"/>
  <c r="P11"/>
  <c r="G11"/>
  <c r="J11" s="1"/>
  <c r="AW10"/>
  <c r="AR10"/>
  <c r="AM10"/>
  <c r="AH10"/>
  <c r="AC10"/>
  <c r="X10"/>
  <c r="R10"/>
  <c r="Q10"/>
  <c r="P10"/>
  <c r="J10"/>
  <c r="N10" s="1"/>
  <c r="G10"/>
  <c r="AW9"/>
  <c r="AR9"/>
  <c r="AM9"/>
  <c r="AH9"/>
  <c r="AC9"/>
  <c r="X9"/>
  <c r="R9"/>
  <c r="Q9"/>
  <c r="P9"/>
  <c r="O9" s="1"/>
  <c r="J9"/>
  <c r="N9" s="1"/>
  <c r="G9"/>
  <c r="AW8"/>
  <c r="AR8"/>
  <c r="AR27" s="1"/>
  <c r="AM8"/>
  <c r="AH8"/>
  <c r="AH27" s="1"/>
  <c r="AC8"/>
  <c r="AC27" s="1"/>
  <c r="X8"/>
  <c r="X27" s="1"/>
  <c r="R8"/>
  <c r="Q8"/>
  <c r="Q27" s="1"/>
  <c r="P8"/>
  <c r="P27" s="1"/>
  <c r="G8"/>
  <c r="J8" s="1"/>
  <c r="EE15" i="16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V15"/>
  <c r="AU15"/>
  <c r="AT15"/>
  <c r="AS15"/>
  <c r="AQ15"/>
  <c r="AP15"/>
  <c r="AO15"/>
  <c r="AN15"/>
  <c r="AL15"/>
  <c r="AK15"/>
  <c r="AJ15"/>
  <c r="AI15"/>
  <c r="AG15"/>
  <c r="AF15"/>
  <c r="AE15"/>
  <c r="AD15"/>
  <c r="AB15"/>
  <c r="AA15"/>
  <c r="Z15"/>
  <c r="Y15"/>
  <c r="W15"/>
  <c r="V15"/>
  <c r="U15"/>
  <c r="T15"/>
  <c r="S15"/>
  <c r="L15"/>
  <c r="K15"/>
  <c r="H15"/>
  <c r="F15"/>
  <c r="E15"/>
  <c r="AW14"/>
  <c r="AR14"/>
  <c r="AM14"/>
  <c r="AH14"/>
  <c r="AC14"/>
  <c r="X14"/>
  <c r="R14"/>
  <c r="Q14"/>
  <c r="P14"/>
  <c r="O14" s="1"/>
  <c r="G14"/>
  <c r="J14" s="1"/>
  <c r="AW13"/>
  <c r="AR13"/>
  <c r="AM13"/>
  <c r="AH13"/>
  <c r="AC13"/>
  <c r="X13"/>
  <c r="R13"/>
  <c r="Q13"/>
  <c r="O13" s="1"/>
  <c r="P13"/>
  <c r="M13"/>
  <c r="J13"/>
  <c r="N13" s="1"/>
  <c r="I13"/>
  <c r="G13"/>
  <c r="AW12"/>
  <c r="AR12"/>
  <c r="AM12"/>
  <c r="AH12"/>
  <c r="AC12"/>
  <c r="X12"/>
  <c r="R12"/>
  <c r="Q12"/>
  <c r="P12"/>
  <c r="O12" s="1"/>
  <c r="J12"/>
  <c r="N12" s="1"/>
  <c r="G12"/>
  <c r="AW11"/>
  <c r="AR11"/>
  <c r="AM11"/>
  <c r="AH11"/>
  <c r="AC11"/>
  <c r="X11"/>
  <c r="R11"/>
  <c r="Q11"/>
  <c r="O11" s="1"/>
  <c r="P11"/>
  <c r="G11"/>
  <c r="J11" s="1"/>
  <c r="AW10"/>
  <c r="AR10"/>
  <c r="AM10"/>
  <c r="AH10"/>
  <c r="AC10"/>
  <c r="X10"/>
  <c r="R10"/>
  <c r="Q10"/>
  <c r="P10"/>
  <c r="O10" s="1"/>
  <c r="G10"/>
  <c r="J10" s="1"/>
  <c r="AW9"/>
  <c r="AR9"/>
  <c r="AM9"/>
  <c r="AH9"/>
  <c r="AC9"/>
  <c r="X9"/>
  <c r="R9"/>
  <c r="Q9"/>
  <c r="O9" s="1"/>
  <c r="P9"/>
  <c r="M9"/>
  <c r="J9"/>
  <c r="N9" s="1"/>
  <c r="I9"/>
  <c r="G9"/>
  <c r="AW8"/>
  <c r="AW15" s="1"/>
  <c r="AR8"/>
  <c r="AR15" s="1"/>
  <c r="AM8"/>
  <c r="AM15" s="1"/>
  <c r="AH8"/>
  <c r="AH15" s="1"/>
  <c r="AC8"/>
  <c r="AC15" s="1"/>
  <c r="X8"/>
  <c r="X15" s="1"/>
  <c r="R8"/>
  <c r="R15" s="1"/>
  <c r="Q8"/>
  <c r="Q15" s="1"/>
  <c r="P8"/>
  <c r="P15" s="1"/>
  <c r="J8"/>
  <c r="N8" s="1"/>
  <c r="G8"/>
  <c r="G15" s="1"/>
  <c r="EE31" i="15"/>
  <c r="ED31"/>
  <c r="EC31"/>
  <c r="EB31"/>
  <c r="EA31"/>
  <c r="DZ31"/>
  <c r="DY31"/>
  <c r="DX31"/>
  <c r="DW31"/>
  <c r="DV31"/>
  <c r="DU31"/>
  <c r="DT31"/>
  <c r="DS31"/>
  <c r="DR31"/>
  <c r="DQ31"/>
  <c r="DP31"/>
  <c r="DN31"/>
  <c r="DM31"/>
  <c r="DL31"/>
  <c r="DK31"/>
  <c r="DI31"/>
  <c r="DH31"/>
  <c r="DG31"/>
  <c r="DF31"/>
  <c r="DD31"/>
  <c r="DC31"/>
  <c r="DB31"/>
  <c r="DA31"/>
  <c r="CY31"/>
  <c r="CX31"/>
  <c r="CW31"/>
  <c r="CV31"/>
  <c r="CT31"/>
  <c r="CS31"/>
  <c r="CR31"/>
  <c r="CQ31"/>
  <c r="CO31"/>
  <c r="CN31"/>
  <c r="CM31"/>
  <c r="CL31"/>
  <c r="CJ31"/>
  <c r="CI31"/>
  <c r="CH31"/>
  <c r="CG31"/>
  <c r="CE31"/>
  <c r="CD31"/>
  <c r="CC31"/>
  <c r="CB31"/>
  <c r="BZ31"/>
  <c r="BY31"/>
  <c r="BX31"/>
  <c r="BW31"/>
  <c r="BU31"/>
  <c r="BT31"/>
  <c r="BS31"/>
  <c r="BR31"/>
  <c r="BP31"/>
  <c r="BO31"/>
  <c r="BN31"/>
  <c r="BM31"/>
  <c r="BK31"/>
  <c r="BJ31"/>
  <c r="BI31"/>
  <c r="BH31"/>
  <c r="BF31"/>
  <c r="BE31"/>
  <c r="BD31"/>
  <c r="BC31"/>
  <c r="BA31"/>
  <c r="AZ31"/>
  <c r="AY31"/>
  <c r="AX31"/>
  <c r="AV31"/>
  <c r="AU31"/>
  <c r="AT31"/>
  <c r="AS31"/>
  <c r="AQ31"/>
  <c r="AP31"/>
  <c r="AO31"/>
  <c r="AN31"/>
  <c r="AL31"/>
  <c r="AK31"/>
  <c r="AJ31"/>
  <c r="AI31"/>
  <c r="AG31"/>
  <c r="AF31"/>
  <c r="AE31"/>
  <c r="AD31"/>
  <c r="AB31"/>
  <c r="AA31"/>
  <c r="Z31"/>
  <c r="Y31"/>
  <c r="W31"/>
  <c r="V31"/>
  <c r="U31"/>
  <c r="T31"/>
  <c r="S31"/>
  <c r="M31"/>
  <c r="K31"/>
  <c r="I31"/>
  <c r="F31"/>
  <c r="E31"/>
  <c r="X30"/>
  <c r="R30"/>
  <c r="Q30"/>
  <c r="O30" s="1"/>
  <c r="P30"/>
  <c r="G30"/>
  <c r="J30" s="1"/>
  <c r="DO29"/>
  <c r="DJ29"/>
  <c r="DE29"/>
  <c r="CZ29"/>
  <c r="CU29"/>
  <c r="CP29"/>
  <c r="CK29"/>
  <c r="CF29"/>
  <c r="CA29"/>
  <c r="BV29"/>
  <c r="BQ29"/>
  <c r="BL29"/>
  <c r="BG29"/>
  <c r="BB29"/>
  <c r="AW29"/>
  <c r="AR29"/>
  <c r="AM29"/>
  <c r="AH29"/>
  <c r="AC29"/>
  <c r="X29"/>
  <c r="R29"/>
  <c r="Q29"/>
  <c r="P29"/>
  <c r="O29" s="1"/>
  <c r="G29"/>
  <c r="J29" s="1"/>
  <c r="BL28"/>
  <c r="BG28"/>
  <c r="BB28"/>
  <c r="AW28"/>
  <c r="AR28"/>
  <c r="AM28"/>
  <c r="AH28"/>
  <c r="AC28"/>
  <c r="X28"/>
  <c r="Q28"/>
  <c r="P28"/>
  <c r="O28"/>
  <c r="G28"/>
  <c r="J28" s="1"/>
  <c r="BL27"/>
  <c r="BG27"/>
  <c r="BB27"/>
  <c r="AW27"/>
  <c r="AR27"/>
  <c r="AM27"/>
  <c r="AH27"/>
  <c r="AC27"/>
  <c r="X27"/>
  <c r="Q27"/>
  <c r="P27"/>
  <c r="O27" s="1"/>
  <c r="J27"/>
  <c r="N27" s="1"/>
  <c r="G27"/>
  <c r="BL26"/>
  <c r="BG26"/>
  <c r="BB26"/>
  <c r="AW26"/>
  <c r="AR26"/>
  <c r="AM26"/>
  <c r="AH26"/>
  <c r="AC26"/>
  <c r="X26"/>
  <c r="Q26"/>
  <c r="O26" s="1"/>
  <c r="P26"/>
  <c r="L26"/>
  <c r="J26"/>
  <c r="N26" s="1"/>
  <c r="H26"/>
  <c r="G26"/>
  <c r="BL25"/>
  <c r="BG25"/>
  <c r="BB25"/>
  <c r="AW25"/>
  <c r="AR25"/>
  <c r="AM25"/>
  <c r="AH25"/>
  <c r="AC25"/>
  <c r="X25"/>
  <c r="Q25"/>
  <c r="P25"/>
  <c r="O25" s="1"/>
  <c r="G25"/>
  <c r="J25" s="1"/>
  <c r="BL24"/>
  <c r="BG24"/>
  <c r="BB24"/>
  <c r="AW24"/>
  <c r="AR24"/>
  <c r="AM24"/>
  <c r="AH24"/>
  <c r="AC24"/>
  <c r="X24"/>
  <c r="R24"/>
  <c r="Q24"/>
  <c r="P24"/>
  <c r="O24" s="1"/>
  <c r="J24"/>
  <c r="N24" s="1"/>
  <c r="G24"/>
  <c r="BL23"/>
  <c r="BG23"/>
  <c r="BB23"/>
  <c r="R23"/>
  <c r="Q23"/>
  <c r="P23"/>
  <c r="O23" s="1"/>
  <c r="J23"/>
  <c r="N23" s="1"/>
  <c r="G23"/>
  <c r="BL22"/>
  <c r="BG22"/>
  <c r="BB22"/>
  <c r="AW22"/>
  <c r="AR22"/>
  <c r="AM22"/>
  <c r="AH22"/>
  <c r="AC22"/>
  <c r="R22"/>
  <c r="Q22"/>
  <c r="O22" s="1"/>
  <c r="P22"/>
  <c r="G22"/>
  <c r="J22" s="1"/>
  <c r="BL21"/>
  <c r="BG21"/>
  <c r="BB21"/>
  <c r="AW21"/>
  <c r="AR21"/>
  <c r="AM21"/>
  <c r="AH21"/>
  <c r="AC21"/>
  <c r="X21"/>
  <c r="R21"/>
  <c r="Q21"/>
  <c r="P21"/>
  <c r="O21"/>
  <c r="G21"/>
  <c r="J21" s="1"/>
  <c r="BL20"/>
  <c r="BG20"/>
  <c r="BB20"/>
  <c r="AW20"/>
  <c r="AR20"/>
  <c r="AM20"/>
  <c r="AH20"/>
  <c r="AC20"/>
  <c r="X20"/>
  <c r="R20"/>
  <c r="Q20"/>
  <c r="O20" s="1"/>
  <c r="P20"/>
  <c r="G20"/>
  <c r="J20" s="1"/>
  <c r="DO19"/>
  <c r="DO31" s="1"/>
  <c r="DJ19"/>
  <c r="DE19"/>
  <c r="CZ19"/>
  <c r="CU19"/>
  <c r="CP19"/>
  <c r="CK19"/>
  <c r="CF19"/>
  <c r="CA19"/>
  <c r="BV19"/>
  <c r="BQ19"/>
  <c r="BL19"/>
  <c r="BG19"/>
  <c r="BB19"/>
  <c r="AW19"/>
  <c r="AR19"/>
  <c r="AM19"/>
  <c r="AH19"/>
  <c r="AC19"/>
  <c r="X19"/>
  <c r="R19"/>
  <c r="Q19"/>
  <c r="P19"/>
  <c r="O19" s="1"/>
  <c r="G19"/>
  <c r="J19" s="1"/>
  <c r="BL18"/>
  <c r="BG18"/>
  <c r="BB18"/>
  <c r="AW18"/>
  <c r="AR18"/>
  <c r="AM18"/>
  <c r="AH18"/>
  <c r="AC18"/>
  <c r="X18"/>
  <c r="R18"/>
  <c r="Q18"/>
  <c r="P18"/>
  <c r="O18" s="1"/>
  <c r="J18"/>
  <c r="N18" s="1"/>
  <c r="G18"/>
  <c r="BL17"/>
  <c r="BG17"/>
  <c r="BB17"/>
  <c r="AW17"/>
  <c r="AR17"/>
  <c r="AM17"/>
  <c r="AH17"/>
  <c r="AC17"/>
  <c r="X17"/>
  <c r="R17"/>
  <c r="Q17"/>
  <c r="P17"/>
  <c r="O17" s="1"/>
  <c r="G17"/>
  <c r="J17" s="1"/>
  <c r="BL16"/>
  <c r="BG16"/>
  <c r="BB16"/>
  <c r="AW16"/>
  <c r="AR16"/>
  <c r="AM16"/>
  <c r="AH16"/>
  <c r="AC16"/>
  <c r="X16"/>
  <c r="R16"/>
  <c r="Q16"/>
  <c r="P16"/>
  <c r="O16" s="1"/>
  <c r="J16"/>
  <c r="N16" s="1"/>
  <c r="G16"/>
  <c r="BL15"/>
  <c r="BG15"/>
  <c r="BB15"/>
  <c r="AW15"/>
  <c r="AR15"/>
  <c r="AM15"/>
  <c r="AH15"/>
  <c r="AC15"/>
  <c r="X15"/>
  <c r="R15"/>
  <c r="Q15"/>
  <c r="P15"/>
  <c r="O15" s="1"/>
  <c r="G15"/>
  <c r="J15" s="1"/>
  <c r="DJ14"/>
  <c r="DJ31" s="1"/>
  <c r="DE14"/>
  <c r="DE31" s="1"/>
  <c r="CZ14"/>
  <c r="CZ31" s="1"/>
  <c r="CU14"/>
  <c r="CU31" s="1"/>
  <c r="CP14"/>
  <c r="CP31" s="1"/>
  <c r="CK14"/>
  <c r="CK31" s="1"/>
  <c r="CF14"/>
  <c r="CF31" s="1"/>
  <c r="CA14"/>
  <c r="CA31" s="1"/>
  <c r="BV14"/>
  <c r="BV31" s="1"/>
  <c r="BQ14"/>
  <c r="BQ31" s="1"/>
  <c r="BL14"/>
  <c r="BG14"/>
  <c r="BB14"/>
  <c r="AW14"/>
  <c r="AR14"/>
  <c r="AM14"/>
  <c r="AH14"/>
  <c r="AC14"/>
  <c r="X14"/>
  <c r="R14"/>
  <c r="Q14"/>
  <c r="P14"/>
  <c r="O14" s="1"/>
  <c r="G14"/>
  <c r="J14" s="1"/>
  <c r="BL13"/>
  <c r="BG13"/>
  <c r="BB13"/>
  <c r="AW13"/>
  <c r="AR13"/>
  <c r="AM13"/>
  <c r="AH13"/>
  <c r="AC13"/>
  <c r="X13"/>
  <c r="R13"/>
  <c r="Q13"/>
  <c r="P13"/>
  <c r="O13" s="1"/>
  <c r="J13"/>
  <c r="N13" s="1"/>
  <c r="G13"/>
  <c r="BL12"/>
  <c r="BG12"/>
  <c r="BB12"/>
  <c r="AW12"/>
  <c r="AR12"/>
  <c r="AM12"/>
  <c r="AH12"/>
  <c r="AC12"/>
  <c r="X12"/>
  <c r="R12"/>
  <c r="Q12"/>
  <c r="P12"/>
  <c r="O12" s="1"/>
  <c r="G12"/>
  <c r="J12" s="1"/>
  <c r="BL11"/>
  <c r="BG11"/>
  <c r="BB11"/>
  <c r="AW11"/>
  <c r="AR11"/>
  <c r="AM11"/>
  <c r="AH11"/>
  <c r="AC11"/>
  <c r="X11"/>
  <c r="R11"/>
  <c r="Q11"/>
  <c r="P11"/>
  <c r="O11" s="1"/>
  <c r="J11"/>
  <c r="N11" s="1"/>
  <c r="G11"/>
  <c r="BL10"/>
  <c r="BG10"/>
  <c r="BB10"/>
  <c r="AW10"/>
  <c r="AR10"/>
  <c r="AM10"/>
  <c r="AH10"/>
  <c r="AC10"/>
  <c r="X10"/>
  <c r="R10"/>
  <c r="Q10"/>
  <c r="P10"/>
  <c r="O10" s="1"/>
  <c r="G10"/>
  <c r="J10" s="1"/>
  <c r="BL9"/>
  <c r="BG9"/>
  <c r="BB9"/>
  <c r="AW9"/>
  <c r="AR9"/>
  <c r="AM9"/>
  <c r="AH9"/>
  <c r="AC9"/>
  <c r="X9"/>
  <c r="R9"/>
  <c r="Q9"/>
  <c r="P9"/>
  <c r="O9" s="1"/>
  <c r="J9"/>
  <c r="N9" s="1"/>
  <c r="G9"/>
  <c r="BL8"/>
  <c r="BL31" s="1"/>
  <c r="BG8"/>
  <c r="BG31" s="1"/>
  <c r="BB8"/>
  <c r="BB31" s="1"/>
  <c r="AW8"/>
  <c r="AW31" s="1"/>
  <c r="AR8"/>
  <c r="AR31" s="1"/>
  <c r="AM8"/>
  <c r="AM31" s="1"/>
  <c r="AH8"/>
  <c r="AH31" s="1"/>
  <c r="AC8"/>
  <c r="AC31" s="1"/>
  <c r="X8"/>
  <c r="X31" s="1"/>
  <c r="R8"/>
  <c r="R31" s="1"/>
  <c r="Q8"/>
  <c r="Q31" s="1"/>
  <c r="P8"/>
  <c r="P31" s="1"/>
  <c r="G8"/>
  <c r="J8" s="1"/>
  <c r="EE9" i="14"/>
  <c r="ED9"/>
  <c r="EC9"/>
  <c r="EB9"/>
  <c r="EA9"/>
  <c r="DZ9"/>
  <c r="DY9"/>
  <c r="DX9"/>
  <c r="DW9"/>
  <c r="DV9"/>
  <c r="DU9"/>
  <c r="DT9"/>
  <c r="DS9"/>
  <c r="DR9"/>
  <c r="DQ9"/>
  <c r="DP9"/>
  <c r="DO9"/>
  <c r="DM9"/>
  <c r="DL9"/>
  <c r="DK9"/>
  <c r="DJ9"/>
  <c r="DH9"/>
  <c r="DG9"/>
  <c r="DF9"/>
  <c r="DE9"/>
  <c r="DC9"/>
  <c r="DB9"/>
  <c r="DA9"/>
  <c r="CZ9"/>
  <c r="CX9"/>
  <c r="CW9"/>
  <c r="CV9"/>
  <c r="CU9"/>
  <c r="CS9"/>
  <c r="CR9"/>
  <c r="CQ9"/>
  <c r="CP9"/>
  <c r="CN9"/>
  <c r="CM9"/>
  <c r="CL9"/>
  <c r="CK9"/>
  <c r="CI9"/>
  <c r="CH9"/>
  <c r="CG9"/>
  <c r="CF9"/>
  <c r="CD9"/>
  <c r="CC9"/>
  <c r="CB9"/>
  <c r="CA9"/>
  <c r="BY9"/>
  <c r="BX9"/>
  <c r="BW9"/>
  <c r="BV9"/>
  <c r="BT9"/>
  <c r="BS9"/>
  <c r="BR9"/>
  <c r="BQ9"/>
  <c r="BO9"/>
  <c r="BN9"/>
  <c r="BM9"/>
  <c r="BL9"/>
  <c r="BJ9"/>
  <c r="BI9"/>
  <c r="BH9"/>
  <c r="BG9"/>
  <c r="BE9"/>
  <c r="BD9"/>
  <c r="BC9"/>
  <c r="BB9"/>
  <c r="AZ9"/>
  <c r="AY9"/>
  <c r="AX9"/>
  <c r="AW9"/>
  <c r="AU9"/>
  <c r="AT9"/>
  <c r="AS9"/>
  <c r="AP9"/>
  <c r="AO9"/>
  <c r="AN9"/>
  <c r="AK9"/>
  <c r="AJ9"/>
  <c r="AI9"/>
  <c r="AF9"/>
  <c r="AE9"/>
  <c r="AD9"/>
  <c r="AA9"/>
  <c r="Z9"/>
  <c r="Y9"/>
  <c r="V9"/>
  <c r="U9"/>
  <c r="T9"/>
  <c r="S9"/>
  <c r="P9"/>
  <c r="L9"/>
  <c r="F9"/>
  <c r="E9"/>
  <c r="AR8"/>
  <c r="AR9" s="1"/>
  <c r="AM8"/>
  <c r="AM9" s="1"/>
  <c r="AH8"/>
  <c r="AH9" s="1"/>
  <c r="AC8"/>
  <c r="AC9" s="1"/>
  <c r="X8"/>
  <c r="X9" s="1"/>
  <c r="R8"/>
  <c r="R9" s="1"/>
  <c r="Q8"/>
  <c r="Q9" s="1"/>
  <c r="P8"/>
  <c r="G8"/>
  <c r="G9" s="1"/>
  <c r="J9" s="1"/>
  <c r="I9" s="1"/>
  <c r="EE49" i="13"/>
  <c r="ED49"/>
  <c r="EC49"/>
  <c r="EB49"/>
  <c r="EA49"/>
  <c r="DZ49"/>
  <c r="DY49"/>
  <c r="DX49"/>
  <c r="DW49"/>
  <c r="DV49"/>
  <c r="DU49"/>
  <c r="DT49"/>
  <c r="DS49"/>
  <c r="DR49"/>
  <c r="DQ49"/>
  <c r="DP49"/>
  <c r="DN49"/>
  <c r="DM49"/>
  <c r="DL49"/>
  <c r="DK49"/>
  <c r="DI49"/>
  <c r="DH49"/>
  <c r="DG49"/>
  <c r="DF49"/>
  <c r="DD49"/>
  <c r="DC49"/>
  <c r="DB49"/>
  <c r="DA49"/>
  <c r="CY49"/>
  <c r="CX49"/>
  <c r="CW49"/>
  <c r="CV49"/>
  <c r="CT49"/>
  <c r="CS49"/>
  <c r="CR49"/>
  <c r="CQ49"/>
  <c r="CO49"/>
  <c r="CN49"/>
  <c r="CM49"/>
  <c r="CL49"/>
  <c r="CJ49"/>
  <c r="CI49"/>
  <c r="CH49"/>
  <c r="CG49"/>
  <c r="CE49"/>
  <c r="CD49"/>
  <c r="CC49"/>
  <c r="CB49"/>
  <c r="BZ49"/>
  <c r="BY49"/>
  <c r="BX49"/>
  <c r="BW49"/>
  <c r="BU49"/>
  <c r="BT49"/>
  <c r="BS49"/>
  <c r="BR49"/>
  <c r="BP49"/>
  <c r="BO49"/>
  <c r="BN49"/>
  <c r="BM49"/>
  <c r="BK49"/>
  <c r="BJ49"/>
  <c r="BI49"/>
  <c r="BH49"/>
  <c r="BF49"/>
  <c r="BE49"/>
  <c r="BD49"/>
  <c r="BC49"/>
  <c r="BA49"/>
  <c r="AZ49"/>
  <c r="AY49"/>
  <c r="AX49"/>
  <c r="AV49"/>
  <c r="AU49"/>
  <c r="AT49"/>
  <c r="AS49"/>
  <c r="AQ49"/>
  <c r="AP49"/>
  <c r="AO49"/>
  <c r="AN49"/>
  <c r="AL49"/>
  <c r="AK49"/>
  <c r="AJ49"/>
  <c r="AI49"/>
  <c r="AG49"/>
  <c r="AF49"/>
  <c r="AE49"/>
  <c r="AD49"/>
  <c r="AB49"/>
  <c r="AA49"/>
  <c r="Z49"/>
  <c r="Y49"/>
  <c r="W49"/>
  <c r="V49"/>
  <c r="U49"/>
  <c r="T49"/>
  <c r="S49"/>
  <c r="L49"/>
  <c r="K49"/>
  <c r="F49"/>
  <c r="E49"/>
  <c r="DO48"/>
  <c r="DJ48"/>
  <c r="DE48"/>
  <c r="CZ48"/>
  <c r="CU48"/>
  <c r="CP48"/>
  <c r="CK48"/>
  <c r="CF48"/>
  <c r="CA48"/>
  <c r="BV48"/>
  <c r="BQ48"/>
  <c r="BL48"/>
  <c r="BG48"/>
  <c r="BB48"/>
  <c r="AW48"/>
  <c r="AR48"/>
  <c r="AM48"/>
  <c r="AH48"/>
  <c r="AC48"/>
  <c r="X48"/>
  <c r="R48"/>
  <c r="Q48"/>
  <c r="P48"/>
  <c r="O48" s="1"/>
  <c r="G48"/>
  <c r="J48" s="1"/>
  <c r="DO47"/>
  <c r="DJ47"/>
  <c r="DE47"/>
  <c r="CZ47"/>
  <c r="CU47"/>
  <c r="CP47"/>
  <c r="CK47"/>
  <c r="CF47"/>
  <c r="CA47"/>
  <c r="BV47"/>
  <c r="BQ47"/>
  <c r="BL47"/>
  <c r="BG47"/>
  <c r="BB47"/>
  <c r="AW47"/>
  <c r="AR47"/>
  <c r="AM47"/>
  <c r="AH47"/>
  <c r="AC47"/>
  <c r="X47"/>
  <c r="R47"/>
  <c r="Q47"/>
  <c r="O47" s="1"/>
  <c r="P47"/>
  <c r="G47"/>
  <c r="J47" s="1"/>
  <c r="DO46"/>
  <c r="DJ46"/>
  <c r="DE46"/>
  <c r="CZ46"/>
  <c r="CU46"/>
  <c r="CP46"/>
  <c r="CK46"/>
  <c r="CF46"/>
  <c r="CA46"/>
  <c r="BV46"/>
  <c r="BQ46"/>
  <c r="BL46"/>
  <c r="BG46"/>
  <c r="BB46"/>
  <c r="AW46"/>
  <c r="AR46"/>
  <c r="AM46"/>
  <c r="AH46"/>
  <c r="AC46"/>
  <c r="X46"/>
  <c r="R46"/>
  <c r="O46" s="1"/>
  <c r="Q46"/>
  <c r="P46"/>
  <c r="G46"/>
  <c r="J46" s="1"/>
  <c r="DO45"/>
  <c r="DJ45"/>
  <c r="DE45"/>
  <c r="CZ45"/>
  <c r="CU45"/>
  <c r="CP45"/>
  <c r="CK45"/>
  <c r="CF45"/>
  <c r="CA45"/>
  <c r="BV45"/>
  <c r="BQ45"/>
  <c r="BL45"/>
  <c r="BG45"/>
  <c r="BB45"/>
  <c r="AW45"/>
  <c r="AR45"/>
  <c r="AM45"/>
  <c r="AH45"/>
  <c r="AC45"/>
  <c r="X45"/>
  <c r="R45"/>
  <c r="Q45"/>
  <c r="P45"/>
  <c r="O45" s="1"/>
  <c r="J45"/>
  <c r="I45" s="1"/>
  <c r="M45" s="1"/>
  <c r="G45"/>
  <c r="DO44"/>
  <c r="DJ44"/>
  <c r="DE44"/>
  <c r="CZ44"/>
  <c r="CU44"/>
  <c r="CP44"/>
  <c r="CK44"/>
  <c r="CF44"/>
  <c r="CA44"/>
  <c r="BV44"/>
  <c r="BQ44"/>
  <c r="BL44"/>
  <c r="BG44"/>
  <c r="BB44"/>
  <c r="AW44"/>
  <c r="AR44"/>
  <c r="AM44"/>
  <c r="AH44"/>
  <c r="AC44"/>
  <c r="X44"/>
  <c r="R44"/>
  <c r="Q44"/>
  <c r="P44"/>
  <c r="O44" s="1"/>
  <c r="G44"/>
  <c r="J44" s="1"/>
  <c r="DO43"/>
  <c r="DJ43"/>
  <c r="DE43"/>
  <c r="CZ43"/>
  <c r="CU43"/>
  <c r="CP43"/>
  <c r="CK43"/>
  <c r="CF43"/>
  <c r="CA43"/>
  <c r="BV43"/>
  <c r="BQ43"/>
  <c r="BL43"/>
  <c r="BG43"/>
  <c r="BB43"/>
  <c r="AW43"/>
  <c r="AR43"/>
  <c r="AM43"/>
  <c r="AH43"/>
  <c r="AC43"/>
  <c r="X43"/>
  <c r="R43"/>
  <c r="Q43"/>
  <c r="O43" s="1"/>
  <c r="P43"/>
  <c r="G43"/>
  <c r="J43" s="1"/>
  <c r="DO42"/>
  <c r="DJ42"/>
  <c r="DE42"/>
  <c r="CZ42"/>
  <c r="CU42"/>
  <c r="CP42"/>
  <c r="CK42"/>
  <c r="CF42"/>
  <c r="CA42"/>
  <c r="BV42"/>
  <c r="BQ42"/>
  <c r="BL42"/>
  <c r="BG42"/>
  <c r="BB42"/>
  <c r="AW42"/>
  <c r="AR42"/>
  <c r="AM42"/>
  <c r="AH42"/>
  <c r="AC42"/>
  <c r="X42"/>
  <c r="R42"/>
  <c r="Q42"/>
  <c r="P42"/>
  <c r="O42"/>
  <c r="G42"/>
  <c r="J42" s="1"/>
  <c r="DO41"/>
  <c r="DJ41"/>
  <c r="DE41"/>
  <c r="CZ41"/>
  <c r="CU41"/>
  <c r="CP41"/>
  <c r="CK41"/>
  <c r="CF41"/>
  <c r="CA41"/>
  <c r="BV41"/>
  <c r="BQ41"/>
  <c r="BL41"/>
  <c r="BG41"/>
  <c r="BB41"/>
  <c r="AW41"/>
  <c r="AR41"/>
  <c r="AM41"/>
  <c r="AH41"/>
  <c r="AC41"/>
  <c r="X41"/>
  <c r="R41"/>
  <c r="Q41"/>
  <c r="P41"/>
  <c r="O41" s="1"/>
  <c r="J41"/>
  <c r="I41" s="1"/>
  <c r="M41" s="1"/>
  <c r="G41"/>
  <c r="DO40"/>
  <c r="DJ40"/>
  <c r="DE40"/>
  <c r="CZ40"/>
  <c r="CU40"/>
  <c r="CP40"/>
  <c r="CK40"/>
  <c r="CF40"/>
  <c r="CA40"/>
  <c r="BV40"/>
  <c r="BQ40"/>
  <c r="BL40"/>
  <c r="BG40"/>
  <c r="BB40"/>
  <c r="AW40"/>
  <c r="AR40"/>
  <c r="AM40"/>
  <c r="AH40"/>
  <c r="AC40"/>
  <c r="X40"/>
  <c r="R40"/>
  <c r="Q40"/>
  <c r="P40"/>
  <c r="O40" s="1"/>
  <c r="G40"/>
  <c r="J40" s="1"/>
  <c r="DO39"/>
  <c r="DJ39"/>
  <c r="DE39"/>
  <c r="CZ39"/>
  <c r="CU39"/>
  <c r="CP39"/>
  <c r="CK39"/>
  <c r="CF39"/>
  <c r="CA39"/>
  <c r="BV39"/>
  <c r="BQ39"/>
  <c r="BL39"/>
  <c r="BG39"/>
  <c r="BB39"/>
  <c r="AW39"/>
  <c r="AR39"/>
  <c r="AM39"/>
  <c r="AH39"/>
  <c r="AC39"/>
  <c r="X39"/>
  <c r="R39"/>
  <c r="Q39"/>
  <c r="O39" s="1"/>
  <c r="P39"/>
  <c r="G39"/>
  <c r="J39" s="1"/>
  <c r="DO38"/>
  <c r="DJ38"/>
  <c r="DE38"/>
  <c r="CZ38"/>
  <c r="CU38"/>
  <c r="CP38"/>
  <c r="CK38"/>
  <c r="CF38"/>
  <c r="CA38"/>
  <c r="BV38"/>
  <c r="BQ38"/>
  <c r="BL38"/>
  <c r="BG38"/>
  <c r="BB38"/>
  <c r="AW38"/>
  <c r="AR38"/>
  <c r="AM38"/>
  <c r="AH38"/>
  <c r="AC38"/>
  <c r="X38"/>
  <c r="R38"/>
  <c r="Q38"/>
  <c r="P38"/>
  <c r="O38"/>
  <c r="G38"/>
  <c r="J38" s="1"/>
  <c r="DO37"/>
  <c r="DJ37"/>
  <c r="DE37"/>
  <c r="CZ37"/>
  <c r="CU37"/>
  <c r="CP37"/>
  <c r="CK37"/>
  <c r="CF37"/>
  <c r="CA37"/>
  <c r="BV37"/>
  <c r="BQ37"/>
  <c r="BL37"/>
  <c r="BG37"/>
  <c r="BB37"/>
  <c r="AW37"/>
  <c r="AR37"/>
  <c r="AM37"/>
  <c r="AH37"/>
  <c r="AC37"/>
  <c r="X37"/>
  <c r="R37"/>
  <c r="Q37"/>
  <c r="P37"/>
  <c r="O37" s="1"/>
  <c r="J37"/>
  <c r="I37" s="1"/>
  <c r="M37" s="1"/>
  <c r="G37"/>
  <c r="DO36"/>
  <c r="DJ36"/>
  <c r="DE36"/>
  <c r="CZ36"/>
  <c r="CU36"/>
  <c r="CP36"/>
  <c r="CK36"/>
  <c r="CF36"/>
  <c r="CA36"/>
  <c r="BV36"/>
  <c r="BQ36"/>
  <c r="BL36"/>
  <c r="BG36"/>
  <c r="BB36"/>
  <c r="AW36"/>
  <c r="AR36"/>
  <c r="AM36"/>
  <c r="AH36"/>
  <c r="AC36"/>
  <c r="X36"/>
  <c r="R36"/>
  <c r="Q36"/>
  <c r="P36"/>
  <c r="O36" s="1"/>
  <c r="G36"/>
  <c r="J36" s="1"/>
  <c r="DO35"/>
  <c r="DJ35"/>
  <c r="DE35"/>
  <c r="CZ35"/>
  <c r="CU35"/>
  <c r="CP35"/>
  <c r="CK35"/>
  <c r="CF35"/>
  <c r="CA35"/>
  <c r="BV35"/>
  <c r="BQ35"/>
  <c r="BL35"/>
  <c r="BG35"/>
  <c r="BB35"/>
  <c r="AW35"/>
  <c r="AR35"/>
  <c r="AM35"/>
  <c r="AH35"/>
  <c r="AC35"/>
  <c r="X35"/>
  <c r="R35"/>
  <c r="Q35"/>
  <c r="O35" s="1"/>
  <c r="P35"/>
  <c r="G35"/>
  <c r="J35" s="1"/>
  <c r="DO34"/>
  <c r="DJ34"/>
  <c r="DE34"/>
  <c r="CZ34"/>
  <c r="CU34"/>
  <c r="CP34"/>
  <c r="CK34"/>
  <c r="CF34"/>
  <c r="CA34"/>
  <c r="BV34"/>
  <c r="BQ34"/>
  <c r="BL34"/>
  <c r="BG34"/>
  <c r="BB34"/>
  <c r="AW34"/>
  <c r="AR34"/>
  <c r="AM34"/>
  <c r="AH34"/>
  <c r="AC34"/>
  <c r="X34"/>
  <c r="R34"/>
  <c r="Q34"/>
  <c r="P34"/>
  <c r="O34"/>
  <c r="G34"/>
  <c r="J34" s="1"/>
  <c r="DO33"/>
  <c r="DJ33"/>
  <c r="DE33"/>
  <c r="CZ33"/>
  <c r="CU33"/>
  <c r="CP33"/>
  <c r="CK33"/>
  <c r="CF33"/>
  <c r="CA33"/>
  <c r="BV33"/>
  <c r="BQ33"/>
  <c r="BL33"/>
  <c r="BG33"/>
  <c r="BB33"/>
  <c r="AW33"/>
  <c r="AR33"/>
  <c r="AM33"/>
  <c r="AH33"/>
  <c r="AC33"/>
  <c r="X33"/>
  <c r="R33"/>
  <c r="Q33"/>
  <c r="P33"/>
  <c r="O33" s="1"/>
  <c r="J33"/>
  <c r="I33" s="1"/>
  <c r="M33" s="1"/>
  <c r="G33"/>
  <c r="DO32"/>
  <c r="DJ32"/>
  <c r="DE32"/>
  <c r="CZ32"/>
  <c r="CU32"/>
  <c r="CP32"/>
  <c r="CK32"/>
  <c r="CF32"/>
  <c r="CA32"/>
  <c r="BV32"/>
  <c r="BQ32"/>
  <c r="BL32"/>
  <c r="BG32"/>
  <c r="BB32"/>
  <c r="AW32"/>
  <c r="AR32"/>
  <c r="AM32"/>
  <c r="AH32"/>
  <c r="AC32"/>
  <c r="X32"/>
  <c r="R32"/>
  <c r="Q32"/>
  <c r="P32"/>
  <c r="O32" s="1"/>
  <c r="G32"/>
  <c r="J32" s="1"/>
  <c r="DO31"/>
  <c r="DJ31"/>
  <c r="DE31"/>
  <c r="CZ31"/>
  <c r="CU31"/>
  <c r="CP31"/>
  <c r="CK31"/>
  <c r="CF31"/>
  <c r="CA31"/>
  <c r="BV31"/>
  <c r="BQ31"/>
  <c r="BL31"/>
  <c r="BG31"/>
  <c r="BB31"/>
  <c r="AW31"/>
  <c r="AR31"/>
  <c r="AM31"/>
  <c r="AH31"/>
  <c r="AC31"/>
  <c r="X31"/>
  <c r="R31"/>
  <c r="Q31"/>
  <c r="O31" s="1"/>
  <c r="P31"/>
  <c r="G31"/>
  <c r="J31" s="1"/>
  <c r="DO30"/>
  <c r="DJ30"/>
  <c r="DE30"/>
  <c r="CZ30"/>
  <c r="CU30"/>
  <c r="CP30"/>
  <c r="CK30"/>
  <c r="CF30"/>
  <c r="CA30"/>
  <c r="BV30"/>
  <c r="BQ30"/>
  <c r="BL30"/>
  <c r="BG30"/>
  <c r="BB30"/>
  <c r="AW30"/>
  <c r="AR30"/>
  <c r="AM30"/>
  <c r="AH30"/>
  <c r="AC30"/>
  <c r="X30"/>
  <c r="R30"/>
  <c r="Q30"/>
  <c r="P30"/>
  <c r="O30"/>
  <c r="G30"/>
  <c r="J30" s="1"/>
  <c r="DO29"/>
  <c r="DJ29"/>
  <c r="DE29"/>
  <c r="CZ29"/>
  <c r="CU29"/>
  <c r="CP29"/>
  <c r="CK29"/>
  <c r="CF29"/>
  <c r="CA29"/>
  <c r="BV29"/>
  <c r="BQ29"/>
  <c r="BL29"/>
  <c r="BG29"/>
  <c r="BB29"/>
  <c r="AW29"/>
  <c r="AR29"/>
  <c r="AM29"/>
  <c r="AH29"/>
  <c r="AC29"/>
  <c r="X29"/>
  <c r="R29"/>
  <c r="Q29"/>
  <c r="P29"/>
  <c r="O29" s="1"/>
  <c r="J29"/>
  <c r="I29" s="1"/>
  <c r="M29" s="1"/>
  <c r="G29"/>
  <c r="DO28"/>
  <c r="DJ28"/>
  <c r="DE28"/>
  <c r="CZ28"/>
  <c r="CU28"/>
  <c r="CP28"/>
  <c r="CK28"/>
  <c r="CF28"/>
  <c r="CA28"/>
  <c r="BV28"/>
  <c r="BQ28"/>
  <c r="BL28"/>
  <c r="BG28"/>
  <c r="BB28"/>
  <c r="AW28"/>
  <c r="AR28"/>
  <c r="AM28"/>
  <c r="AH28"/>
  <c r="AC28"/>
  <c r="X28"/>
  <c r="R28"/>
  <c r="Q28"/>
  <c r="P28"/>
  <c r="O28" s="1"/>
  <c r="G28"/>
  <c r="J28" s="1"/>
  <c r="DO27"/>
  <c r="DJ27"/>
  <c r="DE27"/>
  <c r="CZ27"/>
  <c r="CU27"/>
  <c r="CP27"/>
  <c r="CK27"/>
  <c r="CF27"/>
  <c r="CA27"/>
  <c r="BV27"/>
  <c r="BQ27"/>
  <c r="BL27"/>
  <c r="BG27"/>
  <c r="BB27"/>
  <c r="AW27"/>
  <c r="AR27"/>
  <c r="AM27"/>
  <c r="AH27"/>
  <c r="AC27"/>
  <c r="X27"/>
  <c r="R27"/>
  <c r="Q27"/>
  <c r="O27" s="1"/>
  <c r="P27"/>
  <c r="G27"/>
  <c r="J27" s="1"/>
  <c r="DO26"/>
  <c r="DJ26"/>
  <c r="DE26"/>
  <c r="CZ26"/>
  <c r="CU26"/>
  <c r="CP26"/>
  <c r="CK26"/>
  <c r="CF26"/>
  <c r="CA26"/>
  <c r="BV26"/>
  <c r="BQ26"/>
  <c r="BL26"/>
  <c r="BG26"/>
  <c r="BB26"/>
  <c r="AW26"/>
  <c r="AR26"/>
  <c r="AM26"/>
  <c r="AH26"/>
  <c r="AC26"/>
  <c r="X26"/>
  <c r="R26"/>
  <c r="Q26"/>
  <c r="P26"/>
  <c r="O26"/>
  <c r="G26"/>
  <c r="J26" s="1"/>
  <c r="DO25"/>
  <c r="DJ25"/>
  <c r="DE25"/>
  <c r="CZ25"/>
  <c r="CU25"/>
  <c r="CP25"/>
  <c r="CK25"/>
  <c r="CF25"/>
  <c r="CA25"/>
  <c r="BV25"/>
  <c r="BQ25"/>
  <c r="BL25"/>
  <c r="BG25"/>
  <c r="BB25"/>
  <c r="AW25"/>
  <c r="AR25"/>
  <c r="AM25"/>
  <c r="AH25"/>
  <c r="AC25"/>
  <c r="X25"/>
  <c r="R25"/>
  <c r="Q25"/>
  <c r="P25"/>
  <c r="O25" s="1"/>
  <c r="J25"/>
  <c r="I25" s="1"/>
  <c r="M25" s="1"/>
  <c r="G25"/>
  <c r="DO24"/>
  <c r="DJ24"/>
  <c r="DE24"/>
  <c r="CZ24"/>
  <c r="CU24"/>
  <c r="CP24"/>
  <c r="CK24"/>
  <c r="CF24"/>
  <c r="CA24"/>
  <c r="BV24"/>
  <c r="BQ24"/>
  <c r="BL24"/>
  <c r="BG24"/>
  <c r="BB24"/>
  <c r="AW24"/>
  <c r="AR24"/>
  <c r="AM24"/>
  <c r="AH24"/>
  <c r="AC24"/>
  <c r="X24"/>
  <c r="R24"/>
  <c r="Q24"/>
  <c r="P24"/>
  <c r="O24" s="1"/>
  <c r="G24"/>
  <c r="J24" s="1"/>
  <c r="DO23"/>
  <c r="DJ23"/>
  <c r="DE23"/>
  <c r="CZ23"/>
  <c r="CU23"/>
  <c r="CP23"/>
  <c r="CK23"/>
  <c r="CF23"/>
  <c r="CA23"/>
  <c r="BV23"/>
  <c r="BQ23"/>
  <c r="BL23"/>
  <c r="BG23"/>
  <c r="BB23"/>
  <c r="AW23"/>
  <c r="AR23"/>
  <c r="AM23"/>
  <c r="AH23"/>
  <c r="AC23"/>
  <c r="X23"/>
  <c r="R23"/>
  <c r="Q23"/>
  <c r="O23" s="1"/>
  <c r="P23"/>
  <c r="G23"/>
  <c r="J23" s="1"/>
  <c r="DO22"/>
  <c r="DJ22"/>
  <c r="DE22"/>
  <c r="CZ22"/>
  <c r="CU22"/>
  <c r="CP22"/>
  <c r="CK22"/>
  <c r="CF22"/>
  <c r="CA22"/>
  <c r="BV22"/>
  <c r="BQ22"/>
  <c r="BL22"/>
  <c r="BG22"/>
  <c r="BB22"/>
  <c r="AW22"/>
  <c r="AR22"/>
  <c r="AM22"/>
  <c r="AH22"/>
  <c r="AC22"/>
  <c r="X22"/>
  <c r="R22"/>
  <c r="Q22"/>
  <c r="P22"/>
  <c r="O22"/>
  <c r="G22"/>
  <c r="J22" s="1"/>
  <c r="DO21"/>
  <c r="DJ21"/>
  <c r="DE21"/>
  <c r="CZ21"/>
  <c r="CU21"/>
  <c r="CP21"/>
  <c r="CK21"/>
  <c r="CF21"/>
  <c r="CA21"/>
  <c r="BV21"/>
  <c r="BQ21"/>
  <c r="BL21"/>
  <c r="BG21"/>
  <c r="BB21"/>
  <c r="AW21"/>
  <c r="AR21"/>
  <c r="AM21"/>
  <c r="AH21"/>
  <c r="AC21"/>
  <c r="X21"/>
  <c r="R21"/>
  <c r="Q21"/>
  <c r="P21"/>
  <c r="O21" s="1"/>
  <c r="J21"/>
  <c r="I21" s="1"/>
  <c r="M21" s="1"/>
  <c r="G21"/>
  <c r="DO20"/>
  <c r="DJ20"/>
  <c r="DE20"/>
  <c r="CZ20"/>
  <c r="CU20"/>
  <c r="CP20"/>
  <c r="CK20"/>
  <c r="CF20"/>
  <c r="CA20"/>
  <c r="BV20"/>
  <c r="BQ20"/>
  <c r="BL20"/>
  <c r="BG20"/>
  <c r="BB20"/>
  <c r="AW20"/>
  <c r="AR20"/>
  <c r="AM20"/>
  <c r="AH20"/>
  <c r="AC20"/>
  <c r="X20"/>
  <c r="R20"/>
  <c r="Q20"/>
  <c r="P20"/>
  <c r="O20" s="1"/>
  <c r="G20"/>
  <c r="J20" s="1"/>
  <c r="DO19"/>
  <c r="DJ19"/>
  <c r="DE19"/>
  <c r="CZ19"/>
  <c r="CU19"/>
  <c r="CP19"/>
  <c r="CK19"/>
  <c r="CF19"/>
  <c r="CA19"/>
  <c r="BV19"/>
  <c r="BQ19"/>
  <c r="BL19"/>
  <c r="BG19"/>
  <c r="BB19"/>
  <c r="AW19"/>
  <c r="AR19"/>
  <c r="AM19"/>
  <c r="AH19"/>
  <c r="AC19"/>
  <c r="X19"/>
  <c r="R19"/>
  <c r="Q19"/>
  <c r="O19" s="1"/>
  <c r="P19"/>
  <c r="G19"/>
  <c r="J19" s="1"/>
  <c r="DO18"/>
  <c r="DJ18"/>
  <c r="DE18"/>
  <c r="CZ18"/>
  <c r="CU18"/>
  <c r="CP18"/>
  <c r="CK18"/>
  <c r="CF18"/>
  <c r="CA18"/>
  <c r="BV18"/>
  <c r="BQ18"/>
  <c r="BL18"/>
  <c r="BG18"/>
  <c r="BB18"/>
  <c r="AW18"/>
  <c r="AR18"/>
  <c r="AM18"/>
  <c r="AH18"/>
  <c r="AC18"/>
  <c r="X18"/>
  <c r="R18"/>
  <c r="Q18"/>
  <c r="P18"/>
  <c r="O18"/>
  <c r="G18"/>
  <c r="J18" s="1"/>
  <c r="DO17"/>
  <c r="DJ17"/>
  <c r="DE17"/>
  <c r="CZ17"/>
  <c r="CU17"/>
  <c r="CP17"/>
  <c r="CK17"/>
  <c r="CF17"/>
  <c r="CA17"/>
  <c r="BV17"/>
  <c r="BQ17"/>
  <c r="BL17"/>
  <c r="BG17"/>
  <c r="BB17"/>
  <c r="AW17"/>
  <c r="AR17"/>
  <c r="AM17"/>
  <c r="AH17"/>
  <c r="AC17"/>
  <c r="X17"/>
  <c r="R17"/>
  <c r="Q17"/>
  <c r="P17"/>
  <c r="O17" s="1"/>
  <c r="J17"/>
  <c r="I17" s="1"/>
  <c r="M17" s="1"/>
  <c r="G17"/>
  <c r="DO16"/>
  <c r="DJ16"/>
  <c r="DE16"/>
  <c r="CZ16"/>
  <c r="CU16"/>
  <c r="CP16"/>
  <c r="CK16"/>
  <c r="CF16"/>
  <c r="CA16"/>
  <c r="BV16"/>
  <c r="BQ16"/>
  <c r="BL16"/>
  <c r="BG16"/>
  <c r="BB16"/>
  <c r="AW16"/>
  <c r="AR16"/>
  <c r="AM16"/>
  <c r="AH16"/>
  <c r="AC16"/>
  <c r="X16"/>
  <c r="R16"/>
  <c r="Q16"/>
  <c r="O16" s="1"/>
  <c r="P16"/>
  <c r="G16"/>
  <c r="J16" s="1"/>
  <c r="DO15"/>
  <c r="DJ15"/>
  <c r="DE15"/>
  <c r="CZ15"/>
  <c r="CU15"/>
  <c r="CP15"/>
  <c r="CK15"/>
  <c r="CF15"/>
  <c r="CA15"/>
  <c r="BV15"/>
  <c r="BQ15"/>
  <c r="BL15"/>
  <c r="BG15"/>
  <c r="BB15"/>
  <c r="AW15"/>
  <c r="AR15"/>
  <c r="AM15"/>
  <c r="AH15"/>
  <c r="AC15"/>
  <c r="X15"/>
  <c r="R15"/>
  <c r="Q15"/>
  <c r="P15"/>
  <c r="O15" s="1"/>
  <c r="G15"/>
  <c r="J15" s="1"/>
  <c r="DO14"/>
  <c r="DJ14"/>
  <c r="DE14"/>
  <c r="CZ14"/>
  <c r="CU14"/>
  <c r="CP14"/>
  <c r="CK14"/>
  <c r="CF14"/>
  <c r="CA14"/>
  <c r="BV14"/>
  <c r="BQ14"/>
  <c r="BL14"/>
  <c r="BG14"/>
  <c r="BB14"/>
  <c r="AW14"/>
  <c r="AR14"/>
  <c r="AM14"/>
  <c r="AH14"/>
  <c r="AC14"/>
  <c r="X14"/>
  <c r="R14"/>
  <c r="Q14"/>
  <c r="P14"/>
  <c r="O14"/>
  <c r="G14"/>
  <c r="J14" s="1"/>
  <c r="DO13"/>
  <c r="DJ13"/>
  <c r="DE13"/>
  <c r="CZ13"/>
  <c r="CU13"/>
  <c r="CP13"/>
  <c r="CK13"/>
  <c r="CF13"/>
  <c r="CA13"/>
  <c r="BV13"/>
  <c r="BQ13"/>
  <c r="BL13"/>
  <c r="BG13"/>
  <c r="BB13"/>
  <c r="AW13"/>
  <c r="AR13"/>
  <c r="AM13"/>
  <c r="AH13"/>
  <c r="AC13"/>
  <c r="X13"/>
  <c r="R13"/>
  <c r="Q13"/>
  <c r="P13"/>
  <c r="O13" s="1"/>
  <c r="J13"/>
  <c r="I13" s="1"/>
  <c r="M13" s="1"/>
  <c r="G13"/>
  <c r="DO12"/>
  <c r="DJ12"/>
  <c r="DE12"/>
  <c r="CZ12"/>
  <c r="CU12"/>
  <c r="CP12"/>
  <c r="CK12"/>
  <c r="CF12"/>
  <c r="CA12"/>
  <c r="BV12"/>
  <c r="BQ12"/>
  <c r="BL12"/>
  <c r="BG12"/>
  <c r="BB12"/>
  <c r="AW12"/>
  <c r="AR12"/>
  <c r="AM12"/>
  <c r="AH12"/>
  <c r="AC12"/>
  <c r="X12"/>
  <c r="R12"/>
  <c r="Q12"/>
  <c r="O12" s="1"/>
  <c r="P12"/>
  <c r="G12"/>
  <c r="J12" s="1"/>
  <c r="DO11"/>
  <c r="DJ11"/>
  <c r="DE11"/>
  <c r="CZ11"/>
  <c r="CU11"/>
  <c r="CP11"/>
  <c r="CK11"/>
  <c r="CF11"/>
  <c r="CA11"/>
  <c r="BV11"/>
  <c r="BQ11"/>
  <c r="BL11"/>
  <c r="BG11"/>
  <c r="BB11"/>
  <c r="AW11"/>
  <c r="AR11"/>
  <c r="AM11"/>
  <c r="AH11"/>
  <c r="AC11"/>
  <c r="X11"/>
  <c r="R11"/>
  <c r="Q11"/>
  <c r="P11"/>
  <c r="O11" s="1"/>
  <c r="G11"/>
  <c r="J11" s="1"/>
  <c r="DO10"/>
  <c r="DJ10"/>
  <c r="DE10"/>
  <c r="CZ10"/>
  <c r="CU10"/>
  <c r="CP10"/>
  <c r="CK10"/>
  <c r="CF10"/>
  <c r="CA10"/>
  <c r="BV10"/>
  <c r="BQ10"/>
  <c r="BL10"/>
  <c r="BG10"/>
  <c r="BB10"/>
  <c r="AW10"/>
  <c r="AR10"/>
  <c r="AM10"/>
  <c r="AH10"/>
  <c r="AC10"/>
  <c r="X10"/>
  <c r="R10"/>
  <c r="Q10"/>
  <c r="P10"/>
  <c r="O10"/>
  <c r="G10"/>
  <c r="J10" s="1"/>
  <c r="DO9"/>
  <c r="DJ9"/>
  <c r="DE9"/>
  <c r="CZ9"/>
  <c r="CU9"/>
  <c r="CP9"/>
  <c r="CK9"/>
  <c r="CF9"/>
  <c r="CA9"/>
  <c r="BV9"/>
  <c r="BQ9"/>
  <c r="BL9"/>
  <c r="BG9"/>
  <c r="BB9"/>
  <c r="AW9"/>
  <c r="AR9"/>
  <c r="AM9"/>
  <c r="AH9"/>
  <c r="AC9"/>
  <c r="X9"/>
  <c r="R9"/>
  <c r="Q9"/>
  <c r="P9"/>
  <c r="O9" s="1"/>
  <c r="J9"/>
  <c r="I9" s="1"/>
  <c r="M9" s="1"/>
  <c r="G9"/>
  <c r="DO8"/>
  <c r="DO49" s="1"/>
  <c r="DJ8"/>
  <c r="DJ49" s="1"/>
  <c r="DE8"/>
  <c r="DE49" s="1"/>
  <c r="CZ8"/>
  <c r="CZ49" s="1"/>
  <c r="CU8"/>
  <c r="CU49" s="1"/>
  <c r="CP8"/>
  <c r="CP49" s="1"/>
  <c r="CK8"/>
  <c r="CK49" s="1"/>
  <c r="CF8"/>
  <c r="CF49" s="1"/>
  <c r="CA8"/>
  <c r="CA49" s="1"/>
  <c r="BV8"/>
  <c r="BV49" s="1"/>
  <c r="BQ8"/>
  <c r="BQ49" s="1"/>
  <c r="BL8"/>
  <c r="BL49" s="1"/>
  <c r="BG8"/>
  <c r="BG49" s="1"/>
  <c r="BB8"/>
  <c r="BB49" s="1"/>
  <c r="AW8"/>
  <c r="AW49" s="1"/>
  <c r="AR8"/>
  <c r="AR49" s="1"/>
  <c r="AM8"/>
  <c r="AM49" s="1"/>
  <c r="AH8"/>
  <c r="AH49" s="1"/>
  <c r="AC8"/>
  <c r="AC49" s="1"/>
  <c r="X8"/>
  <c r="X49" s="1"/>
  <c r="R8"/>
  <c r="R49" s="1"/>
  <c r="Q8"/>
  <c r="Q49" s="1"/>
  <c r="P8"/>
  <c r="P49" s="1"/>
  <c r="G8"/>
  <c r="J8" s="1"/>
  <c r="DM33" i="11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J33"/>
  <c r="CI33"/>
  <c r="CH33"/>
  <c r="CF33"/>
  <c r="CE33"/>
  <c r="CD33"/>
  <c r="CB33"/>
  <c r="CA33"/>
  <c r="BZ33"/>
  <c r="BX33"/>
  <c r="BW33"/>
  <c r="BV33"/>
  <c r="BT33"/>
  <c r="BS33"/>
  <c r="BR33"/>
  <c r="BP33"/>
  <c r="BO33"/>
  <c r="BN33"/>
  <c r="BL33"/>
  <c r="BK33"/>
  <c r="BJ33"/>
  <c r="BH33"/>
  <c r="BG33"/>
  <c r="BF33"/>
  <c r="BD33"/>
  <c r="BC33"/>
  <c r="BB33"/>
  <c r="AZ33"/>
  <c r="AY33"/>
  <c r="AX33"/>
  <c r="AV33"/>
  <c r="AU33"/>
  <c r="AT33"/>
  <c r="AR33"/>
  <c r="AQ33"/>
  <c r="AP33"/>
  <c r="AN33"/>
  <c r="AM33"/>
  <c r="AL33"/>
  <c r="AJ33"/>
  <c r="AI33"/>
  <c r="AH33"/>
  <c r="AF33"/>
  <c r="AE33"/>
  <c r="AD33"/>
  <c r="AB33"/>
  <c r="AA33"/>
  <c r="Z33"/>
  <c r="X33"/>
  <c r="W33"/>
  <c r="V33"/>
  <c r="U33"/>
  <c r="N33"/>
  <c r="F33"/>
  <c r="CG32"/>
  <c r="CC32"/>
  <c r="BY32"/>
  <c r="BU32"/>
  <c r="BQ32"/>
  <c r="BM32"/>
  <c r="BI32"/>
  <c r="BE32"/>
  <c r="BA32"/>
  <c r="AW32"/>
  <c r="AS32"/>
  <c r="AO32"/>
  <c r="AK32"/>
  <c r="AG32"/>
  <c r="S32"/>
  <c r="Q32" s="1"/>
  <c r="R32"/>
  <c r="P32"/>
  <c r="T32" s="1"/>
  <c r="O32"/>
  <c r="L32"/>
  <c r="J32"/>
  <c r="H32"/>
  <c r="CG31"/>
  <c r="CC31"/>
  <c r="BY31"/>
  <c r="BU31"/>
  <c r="BQ31"/>
  <c r="BM31"/>
  <c r="BI31"/>
  <c r="BE31"/>
  <c r="BA31"/>
  <c r="AW31"/>
  <c r="AS31"/>
  <c r="AO31"/>
  <c r="AK31"/>
  <c r="AG31"/>
  <c r="S31"/>
  <c r="R31"/>
  <c r="Q31" s="1"/>
  <c r="L31"/>
  <c r="P31" s="1"/>
  <c r="T31" s="1"/>
  <c r="H31"/>
  <c r="CG30"/>
  <c r="CC30"/>
  <c r="BY30"/>
  <c r="BU30"/>
  <c r="BQ30"/>
  <c r="BM30"/>
  <c r="BI30"/>
  <c r="BE30"/>
  <c r="BA30"/>
  <c r="AW30"/>
  <c r="AS30"/>
  <c r="AO30"/>
  <c r="AK30"/>
  <c r="AG30"/>
  <c r="S30"/>
  <c r="R30"/>
  <c r="Q30"/>
  <c r="L30"/>
  <c r="P30" s="1"/>
  <c r="T30" s="1"/>
  <c r="J30"/>
  <c r="O30" s="1"/>
  <c r="H30"/>
  <c r="CG29"/>
  <c r="CC29"/>
  <c r="BY29"/>
  <c r="BU29"/>
  <c r="BQ29"/>
  <c r="BM29"/>
  <c r="BI29"/>
  <c r="BE29"/>
  <c r="BA29"/>
  <c r="AW29"/>
  <c r="AS29"/>
  <c r="AO29"/>
  <c r="AK29"/>
  <c r="AG29"/>
  <c r="AC29"/>
  <c r="Y29"/>
  <c r="S29"/>
  <c r="R29"/>
  <c r="Q29" s="1"/>
  <c r="L29"/>
  <c r="P29" s="1"/>
  <c r="T29" s="1"/>
  <c r="H29"/>
  <c r="CG28"/>
  <c r="CC28"/>
  <c r="BY28"/>
  <c r="BU28"/>
  <c r="BQ28"/>
  <c r="BM28"/>
  <c r="BI28"/>
  <c r="BE28"/>
  <c r="BA28"/>
  <c r="AW28"/>
  <c r="AS28"/>
  <c r="AO28"/>
  <c r="AK28"/>
  <c r="AG28"/>
  <c r="Y28"/>
  <c r="S28"/>
  <c r="R28"/>
  <c r="Q28" s="1"/>
  <c r="L28"/>
  <c r="P28" s="1"/>
  <c r="H28"/>
  <c r="CK27"/>
  <c r="CK33" s="1"/>
  <c r="CG27"/>
  <c r="CC27"/>
  <c r="BY27"/>
  <c r="BU27"/>
  <c r="BQ27"/>
  <c r="BM27"/>
  <c r="BI27"/>
  <c r="BE27"/>
  <c r="BA27"/>
  <c r="AW27"/>
  <c r="AS27"/>
  <c r="AO27"/>
  <c r="AK27"/>
  <c r="AG27"/>
  <c r="AC27"/>
  <c r="Y27"/>
  <c r="S27"/>
  <c r="R27"/>
  <c r="Q27"/>
  <c r="P27"/>
  <c r="T27" s="1"/>
  <c r="L27"/>
  <c r="J27"/>
  <c r="O27" s="1"/>
  <c r="H27"/>
  <c r="CG26"/>
  <c r="CC26"/>
  <c r="BY26"/>
  <c r="BU26"/>
  <c r="BQ26"/>
  <c r="BM26"/>
  <c r="BI26"/>
  <c r="BE26"/>
  <c r="AW26"/>
  <c r="AS26"/>
  <c r="AO26"/>
  <c r="AK26"/>
  <c r="AG26"/>
  <c r="Y26"/>
  <c r="S26"/>
  <c r="Q26" s="1"/>
  <c r="R26"/>
  <c r="P26"/>
  <c r="O26"/>
  <c r="L26"/>
  <c r="J26"/>
  <c r="H26"/>
  <c r="CG25"/>
  <c r="CC25"/>
  <c r="BY25"/>
  <c r="BU25"/>
  <c r="BQ25"/>
  <c r="BM25"/>
  <c r="BI25"/>
  <c r="BE25"/>
  <c r="AW25"/>
  <c r="AS25"/>
  <c r="AO25"/>
  <c r="AK25"/>
  <c r="AG25"/>
  <c r="Y25"/>
  <c r="S25"/>
  <c r="R25"/>
  <c r="Q25" s="1"/>
  <c r="L25"/>
  <c r="P25" s="1"/>
  <c r="T25" s="1"/>
  <c r="H25"/>
  <c r="CG24"/>
  <c r="CC24"/>
  <c r="BY24"/>
  <c r="BU24"/>
  <c r="BQ24"/>
  <c r="BM24"/>
  <c r="BI24"/>
  <c r="BE24"/>
  <c r="AW24"/>
  <c r="AS24"/>
  <c r="AO24"/>
  <c r="AK24"/>
  <c r="AG24"/>
  <c r="Y24"/>
  <c r="S24"/>
  <c r="R24"/>
  <c r="Q24"/>
  <c r="L24"/>
  <c r="P24" s="1"/>
  <c r="T24" s="1"/>
  <c r="J24"/>
  <c r="O24" s="1"/>
  <c r="H24"/>
  <c r="CG23"/>
  <c r="CC23"/>
  <c r="BY23"/>
  <c r="BU23"/>
  <c r="BQ23"/>
  <c r="BM23"/>
  <c r="BI23"/>
  <c r="BE23"/>
  <c r="BA23"/>
  <c r="AW23"/>
  <c r="AS23"/>
  <c r="AO23"/>
  <c r="AK23"/>
  <c r="AG23"/>
  <c r="AC23"/>
  <c r="Y23"/>
  <c r="S23"/>
  <c r="R23"/>
  <c r="Q23" s="1"/>
  <c r="L23"/>
  <c r="P23" s="1"/>
  <c r="T23" s="1"/>
  <c r="H23"/>
  <c r="CG22"/>
  <c r="CC22"/>
  <c r="BY22"/>
  <c r="BU22"/>
  <c r="BQ22"/>
  <c r="BM22"/>
  <c r="BI22"/>
  <c r="BE22"/>
  <c r="BA22"/>
  <c r="AW22"/>
  <c r="AS22"/>
  <c r="AO22"/>
  <c r="AK22"/>
  <c r="AG22"/>
  <c r="AC22"/>
  <c r="Y22"/>
  <c r="S22"/>
  <c r="Q22" s="1"/>
  <c r="R22"/>
  <c r="P22"/>
  <c r="O22"/>
  <c r="L22"/>
  <c r="J22"/>
  <c r="H22"/>
  <c r="CG21"/>
  <c r="CC21"/>
  <c r="BY21"/>
  <c r="BU21"/>
  <c r="BQ21"/>
  <c r="BM21"/>
  <c r="BI21"/>
  <c r="BE21"/>
  <c r="BA21"/>
  <c r="AW21"/>
  <c r="AS21"/>
  <c r="AO21"/>
  <c r="AK21"/>
  <c r="AG21"/>
  <c r="AC21"/>
  <c r="Y21"/>
  <c r="S21"/>
  <c r="R21"/>
  <c r="Q21"/>
  <c r="P21"/>
  <c r="T21" s="1"/>
  <c r="L21"/>
  <c r="J21"/>
  <c r="O21" s="1"/>
  <c r="H21"/>
  <c r="CG20"/>
  <c r="CC20"/>
  <c r="BY20"/>
  <c r="BU20"/>
  <c r="BQ20"/>
  <c r="BM20"/>
  <c r="BI20"/>
  <c r="BE20"/>
  <c r="BA20"/>
  <c r="AW20"/>
  <c r="AS20"/>
  <c r="AO20"/>
  <c r="AK20"/>
  <c r="AG20"/>
  <c r="S20"/>
  <c r="Q20" s="1"/>
  <c r="R20"/>
  <c r="P20"/>
  <c r="O20"/>
  <c r="L20"/>
  <c r="J20"/>
  <c r="H20"/>
  <c r="CG19"/>
  <c r="CC19"/>
  <c r="BY19"/>
  <c r="BU19"/>
  <c r="BQ19"/>
  <c r="BM19"/>
  <c r="BI19"/>
  <c r="BE19"/>
  <c r="BA19"/>
  <c r="AW19"/>
  <c r="AS19"/>
  <c r="AO19"/>
  <c r="AK19"/>
  <c r="AG19"/>
  <c r="Y19"/>
  <c r="S19"/>
  <c r="Q19" s="1"/>
  <c r="R19"/>
  <c r="P19"/>
  <c r="O19"/>
  <c r="L19"/>
  <c r="J19"/>
  <c r="H19"/>
  <c r="CG18"/>
  <c r="CC18"/>
  <c r="BY18"/>
  <c r="BU18"/>
  <c r="BQ18"/>
  <c r="BM18"/>
  <c r="BI18"/>
  <c r="BE18"/>
  <c r="BA18"/>
  <c r="AW18"/>
  <c r="AS18"/>
  <c r="AO18"/>
  <c r="AK18"/>
  <c r="AG18"/>
  <c r="AC18"/>
  <c r="Y18"/>
  <c r="S18"/>
  <c r="R18"/>
  <c r="Q18"/>
  <c r="P18"/>
  <c r="T18" s="1"/>
  <c r="L18"/>
  <c r="J18"/>
  <c r="O18" s="1"/>
  <c r="H18"/>
  <c r="CG17"/>
  <c r="CC17"/>
  <c r="BY17"/>
  <c r="BU17"/>
  <c r="BQ17"/>
  <c r="BM17"/>
  <c r="BI17"/>
  <c r="BE17"/>
  <c r="BA17"/>
  <c r="AW17"/>
  <c r="AS17"/>
  <c r="AO17"/>
  <c r="AK17"/>
  <c r="AG17"/>
  <c r="AC17"/>
  <c r="Y17"/>
  <c r="S17"/>
  <c r="R17"/>
  <c r="Q17"/>
  <c r="L17"/>
  <c r="P17" s="1"/>
  <c r="T17" s="1"/>
  <c r="J17"/>
  <c r="O17" s="1"/>
  <c r="H17"/>
  <c r="CG16"/>
  <c r="CC16"/>
  <c r="BY16"/>
  <c r="BU16"/>
  <c r="BQ16"/>
  <c r="BM16"/>
  <c r="BI16"/>
  <c r="BE16"/>
  <c r="BA16"/>
  <c r="AW16"/>
  <c r="AS16"/>
  <c r="AO16"/>
  <c r="AK16"/>
  <c r="AG16"/>
  <c r="Y16"/>
  <c r="S16"/>
  <c r="R16"/>
  <c r="Q16"/>
  <c r="L16"/>
  <c r="P16" s="1"/>
  <c r="T16" s="1"/>
  <c r="J16"/>
  <c r="O16" s="1"/>
  <c r="H16"/>
  <c r="CG15"/>
  <c r="CC15"/>
  <c r="BY15"/>
  <c r="BU15"/>
  <c r="BQ15"/>
  <c r="BM15"/>
  <c r="BI15"/>
  <c r="BE15"/>
  <c r="BA15"/>
  <c r="AW15"/>
  <c r="AS15"/>
  <c r="AO15"/>
  <c r="AK15"/>
  <c r="AG15"/>
  <c r="AC15"/>
  <c r="Y15"/>
  <c r="S15"/>
  <c r="R15"/>
  <c r="Q15" s="1"/>
  <c r="L15"/>
  <c r="P15" s="1"/>
  <c r="H15"/>
  <c r="CG14"/>
  <c r="CC14"/>
  <c r="BY14"/>
  <c r="BU14"/>
  <c r="BQ14"/>
  <c r="BM14"/>
  <c r="BI14"/>
  <c r="BE14"/>
  <c r="BA14"/>
  <c r="AW14"/>
  <c r="AS14"/>
  <c r="AO14"/>
  <c r="AK14"/>
  <c r="AG14"/>
  <c r="AC14"/>
  <c r="Y14"/>
  <c r="S14"/>
  <c r="Q14" s="1"/>
  <c r="R14"/>
  <c r="P14"/>
  <c r="T14" s="1"/>
  <c r="O14"/>
  <c r="L14"/>
  <c r="J14"/>
  <c r="H14"/>
  <c r="CG13"/>
  <c r="CC13"/>
  <c r="BY13"/>
  <c r="BU13"/>
  <c r="BQ13"/>
  <c r="BM13"/>
  <c r="BI13"/>
  <c r="BE13"/>
  <c r="BA13"/>
  <c r="AW13"/>
  <c r="AS13"/>
  <c r="AO13"/>
  <c r="AK13"/>
  <c r="AG13"/>
  <c r="AC13"/>
  <c r="Y13"/>
  <c r="S13"/>
  <c r="R13"/>
  <c r="Q13"/>
  <c r="P13"/>
  <c r="T13" s="1"/>
  <c r="L13"/>
  <c r="J13"/>
  <c r="O13" s="1"/>
  <c r="H13"/>
  <c r="CG12"/>
  <c r="CC12"/>
  <c r="BY12"/>
  <c r="BU12"/>
  <c r="BQ12"/>
  <c r="BM12"/>
  <c r="BI12"/>
  <c r="BE12"/>
  <c r="BA12"/>
  <c r="AW12"/>
  <c r="AS12"/>
  <c r="AO12"/>
  <c r="AK12"/>
  <c r="AG12"/>
  <c r="AC12"/>
  <c r="Y12"/>
  <c r="S12"/>
  <c r="R12"/>
  <c r="Q12"/>
  <c r="L12"/>
  <c r="P12" s="1"/>
  <c r="T12" s="1"/>
  <c r="J12"/>
  <c r="O12" s="1"/>
  <c r="H12"/>
  <c r="CG11"/>
  <c r="CC11"/>
  <c r="BY11"/>
  <c r="BU11"/>
  <c r="BQ11"/>
  <c r="BM11"/>
  <c r="BI11"/>
  <c r="BE11"/>
  <c r="BA11"/>
  <c r="AW11"/>
  <c r="AS11"/>
  <c r="AO11"/>
  <c r="AK11"/>
  <c r="AG11"/>
  <c r="AC11"/>
  <c r="Y11"/>
  <c r="S11"/>
  <c r="R11"/>
  <c r="Q11" s="1"/>
  <c r="L11"/>
  <c r="P11" s="1"/>
  <c r="H11"/>
  <c r="CG10"/>
  <c r="CC10"/>
  <c r="BY10"/>
  <c r="BU10"/>
  <c r="BQ10"/>
  <c r="BM10"/>
  <c r="BI10"/>
  <c r="BE10"/>
  <c r="BA10"/>
  <c r="AW10"/>
  <c r="AS10"/>
  <c r="AO10"/>
  <c r="AK10"/>
  <c r="AG10"/>
  <c r="AC10"/>
  <c r="Y10"/>
  <c r="S10"/>
  <c r="Q10" s="1"/>
  <c r="R10"/>
  <c r="P10"/>
  <c r="T10" s="1"/>
  <c r="O10"/>
  <c r="L10"/>
  <c r="J10"/>
  <c r="H10"/>
  <c r="CG9"/>
  <c r="CC9"/>
  <c r="BY9"/>
  <c r="BU9"/>
  <c r="BQ9"/>
  <c r="BM9"/>
  <c r="BI9"/>
  <c r="BE9"/>
  <c r="BA9"/>
  <c r="AW9"/>
  <c r="AS9"/>
  <c r="AO9"/>
  <c r="AK9"/>
  <c r="AG9"/>
  <c r="AC9"/>
  <c r="Y9"/>
  <c r="T9"/>
  <c r="S9"/>
  <c r="R9"/>
  <c r="Q9"/>
  <c r="P9"/>
  <c r="L9"/>
  <c r="J9"/>
  <c r="O9" s="1"/>
  <c r="H9"/>
  <c r="CG8"/>
  <c r="CG33" s="1"/>
  <c r="CC8"/>
  <c r="CC33" s="1"/>
  <c r="BY8"/>
  <c r="BY33" s="1"/>
  <c r="BU8"/>
  <c r="BU33" s="1"/>
  <c r="BQ8"/>
  <c r="BQ33" s="1"/>
  <c r="BM8"/>
  <c r="BM33" s="1"/>
  <c r="BI8"/>
  <c r="BI33" s="1"/>
  <c r="BE8"/>
  <c r="BE33" s="1"/>
  <c r="BA8"/>
  <c r="BA33" s="1"/>
  <c r="AW8"/>
  <c r="AW33" s="1"/>
  <c r="AS8"/>
  <c r="AS33" s="1"/>
  <c r="AO8"/>
  <c r="AO33" s="1"/>
  <c r="AK8"/>
  <c r="AK33" s="1"/>
  <c r="AG8"/>
  <c r="AG33" s="1"/>
  <c r="AC8"/>
  <c r="AC33" s="1"/>
  <c r="Y8"/>
  <c r="Y33" s="1"/>
  <c r="S8"/>
  <c r="S33" s="1"/>
  <c r="R8"/>
  <c r="R33" s="1"/>
  <c r="Q8"/>
  <c r="Q33" s="1"/>
  <c r="L8"/>
  <c r="L33" s="1"/>
  <c r="J8"/>
  <c r="H8"/>
  <c r="H33" s="1"/>
  <c r="EE19" i="10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G19"/>
  <c r="AF19"/>
  <c r="AE19"/>
  <c r="AD19"/>
  <c r="AB19"/>
  <c r="AA19"/>
  <c r="Z19"/>
  <c r="Y19"/>
  <c r="W19"/>
  <c r="V19"/>
  <c r="U19"/>
  <c r="T19"/>
  <c r="S19"/>
  <c r="F19"/>
  <c r="E19"/>
  <c r="R18"/>
  <c r="Q18"/>
  <c r="O18" s="1"/>
  <c r="P18"/>
  <c r="G18"/>
  <c r="J18" s="1"/>
  <c r="AH17"/>
  <c r="AC17"/>
  <c r="X17"/>
  <c r="R17"/>
  <c r="Q17"/>
  <c r="O17" s="1"/>
  <c r="P17"/>
  <c r="G17"/>
  <c r="J17" s="1"/>
  <c r="AH16"/>
  <c r="AC16"/>
  <c r="X16"/>
  <c r="R16"/>
  <c r="Q16"/>
  <c r="O16" s="1"/>
  <c r="P16"/>
  <c r="G16"/>
  <c r="J16" s="1"/>
  <c r="AH15"/>
  <c r="AC15"/>
  <c r="X15"/>
  <c r="R15"/>
  <c r="Q15"/>
  <c r="P15"/>
  <c r="O15" s="1"/>
  <c r="G15"/>
  <c r="J15" s="1"/>
  <c r="AH14"/>
  <c r="AC14"/>
  <c r="X14"/>
  <c r="R14"/>
  <c r="Q14"/>
  <c r="P14"/>
  <c r="G14"/>
  <c r="J14" s="1"/>
  <c r="AH13"/>
  <c r="AC13"/>
  <c r="X13"/>
  <c r="R13"/>
  <c r="Q13"/>
  <c r="P13"/>
  <c r="O13" s="1"/>
  <c r="G13"/>
  <c r="J13" s="1"/>
  <c r="AH12"/>
  <c r="AC12"/>
  <c r="R12"/>
  <c r="Q12"/>
  <c r="P12"/>
  <c r="O12" s="1"/>
  <c r="G12"/>
  <c r="J12" s="1"/>
  <c r="N12" s="1"/>
  <c r="AH11"/>
  <c r="AC11"/>
  <c r="X11"/>
  <c r="R11"/>
  <c r="Q11"/>
  <c r="P11"/>
  <c r="O11" s="1"/>
  <c r="G11"/>
  <c r="J11" s="1"/>
  <c r="N11" s="1"/>
  <c r="AH10"/>
  <c r="AC10"/>
  <c r="X10"/>
  <c r="R10"/>
  <c r="Q10"/>
  <c r="P10"/>
  <c r="O10" s="1"/>
  <c r="G10"/>
  <c r="J10" s="1"/>
  <c r="N10" s="1"/>
  <c r="AH9"/>
  <c r="AC9"/>
  <c r="X9"/>
  <c r="R9"/>
  <c r="Q9"/>
  <c r="P9"/>
  <c r="O9" s="1"/>
  <c r="G9"/>
  <c r="J9" s="1"/>
  <c r="N9" s="1"/>
  <c r="AH8"/>
  <c r="AH19" s="1"/>
  <c r="AC8"/>
  <c r="AC19" s="1"/>
  <c r="X8"/>
  <c r="R8"/>
  <c r="R19" s="1"/>
  <c r="Q8"/>
  <c r="Q19" s="1"/>
  <c r="P8"/>
  <c r="P19" s="1"/>
  <c r="G8"/>
  <c r="G19" s="1"/>
  <c r="U28" i="7"/>
  <c r="P28"/>
  <c r="L134" i="6"/>
  <c r="K134"/>
  <c r="S13" i="5"/>
  <c r="P13"/>
  <c r="L149" i="4"/>
  <c r="K149"/>
  <c r="P15" i="3"/>
  <c r="L134" i="2"/>
  <c r="K134"/>
  <c r="V32" i="1"/>
  <c r="U32"/>
  <c r="T32"/>
  <c r="S32"/>
  <c r="O15" i="18" l="1"/>
  <c r="J8"/>
  <c r="J19" s="1"/>
  <c r="X19"/>
  <c r="O13"/>
  <c r="N16"/>
  <c r="I16"/>
  <c r="M16" s="1"/>
  <c r="N13"/>
  <c r="I13"/>
  <c r="M13" s="1"/>
  <c r="N17"/>
  <c r="I17"/>
  <c r="M17" s="1"/>
  <c r="N18"/>
  <c r="I18"/>
  <c r="M18" s="1"/>
  <c r="N14"/>
  <c r="I14"/>
  <c r="M14" s="1"/>
  <c r="N15"/>
  <c r="I15"/>
  <c r="M15" s="1"/>
  <c r="I8"/>
  <c r="O8"/>
  <c r="I9"/>
  <c r="M9" s="1"/>
  <c r="I10"/>
  <c r="M10" s="1"/>
  <c r="I11"/>
  <c r="M11" s="1"/>
  <c r="I12"/>
  <c r="M12" s="1"/>
  <c r="N8"/>
  <c r="N19" s="1"/>
  <c r="N23" i="17"/>
  <c r="I23"/>
  <c r="M23" s="1"/>
  <c r="N19"/>
  <c r="I19"/>
  <c r="M19" s="1"/>
  <c r="N16"/>
  <c r="I16"/>
  <c r="M16" s="1"/>
  <c r="AW27"/>
  <c r="O10"/>
  <c r="O12"/>
  <c r="R27"/>
  <c r="AM27"/>
  <c r="I9"/>
  <c r="M9" s="1"/>
  <c r="O13"/>
  <c r="O15"/>
  <c r="O17"/>
  <c r="O20"/>
  <c r="O22"/>
  <c r="O25"/>
  <c r="I11"/>
  <c r="M11" s="1"/>
  <c r="N11"/>
  <c r="N15"/>
  <c r="I15"/>
  <c r="M15" s="1"/>
  <c r="N22"/>
  <c r="I22"/>
  <c r="M22" s="1"/>
  <c r="J27"/>
  <c r="N8"/>
  <c r="N27" s="1"/>
  <c r="I8"/>
  <c r="N12"/>
  <c r="I12"/>
  <c r="M12" s="1"/>
  <c r="I14"/>
  <c r="M14" s="1"/>
  <c r="N14"/>
  <c r="I21"/>
  <c r="M21" s="1"/>
  <c r="N21"/>
  <c r="I26"/>
  <c r="M26" s="1"/>
  <c r="N26"/>
  <c r="O8"/>
  <c r="O27" s="1"/>
  <c r="G27"/>
  <c r="I10"/>
  <c r="M10" s="1"/>
  <c r="I13"/>
  <c r="M13" s="1"/>
  <c r="I17"/>
  <c r="M17" s="1"/>
  <c r="I20"/>
  <c r="M20" s="1"/>
  <c r="I25"/>
  <c r="M25" s="1"/>
  <c r="N10" i="16"/>
  <c r="N15" s="1"/>
  <c r="I10"/>
  <c r="M10" s="1"/>
  <c r="N14"/>
  <c r="I14"/>
  <c r="M14" s="1"/>
  <c r="N11"/>
  <c r="I11"/>
  <c r="M11" s="1"/>
  <c r="J15"/>
  <c r="I15" s="1"/>
  <c r="I8"/>
  <c r="M8" s="1"/>
  <c r="M15" s="1"/>
  <c r="O8"/>
  <c r="O15" s="1"/>
  <c r="I12"/>
  <c r="M12" s="1"/>
  <c r="N12" i="15"/>
  <c r="H12"/>
  <c r="L12" s="1"/>
  <c r="N19"/>
  <c r="H19"/>
  <c r="L19" s="1"/>
  <c r="H20"/>
  <c r="L20" s="1"/>
  <c r="N20"/>
  <c r="N14"/>
  <c r="H14"/>
  <c r="L14" s="1"/>
  <c r="H22"/>
  <c r="L22" s="1"/>
  <c r="N22"/>
  <c r="J31"/>
  <c r="N8"/>
  <c r="H8"/>
  <c r="L8" s="1"/>
  <c r="N15"/>
  <c r="H15"/>
  <c r="L15" s="1"/>
  <c r="N29"/>
  <c r="H29"/>
  <c r="L29" s="1"/>
  <c r="H30"/>
  <c r="L30" s="1"/>
  <c r="N30"/>
  <c r="N10"/>
  <c r="H10"/>
  <c r="L10" s="1"/>
  <c r="N17"/>
  <c r="H17"/>
  <c r="L17" s="1"/>
  <c r="N21"/>
  <c r="H21"/>
  <c r="L21" s="1"/>
  <c r="N25"/>
  <c r="H25"/>
  <c r="L25" s="1"/>
  <c r="N28"/>
  <c r="H28"/>
  <c r="L28" s="1"/>
  <c r="O8"/>
  <c r="O31" s="1"/>
  <c r="G31"/>
  <c r="H9"/>
  <c r="L9" s="1"/>
  <c r="H11"/>
  <c r="L11" s="1"/>
  <c r="H13"/>
  <c r="L13" s="1"/>
  <c r="H16"/>
  <c r="L16" s="1"/>
  <c r="H18"/>
  <c r="L18" s="1"/>
  <c r="H23"/>
  <c r="L23" s="1"/>
  <c r="H24"/>
  <c r="L24" s="1"/>
  <c r="H27"/>
  <c r="L27" s="1"/>
  <c r="O8" i="14"/>
  <c r="O9"/>
  <c r="J8"/>
  <c r="N14" i="13"/>
  <c r="I14"/>
  <c r="M14" s="1"/>
  <c r="N22"/>
  <c r="I22"/>
  <c r="M22" s="1"/>
  <c r="N30"/>
  <c r="I30"/>
  <c r="M30" s="1"/>
  <c r="N38"/>
  <c r="I38"/>
  <c r="M38" s="1"/>
  <c r="N46"/>
  <c r="I46"/>
  <c r="M46" s="1"/>
  <c r="N47"/>
  <c r="I47"/>
  <c r="M47" s="1"/>
  <c r="N48"/>
  <c r="I48"/>
  <c r="M48" s="1"/>
  <c r="N11"/>
  <c r="I11"/>
  <c r="M11" s="1"/>
  <c r="N12"/>
  <c r="I12"/>
  <c r="M12" s="1"/>
  <c r="N19"/>
  <c r="I19"/>
  <c r="M19" s="1"/>
  <c r="N20"/>
  <c r="I20"/>
  <c r="M20" s="1"/>
  <c r="N27"/>
  <c r="I27"/>
  <c r="M27" s="1"/>
  <c r="N28"/>
  <c r="I28"/>
  <c r="M28" s="1"/>
  <c r="N35"/>
  <c r="I35"/>
  <c r="M35" s="1"/>
  <c r="N36"/>
  <c r="I36"/>
  <c r="M36" s="1"/>
  <c r="N43"/>
  <c r="I43"/>
  <c r="M43" s="1"/>
  <c r="N44"/>
  <c r="I44"/>
  <c r="M44" s="1"/>
  <c r="N10"/>
  <c r="I10"/>
  <c r="M10" s="1"/>
  <c r="N18"/>
  <c r="I18"/>
  <c r="M18" s="1"/>
  <c r="N26"/>
  <c r="I26"/>
  <c r="M26" s="1"/>
  <c r="N34"/>
  <c r="I34"/>
  <c r="M34" s="1"/>
  <c r="N42"/>
  <c r="I42"/>
  <c r="M42" s="1"/>
  <c r="N8"/>
  <c r="I8"/>
  <c r="M8" s="1"/>
  <c r="N15"/>
  <c r="I15"/>
  <c r="M15" s="1"/>
  <c r="N16"/>
  <c r="I16"/>
  <c r="M16" s="1"/>
  <c r="N23"/>
  <c r="I23"/>
  <c r="M23" s="1"/>
  <c r="N24"/>
  <c r="I24"/>
  <c r="M24" s="1"/>
  <c r="N31"/>
  <c r="I31"/>
  <c r="M31" s="1"/>
  <c r="N32"/>
  <c r="I32"/>
  <c r="M32" s="1"/>
  <c r="N39"/>
  <c r="I39"/>
  <c r="M39" s="1"/>
  <c r="N40"/>
  <c r="I40"/>
  <c r="M40" s="1"/>
  <c r="O8"/>
  <c r="O49" s="1"/>
  <c r="N9"/>
  <c r="N13"/>
  <c r="N17"/>
  <c r="N21"/>
  <c r="N25"/>
  <c r="N29"/>
  <c r="N33"/>
  <c r="N37"/>
  <c r="N41"/>
  <c r="N45"/>
  <c r="G49"/>
  <c r="I49" s="1"/>
  <c r="T11" i="11"/>
  <c r="T15"/>
  <c r="T26"/>
  <c r="T20"/>
  <c r="T22"/>
  <c r="T28"/>
  <c r="T19"/>
  <c r="P8"/>
  <c r="J11"/>
  <c r="O11" s="1"/>
  <c r="J15"/>
  <c r="O15" s="1"/>
  <c r="J23"/>
  <c r="O23" s="1"/>
  <c r="J25"/>
  <c r="O25" s="1"/>
  <c r="J28"/>
  <c r="O28" s="1"/>
  <c r="J29"/>
  <c r="O29" s="1"/>
  <c r="J31"/>
  <c r="O31" s="1"/>
  <c r="O8"/>
  <c r="O14" i="10"/>
  <c r="J8"/>
  <c r="J19" s="1"/>
  <c r="X19"/>
  <c r="N13"/>
  <c r="I13"/>
  <c r="M13" s="1"/>
  <c r="N17"/>
  <c r="I17"/>
  <c r="M17" s="1"/>
  <c r="N18"/>
  <c r="I18"/>
  <c r="M18" s="1"/>
  <c r="N14"/>
  <c r="I14"/>
  <c r="M14" s="1"/>
  <c r="N15"/>
  <c r="I15"/>
  <c r="M15" s="1"/>
  <c r="N16"/>
  <c r="I16"/>
  <c r="M16" s="1"/>
  <c r="I8"/>
  <c r="O8"/>
  <c r="O19" s="1"/>
  <c r="I9"/>
  <c r="M9" s="1"/>
  <c r="I10"/>
  <c r="M10" s="1"/>
  <c r="I11"/>
  <c r="M11" s="1"/>
  <c r="I12"/>
  <c r="M12" s="1"/>
  <c r="N8"/>
  <c r="N19" s="1"/>
  <c r="O19" i="18" l="1"/>
  <c r="M8"/>
  <c r="M19" s="1"/>
  <c r="I19"/>
  <c r="I27" i="17"/>
  <c r="M8"/>
  <c r="M27" s="1"/>
  <c r="L31" i="15"/>
  <c r="H31"/>
  <c r="N31"/>
  <c r="I8" i="14"/>
  <c r="M8" s="1"/>
  <c r="M9" s="1"/>
  <c r="N8"/>
  <c r="N9" s="1"/>
  <c r="N49" i="13"/>
  <c r="M49"/>
  <c r="P33" i="11"/>
  <c r="T8"/>
  <c r="T33" s="1"/>
  <c r="O33"/>
  <c r="J33"/>
  <c r="I19" i="10"/>
  <c r="M8"/>
  <c r="M19" s="1"/>
</calcChain>
</file>

<file path=xl/sharedStrings.xml><?xml version="1.0" encoding="utf-8"?>
<sst xmlns="http://schemas.openxmlformats.org/spreadsheetml/2006/main" count="11046" uniqueCount="3326">
  <si>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</si>
  <si>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</si>
  <si>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</si>
  <si>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</si>
  <si>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</si>
  <si>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</si>
  <si>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</si>
  <si>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</si>
  <si>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</si>
  <si>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</si>
  <si>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</si>
  <si>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</si>
  <si>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</si>
  <si>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</si>
  <si>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</si>
  <si>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</si>
  <si>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</si>
  <si>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</si>
  <si>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</si>
  <si>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</si>
  <si>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</si>
  <si>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</si>
  <si>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</si>
  <si>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</si>
  <si>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</si>
  <si>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</si>
  <si>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</si>
  <si>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</si>
  <si>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>Qd:nhu</t>
  </si>
  <si>
    <t>O;kikj</t>
  </si>
  <si>
    <t>Alwar</t>
  </si>
  <si>
    <t>Muslim</t>
  </si>
  <si>
    <t>male</t>
  </si>
  <si>
    <t>fy;kdr [kku</t>
  </si>
  <si>
    <t xml:space="preserve"> 'kSf{kd _.k </t>
  </si>
  <si>
    <t>Male</t>
  </si>
  <si>
    <t>24/6/11</t>
  </si>
  <si>
    <t>vkl eksgEen</t>
  </si>
  <si>
    <t>f'k{kk _.k II</t>
  </si>
  <si>
    <t>04.08.2011</t>
  </si>
  <si>
    <t>,002429</t>
  </si>
  <si>
    <t xml:space="preserve"> 'ksj ekSgEen iq= Jh jger [kkWa</t>
  </si>
  <si>
    <t>HkSl ikyu</t>
  </si>
  <si>
    <t>ALWAR</t>
  </si>
  <si>
    <t>vyoj</t>
  </si>
  <si>
    <t>14/12/11</t>
  </si>
  <si>
    <t>tkgqyd iq= Jh ekgey [kkWa</t>
  </si>
  <si>
    <t>ul: [kkWa iq= Jh /kqiyk [kkWa</t>
  </si>
  <si>
    <t>bLykew [kkWa iq= Jh vksyk [kkWa</t>
  </si>
  <si>
    <t>uQhlk ifRu Jh jger [kkWa</t>
  </si>
  <si>
    <t>Female</t>
  </si>
  <si>
    <t>;kdwc [kkWa@de:nhu [kkWa</t>
  </si>
  <si>
    <t>tSde [kkWa@'ksjh [kkWa</t>
  </si>
  <si>
    <t>jgEewnhu iq= Jh tqEek [kkWa</t>
  </si>
  <si>
    <t>lkgcnhu iq= Jh ca'kh [kkWa</t>
  </si>
  <si>
    <t>Qt:nhu iq= Jh vklhu [kkWa</t>
  </si>
  <si>
    <t>they [kkWa iq= Jh egEewn [kkWa</t>
  </si>
  <si>
    <t>dq- :Ckh iq= Jh lqcjkrh</t>
  </si>
  <si>
    <t>pjd dk;Z</t>
  </si>
  <si>
    <t xml:space="preserve">uwj eksgEen iq= Jh de: [kkW </t>
  </si>
  <si>
    <t>i'kqikyu</t>
  </si>
  <si>
    <t>0-30</t>
  </si>
  <si>
    <t>5.3.12</t>
  </si>
  <si>
    <t xml:space="preserve">vklw [kkW iq= Jh cgknqj [kkW </t>
  </si>
  <si>
    <t>0-25</t>
  </si>
  <si>
    <t xml:space="preserve">v;qc [kkW iq= Jh ekys [kkW </t>
  </si>
  <si>
    <t>0-36</t>
  </si>
  <si>
    <t>:deku [kkW iq= Jh egewn [kkW</t>
  </si>
  <si>
    <t>0-40</t>
  </si>
  <si>
    <t>jlhn iq= Jh equhj [kkW</t>
  </si>
  <si>
    <t xml:space="preserve">QksVksxzzkQh </t>
  </si>
  <si>
    <t>35]000</t>
  </si>
  <si>
    <t>30.3.12</t>
  </si>
  <si>
    <t xml:space="preserve"> uwj eksgEen iq= Jh eksgEen 'kQh</t>
  </si>
  <si>
    <t>jsMhesM xkWjesV</t>
  </si>
  <si>
    <t>38]500</t>
  </si>
  <si>
    <t>vrk eksgEen iq= Jh tqEeS [kkW</t>
  </si>
  <si>
    <t xml:space="preserve">vkW;ju oDlZ </t>
  </si>
  <si>
    <t>vjln [kkW iq= Jh lwwYyh  [kkW</t>
  </si>
  <si>
    <t xml:space="preserve">nqdunkjh </t>
  </si>
  <si>
    <t>Jherh tSrwuh iRuh Jh yhyk [kkW</t>
  </si>
  <si>
    <t>20]000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</si>
  <si>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</si>
  <si>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</si>
  <si>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</si>
  <si>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</si>
  <si>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</si>
  <si>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</si>
  <si>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</si>
  <si>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</si>
  <si>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</si>
  <si>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</si>
  <si>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</si>
  <si>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</si>
  <si>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</si>
  <si>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</si>
  <si>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</si>
  <si>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</si>
  <si>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 xml:space="preserve">Shahid Khan </t>
  </si>
  <si>
    <t>Umar Moh.</t>
  </si>
  <si>
    <t>Vill. Nimli, Teh. Tijara</t>
  </si>
  <si>
    <t>M</t>
  </si>
  <si>
    <t>R</t>
  </si>
  <si>
    <t>MILK DAIRY</t>
  </si>
  <si>
    <t>30.10.12</t>
  </si>
  <si>
    <t>Shakoor Khan</t>
  </si>
  <si>
    <t>Umrao Khan</t>
  </si>
  <si>
    <t>Vill. Chandoli, Teh. Alwar</t>
  </si>
  <si>
    <t>Juharu</t>
  </si>
  <si>
    <t>Islamuddin</t>
  </si>
  <si>
    <t>Vill. Chopanki, Bhiwadi</t>
  </si>
  <si>
    <t>Kamru Khan</t>
  </si>
  <si>
    <t>Ginni Khan</t>
  </si>
  <si>
    <t>Vill. Nyana, Govindgarh</t>
  </si>
  <si>
    <t>Jameel Khan</t>
  </si>
  <si>
    <t>Rahman Khan</t>
  </si>
  <si>
    <t>Vill. Raybka, Teh. Alwar</t>
  </si>
  <si>
    <t>Hameed Khan</t>
  </si>
  <si>
    <t>Vill. Malpur, Teh. Ramgarh</t>
  </si>
  <si>
    <t>Sube Khan</t>
  </si>
  <si>
    <t>Chahat Khan</t>
  </si>
  <si>
    <t>V&amp;P Sorakhan Kalan, Mundawar</t>
  </si>
  <si>
    <t>Amrit Khan</t>
  </si>
  <si>
    <t>Mamman Khan</t>
  </si>
  <si>
    <t>Vill. Dablameo, Teh. Rajgarh</t>
  </si>
  <si>
    <t>Mamura Khan</t>
  </si>
  <si>
    <t>Nanne Khan</t>
  </si>
  <si>
    <t>Vill. Nharpur Kalan, Post Bahadurpur</t>
  </si>
  <si>
    <t>RR</t>
  </si>
  <si>
    <t>Azad Khan</t>
  </si>
  <si>
    <t>Vill. Fahri, Teh. Laxmangarh</t>
  </si>
  <si>
    <t>Sharif Khan</t>
  </si>
  <si>
    <t>Kamaal Khan</t>
  </si>
  <si>
    <t>Aas Moh.</t>
  </si>
  <si>
    <t>Samay Singh</t>
  </si>
  <si>
    <t>Haneef Khan</t>
  </si>
  <si>
    <t>Saroopa Khan</t>
  </si>
  <si>
    <t>Kallu Khan</t>
  </si>
  <si>
    <t>Buddh Singh</t>
  </si>
  <si>
    <t xml:space="preserve">Aasu </t>
  </si>
  <si>
    <t>Supeda</t>
  </si>
  <si>
    <t>Rahmat Khan</t>
  </si>
  <si>
    <t>Gafoor Khan</t>
  </si>
  <si>
    <t>Kareem Khan</t>
  </si>
  <si>
    <t xml:space="preserve">Sameena </t>
  </si>
  <si>
    <t>Noor Moh.</t>
  </si>
  <si>
    <t>Vill. Baskripal Nagar, Kishangarh Bas</t>
  </si>
  <si>
    <t>F</t>
  </si>
  <si>
    <t>READYMADE GARMENTS</t>
  </si>
  <si>
    <t>Sayra Bano</t>
  </si>
  <si>
    <t>Aameen Khan</t>
  </si>
  <si>
    <t>137 Opp. Ganesh Guwadi, Alwar</t>
  </si>
  <si>
    <t>U</t>
  </si>
  <si>
    <t>LADIES COSMETICS</t>
  </si>
  <si>
    <t>Harpreet Kaur</t>
  </si>
  <si>
    <t>Paramjeet Singh</t>
  </si>
  <si>
    <t>P.No.11, Multan Nagar, Alwar</t>
  </si>
  <si>
    <t>Sikh</t>
  </si>
  <si>
    <t>TIFFIN CENTRE</t>
  </si>
  <si>
    <t>Faruk</t>
  </si>
  <si>
    <t>Isab Khan</t>
  </si>
  <si>
    <t>Bakhtal Ki choki, Diwakari, Alwar</t>
  </si>
  <si>
    <t>KIRANA SHOP</t>
  </si>
  <si>
    <t>Bittu Singh</t>
  </si>
  <si>
    <t>Sardar Hargun Singh</t>
  </si>
  <si>
    <t>51, Sardar Colony, Aerodrum Road</t>
  </si>
  <si>
    <t>WELDING &amp; FEBRICATION</t>
  </si>
  <si>
    <t>Amarpal Singh</t>
  </si>
  <si>
    <t>Prabhujeet Singh</t>
  </si>
  <si>
    <t>Guru Govind Singh Colony, Alwar</t>
  </si>
  <si>
    <t>Sonu Singh</t>
  </si>
  <si>
    <t>Harbansh Singh</t>
  </si>
  <si>
    <t>Surjeet Singh</t>
  </si>
  <si>
    <t>Jogendra Singh</t>
  </si>
  <si>
    <t>Saddik Khan</t>
  </si>
  <si>
    <t>Jhabbu Khan</t>
  </si>
  <si>
    <t>Vill. Piproli, Teh. Ramgarh</t>
  </si>
  <si>
    <t>Malkeet Singh</t>
  </si>
  <si>
    <t>Sardar Ranjeet Singh</t>
  </si>
  <si>
    <t>Guru Nanak Colony, Alwar</t>
  </si>
  <si>
    <t>SETRING WORKS</t>
  </si>
  <si>
    <t>Gurumeet Singh</t>
  </si>
  <si>
    <t>Jota Singh</t>
  </si>
  <si>
    <t>Tyagi Singh</t>
  </si>
  <si>
    <t>Bhagu Singh</t>
  </si>
  <si>
    <t>Amrik Singh</t>
  </si>
  <si>
    <t>Charanjeet Singh</t>
  </si>
  <si>
    <t>Adarsh Colony, Daudpur</t>
  </si>
  <si>
    <t>COSMETICS SHOP</t>
  </si>
  <si>
    <t>Harmindra Singh</t>
  </si>
  <si>
    <t>Indra Singh</t>
  </si>
  <si>
    <t>107, Nawabpura, Alwar</t>
  </si>
  <si>
    <t>Amarjeet Kaur</t>
  </si>
  <si>
    <t>Jaspal Singh</t>
  </si>
  <si>
    <t>Gay Wala Mohalla, Alwar</t>
  </si>
  <si>
    <t>BOUTIQE SHOP</t>
  </si>
  <si>
    <t>Gurvindra Kaur</t>
  </si>
  <si>
    <t>Omkar Singh</t>
  </si>
  <si>
    <t>Ranjeet Kaur</t>
  </si>
  <si>
    <t>Mahendra Singh</t>
  </si>
  <si>
    <t>68, Multan Nagar, Daudpur, Alwar</t>
  </si>
  <si>
    <t>Bhutte (Bhutta) Khan</t>
  </si>
  <si>
    <t>Sammi Khan</t>
  </si>
  <si>
    <t>Vill. Jatoli, Akbarpur, Alwar</t>
  </si>
  <si>
    <t>Hakam Deen</t>
  </si>
  <si>
    <t>Vill. Chidwa, Post Naugaon, Ramgarh</t>
  </si>
  <si>
    <t>06.12.12</t>
  </si>
  <si>
    <t xml:space="preserve">Sahid </t>
  </si>
  <si>
    <t>Niyaz Moh.</t>
  </si>
  <si>
    <t>Jaikam Khan</t>
  </si>
  <si>
    <t>Sheri Khan</t>
  </si>
  <si>
    <t>V &amp; P Chimrawali, Teh. Laxmangarh</t>
  </si>
  <si>
    <t>17.12.12</t>
  </si>
  <si>
    <t>Imrat Khan</t>
  </si>
  <si>
    <t>Vill. Loharwadi, Post Choroti, Ramgarh</t>
  </si>
  <si>
    <t>26.12.12</t>
  </si>
  <si>
    <t>Arsida</t>
  </si>
  <si>
    <t>Aasin Khan</t>
  </si>
  <si>
    <t>Vill. Sorkha kala Mundawar, Alwar</t>
  </si>
  <si>
    <t>08.01.13</t>
  </si>
  <si>
    <t xml:space="preserve">Fajruddin </t>
  </si>
  <si>
    <t>Vill Nangalheera Po. Kithoor Dist. Alwar</t>
  </si>
  <si>
    <t>09.01.13</t>
  </si>
  <si>
    <t>SADDAM HUSSAIN</t>
  </si>
  <si>
    <t>MAHMOODA</t>
  </si>
  <si>
    <t>VPO CHANDOLI, ALWAR</t>
  </si>
  <si>
    <t>29.01.13</t>
  </si>
  <si>
    <t>15.03.13</t>
  </si>
  <si>
    <t>iind</t>
  </si>
  <si>
    <t>FAJJAR KHAN</t>
  </si>
  <si>
    <t>HURMAT KHAN</t>
  </si>
  <si>
    <t>VPO SORKHA KALAN MUNDAWAR, ALWAR</t>
  </si>
  <si>
    <t>UNT GADI</t>
  </si>
  <si>
    <t>ATRU KHAN</t>
  </si>
  <si>
    <t xml:space="preserve">JAKIR </t>
  </si>
  <si>
    <t>SUFEDA KHAN</t>
  </si>
  <si>
    <t>VILL NIMLI TEH. TIJARA, ALWAR</t>
  </si>
  <si>
    <t>SAHUN KHAN</t>
  </si>
  <si>
    <t>KADKALI KHAN</t>
  </si>
  <si>
    <t>VILL BAHALA , ALWAR</t>
  </si>
  <si>
    <t>KHURSHID KHAN</t>
  </si>
  <si>
    <t xml:space="preserve">NASARUDEEN </t>
  </si>
  <si>
    <t>VILL SORAI TEH. LAXMANGARH ALWAR</t>
  </si>
  <si>
    <t xml:space="preserve">KHURSHID </t>
  </si>
  <si>
    <t>HUSSAIN KHAN</t>
  </si>
  <si>
    <t>VPO AHAMLAKA TIJARA ALWAR</t>
  </si>
  <si>
    <t xml:space="preserve">IDRISH KHAN </t>
  </si>
  <si>
    <t>ASRAF KHAN</t>
  </si>
  <si>
    <t>ABDUL HUSSAIN</t>
  </si>
  <si>
    <t>SUJA KHAN</t>
  </si>
  <si>
    <t>BALVINDAR SINGH</t>
  </si>
  <si>
    <t>BHAJAN SINGH</t>
  </si>
  <si>
    <t>IMRATI</t>
  </si>
  <si>
    <t>JUHARUDEEN</t>
  </si>
  <si>
    <t>VILL SALPUR KA BAS, ALWAR</t>
  </si>
  <si>
    <t>ISAHAK KHAN</t>
  </si>
  <si>
    <t>SITAB KHAN</t>
  </si>
  <si>
    <t xml:space="preserve">ILIYAS </t>
  </si>
  <si>
    <t>RAJMAL KHAN</t>
  </si>
  <si>
    <t>CHHUTMAL KHAN</t>
  </si>
  <si>
    <t>VILL SAHODI KA BAS, ALWAR</t>
  </si>
  <si>
    <t xml:space="preserve">NAWABDEEN </t>
  </si>
  <si>
    <t>ISAB KHAN</t>
  </si>
  <si>
    <t>VILL CHEEDWA, TEH. RAMGARH, ALWAR</t>
  </si>
  <si>
    <t>FAJARU SHAH</t>
  </si>
  <si>
    <t>NATTHU SHAH</t>
  </si>
  <si>
    <t>VILL RAIPUR, PO. BILASPUR, TIJARA, ALWAR</t>
  </si>
  <si>
    <t>AAISHA</t>
  </si>
  <si>
    <t>SAJID</t>
  </si>
  <si>
    <t>FAKRUDEEN KHAN</t>
  </si>
  <si>
    <t xml:space="preserve">KHILLU </t>
  </si>
  <si>
    <t>VILL FULLABAS TIJARA, ALWAR</t>
  </si>
  <si>
    <t>SAMSU KHAN</t>
  </si>
  <si>
    <t>RAJU KHAN</t>
  </si>
  <si>
    <t>VILL MAHRANA, LAXMNAGARH, ALWAR</t>
  </si>
  <si>
    <t>RUJDAR KHAN</t>
  </si>
  <si>
    <t>CHAV SINGH</t>
  </si>
  <si>
    <t>VILL BHADURPUR, ALWAR</t>
  </si>
  <si>
    <t>NIJAMUDDEEN</t>
  </si>
  <si>
    <t>VILL JODIYA BAS, ALWAR</t>
  </si>
  <si>
    <t xml:space="preserve">ISHAK </t>
  </si>
  <si>
    <t>SUMER KHAN</t>
  </si>
  <si>
    <t>SHARIF KHAN</t>
  </si>
  <si>
    <t>KHILLU KHAN</t>
  </si>
  <si>
    <t>TEH.  POST LAXMANGARH, ALWAR</t>
  </si>
  <si>
    <t xml:space="preserve">ISLAMI </t>
  </si>
  <si>
    <t>VILL FAHARI, TEH. LAXMANGARH, ALWAR</t>
  </si>
  <si>
    <t>FAKARU KHAN</t>
  </si>
  <si>
    <t>HANEEF KHAN</t>
  </si>
  <si>
    <t>VILL MANDU KA BAS SAHDOLI, RAMGARH, ALWAR</t>
  </si>
  <si>
    <t>SUGARA KHAN</t>
  </si>
  <si>
    <t>VPO JAWALI LAXMANGARH ALWAR</t>
  </si>
  <si>
    <t>ISHAK KHAN</t>
  </si>
  <si>
    <t>GAFOOR KHAN</t>
  </si>
  <si>
    <t>AASU KHAN</t>
  </si>
  <si>
    <t>VPO RONIJATHAN ALWAR</t>
  </si>
  <si>
    <t>HAKAMDEEN</t>
  </si>
  <si>
    <t>BHINDA KHAN</t>
  </si>
  <si>
    <t>VILL BALLANA, ALWAR</t>
  </si>
  <si>
    <t>LILA KHAN</t>
  </si>
  <si>
    <t>READY MADE GARMENTS</t>
  </si>
  <si>
    <t>KASAM KHAN</t>
  </si>
  <si>
    <t xml:space="preserve">ABDUL GAFOOR </t>
  </si>
  <si>
    <t>VILL SORWA, KOTKASIM, ALWAR</t>
  </si>
  <si>
    <t>RAVEENA BEGAM</t>
  </si>
  <si>
    <t>AAS MOHAMMAD</t>
  </si>
  <si>
    <t>VPO BASKRIPAL NAGAR, ALWAR</t>
  </si>
  <si>
    <t>FANCY &amp; GENERAL STORE</t>
  </si>
  <si>
    <t>RAHIM KHAN</t>
  </si>
  <si>
    <t>VPO MATAUR MUNDAWAR, ALWAR</t>
  </si>
  <si>
    <t>ABDUL HAMEED</t>
  </si>
  <si>
    <t>MOHAMMAD SHAFI</t>
  </si>
  <si>
    <t xml:space="preserve">RASHEED </t>
  </si>
  <si>
    <t>VILL JOJAKA , TIJARA, ALWAR</t>
  </si>
  <si>
    <t>SARFARAJ KHAN</t>
  </si>
  <si>
    <t>SAMSHUDEEN KHAN</t>
  </si>
  <si>
    <t>VILL DADHA, PO SAIYAD KHERLI, ALWAR</t>
  </si>
  <si>
    <t>COMPUTER REPAIRING</t>
  </si>
  <si>
    <t>ISE KHAN</t>
  </si>
  <si>
    <t>SARDAR KHAN</t>
  </si>
  <si>
    <t>VILL BARAMDA TEH. RAMGARH ALWAR</t>
  </si>
  <si>
    <t>31.03.13</t>
  </si>
  <si>
    <t>PREM SINGH</t>
  </si>
  <si>
    <t>VEER SINGH</t>
  </si>
  <si>
    <t>VPO MALPUR TEH. RAMGARH</t>
  </si>
  <si>
    <t>RUKMUDEEN</t>
  </si>
  <si>
    <t>HOBAD KHAN</t>
  </si>
  <si>
    <t>VPO CHANDOLI ALWAR</t>
  </si>
  <si>
    <t>MUBEEN KHAN</t>
  </si>
  <si>
    <t>DULLI KHAN</t>
  </si>
  <si>
    <t>VILL ALAPUR JATT THE. TIJARA, ALWAR</t>
  </si>
  <si>
    <t>RESHAM SINGH</t>
  </si>
  <si>
    <t>AVTAR SINGH</t>
  </si>
  <si>
    <t>VILL FAHRI LAXMANGARH ALWAR</t>
  </si>
  <si>
    <t>GURNAM SINGH</t>
  </si>
  <si>
    <t>RAJENDRA SINGH</t>
  </si>
  <si>
    <t>VILL ALWARA TEH. RAMGARH ALWAR</t>
  </si>
  <si>
    <t>LALLU KHAN</t>
  </si>
  <si>
    <t>RAMJAN KHAN</t>
  </si>
  <si>
    <t>ANWAR KHAN</t>
  </si>
  <si>
    <t>SUBHAN KHAN</t>
  </si>
  <si>
    <t xml:space="preserve">SHABEER </t>
  </si>
  <si>
    <t>MAHTAB</t>
  </si>
  <si>
    <t>VILL AILAKA TIJARA ALWAR</t>
  </si>
  <si>
    <t>MAHOOB KHAN</t>
  </si>
  <si>
    <t>TUNDAL KHAN</t>
  </si>
  <si>
    <t>SAMMI KHAN</t>
  </si>
  <si>
    <t>VILL JATOLI AKBARPUR ALWAR</t>
  </si>
  <si>
    <t>AZAD KHAN</t>
  </si>
  <si>
    <t>GUCHCHA KHAN</t>
  </si>
  <si>
    <t>VILL DABLAMEO TEH. RAJGARH ALWAR</t>
  </si>
  <si>
    <t>ISRU KHAN</t>
  </si>
  <si>
    <t>KALU KHAN</t>
  </si>
  <si>
    <t xml:space="preserve">ANISH </t>
  </si>
  <si>
    <t>HABEEB KHAN</t>
  </si>
  <si>
    <t>VILL BILASPUR TEH. TIJARA ALWAR</t>
  </si>
  <si>
    <t>KAMLA KHAN</t>
  </si>
  <si>
    <t>VILL BADOLI TEH. LAXMANGARH ALWAR</t>
  </si>
  <si>
    <t xml:space="preserve">AASEEN </t>
  </si>
  <si>
    <t>SHERU KHAN</t>
  </si>
  <si>
    <t>VILL KAKRALI TEH. RAMGARH ALWAR</t>
  </si>
  <si>
    <t>TANT HOUSE</t>
  </si>
  <si>
    <t xml:space="preserve">RASOOLI </t>
  </si>
  <si>
    <t>AASEEN</t>
  </si>
  <si>
    <t>VILL PIPLANA HAMEERAKA TIJARA ALWAR</t>
  </si>
  <si>
    <t>TAIYAB HUSSIAN</t>
  </si>
  <si>
    <t>SAMAY SINGH</t>
  </si>
  <si>
    <t>VPO SORAI TEH. LAXMANGARH ALWAR</t>
  </si>
  <si>
    <t>RAHMAT KHAN</t>
  </si>
  <si>
    <t>BAKHTAL KI CHOKI ALWAR</t>
  </si>
  <si>
    <t>OLD BARDANA</t>
  </si>
  <si>
    <t xml:space="preserve">JAIMAL </t>
  </si>
  <si>
    <t>PEER BAKSH</t>
  </si>
  <si>
    <t>CAMEL CART</t>
  </si>
  <si>
    <t>BUNDU KHAN</t>
  </si>
  <si>
    <t>ILLI KHAN</t>
  </si>
  <si>
    <t>BIHARI LAL</t>
  </si>
  <si>
    <t>MANGAL RAM</t>
  </si>
  <si>
    <t>VILL KHERLI CHANDRAWAT ALWAR</t>
  </si>
  <si>
    <t>DHUNDHAL</t>
  </si>
  <si>
    <t>MAWASI KHAN</t>
  </si>
  <si>
    <t>VILL CHIMRAWALI GOD TEH. LAXMANGARH ALWAR</t>
  </si>
  <si>
    <t xml:space="preserve">SHOKAT </t>
  </si>
  <si>
    <t>BALU</t>
  </si>
  <si>
    <t>VILL BAGHOR TEH. TIJARA ALWAR</t>
  </si>
  <si>
    <t>SAMAYDEEN</t>
  </si>
  <si>
    <t>HAIR DRESSER</t>
  </si>
  <si>
    <t xml:space="preserve">NISAR </t>
  </si>
  <si>
    <t>UNNAS</t>
  </si>
  <si>
    <t>VILL ARANDKA ROOPBAS TIJARA ALWAR</t>
  </si>
  <si>
    <t>KIRANA STORE</t>
  </si>
  <si>
    <t xml:space="preserve">FARUK </t>
  </si>
  <si>
    <t>ALI KHAN</t>
  </si>
  <si>
    <t>VILL PIPLANA  TIJARA ALWAR</t>
  </si>
  <si>
    <t>DEENU</t>
  </si>
  <si>
    <t>SAMPAT</t>
  </si>
  <si>
    <t>VILL DHAMUKAD TEH. KISHANGARHBAS, ALWAR</t>
  </si>
  <si>
    <t xml:space="preserve">MOSAMDEEN </t>
  </si>
  <si>
    <t>VPO MAHUAKHURD TEH.  ALWAR</t>
  </si>
  <si>
    <t>UMAR DEEN</t>
  </si>
  <si>
    <t>MAN SINGH</t>
  </si>
  <si>
    <t>SULEKHAN</t>
  </si>
  <si>
    <t>RAI KHAN</t>
  </si>
  <si>
    <t>VILL NABINAGAR TEH. TIJARA ALWAR</t>
  </si>
  <si>
    <t xml:space="preserve">AAREEF </t>
  </si>
  <si>
    <t>ASRU</t>
  </si>
  <si>
    <t>VILL MANDLA KALAN TEH. RAMGARH ALWAR</t>
  </si>
  <si>
    <t xml:space="preserve">ABDUL KAREEM </t>
  </si>
  <si>
    <t>SHER KHAN</t>
  </si>
  <si>
    <t>VILL BENGANHEDI, TITRAKA, TIJARA ALWAR</t>
  </si>
  <si>
    <t>JATOONI</t>
  </si>
  <si>
    <t>RAJJAK</t>
  </si>
  <si>
    <t>VILL PIPLANA TEH. TIJARA ALWAR</t>
  </si>
  <si>
    <t xml:space="preserve">MINSAR </t>
  </si>
  <si>
    <t xml:space="preserve">HABEEB </t>
  </si>
  <si>
    <t>PAINTING</t>
  </si>
  <si>
    <t xml:space="preserve">TAHIR </t>
  </si>
  <si>
    <t xml:space="preserve">ILLI  </t>
  </si>
  <si>
    <t xml:space="preserve">KASAM </t>
  </si>
  <si>
    <t xml:space="preserve">MORMAL </t>
  </si>
  <si>
    <t xml:space="preserve">ISLAM </t>
  </si>
  <si>
    <t>AHMAD KHAN</t>
  </si>
  <si>
    <t>ILYAS</t>
  </si>
  <si>
    <t>ISLAMUDEEN</t>
  </si>
  <si>
    <t>VILL BAGHODA TEH. KISHANGARHBAS ALWAR</t>
  </si>
  <si>
    <t>WODDEN WORK</t>
  </si>
  <si>
    <t xml:space="preserve">ASRU </t>
  </si>
  <si>
    <t>NABEELA</t>
  </si>
  <si>
    <t xml:space="preserve">JUMMA </t>
  </si>
  <si>
    <t>SAMSUDEEN</t>
  </si>
  <si>
    <t>VILL AHAMLAKA TEH. TIJARA ALWAR</t>
  </si>
  <si>
    <t>SATTAR</t>
  </si>
  <si>
    <t>NAWAL KHAN</t>
  </si>
  <si>
    <t>VILL JAMALPUR POST SORAI LAXMANGARH ALWAR</t>
  </si>
  <si>
    <t>ALI JAN</t>
  </si>
  <si>
    <t>VILL HAMEERAKA TEH. TIJARA ALWAR</t>
  </si>
  <si>
    <t xml:space="preserve">BASRU </t>
  </si>
  <si>
    <t xml:space="preserve">SAYRA </t>
  </si>
  <si>
    <t>MAHBOOB</t>
  </si>
  <si>
    <t>VILL AMRU KA BAS PIPROLI TEH. RAMGARH ALWAR</t>
  </si>
  <si>
    <t>mi;ksfxrk izek.k i= 2012&amp;13 ¼f'k{kk½</t>
  </si>
  <si>
    <t>Institute Name</t>
  </si>
  <si>
    <t>University</t>
  </si>
  <si>
    <t>Course</t>
  </si>
  <si>
    <t>Duration</t>
  </si>
  <si>
    <t>Amount Santioned</t>
  </si>
  <si>
    <t>Date of Sanc. (DD/MM/YYYY)</t>
  </si>
  <si>
    <t>----</t>
  </si>
  <si>
    <t>Salimuddeen Shah</t>
  </si>
  <si>
    <t>Abbas Ali Shah</t>
  </si>
  <si>
    <t>V&amp;P. Mandha, Teh. Tijara</t>
  </si>
  <si>
    <t>Siddhi Vinayak Engineering &amp; Management College, Alwar</t>
  </si>
  <si>
    <t>Rajasthan Technical un</t>
  </si>
  <si>
    <t>B.Tech 3rd yr</t>
  </si>
  <si>
    <t>4 years</t>
  </si>
  <si>
    <t>28.08.12</t>
  </si>
  <si>
    <t>07.12.12</t>
  </si>
  <si>
    <t>Imtiyaz Moh. Khan</t>
  </si>
  <si>
    <t>Noor Moh. Khan</t>
  </si>
  <si>
    <t>Vill. Jamalpur, Post. Sorai, Teh.Laxmangarh</t>
  </si>
  <si>
    <t>Alwar Institute Engineering &amp; Technology, Alwar</t>
  </si>
  <si>
    <t>B.Tech 2nd yr</t>
  </si>
  <si>
    <t>Saddam Hussain</t>
  </si>
  <si>
    <t>Ranbaj Singh</t>
  </si>
  <si>
    <t>Vill. Bagar Meo, Teh. Ramgarh, Alwar</t>
  </si>
  <si>
    <t>Morden Institute Of Technology &amp; Research Centre, Alwar</t>
  </si>
  <si>
    <t>MBA 1st yr</t>
  </si>
  <si>
    <t>2 Years</t>
  </si>
  <si>
    <t>Mousam Khan</t>
  </si>
  <si>
    <t>Deena Khan</t>
  </si>
  <si>
    <t>Vill. Bayda, Post. Ramnagar, Teh. Kathumar</t>
  </si>
  <si>
    <t>Harpreet Singh</t>
  </si>
  <si>
    <t>Rajendra Singh</t>
  </si>
  <si>
    <t>Guru Nanak Colony, Ramgarh, Alwar</t>
  </si>
  <si>
    <t>S</t>
  </si>
  <si>
    <t>I P S Business School, A-1, Padmawati Colony-B, Near New Aatish Market, Nirman Nagar, Jaipur</t>
  </si>
  <si>
    <t>Punjab Technical University</t>
  </si>
  <si>
    <t>AABID HUSSAIN</t>
  </si>
  <si>
    <t>SUBEDEEN</t>
  </si>
  <si>
    <t>VILL DONGDA PO. KHANPUR MEWAN TEH. KISHANGARH BAS , ALWAR</t>
  </si>
  <si>
    <t>MODERN INSTITUTE OF ENGINEERING &amp; TECHNOLOGY &amp; RESEARCH CENTRE.</t>
  </si>
  <si>
    <t>B.Tech 2Nd yr</t>
  </si>
  <si>
    <t>18.10.12</t>
  </si>
  <si>
    <t>11.03.13</t>
  </si>
  <si>
    <t>AKHTAR KHAN</t>
  </si>
  <si>
    <t>SUBE KHAN</t>
  </si>
  <si>
    <t>VILL BOOTOLI TEH. LAXMANGARH ALWAR</t>
  </si>
  <si>
    <t>INSTITUTE OF ENGINEERING &amp; TECHNOLOGY, ALWAR</t>
  </si>
  <si>
    <t>RTU</t>
  </si>
  <si>
    <t>B.TECH</t>
  </si>
  <si>
    <t>4 YEAR</t>
  </si>
  <si>
    <t xml:space="preserve">FAKRUDEEN </t>
  </si>
  <si>
    <t>JAMALU DEEN</t>
  </si>
  <si>
    <t>VILL SIRMOR TEH. RAMGARH ALWAR</t>
  </si>
  <si>
    <t>SUNRISE UNIVERSITY, ALWAR</t>
  </si>
  <si>
    <t>AICTE/UGC</t>
  </si>
  <si>
    <t>POLYTECHNIC</t>
  </si>
  <si>
    <t>3 YEAR</t>
  </si>
  <si>
    <t xml:space="preserve">SUBBA KHAN </t>
  </si>
  <si>
    <t>NOOR MOHAMMAD</t>
  </si>
  <si>
    <t>VILL MAHRANA TEH. LAXMANGARH ALWAR</t>
  </si>
  <si>
    <t>SHREE NATHJI INSTITUTE OF ENGINEERING &amp; TECHNOLOGY, NATHDWARA, RAJSAMAND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</si>
  <si>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</si>
  <si>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 xml:space="preserve">fnukad </t>
  </si>
  <si>
    <t>Annexure - A</t>
  </si>
  <si>
    <t>SCA Name :</t>
  </si>
  <si>
    <t>(Amount in Rupees)</t>
  </si>
  <si>
    <t>KHURSHID</t>
  </si>
  <si>
    <t>MAWASI</t>
  </si>
  <si>
    <t>CHIMRAWALI GOD, LAXMANGARH, ALWAR</t>
  </si>
  <si>
    <t>30-09-13</t>
  </si>
  <si>
    <t>22-01-14</t>
  </si>
  <si>
    <t>ILIYAS</t>
  </si>
  <si>
    <t>ISRAIL</t>
  </si>
  <si>
    <t>RASID</t>
  </si>
  <si>
    <t>KAMALUDEEN</t>
  </si>
  <si>
    <t>VPO KHAREDA, MALAKHERA, DIST. ALWAR</t>
  </si>
  <si>
    <t>TAR MOHD.</t>
  </si>
  <si>
    <t>DEENA KHAN</t>
  </si>
  <si>
    <t>VILL ALAPUR, POST AKBARPUR, ALWAR</t>
  </si>
  <si>
    <t>AJAD</t>
  </si>
  <si>
    <t>RUBBAD</t>
  </si>
  <si>
    <t>VILL BADA BAS, POST BOOTOLI, LAXMANGARH, ALWAR</t>
  </si>
  <si>
    <t>STEEL FEBRICATION</t>
  </si>
  <si>
    <t>SAHAMAT KHAN</t>
  </si>
  <si>
    <t>VILL CHANDOLI, TEHSIL AND DIST. ALWAR</t>
  </si>
  <si>
    <t>DEEN MOHD.</t>
  </si>
  <si>
    <t>SHAHADAT</t>
  </si>
  <si>
    <t>SAFI MOHD.</t>
  </si>
  <si>
    <t>MANGU KHAN</t>
  </si>
  <si>
    <t>KHADIJA</t>
  </si>
  <si>
    <t>ABDUL AJEEJ</t>
  </si>
  <si>
    <t>VPO SORAI, LAXMANGARH, DIST. ALWAR</t>
  </si>
  <si>
    <t>MUBINA</t>
  </si>
  <si>
    <t>DILAWAR KHAN</t>
  </si>
  <si>
    <t>VILL GHANSOLI, KISHANGARH BAS, ALWAR</t>
  </si>
  <si>
    <t>UTENSILS SHOP</t>
  </si>
  <si>
    <t>JAFRU KHAN</t>
  </si>
  <si>
    <t>VILL KHANPUR KALAN, RAMGARH ALWAR</t>
  </si>
  <si>
    <t>MAHENDRA SINGH</t>
  </si>
  <si>
    <t>VILL MALPUR, RAMGARH, DISTRICT ALWAR</t>
  </si>
  <si>
    <t>KASHMIRI</t>
  </si>
  <si>
    <t>DEENA</t>
  </si>
  <si>
    <t>VILL BAROLI, LAXMANGARH, DIST. ALWAR</t>
  </si>
  <si>
    <t>ARSHAD KHAN</t>
  </si>
  <si>
    <t>SABUDEEN</t>
  </si>
  <si>
    <t>JANGLI</t>
  </si>
  <si>
    <t>VILL KAJOTA, LAXMANGARH, DIST. ALWAR</t>
  </si>
  <si>
    <t>NASRU</t>
  </si>
  <si>
    <t>RAJU</t>
  </si>
  <si>
    <t>VILL MAHRANA, LAXMANGARH, DISTRICT ALWAR</t>
  </si>
  <si>
    <t>SAHJAMDEEN</t>
  </si>
  <si>
    <t>VIL CHAWANDI KALAN, TIJARA, DISTRICT ALWAR</t>
  </si>
  <si>
    <t>FARMINA</t>
  </si>
  <si>
    <t>SAHAROON</t>
  </si>
  <si>
    <t>VILL SORKHA KALAN, MUNDAWAR, DISTRICT ALWAR</t>
  </si>
  <si>
    <t>RASIDAN</t>
  </si>
  <si>
    <t>SAPAT KHAN</t>
  </si>
  <si>
    <t>VILL NASWARI, LAXMANGARH, DISTRICT, ALWAR</t>
  </si>
  <si>
    <t>FAJRU KHAN</t>
  </si>
  <si>
    <t>CHAND SINGH</t>
  </si>
  <si>
    <t>VILL FAHRI, LAXMANGARH, DIST. ALWAR</t>
  </si>
  <si>
    <t>JANTA SINGH</t>
  </si>
  <si>
    <t>DARSHAN SINGH</t>
  </si>
  <si>
    <t>KAMALDEEN</t>
  </si>
  <si>
    <t>NURU</t>
  </si>
  <si>
    <t>VILL SIRMOR, RAMGARH, DISTRICT ALWAR</t>
  </si>
  <si>
    <t>FIRDOSH</t>
  </si>
  <si>
    <t>SALAUDEEN</t>
  </si>
  <si>
    <t>VILL KHARSANKI, LAXMANGARH, DISTRICT ALWAR</t>
  </si>
  <si>
    <t>BHANJU</t>
  </si>
  <si>
    <t>BHONTA</t>
  </si>
  <si>
    <t>RATI MOHD</t>
  </si>
  <si>
    <t>BHUDHAR</t>
  </si>
  <si>
    <t>VILL DHOLAPALASH, TEHSIL AND DISTRICT ALWAR</t>
  </si>
  <si>
    <t>MAUSAM KHAN</t>
  </si>
  <si>
    <t>VILL CHIPRADA, RAMGARH, DISTRICT ALWAR</t>
  </si>
  <si>
    <t>DHOLA KHAN</t>
  </si>
  <si>
    <t>MISRU KHAN</t>
  </si>
  <si>
    <t>VILL BHAJEDI, LAXMANGARH DIST.ALWAR</t>
  </si>
  <si>
    <t>ADIMAL</t>
  </si>
  <si>
    <t>VILL PALI, RAMGARH, DISTRICT ALWAR</t>
  </si>
  <si>
    <t>INDRAJEET KAUR</t>
  </si>
  <si>
    <t>H.NO. 385, SCH. NO. 2, ALWAR</t>
  </si>
  <si>
    <t>TAILOURING SHOP</t>
  </si>
  <si>
    <t>SIMRANJEET KAUR</t>
  </si>
  <si>
    <t>NEB EXTENSION DISTRICT ALWAR</t>
  </si>
  <si>
    <t>CLOTHES SHOP</t>
  </si>
  <si>
    <t xml:space="preserve">SARIPAN </t>
  </si>
  <si>
    <t>RUJDAR</t>
  </si>
  <si>
    <t>VILL KAROLI, RAMGARH, DISTRICT ALWAR</t>
  </si>
  <si>
    <t>KRISHAN SINGH</t>
  </si>
  <si>
    <t>LAXMAN SINGH</t>
  </si>
  <si>
    <t>PRAKASH SINGH</t>
  </si>
  <si>
    <t>HARGUN SINGH</t>
  </si>
  <si>
    <t>SARDAR COLONY, DISTRICT ALWAR</t>
  </si>
  <si>
    <t>IRON FEBRICATION</t>
  </si>
  <si>
    <t>SHAKRULLA</t>
  </si>
  <si>
    <t>VILL ALAPUR JATT, TEHSIL TIJARA, DISTRICT ALWAR</t>
  </si>
  <si>
    <t>15/2/2014</t>
  </si>
  <si>
    <t>GUDDI</t>
  </si>
  <si>
    <t>ISLAM</t>
  </si>
  <si>
    <t>VILL PALKHADI, TEHSIL AND DISTRICT ALWAR</t>
  </si>
  <si>
    <t>AASINI</t>
  </si>
  <si>
    <t>JORU KHAN</t>
  </si>
  <si>
    <t>VILL KAROLI, TEHSIL AND DISTRICT ALWAR</t>
  </si>
  <si>
    <t>JOGENDRA SINGH</t>
  </si>
  <si>
    <t>VILL MALPUR, TEHSIL RAMGARH, DISTRICT ALWAR</t>
  </si>
  <si>
    <t>7.2.14</t>
  </si>
  <si>
    <t xml:space="preserve">JAMALDEEN </t>
  </si>
  <si>
    <t>NOORU MEV</t>
  </si>
  <si>
    <t>VILL SIRMOR, TEHSIL RAMGARH, DISTRICT ALWAR</t>
  </si>
  <si>
    <t>MOUSAM KHAN</t>
  </si>
  <si>
    <t>VILL CHIPRADA, TEHSIL RAMGARH, DISTRICT ALWAR</t>
  </si>
  <si>
    <t>MUSTAK KHAN</t>
  </si>
  <si>
    <t>VILL CHIMRAWALI GOD, TEHSIL LAXMANGARH, DISTRICT ALWAR</t>
  </si>
  <si>
    <t>MISKINA</t>
  </si>
  <si>
    <t>ASLAM KHAN</t>
  </si>
  <si>
    <t>VILL PALKHADI KA BAS, TEHSIL AND DISTRICT ALWAR</t>
  </si>
  <si>
    <t>HANIF KHAN</t>
  </si>
  <si>
    <t>VILL RAYPUR, TEHSIL TIJARA, DISTRICT ALWAR</t>
  </si>
  <si>
    <t>JAKAR KHAN</t>
  </si>
  <si>
    <t>VILL DAULATPURA, LAXMANGARH, DISTRICT ALWAR</t>
  </si>
  <si>
    <t xml:space="preserve">JAMSHED </t>
  </si>
  <si>
    <t>JUMMA</t>
  </si>
  <si>
    <t>VILL MANDLA KHURD, POST ALAWARA, RAMGARH, ALWAR</t>
  </si>
  <si>
    <t>JAMALUDEEN</t>
  </si>
  <si>
    <t>VILL ALAPUR, POST AKBARPUR, TEHSIL &amp; DISTRICT ALWAR</t>
  </si>
  <si>
    <t>JAIKAM</t>
  </si>
  <si>
    <t>REHMAN</t>
  </si>
  <si>
    <t>IMRAN KHAN</t>
  </si>
  <si>
    <t>RAJJAK KHAN</t>
  </si>
  <si>
    <t>VILL DOTANA, TEHSIL TIJARA, DIST. ALWAR</t>
  </si>
  <si>
    <t xml:space="preserve">IDRISH </t>
  </si>
  <si>
    <t>SHER MOHD.</t>
  </si>
  <si>
    <t>VILL KHARSANKI,  LAXMANGARH, DISTRICT ALWAR</t>
  </si>
  <si>
    <t>JUMMA KHAN</t>
  </si>
  <si>
    <t>VILL ALAWARA, TEHSIL RAMGARH, DISTRICT ALWAR</t>
  </si>
  <si>
    <t xml:space="preserve">SAMAYDEEN </t>
  </si>
  <si>
    <t>VILL MAHARAJPURA, TEHSIL MALAKHERA, DIST. ALWAR</t>
  </si>
  <si>
    <t>BARKAT ALI</t>
  </si>
  <si>
    <t>VILL JADOLI, TEHSIL RAMGARH, DISTRICT ALWAR</t>
  </si>
  <si>
    <t>AASDEEN</t>
  </si>
  <si>
    <t>IDRISH KHAN</t>
  </si>
  <si>
    <t>VILL SORKHA KALAN, TEHSIL MUNDAWAR, DISTRICT ALWAR</t>
  </si>
  <si>
    <t>FAKRUDEEN</t>
  </si>
  <si>
    <t>VILL BAINGANHERI, TEHSIL TIJARA, DISTRICT ALWAR</t>
  </si>
  <si>
    <t xml:space="preserve">IJJAYDEEN </t>
  </si>
  <si>
    <t>VILL BILETA, TEHSIL RAJGARH, DISTRICT ALWAR</t>
  </si>
  <si>
    <t>KULVINDER KAUR</t>
  </si>
  <si>
    <t>SWARN SINGH</t>
  </si>
  <si>
    <t>VILL MUBARIKPUR, TEHSIL RAMGARH, DISTRICT ALWAR</t>
  </si>
  <si>
    <t>RICHPAL SINGH</t>
  </si>
  <si>
    <t>JAGDHEER SINGH</t>
  </si>
  <si>
    <t xml:space="preserve">ISAN </t>
  </si>
  <si>
    <t xml:space="preserve">RAJJAK </t>
  </si>
  <si>
    <t>SIRDAR</t>
  </si>
  <si>
    <t>VILL DABHEDA, TEHSIL TIJARA, DISTRICT ALWAR</t>
  </si>
  <si>
    <t xml:space="preserve">RAHMUDEEN </t>
  </si>
  <si>
    <t>TATAIYA</t>
  </si>
  <si>
    <t>VILL BAHALA, TEHSIL RAMGARH, DISTRICT ALWAR</t>
  </si>
  <si>
    <t>MEHARDEEN</t>
  </si>
  <si>
    <t>LEELA</t>
  </si>
  <si>
    <t>VILL FULLABAS, TEHSIL TIJARA, DISTRICT ALWAR</t>
  </si>
  <si>
    <t>MAJEED</t>
  </si>
  <si>
    <t>CHHOTE KHAN</t>
  </si>
  <si>
    <t>UMARDARAJ</t>
  </si>
  <si>
    <t>NEW COLONY, TEHSIL RAMGARH, DISTRICT ALWAR</t>
  </si>
  <si>
    <t>MOHD. IDRISH</t>
  </si>
  <si>
    <t>MOHD. SADDIK</t>
  </si>
  <si>
    <t>KHUSHIMAL</t>
  </si>
  <si>
    <t>SULTAN</t>
  </si>
  <si>
    <t>VILL BAJHEDI, TEH. LAXMANGARH, DISTRICT ALWAR</t>
  </si>
  <si>
    <t>IRSHAD KHAN</t>
  </si>
  <si>
    <t>JUBER KHAN</t>
  </si>
  <si>
    <t>BUGGAR KHAN</t>
  </si>
  <si>
    <t>VILL SARHETA, TEHSIL RAMGARH, DISTRICT ALWAR</t>
  </si>
  <si>
    <t>MEJAR</t>
  </si>
  <si>
    <t>VILL MIRJAPUR, TEHSIL KGBAS, DISTRICT ALWAR</t>
  </si>
  <si>
    <t>RAHISH KHAN</t>
  </si>
  <si>
    <t>MATRU</t>
  </si>
  <si>
    <t>ASRUDEEN</t>
  </si>
  <si>
    <t>JUHRU KHAN</t>
  </si>
  <si>
    <t>VILL KHAREDA, TEHSIL MALAKHERA DISTRICT ALWAR</t>
  </si>
  <si>
    <t>RAJNO KAUR</t>
  </si>
  <si>
    <t>RANJEET SINGH</t>
  </si>
  <si>
    <t>VILL KUSHAL BAS, TEHSIL MUNDAWAR, DIST. ALWAR</t>
  </si>
  <si>
    <t>TAHIR KHAN</t>
  </si>
  <si>
    <t>VILL DOTANA, TIJARA, DISTRICT ALWAR</t>
  </si>
  <si>
    <t>KAYAM KHAN</t>
  </si>
  <si>
    <t>AJAD KHAN</t>
  </si>
  <si>
    <t>SAMINA</t>
  </si>
  <si>
    <t>AAMINA</t>
  </si>
  <si>
    <t>ISHAK MOHD. KHAN</t>
  </si>
  <si>
    <t>MEHJAR</t>
  </si>
  <si>
    <t>SHARAP</t>
  </si>
  <si>
    <t>VILL KOTA KHURD, TEH. RAMGARH, DISTRICT ALWAR</t>
  </si>
  <si>
    <t>SORAB</t>
  </si>
  <si>
    <t>SAMSHUDEEN</t>
  </si>
  <si>
    <t>VILL AILAKA, TEHSIL TIJARA, DISTIRCT ALWAR</t>
  </si>
  <si>
    <t xml:space="preserve">JAMEEL </t>
  </si>
  <si>
    <t>VILL THONS, TEHSIL TIJARA, DISTRICT ALWAR</t>
  </si>
  <si>
    <t xml:space="preserve">NASRU </t>
  </si>
  <si>
    <t>HASAN KHAN</t>
  </si>
  <si>
    <t>SUBRATI</t>
  </si>
  <si>
    <t>SUMITRA BAI</t>
  </si>
  <si>
    <t>JASWANT SINGH</t>
  </si>
  <si>
    <t>VILL NASWARI, TEH. LAXMANGARH DISTRICT ALWAR</t>
  </si>
  <si>
    <t xml:space="preserve">MAHMOOD </t>
  </si>
  <si>
    <t>JORMAL</t>
  </si>
  <si>
    <t>UMARDEEN</t>
  </si>
  <si>
    <t>DHUPLA</t>
  </si>
  <si>
    <t>RAHEEM SHAH</t>
  </si>
  <si>
    <t>VILL DABRI, TEH. LAXMANGARH, DISTRICT ALWAR</t>
  </si>
  <si>
    <t>SIRDAR KHAN</t>
  </si>
  <si>
    <t>SUBAN KHAN</t>
  </si>
  <si>
    <t>TATAIYA KHAN</t>
  </si>
  <si>
    <t>MAJIDAN</t>
  </si>
  <si>
    <t>VILL SAHODI KA BAS, TEHSIL &amp; DISTRICT ALWAR</t>
  </si>
  <si>
    <t>MAKSOODAN</t>
  </si>
  <si>
    <t>ALI MOHD.</t>
  </si>
  <si>
    <t>BASSAN</t>
  </si>
  <si>
    <t>VILL KAKRALI MEV , TEHSIL AND DISTRICT ALWAR</t>
  </si>
  <si>
    <t>AARIF</t>
  </si>
  <si>
    <t>MAGRUDEEN</t>
  </si>
  <si>
    <t>VILL CHANDOLI, TEHSIL &amp; DISTRICT ALWAR</t>
  </si>
  <si>
    <t>MAGGA</t>
  </si>
  <si>
    <t>DHUNDAL</t>
  </si>
  <si>
    <t>HAKAM</t>
  </si>
  <si>
    <t>NANDU</t>
  </si>
  <si>
    <t>USMAN</t>
  </si>
  <si>
    <t>MOLA DEEN</t>
  </si>
  <si>
    <t>KURSIDAN</t>
  </si>
  <si>
    <t>VILL BAGAR MEV, TEH. RAMGARH DISTRICT ALWAR</t>
  </si>
  <si>
    <t>SHARIF</t>
  </si>
  <si>
    <t>JAGMAL</t>
  </si>
  <si>
    <t>VILL PARSA KA BAS, TEHSIL MALAKHERA, DISTRICT ALWAR</t>
  </si>
  <si>
    <t>MEHTAB</t>
  </si>
  <si>
    <t>SUPAT</t>
  </si>
  <si>
    <t xml:space="preserve">TAHIR  </t>
  </si>
  <si>
    <t>LIYAKAT ALI</t>
  </si>
  <si>
    <t>AAMEEN</t>
  </si>
  <si>
    <t>VILL NAHARPUR KALA, TEHSIL &amp; DISTRICT ALWAR</t>
  </si>
  <si>
    <t>JAMESHED</t>
  </si>
  <si>
    <t>JOR MOHD.</t>
  </si>
  <si>
    <t>VILL SHEKHPUR, TEHSIL KGBAS, DISTRICT ALWAR</t>
  </si>
  <si>
    <t>GURMEET SINGH</t>
  </si>
  <si>
    <t>PYARA SINGH</t>
  </si>
  <si>
    <t>3 KA 51, SHIVAJI PARK, TEHSIL &amp; DISTRICT ALWAR</t>
  </si>
  <si>
    <t>NIJAMUDEEN</t>
  </si>
  <si>
    <t>VILL SORAI, TEHSIL LAXMANGARH, DISTRICT ALWAR</t>
  </si>
  <si>
    <t>TAREEF SINGH</t>
  </si>
  <si>
    <t>SARDAR COLONY, AERODRUM ROAD, DISTRICT ALWAR</t>
  </si>
  <si>
    <t xml:space="preserve">KAMRUDEEN </t>
  </si>
  <si>
    <t>VILL BALLA BODA, TEHSIL AND DISTRICT ALWAR</t>
  </si>
  <si>
    <t>SALEEM KHAN</t>
  </si>
  <si>
    <t>VILL FAHARI, TEH. LAXMANGARH, DISTRICT ALWAR</t>
  </si>
  <si>
    <t>JALALUDEEN</t>
  </si>
  <si>
    <t>VILL BARAMDA, TEHSIL RAMGARH, DISTRICT ALWAR</t>
  </si>
  <si>
    <t>PARMEENA</t>
  </si>
  <si>
    <t>MAJLISH</t>
  </si>
  <si>
    <t>VILL GHANSOLI, TEHSIL KGBAS, DISTRICT ALWAR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</si>
  <si>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</si>
  <si>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</si>
  <si>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>Annuxure - C</t>
  </si>
  <si>
    <t>i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</si>
  <si>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</si>
  <si>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</si>
  <si>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</si>
  <si>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Jafru Khan</t>
  </si>
  <si>
    <t>Robda</t>
  </si>
  <si>
    <t>Vill Bayda, Kathumar, Alwar</t>
  </si>
  <si>
    <t>Milk Dairy</t>
  </si>
  <si>
    <t>19.12.14</t>
  </si>
  <si>
    <t>24.2.15</t>
  </si>
  <si>
    <t>44530100014127</t>
  </si>
  <si>
    <t>320270825804</t>
  </si>
  <si>
    <t>Rukseena</t>
  </si>
  <si>
    <t>Mohammad Isab</t>
  </si>
  <si>
    <t>Vill Piproli, Ramgarh, Alwar</t>
  </si>
  <si>
    <t>840000100179336</t>
  </si>
  <si>
    <t>592205187484</t>
  </si>
  <si>
    <t>Hafijan</t>
  </si>
  <si>
    <t>Usman</t>
  </si>
  <si>
    <t>45130100004356</t>
  </si>
  <si>
    <t>413303934574</t>
  </si>
  <si>
    <t>Nwab Khan</t>
  </si>
  <si>
    <t xml:space="preserve"> Munna Khan</t>
  </si>
  <si>
    <t>0673901431330</t>
  </si>
  <si>
    <t>774266188144</t>
  </si>
  <si>
    <t>Gulab Chand</t>
  </si>
  <si>
    <t>Prahlad</t>
  </si>
  <si>
    <t>Vill Daroda, Kathumar, Alwar</t>
  </si>
  <si>
    <t>Bodh</t>
  </si>
  <si>
    <t>07372010044590</t>
  </si>
  <si>
    <t>366399664795</t>
  </si>
  <si>
    <t>Madan Lal</t>
  </si>
  <si>
    <t>Khyali Ram</t>
  </si>
  <si>
    <t>VPO Shahpur, Dehra, Alwar</t>
  </si>
  <si>
    <t>276991864915</t>
  </si>
  <si>
    <t>Subhan Khan</t>
  </si>
  <si>
    <t>VPO Dehar ka Bas, Sahdoli, Ramgarh Alwar</t>
  </si>
  <si>
    <t>908644167178</t>
  </si>
  <si>
    <t>Mouji</t>
  </si>
  <si>
    <t>Ruddar Khan</t>
  </si>
  <si>
    <t>Vill Kajota, Laxmangarh, Alwar</t>
  </si>
  <si>
    <t>940715116070</t>
  </si>
  <si>
    <t>Ishav Khan</t>
  </si>
  <si>
    <t>Sampat Khan</t>
  </si>
  <si>
    <t>Vill Chandoli, Alwar</t>
  </si>
  <si>
    <t>586779429949</t>
  </si>
  <si>
    <t>Idrish Khan</t>
  </si>
  <si>
    <t>Nasru Khan</t>
  </si>
  <si>
    <t>Vill Chilodi, Raini, Alwar</t>
  </si>
  <si>
    <t>638068746476</t>
  </si>
  <si>
    <t>Suban Khan</t>
  </si>
  <si>
    <t>5436101001121</t>
  </si>
  <si>
    <t>636044833206</t>
  </si>
  <si>
    <t xml:space="preserve">Jamila </t>
  </si>
  <si>
    <t>Isab</t>
  </si>
  <si>
    <t>VPO Raybka, Alwar</t>
  </si>
  <si>
    <t>50100030776614</t>
  </si>
  <si>
    <t>854808000188</t>
  </si>
  <si>
    <t>Shoukat</t>
  </si>
  <si>
    <t>Jassu</t>
  </si>
  <si>
    <t>Vill Mancha, Kishangarh Bas, Alwar</t>
  </si>
  <si>
    <t>44180100009810</t>
  </si>
  <si>
    <t>686228949503</t>
  </si>
  <si>
    <t>Ahmad</t>
  </si>
  <si>
    <t>Hameeda</t>
  </si>
  <si>
    <t>VPO Mahua Khurd, Malakhera, Alwar</t>
  </si>
  <si>
    <t>45250100006206</t>
  </si>
  <si>
    <t>599635278772</t>
  </si>
  <si>
    <t>Samin Khan</t>
  </si>
  <si>
    <t>Atru</t>
  </si>
  <si>
    <t>Vill Beejwad, Malakhera, Alwar</t>
  </si>
  <si>
    <t>61249834337</t>
  </si>
  <si>
    <t>261130939196</t>
  </si>
  <si>
    <t>Imran Khan</t>
  </si>
  <si>
    <t>Mohammad Haneef</t>
  </si>
  <si>
    <t>Vill Nadka, Ramgarh, Alwar</t>
  </si>
  <si>
    <t>61224055009</t>
  </si>
  <si>
    <t>544956381287</t>
  </si>
  <si>
    <t>Sharmina</t>
  </si>
  <si>
    <t>Salamu</t>
  </si>
  <si>
    <t>5436101001633</t>
  </si>
  <si>
    <t>828359553014</t>
  </si>
  <si>
    <t xml:space="preserve">Nijjam Khan </t>
  </si>
  <si>
    <t>Isrudeen</t>
  </si>
  <si>
    <t>Vill Chimrawali God, Laxmangarh, Alwar</t>
  </si>
  <si>
    <t>61175169236</t>
  </si>
  <si>
    <t>272950647747</t>
  </si>
  <si>
    <t>Fabuli</t>
  </si>
  <si>
    <t>Hurmat Khan</t>
  </si>
  <si>
    <t>Vill Nangal Tappa, Ramgarh, Alwar</t>
  </si>
  <si>
    <t>61242860353</t>
  </si>
  <si>
    <t>848599041371</t>
  </si>
  <si>
    <t>Nasari</t>
  </si>
  <si>
    <t>Sami Khan</t>
  </si>
  <si>
    <t>61245400438</t>
  </si>
  <si>
    <t>326781297916</t>
  </si>
  <si>
    <t>Islam Khan</t>
  </si>
  <si>
    <t>Raju Khan</t>
  </si>
  <si>
    <t>Vill Mahrana, Laxmangarh Alwar</t>
  </si>
  <si>
    <t>77541700068991</t>
  </si>
  <si>
    <t>302356964529</t>
  </si>
  <si>
    <t>Devendra Kaur</t>
  </si>
  <si>
    <t>Parvindra Singh</t>
  </si>
  <si>
    <t>37/97 Nawabpura, ashoka talkies, Alwar</t>
  </si>
  <si>
    <t>Boutique</t>
  </si>
  <si>
    <t>0013000100635672</t>
  </si>
  <si>
    <t>586149258625</t>
  </si>
  <si>
    <t>Nura</t>
  </si>
  <si>
    <t>Sumardeen</t>
  </si>
  <si>
    <t>VPO Fullabas, Tijara, Alwar</t>
  </si>
  <si>
    <t>34590100005528</t>
  </si>
  <si>
    <t>646806326078</t>
  </si>
  <si>
    <t>Sarita</t>
  </si>
  <si>
    <t>Ramesh Chand</t>
  </si>
  <si>
    <t>Tailoring Work</t>
  </si>
  <si>
    <t>61243842913</t>
  </si>
  <si>
    <t>396576230375</t>
  </si>
  <si>
    <t>Rajwant Kaur</t>
  </si>
  <si>
    <t>Jasveer Singh</t>
  </si>
  <si>
    <t>Daya Nagar, Alwar</t>
  </si>
  <si>
    <t>21500100001261</t>
  </si>
  <si>
    <t>526533912468</t>
  </si>
  <si>
    <t>AAbhash Khan</t>
  </si>
  <si>
    <t>VPO Badoli, Laxmangarh, Alwar</t>
  </si>
  <si>
    <t>Computer Shop</t>
  </si>
  <si>
    <t>61138042189</t>
  </si>
  <si>
    <t>340256853621</t>
  </si>
  <si>
    <t>Mohammad Arsad Khan</t>
  </si>
  <si>
    <t>VPO Ghegholi, Alwar</t>
  </si>
  <si>
    <t>Computer &amp; Mobile Shop</t>
  </si>
  <si>
    <t>673801421812</t>
  </si>
  <si>
    <t>215832407165</t>
  </si>
  <si>
    <t>Gurpreet Kaur</t>
  </si>
  <si>
    <t>Manpreet Singh</t>
  </si>
  <si>
    <t>10381000000645</t>
  </si>
  <si>
    <t>495735998910</t>
  </si>
  <si>
    <t>Jalesh Khan</t>
  </si>
  <si>
    <t>Idu Khan</t>
  </si>
  <si>
    <t>VPO Naswari, Laxmangarh, Alwar</t>
  </si>
  <si>
    <t>870110013472</t>
  </si>
  <si>
    <t>536584775834</t>
  </si>
  <si>
    <t>Kamla Devi</t>
  </si>
  <si>
    <t>Dalbeer</t>
  </si>
  <si>
    <t>VPO Mandla Kalan, Ramgarh, Alwar</t>
  </si>
  <si>
    <t>10666515464</t>
  </si>
  <si>
    <t>840383968638</t>
  </si>
  <si>
    <t>Idris</t>
  </si>
  <si>
    <t>Chunna</t>
  </si>
  <si>
    <t>VPO Raipur, Tijara, Alwar</t>
  </si>
  <si>
    <t>3319000100290020</t>
  </si>
  <si>
    <t>604031708188</t>
  </si>
  <si>
    <t>Sarabjeet Kaur</t>
  </si>
  <si>
    <t>NEB, Subhash Chowk, Daudpur, Alwar</t>
  </si>
  <si>
    <t>Ladies Suit</t>
  </si>
  <si>
    <t>10381000001881</t>
  </si>
  <si>
    <t>497382447077</t>
  </si>
  <si>
    <t>Manjit Singh</t>
  </si>
  <si>
    <t>Jeet Singh</t>
  </si>
  <si>
    <t>60 Ft. Road, Daya Nagar, Alwar</t>
  </si>
  <si>
    <t>Spray Paint</t>
  </si>
  <si>
    <t>0247104000136068</t>
  </si>
  <si>
    <t>742744098729</t>
  </si>
  <si>
    <t xml:space="preserve">Dhara Singh </t>
  </si>
  <si>
    <t>Kundan Singh</t>
  </si>
  <si>
    <t>VPO Liwari, Alwar</t>
  </si>
  <si>
    <t>Battery Shop</t>
  </si>
  <si>
    <t>21500100015296</t>
  </si>
  <si>
    <t>284915785438</t>
  </si>
  <si>
    <t>Amrudeen</t>
  </si>
  <si>
    <t>Khillu</t>
  </si>
  <si>
    <t>VPO Jatoli, Alwar</t>
  </si>
  <si>
    <t>6300</t>
  </si>
  <si>
    <t>624634952157</t>
  </si>
  <si>
    <t xml:space="preserve">Samsudeen </t>
  </si>
  <si>
    <t>Hasan Khan</t>
  </si>
  <si>
    <t>6259</t>
  </si>
  <si>
    <t>759115770193</t>
  </si>
  <si>
    <t xml:space="preserve">Jafrudeen </t>
  </si>
  <si>
    <t>Kirana Shop</t>
  </si>
  <si>
    <t>6258</t>
  </si>
  <si>
    <t>550164055943</t>
  </si>
  <si>
    <t>Sahun</t>
  </si>
  <si>
    <t>Umardeen</t>
  </si>
  <si>
    <t>Vill Malla ka bas, Po. Jawali, Laxmangarh, Alwar</t>
  </si>
  <si>
    <t>45250100005693</t>
  </si>
  <si>
    <t>352740487837</t>
  </si>
  <si>
    <t>Sabir Khan</t>
  </si>
  <si>
    <t>Himmat Khan</t>
  </si>
  <si>
    <t>Auto Parts &amp; Repairing</t>
  </si>
  <si>
    <t>45250100005694</t>
  </si>
  <si>
    <t>916299655508</t>
  </si>
  <si>
    <t>Alamdeen</t>
  </si>
  <si>
    <t>Bashira</t>
  </si>
  <si>
    <t>VPO Chawandi Kalan, Tijara, Alwar</t>
  </si>
  <si>
    <t>44600100006976</t>
  </si>
  <si>
    <t>223296352263</t>
  </si>
  <si>
    <t>Makhru Khan</t>
  </si>
  <si>
    <t>Aaseen</t>
  </si>
  <si>
    <t>Vill Palkhadi, Akbarpur, Alwar</t>
  </si>
  <si>
    <t>61020187693</t>
  </si>
  <si>
    <t>665924269486</t>
  </si>
  <si>
    <t>Bannu</t>
  </si>
  <si>
    <t>VPO Raghunathgarh, Ramgarh, Alwar</t>
  </si>
  <si>
    <t>3354727770</t>
  </si>
  <si>
    <t>656870732814</t>
  </si>
  <si>
    <t>Sahjudeen</t>
  </si>
  <si>
    <t>VPO Bibipur, Tijara, Alwar</t>
  </si>
  <si>
    <t>14562191005125</t>
  </si>
  <si>
    <t>894302018889</t>
  </si>
  <si>
    <t xml:space="preserve">Akbar Khan </t>
  </si>
  <si>
    <t>Mohammdeen</t>
  </si>
  <si>
    <t>Opp. Mahlawat Bhawan, Kala Kuan, Alwar</t>
  </si>
  <si>
    <t>32002575844</t>
  </si>
  <si>
    <t>547663643831</t>
  </si>
  <si>
    <t xml:space="preserve">Irshad </t>
  </si>
  <si>
    <t>Habeeb Khan</t>
  </si>
  <si>
    <t>Mungaska, Alwar</t>
  </si>
  <si>
    <t>Spare Parts</t>
  </si>
  <si>
    <t>6067000100019170</t>
  </si>
  <si>
    <t>707857113835</t>
  </si>
  <si>
    <t>Akhtar Husain</t>
  </si>
  <si>
    <t>Naseeb Khan</t>
  </si>
  <si>
    <t>02582191011976</t>
  </si>
  <si>
    <t>637507213183</t>
  </si>
  <si>
    <t>Fazari</t>
  </si>
  <si>
    <t>Ayub Khan</t>
  </si>
  <si>
    <t>34590100012709</t>
  </si>
  <si>
    <t>922330627779</t>
  </si>
  <si>
    <t>Satpal Singh</t>
  </si>
  <si>
    <t>Sulakhan Singh</t>
  </si>
  <si>
    <t>VPO Barodameo, Laxmangarh, Alwar</t>
  </si>
  <si>
    <t>TV Parts &amp; Repairing</t>
  </si>
  <si>
    <t>1242000100172700</t>
  </si>
  <si>
    <t>453872870079</t>
  </si>
  <si>
    <t>Rihani</t>
  </si>
  <si>
    <t>Imran</t>
  </si>
  <si>
    <t>Vill Saidampur, Laxmangarh, Alwar</t>
  </si>
  <si>
    <t>45130100005450</t>
  </si>
  <si>
    <t>466065063909</t>
  </si>
  <si>
    <t>Aas Mohammad</t>
  </si>
  <si>
    <t>34590100012686</t>
  </si>
  <si>
    <t>891914653316</t>
  </si>
  <si>
    <t>Gurdeep Singh</t>
  </si>
  <si>
    <t>Sardar Singh</t>
  </si>
  <si>
    <t>55150623694</t>
  </si>
  <si>
    <t>914416664007</t>
  </si>
  <si>
    <t>Dinu Kha</t>
  </si>
  <si>
    <t>Shakoora Khan</t>
  </si>
  <si>
    <t>VPO Maujpur, Laxmangarh, Alwar</t>
  </si>
  <si>
    <t>914010021466815</t>
  </si>
  <si>
    <t>992506802122</t>
  </si>
  <si>
    <t>Amar Singh</t>
  </si>
  <si>
    <t>Jeevan Singh</t>
  </si>
  <si>
    <t>55150623515</t>
  </si>
  <si>
    <t>989566623038</t>
  </si>
  <si>
    <t>Saripan</t>
  </si>
  <si>
    <t>Ramjan Khan</t>
  </si>
  <si>
    <t>34590100014621</t>
  </si>
  <si>
    <t>660438117350</t>
  </si>
  <si>
    <t>Rasuli</t>
  </si>
  <si>
    <t>Usman Khan</t>
  </si>
  <si>
    <t>Vill Badabas, Bootoli, Laxmangarh, Alwar</t>
  </si>
  <si>
    <t>1242000100224840</t>
  </si>
  <si>
    <t>260986339679</t>
  </si>
  <si>
    <t>Atarbi</t>
  </si>
  <si>
    <t>Sabudeen</t>
  </si>
  <si>
    <t>3361000100158520</t>
  </si>
  <si>
    <t>883208194576</t>
  </si>
  <si>
    <t>Sanket Jain</t>
  </si>
  <si>
    <t>Hem Chand Jain</t>
  </si>
  <si>
    <t>4 G 21 Manu Marg Housing Board, Alwar</t>
  </si>
  <si>
    <t>Jain</t>
  </si>
  <si>
    <t>Clothes Shop</t>
  </si>
  <si>
    <t>038501000016699</t>
  </si>
  <si>
    <t>206752811888</t>
  </si>
  <si>
    <t xml:space="preserve"> Haneef</t>
  </si>
  <si>
    <t>Subrati</t>
  </si>
  <si>
    <t>Old Katla, Near Jagannath Mandir, Alwar</t>
  </si>
  <si>
    <t>Daing &amp; Printing</t>
  </si>
  <si>
    <t>32701662008</t>
  </si>
  <si>
    <t>788290507068</t>
  </si>
  <si>
    <t xml:space="preserve">Alisher </t>
  </si>
  <si>
    <t>Gulli</t>
  </si>
  <si>
    <t>Vill Thekra, Alwar</t>
  </si>
  <si>
    <t>44180100008207</t>
  </si>
  <si>
    <t>423805884729</t>
  </si>
  <si>
    <t>Jubadar</t>
  </si>
  <si>
    <t>Mammal</t>
  </si>
  <si>
    <t>VPO Niwali, Ramgarh, Alwar</t>
  </si>
  <si>
    <t>51106465356</t>
  </si>
  <si>
    <t>318799928088</t>
  </si>
  <si>
    <t>Fajrudeen</t>
  </si>
  <si>
    <t>Vill Kherli Saiyad, Alwar</t>
  </si>
  <si>
    <t>Computer Repairing Shop</t>
  </si>
  <si>
    <t>30804744159</t>
  </si>
  <si>
    <t>986617249704</t>
  </si>
  <si>
    <t>Rahish Khan</t>
  </si>
  <si>
    <t>Sumer Khan</t>
  </si>
  <si>
    <t>Vill Mahua Khurd, Malakhera, Alwar</t>
  </si>
  <si>
    <t>Stamp Seller</t>
  </si>
  <si>
    <t>20196256460</t>
  </si>
  <si>
    <t>326172924415</t>
  </si>
  <si>
    <t>Deen Mohammad</t>
  </si>
  <si>
    <t>55150621960</t>
  </si>
  <si>
    <t>882231455013</t>
  </si>
  <si>
    <t>NAVAAB KHA</t>
  </si>
  <si>
    <t>RAHIM KHA</t>
  </si>
  <si>
    <t>VPO-GOTHADA, THE. LAXMANGARH, DIST. ALWAR</t>
  </si>
  <si>
    <t>MUSLIM</t>
  </si>
  <si>
    <t>18.2.15</t>
  </si>
  <si>
    <t>17.3.15</t>
  </si>
  <si>
    <t>3567000100017310</t>
  </si>
  <si>
    <t>965747016950</t>
  </si>
  <si>
    <t>KALA</t>
  </si>
  <si>
    <t>NIJRU</t>
  </si>
  <si>
    <t>VPO-FOOLLABAS, THE. TIJARA, DIST. ALWAR</t>
  </si>
  <si>
    <t>MSB  55150623672</t>
  </si>
  <si>
    <t>794302569552</t>
  </si>
  <si>
    <t>JABBAR</t>
  </si>
  <si>
    <t>HIMDANI</t>
  </si>
  <si>
    <t>VPO PALASALI  ,THE. TIJARA, DISTRICT- ALWAR</t>
  </si>
  <si>
    <t>MSB  65176265077</t>
  </si>
  <si>
    <t>884565860249</t>
  </si>
  <si>
    <t>IMRAT</t>
  </si>
  <si>
    <t>VPO LOHARWADI, TEH.RAMGARH, ALWAR</t>
  </si>
  <si>
    <t>5436101001544</t>
  </si>
  <si>
    <t>260021234930</t>
  </si>
  <si>
    <t>JAHAJ</t>
  </si>
  <si>
    <t>VPO MALIYAR JATT, TIJARA, DISTRICT ALWAR</t>
  </si>
  <si>
    <t>61183110805</t>
  </si>
  <si>
    <t>934061593725</t>
  </si>
  <si>
    <t>AMINA</t>
  </si>
  <si>
    <t>ALI MOHAMMAD</t>
  </si>
  <si>
    <t>VILL NANGLA SEDU, PO. CHANDOLI, DIST. ALWAR</t>
  </si>
  <si>
    <t>1439000100056670</t>
  </si>
  <si>
    <t>775783318878</t>
  </si>
  <si>
    <t>JUBAIDA</t>
  </si>
  <si>
    <t>FAJRU</t>
  </si>
  <si>
    <t>VPO NANGALI SEDU  ,THE.&amp; DISTRICT ALWAR</t>
  </si>
  <si>
    <t>1439000100071010</t>
  </si>
  <si>
    <t>434292989133</t>
  </si>
  <si>
    <t>SALAMU DEEN KHAN</t>
  </si>
  <si>
    <t>ASEEN KHAN</t>
  </si>
  <si>
    <t>VPO CHHILODI  ,THE.RAINI, DISTRICT ALWAR</t>
  </si>
  <si>
    <t>34213333549</t>
  </si>
  <si>
    <t>926260250912</t>
  </si>
  <si>
    <t>CHHOLI</t>
  </si>
  <si>
    <t>JAFURUDEEN</t>
  </si>
  <si>
    <t>44180100006757</t>
  </si>
  <si>
    <t>886274947168</t>
  </si>
  <si>
    <t>AS MOHSMMAD</t>
  </si>
  <si>
    <t>MOHAMMAD SUFI</t>
  </si>
  <si>
    <t>VPO BASKRIPAL NAGAR ,THE.KISHANGARH BAS, DISTRICT ALWAR</t>
  </si>
  <si>
    <t>3471101002672</t>
  </si>
  <si>
    <t>205830928040</t>
  </si>
  <si>
    <t>RAHISAN</t>
  </si>
  <si>
    <t>ABDUL HAMID</t>
  </si>
  <si>
    <t>VPO BASKRIPAL NAGAR, KISHANGARH BAS, DIST. ALWAR</t>
  </si>
  <si>
    <t>913010031551142</t>
  </si>
  <si>
    <t>231954162773</t>
  </si>
  <si>
    <t>SHAHUN KHAN</t>
  </si>
  <si>
    <t>SHERI KHAN</t>
  </si>
  <si>
    <t>VPO CHIMRAOLI GOUR ,THE.LAXMANGARH, DISTRICT ALWAR</t>
  </si>
  <si>
    <t>44530100010263</t>
  </si>
  <si>
    <t>ABDUL AZIZ</t>
  </si>
  <si>
    <t>MAKBOOL KHAN</t>
  </si>
  <si>
    <t>5436101001301</t>
  </si>
  <si>
    <t>851256703647</t>
  </si>
  <si>
    <t>MAHBUB</t>
  </si>
  <si>
    <t>VPO JATOLI, AKBARPUR, DISTRICT ALWAR</t>
  </si>
  <si>
    <t>GENERAL STORE</t>
  </si>
  <si>
    <t>45250100005793</t>
  </si>
  <si>
    <t>993297859679</t>
  </si>
  <si>
    <t>SHOHRAB</t>
  </si>
  <si>
    <t>VPO-CHANDOLI, THE. &amp; DIST. ALWAR</t>
  </si>
  <si>
    <t>1439000100056290</t>
  </si>
  <si>
    <t>728504357543</t>
  </si>
  <si>
    <t>MUPHIK</t>
  </si>
  <si>
    <t>VPO ALAPUR JATT, TIJARA, DISTRICT ALWAR</t>
  </si>
  <si>
    <t>CLOTHE'S SHOP</t>
  </si>
  <si>
    <t>MSB  55150625002</t>
  </si>
  <si>
    <t>259335320002</t>
  </si>
  <si>
    <t>SAKIL KHAN</t>
  </si>
  <si>
    <t>VPO MALLA KA BAS, TEH. LAXMANGARN, ALWAR</t>
  </si>
  <si>
    <t>MOBILE SHOP</t>
  </si>
  <si>
    <t>6398</t>
  </si>
  <si>
    <t>749660703955</t>
  </si>
  <si>
    <t>AJRUDEEN</t>
  </si>
  <si>
    <t>BAMBU</t>
  </si>
  <si>
    <t>VPO KHOHRA PIPLI, KISHANGARH BAS, DIST. ALWAR</t>
  </si>
  <si>
    <t xml:space="preserve"> MSB   6231890916</t>
  </si>
  <si>
    <t>999848914730</t>
  </si>
  <si>
    <t>TAYYAB KHA</t>
  </si>
  <si>
    <t>RAHMAT KHA</t>
  </si>
  <si>
    <t>VPO HARSOLI, LAXMANGARH, DISTRICT ALWAR</t>
  </si>
  <si>
    <t>FURNITURE WORK</t>
  </si>
  <si>
    <t>43640100010176</t>
  </si>
  <si>
    <t>584721759508</t>
  </si>
  <si>
    <t>SHAM SHER KHAN</t>
  </si>
  <si>
    <t>VPO-CHANDOLI,THE&amp;DIST. ALWAR</t>
  </si>
  <si>
    <t>1439001500000680</t>
  </si>
  <si>
    <t>713227963320</t>
  </si>
  <si>
    <t>KULDEEP KAUR</t>
  </si>
  <si>
    <t>BALBEER SINGH</t>
  </si>
  <si>
    <t>P.NO.39/120, ASHOKA TAKIJ, VIVEKANAND CHOWK, ALWAR</t>
  </si>
  <si>
    <t>SIKH</t>
  </si>
  <si>
    <t>BOUTIQUE</t>
  </si>
  <si>
    <t>10381000001042</t>
  </si>
  <si>
    <t>613977211593</t>
  </si>
  <si>
    <t>UMAR KHAN</t>
  </si>
  <si>
    <t>AKHE SINGH</t>
  </si>
  <si>
    <t>65-66 ALKAPURI, ALWAR</t>
  </si>
  <si>
    <t>848028998</t>
  </si>
  <si>
    <t>392716166074</t>
  </si>
  <si>
    <t>KHURSHED</t>
  </si>
  <si>
    <t>BAMBAND</t>
  </si>
  <si>
    <t>VPO BADA  BAS,POST BOONTOLI TEH. LAXMANGARN, ALWAR</t>
  </si>
  <si>
    <t>703011743772</t>
  </si>
  <si>
    <t>HURMAN</t>
  </si>
  <si>
    <t>VPO-NANGLI SHAD,POST-BEEJWAR, THE. MALAKHERA, DIST. ALWAR</t>
  </si>
  <si>
    <t>008101001006619</t>
  </si>
  <si>
    <t>637251353063</t>
  </si>
  <si>
    <t>JORU</t>
  </si>
  <si>
    <t>HIMMAT</t>
  </si>
  <si>
    <t>VPO CHAWANDI KALA, TIJARA, DISTRICT ALWAR</t>
  </si>
  <si>
    <t>61158580383</t>
  </si>
  <si>
    <t>595817196355</t>
  </si>
  <si>
    <t>AZIM</t>
  </si>
  <si>
    <t>JADIYAN</t>
  </si>
  <si>
    <t>VPO-RAYABKA,THE&amp;DIST. ALWAR</t>
  </si>
  <si>
    <t>2135101012768</t>
  </si>
  <si>
    <t>922196464386</t>
  </si>
  <si>
    <t>SULEMAN</t>
  </si>
  <si>
    <t>50243794606</t>
  </si>
  <si>
    <t>647946012509</t>
  </si>
  <si>
    <t>SAKEEL</t>
  </si>
  <si>
    <t>KAMRUDEEN</t>
  </si>
  <si>
    <t>VPO JHIWANA, TIJARA, DISTRICT ALWAR</t>
  </si>
  <si>
    <t>14562191001462</t>
  </si>
  <si>
    <t>441872595799</t>
  </si>
  <si>
    <t>MITTAN KHAN</t>
  </si>
  <si>
    <t>KAPURA</t>
  </si>
  <si>
    <t>VPO CHAWANDI KALAN, TIJARA, DISTRICT ALWAR</t>
  </si>
  <si>
    <t>MSB  55150623683</t>
  </si>
  <si>
    <t>276953336048</t>
  </si>
  <si>
    <t>VPO-CHOWKI, THE. RAMGARH, DIST.-ALWAR</t>
  </si>
  <si>
    <t>0840000100189908</t>
  </si>
  <si>
    <t>828715135053</t>
  </si>
  <si>
    <t>AASAM DEEN</t>
  </si>
  <si>
    <t>BUTTO KHAN</t>
  </si>
  <si>
    <t>VPO NIBHERA POST PATAN MEWAN,THE.KISHANGARH BAS, DISTRICT ALWAR</t>
  </si>
  <si>
    <t>STATIONARY SHOP</t>
  </si>
  <si>
    <t>34357576361</t>
  </si>
  <si>
    <t>428684394564</t>
  </si>
  <si>
    <t>IQBAL</t>
  </si>
  <si>
    <t>NASSAR</t>
  </si>
  <si>
    <t>VPO CHAVANDI KALAN, TEH. TIJARA, ALWAR</t>
  </si>
  <si>
    <t>55150622078</t>
  </si>
  <si>
    <t>673573359772</t>
  </si>
  <si>
    <t>ALLDIN</t>
  </si>
  <si>
    <t>VPO SHEETAL,POST BHARODA MEO TEH. LAXMANGARN, ALWAR</t>
  </si>
  <si>
    <t>61191886050</t>
  </si>
  <si>
    <t>812141728632</t>
  </si>
  <si>
    <t>ASIM KHAN</t>
  </si>
  <si>
    <t>VPO MUNGASKA, TEH.&amp; DIST. ALWAR</t>
  </si>
  <si>
    <t>FLOOR MILL</t>
  </si>
  <si>
    <t>5436101001309</t>
  </si>
  <si>
    <t>941230345140</t>
  </si>
  <si>
    <t>PAPPU KHAN</t>
  </si>
  <si>
    <t>TOTA KHAN</t>
  </si>
  <si>
    <t>BANIYA KA BAG, JAIPUR ROAD, ALWAR</t>
  </si>
  <si>
    <t>24430100007887</t>
  </si>
  <si>
    <t>285672634880</t>
  </si>
  <si>
    <t>INSAF KHAN</t>
  </si>
  <si>
    <t>NAWAB KHAN</t>
  </si>
  <si>
    <t>VPO-MAUJPUR, THE. LAXMANGARH, DIST. ALWAR</t>
  </si>
  <si>
    <t>3558000100103650</t>
  </si>
  <si>
    <t>261547431736</t>
  </si>
  <si>
    <t>VPO-NIWALI, THE. RAMGARH, DIST. ALWAR</t>
  </si>
  <si>
    <t>0840000100143429</t>
  </si>
  <si>
    <t>348820216976</t>
  </si>
  <si>
    <t>VPO CHIDWA, RAMGARH, DISTRICT ALWAR</t>
  </si>
  <si>
    <t>45100100002113</t>
  </si>
  <si>
    <t>430786861914</t>
  </si>
  <si>
    <t>NARESH KUMAR JAIN</t>
  </si>
  <si>
    <t>MANOHAR JAIN</t>
  </si>
  <si>
    <t>OPP. JAIN NIKETAN, CIVIL LINE, ALWAR</t>
  </si>
  <si>
    <t>JAIN</t>
  </si>
  <si>
    <t>701101010001545</t>
  </si>
  <si>
    <t>502790918870</t>
  </si>
  <si>
    <t>NARANGI</t>
  </si>
  <si>
    <t>VILL MANDU KA BAS,POST-SADOHLI, TEHSIL RAMGARH, DIST. ALWAR</t>
  </si>
  <si>
    <t>647511822420</t>
  </si>
  <si>
    <t>JUMME KHAN</t>
  </si>
  <si>
    <t>VPO NARKA, TEH. RAMGARH, ALWAR</t>
  </si>
  <si>
    <t>61213144222</t>
  </si>
  <si>
    <t>285188130720</t>
  </si>
  <si>
    <t>IRFAN KHAN</t>
  </si>
  <si>
    <t>SHER MOHAMMAD</t>
  </si>
  <si>
    <t>VPO KHARSANKI, LAXMANGARH, DISTRICT ALWAR</t>
  </si>
  <si>
    <t>61223772594</t>
  </si>
  <si>
    <t>303077072508</t>
  </si>
  <si>
    <t>SABBIR</t>
  </si>
  <si>
    <t>ROSHAN</t>
  </si>
  <si>
    <t>VPO ALAPUR JATT, TEH. TIJARA, ALWAR</t>
  </si>
  <si>
    <t>34590100010058</t>
  </si>
  <si>
    <t>387768613693</t>
  </si>
  <si>
    <t>TAHIR HUSAIN</t>
  </si>
  <si>
    <t>SHOUKAT ALI</t>
  </si>
  <si>
    <t>VPO-KAKRALI MEO,THE&amp;DIST. ALWAR</t>
  </si>
  <si>
    <t>KUTTI MACHINE</t>
  </si>
  <si>
    <t>50212139316</t>
  </si>
  <si>
    <t>500322296139</t>
  </si>
  <si>
    <t>FARUK</t>
  </si>
  <si>
    <t>3356945800</t>
  </si>
  <si>
    <t>495517721193</t>
  </si>
  <si>
    <t xml:space="preserve">ISRAIL </t>
  </si>
  <si>
    <t>RUSTAM KHAN</t>
  </si>
  <si>
    <t>VILL CHIDWAI,, TEHSIL RAMGARH, DIST. ALWAR</t>
  </si>
  <si>
    <t>51108760074</t>
  </si>
  <si>
    <t>521756398421</t>
  </si>
  <si>
    <t>BANNE KHAN</t>
  </si>
  <si>
    <t>VPO-SYALKI BAS,POST-MAUJPUR, THE. LAXMANTGARHDIST. ALWAR</t>
  </si>
  <si>
    <t>3558000100118770</t>
  </si>
  <si>
    <t>634727758741</t>
  </si>
  <si>
    <t>TAHIR</t>
  </si>
  <si>
    <t>JODHA</t>
  </si>
  <si>
    <t>VPO KHOH, TEH.RAMGARH, ALWAR</t>
  </si>
  <si>
    <t>TEA STALL</t>
  </si>
  <si>
    <t>437482254074</t>
  </si>
  <si>
    <t>RAFIK KHAN</t>
  </si>
  <si>
    <t>DINU</t>
  </si>
  <si>
    <t>SATERING WORK</t>
  </si>
  <si>
    <t>MSB   55150621971</t>
  </si>
  <si>
    <t>616334169063</t>
  </si>
  <si>
    <t>KHURSHEED KHAN</t>
  </si>
  <si>
    <t>CHAND KHAN</t>
  </si>
  <si>
    <t>VPO BILETA, RAINI, DISTRICT ALWAR</t>
  </si>
  <si>
    <t>43900100009497</t>
  </si>
  <si>
    <t>437100992306</t>
  </si>
  <si>
    <t>Immamudeen Ahamad</t>
  </si>
  <si>
    <t>Khatik Mohalla, Lakshman Garh, Dist-Alwar</t>
  </si>
  <si>
    <t>Stamp Vikreta</t>
  </si>
  <si>
    <t>18.3.15</t>
  </si>
  <si>
    <t>31.3.15</t>
  </si>
  <si>
    <t>51075196268</t>
  </si>
  <si>
    <t>364204395378</t>
  </si>
  <si>
    <t>Rafeeq Khan</t>
  </si>
  <si>
    <t>Khirati Khan</t>
  </si>
  <si>
    <t>Vill. Post Bahadurpur, Dist-Alwar</t>
  </si>
  <si>
    <t>1208000100095360</t>
  </si>
  <si>
    <t>978928051145</t>
  </si>
  <si>
    <t>Irsad</t>
  </si>
  <si>
    <t>Hussain Khan</t>
  </si>
  <si>
    <t>Vill. Kutiyapur, Tehsil-Kishangarh Das, Dist-Alwar</t>
  </si>
  <si>
    <t>Bhed Palan</t>
  </si>
  <si>
    <t>1208000100135890</t>
  </si>
  <si>
    <t>269455461926</t>
  </si>
  <si>
    <t>Shahbadin</t>
  </si>
  <si>
    <t>Mehtu</t>
  </si>
  <si>
    <t>Vill. Bujaka Tehsil Ramgarh, Dist-Alwar</t>
  </si>
  <si>
    <t>Parchuni Shop</t>
  </si>
  <si>
    <t>1208000100050200</t>
  </si>
  <si>
    <t>872502534824</t>
  </si>
  <si>
    <t>Bhag Chand</t>
  </si>
  <si>
    <t>Dharmi</t>
  </si>
  <si>
    <t>Vill. Bandura, tehsil- Lakshmangarh, Dist-Alwar</t>
  </si>
  <si>
    <t>Bhes Palan</t>
  </si>
  <si>
    <t>61244168246</t>
  </si>
  <si>
    <t>716633600005</t>
  </si>
  <si>
    <t>Asgar Ali</t>
  </si>
  <si>
    <t xml:space="preserve">Imrat </t>
  </si>
  <si>
    <t>Vill. Loharwadi, Tehsil-Ramgarh, Dist-Alwar</t>
  </si>
  <si>
    <t>665010110013684</t>
  </si>
  <si>
    <t>900232995677</t>
  </si>
  <si>
    <t>Habib Khan</t>
  </si>
  <si>
    <t>Samaideen</t>
  </si>
  <si>
    <t>Vill-Dholpuri, Tehsil &amp; Dist-Alwar</t>
  </si>
  <si>
    <t>Furniture</t>
  </si>
  <si>
    <t>39070100002295</t>
  </si>
  <si>
    <t>331852434628</t>
  </si>
  <si>
    <t xml:space="preserve">Magru </t>
  </si>
  <si>
    <t>Juhur Khan</t>
  </si>
  <si>
    <t>Vill-Nunapur, Tehsil-Lakshman Garh, Dist-Alwar</t>
  </si>
  <si>
    <t>Service Station</t>
  </si>
  <si>
    <t>20196256471</t>
  </si>
  <si>
    <t>437540854183</t>
  </si>
  <si>
    <t>Jumme Khan</t>
  </si>
  <si>
    <t>Vill. Choroti, Pahad, Tehsil-Ramgarh, Dist-Alwar</t>
  </si>
  <si>
    <t>Bhes  Palan</t>
  </si>
  <si>
    <t>0013000400598585</t>
  </si>
  <si>
    <t>937723664591</t>
  </si>
  <si>
    <t xml:space="preserve">REHMUDEEN </t>
  </si>
  <si>
    <t>BUDH SINGH</t>
  </si>
  <si>
    <t>MAHUAKHURD MALAKHERA ALWAR</t>
  </si>
  <si>
    <t>RURAL</t>
  </si>
  <si>
    <t>DAIRY FARMING</t>
  </si>
  <si>
    <t>28.2.15</t>
  </si>
  <si>
    <t>26.3.15</t>
  </si>
  <si>
    <t>20502202055</t>
  </si>
  <si>
    <t>437500195943</t>
  </si>
  <si>
    <t>SIRAJUDEEN</t>
  </si>
  <si>
    <t>ISRAIL KHAN</t>
  </si>
  <si>
    <t>CHANDOLI ALWAR</t>
  </si>
  <si>
    <t>1439000100058870</t>
  </si>
  <si>
    <t>822713211021</t>
  </si>
  <si>
    <t>KALLU</t>
  </si>
  <si>
    <t>SAMELA</t>
  </si>
  <si>
    <t>1439000100060650</t>
  </si>
  <si>
    <t>320135289724</t>
  </si>
  <si>
    <t>KHOOB RAJ NEERAJ</t>
  </si>
  <si>
    <t>NARAYAN LAL</t>
  </si>
  <si>
    <t>VILL. PALI, POST KHUTETA, RAMGARH ALWAR</t>
  </si>
  <si>
    <t>Boudh</t>
  </si>
  <si>
    <t>61217619748</t>
  </si>
  <si>
    <t>407196763145</t>
  </si>
  <si>
    <t>Imtiyaz Mohammad Khan</t>
  </si>
  <si>
    <t>Noor Mohammad Khan</t>
  </si>
  <si>
    <t>Village- Jamalpura, Post- Sorai, Th.- Lakshmangarh, Alwar</t>
  </si>
  <si>
    <t>Alwar Institute of Engineering &amp; Tech., Alwar</t>
  </si>
  <si>
    <t>B.Tech.</t>
  </si>
  <si>
    <t>iv year</t>
  </si>
  <si>
    <t>29.8.14</t>
  </si>
  <si>
    <t>13.11.14</t>
  </si>
  <si>
    <t>iii</t>
  </si>
  <si>
    <t>Abul Husen</t>
  </si>
  <si>
    <t>Ahamad Khan</t>
  </si>
  <si>
    <t>Village-Majra Pipli, Th.- Tijara, Alwar</t>
  </si>
  <si>
    <t>Athina College of Nursing, Bhiwari, Alwar</t>
  </si>
  <si>
    <t>B.Sc.Nursing</t>
  </si>
  <si>
    <t>iii year</t>
  </si>
  <si>
    <t>ii</t>
  </si>
  <si>
    <t xml:space="preserve">B.Tech </t>
  </si>
  <si>
    <t>iv years</t>
  </si>
  <si>
    <t>11.3.13</t>
  </si>
  <si>
    <t>10.12.14</t>
  </si>
  <si>
    <t>iv</t>
  </si>
  <si>
    <t>Mustak Khan</t>
  </si>
  <si>
    <t>Fajru Khan</t>
  </si>
  <si>
    <t>Vill.- Sahajpur, Post- Nangli Megha, Ramgarh, Alwar</t>
  </si>
  <si>
    <t>Institute of Engineering &amp; Technology College, MIA, Alwar</t>
  </si>
  <si>
    <t>Rajasthan Technical University, Kota</t>
  </si>
  <si>
    <t>B.Tech</t>
  </si>
  <si>
    <t>28.5.13</t>
  </si>
  <si>
    <t>Gurmeet Singh</t>
  </si>
  <si>
    <t>Vill.- Lalvandi, Bari, Post- Milakpur, Th.- Ramgarh, Alwar</t>
  </si>
  <si>
    <t>Government Enineering Univeercity, Kota</t>
  </si>
  <si>
    <t>RTU Rajasthan</t>
  </si>
  <si>
    <t>30.9.13</t>
  </si>
  <si>
    <t>Irphan</t>
  </si>
  <si>
    <t>Deenu</t>
  </si>
  <si>
    <t>Gram Post Kakrali Mev, Distt &amp; The.- Alwar</t>
  </si>
  <si>
    <t>Modern Institute of Technology &amp; Research Center, Chikani, Alwar</t>
  </si>
  <si>
    <t>17.12.14</t>
  </si>
  <si>
    <t>Rahul Khan</t>
  </si>
  <si>
    <t>Rahis Khan</t>
  </si>
  <si>
    <t>Gram Salapursemlakhurd, Tehsil Laxmangarh, distt-Alwar</t>
  </si>
  <si>
    <t>Sunrise University, Bagad  Rajput, Alwar</t>
  </si>
  <si>
    <t>Simran Jeet singh</t>
  </si>
  <si>
    <t>Manjeet Singh</t>
  </si>
  <si>
    <t>Multan Nagar Near Penti Coastal School Daudpur Alwar-301001</t>
  </si>
  <si>
    <t>Insitute of Engineering &amp; Tech. College, MIA, Alwar</t>
  </si>
  <si>
    <t>RTU, Kota</t>
  </si>
  <si>
    <t>23.12.14</t>
  </si>
  <si>
    <t>7.1.15</t>
  </si>
  <si>
    <t>I</t>
  </si>
  <si>
    <t>2135101011816</t>
  </si>
  <si>
    <t>491123466456</t>
  </si>
  <si>
    <t>Ankur Jain</t>
  </si>
  <si>
    <t>Ravindra Jain</t>
  </si>
  <si>
    <t>Dehli Darwaja Bahar Kotiya Padi, Alwar</t>
  </si>
  <si>
    <t>Sunrise University, Bagad Rajput, Alwar</t>
  </si>
  <si>
    <t>Polytechnic</t>
  </si>
  <si>
    <t>2 year</t>
  </si>
  <si>
    <t>870110018231</t>
  </si>
  <si>
    <t>214059895715</t>
  </si>
  <si>
    <t>Ajrudeen</t>
  </si>
  <si>
    <t>Ali Khan</t>
  </si>
  <si>
    <t>Kalyanpura Malakheda Distt-Alwar</t>
  </si>
  <si>
    <t>Modern Institute of Engineering &amp; Tech. Research Center College Alwar</t>
  </si>
  <si>
    <t>33266014552</t>
  </si>
  <si>
    <t>814058973472</t>
  </si>
  <si>
    <t>Jaul Haq</t>
  </si>
  <si>
    <t>Rujdar</t>
  </si>
  <si>
    <t>Vill Bane Singh Ka Bas, Post Chandoli, Tehsil &amp; Dist. Alwar</t>
  </si>
  <si>
    <t>University College of Engineering, Kota</t>
  </si>
  <si>
    <t>61233314804</t>
  </si>
  <si>
    <t>408327491179</t>
  </si>
  <si>
    <t>Israk Khan</t>
  </si>
  <si>
    <t>Kammu Khan</t>
  </si>
  <si>
    <t>Vill Vijaypur, Post Chandoli, Tehsil &amp; Dist- Alwar</t>
  </si>
  <si>
    <t>MBM Engineering College, Jodhpur</t>
  </si>
  <si>
    <t>33505892414</t>
  </si>
  <si>
    <t>664530417090</t>
  </si>
  <si>
    <t>Samay Deen</t>
  </si>
  <si>
    <t>Vill Lalpuri, Post Birsangpur, Tehsil-KGBAS, Dist Alwar</t>
  </si>
  <si>
    <t>Institute of Engineering &amp; Tech. Alwar</t>
  </si>
  <si>
    <t>MCA</t>
  </si>
  <si>
    <t>3 year</t>
  </si>
  <si>
    <t>32549769305</t>
  </si>
  <si>
    <t>509598902068</t>
  </si>
  <si>
    <t>Raman Preet singh</t>
  </si>
  <si>
    <t>Upkar Singh</t>
  </si>
  <si>
    <t>Gurunanak Colony, Ramgarh Alwar</t>
  </si>
  <si>
    <t>Amity University, Jaipur</t>
  </si>
  <si>
    <t>MBA</t>
  </si>
  <si>
    <t>II YEAR</t>
  </si>
  <si>
    <t>9.1.15</t>
  </si>
  <si>
    <t>27.2.15</t>
  </si>
  <si>
    <t>31414485430</t>
  </si>
  <si>
    <t>364894329111</t>
  </si>
  <si>
    <t>Rasid Khan</t>
  </si>
  <si>
    <t>Iliyas Khan</t>
  </si>
  <si>
    <t>Vill. Khoh, Tehsil-Ramgarh, Dist-Alwar</t>
  </si>
  <si>
    <t>B.K.B.I.T., Pilani</t>
  </si>
  <si>
    <t>33330385263</t>
  </si>
  <si>
    <t>414484778617</t>
  </si>
  <si>
    <t>Shabbir Ahamad</t>
  </si>
  <si>
    <t>Manshi din</t>
  </si>
  <si>
    <t>Vil., Post-Chidwa, tehsil-Ramgarh, Alwar</t>
  </si>
  <si>
    <t>Samvardhana College of Nursing, Mator (Khairthal) Alwar</t>
  </si>
  <si>
    <t>RUHS, Jaipur</t>
  </si>
  <si>
    <t>B.Sc. Nursing</t>
  </si>
  <si>
    <t>23.2.15</t>
  </si>
  <si>
    <t>51106251322</t>
  </si>
  <si>
    <t>680885840001</t>
  </si>
  <si>
    <t>Saajid</t>
  </si>
  <si>
    <t>Rahmuddin</t>
  </si>
  <si>
    <t>Village, Nimli, Teh.-Tijara, Alwar</t>
  </si>
  <si>
    <t>Samvardhana College of Nursing, Mator (Khairthal, Alwar)</t>
  </si>
  <si>
    <t>B.Sc Nursing</t>
  </si>
  <si>
    <t>28.1.15</t>
  </si>
  <si>
    <t>MSB  55150622895</t>
  </si>
  <si>
    <t>752151789644</t>
  </si>
  <si>
    <t>Parvej Khan</t>
  </si>
  <si>
    <t>Vahid Khan</t>
  </si>
  <si>
    <t>Ram Pathredi, Tehsil Tijara, Dist- Alwar</t>
  </si>
  <si>
    <t>Pinkcity Engineering College &amp; Research Center, Jaipur</t>
  </si>
  <si>
    <t>12.2.15</t>
  </si>
  <si>
    <t>61199109777</t>
  </si>
  <si>
    <t>611255122276</t>
  </si>
  <si>
    <t>Anfas Khan</t>
  </si>
  <si>
    <t>Sapat Khan</t>
  </si>
  <si>
    <t>Bandu Ka Baran, Sahjheli The. Ramgarh, Alwar</t>
  </si>
  <si>
    <t>Samvardhana College of Nursing Mator (Khairthal, Alwar)</t>
  </si>
  <si>
    <t>32609390286</t>
  </si>
  <si>
    <t>929231887427</t>
  </si>
  <si>
    <t>Sakir  Khan</t>
  </si>
  <si>
    <t>Ruddar</t>
  </si>
  <si>
    <t>Vill. Chandoli, Tehsil &amp; Dist Alwar</t>
  </si>
  <si>
    <t>National Institute of Technology, Kurukshetra</t>
  </si>
  <si>
    <t>Khurukshetra University</t>
  </si>
  <si>
    <t>11.2.15</t>
  </si>
  <si>
    <t>11.3.15</t>
  </si>
  <si>
    <t>61115310500</t>
  </si>
  <si>
    <t>659337530317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</si>
  <si>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</si>
  <si>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</si>
  <si>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Nil</t>
  </si>
  <si>
    <t>jktLFkku vYila[;d foRr ,oa fodkl lgdkjh fuxe fyfeVsM+</t>
  </si>
  <si>
    <t xml:space="preserve">ykHkkfFka;ksa dh oxZ okbZt lwph </t>
  </si>
  <si>
    <t>_.k olwyh fdLrksa dk fooj.k ¼fnukad ½</t>
  </si>
  <si>
    <t>o"kZ 2002&amp;03 ls 2004&amp;05 rd</t>
  </si>
  <si>
    <t>Ø-la-</t>
  </si>
  <si>
    <t>ykHkkFkhZ dk uke</t>
  </si>
  <si>
    <t>ykHkkFkhZ dk LFkkbZ irk o ftyk</t>
  </si>
  <si>
    <t>;kstuk dk uke</t>
  </si>
  <si>
    <t>ekftZu euh</t>
  </si>
  <si>
    <t>;ksx ¼4$5½</t>
  </si>
  <si>
    <t>fd'rksa dh la[;k</t>
  </si>
  <si>
    <t xml:space="preserve">C;kt dh jkf'k </t>
  </si>
  <si>
    <t xml:space="preserve"> fd'r dh jkf'k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</si>
  <si>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</si>
  <si>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</si>
  <si>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</si>
  <si>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</si>
  <si>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dqy izkIr jkf'k</t>
  </si>
  <si>
    <t>olwyh dh fd'rksa dk fooj.k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</si>
  <si>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</si>
  <si>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</si>
  <si>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</si>
  <si>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</si>
  <si>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</si>
  <si>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</si>
  <si>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</si>
  <si>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</si>
  <si>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</si>
  <si>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</si>
  <si>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</si>
  <si>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</si>
  <si>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</si>
  <si>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</si>
  <si>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</si>
  <si>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</si>
  <si>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</si>
  <si>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</si>
  <si>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</si>
  <si>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</si>
  <si>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Category</t>
  </si>
  <si>
    <t>;ksx</t>
  </si>
  <si>
    <t>eqy</t>
  </si>
  <si>
    <t>C;kt</t>
  </si>
  <si>
    <t>ns; fnukad</t>
  </si>
  <si>
    <t>izkfIr fnuka-</t>
  </si>
  <si>
    <t>ewy</t>
  </si>
  <si>
    <t>ewy-</t>
  </si>
  <si>
    <t>Amount</t>
  </si>
  <si>
    <t>Agriculture</t>
  </si>
  <si>
    <t>S.Industries</t>
  </si>
  <si>
    <t>Handicraft</t>
  </si>
  <si>
    <t>Technical</t>
  </si>
  <si>
    <t>Transport</t>
  </si>
  <si>
    <t>Education</t>
  </si>
  <si>
    <t>vyoj ¼2010&amp;11½</t>
  </si>
  <si>
    <t>Jh vCnqy@ tqEes [kkW</t>
  </si>
  <si>
    <t>xzke dqfV;kiqj rg- fd'kux&lt;+ ckl] ftyk vyoj</t>
  </si>
  <si>
    <t>Ms;jh ¼HkSal½</t>
  </si>
  <si>
    <t>2104-06/  03-05-2010</t>
  </si>
  <si>
    <t>21-07-2010</t>
  </si>
  <si>
    <t>Jh vHk;nhu@ mEesn [kkWa</t>
  </si>
  <si>
    <t>xzke dqfr;kiqj rg- fd'kux&lt;+ ckl] ftyk vyoj</t>
  </si>
  <si>
    <t>2105-06/  03-05-2010</t>
  </si>
  <si>
    <t>Jh lkgqu [kkWa@ :tnkj [kkWa</t>
  </si>
  <si>
    <t>xzke 'ks[kiqj rg- fd'kux&lt;+] ftyk vyoj</t>
  </si>
  <si>
    <t>eqxhZ QkeZ</t>
  </si>
  <si>
    <t>941287/10-12-2010     941296/19-02-2010       328550/14-06-2010</t>
  </si>
  <si>
    <t xml:space="preserve">Jherh d'ehjh@ lqCnh </t>
  </si>
  <si>
    <t>xzke dtkdiqj] ftyk vyoj</t>
  </si>
  <si>
    <t>328552-3/  23-06-2010</t>
  </si>
  <si>
    <t>23-09-2010</t>
  </si>
  <si>
    <t>Jherh tqcsnk@ gehn [kkWa</t>
  </si>
  <si>
    <t>xzke pkUnksyh] ftyk vyoj</t>
  </si>
  <si>
    <t>328551&amp;53/ 23-06-2010</t>
  </si>
  <si>
    <t>Jh lyse [kkW@ lqesj [kkWa</t>
  </si>
  <si>
    <t>xzke ukdpiqj] rg- jkex&lt;+] ftyk vyoj</t>
  </si>
  <si>
    <t>329589-90/   16-07-2010</t>
  </si>
  <si>
    <t>16-10-2010</t>
  </si>
  <si>
    <t>Jh [kq'khZn@ diwjk [kkWa</t>
  </si>
  <si>
    <t>xzke dksVk [kqnZ rg- jkex&lt;+] ftyk vyoj</t>
  </si>
  <si>
    <t>000019-20/   30-07-2010</t>
  </si>
  <si>
    <t>30-10-2010</t>
  </si>
  <si>
    <t>Jh tkfdj gqlSu@ gt:íhu [kkWa</t>
  </si>
  <si>
    <t xml:space="preserve">xzke dksVkdayk rg- jkex&lt;+] ftyk vyoj </t>
  </si>
  <si>
    <t>fdjk.kk nqdku</t>
  </si>
  <si>
    <t>334371-72/  12-11-2010</t>
  </si>
  <si>
    <t>Jh gk:u@ lqesj [kkaW</t>
  </si>
  <si>
    <t>xzke dY;k.kiqjk] rg- o ftyk vyoj</t>
  </si>
  <si>
    <t>334373-43/   12-11-2010</t>
  </si>
  <si>
    <t>Jh 'ksg:u [kkWa@ eso [kkaW</t>
  </si>
  <si>
    <t>xzke yikyk] rg- jktx&lt;+] ftyk vyoj</t>
  </si>
  <si>
    <t>VsUV gkÅl</t>
  </si>
  <si>
    <t>334375-76/  12-11-2010</t>
  </si>
  <si>
    <t>Jh vklqnhu [kkWa@ pUnz [kkWa</t>
  </si>
  <si>
    <t>514459/    30-12-2010   431664/   07-01-2011</t>
  </si>
  <si>
    <t>30-03-2011</t>
  </si>
  <si>
    <t xml:space="preserve">2003&amp;04 ds nkSjku forfjr _.k dk fooj.k 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</si>
  <si>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</si>
  <si>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</si>
  <si>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ykHkkFkhZ dk fgLlk</t>
  </si>
  <si>
    <t>_.k vof/k</t>
  </si>
  <si>
    <t>ns; C;kt</t>
  </si>
  <si>
    <t>fd'r dh la[;k</t>
  </si>
  <si>
    <t>ns; fd'rksa dh la[;k   ¼01-10-09½</t>
  </si>
  <si>
    <t>vc rc cdk;k C;kt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</si>
  <si>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</si>
  <si>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 xml:space="preserve">31-03-05 rd cdk;k jkf'k </t>
  </si>
  <si>
    <t>ns; fnuka-</t>
  </si>
  <si>
    <t>eqy-</t>
  </si>
  <si>
    <t>vyoj ¼2003&amp;04½</t>
  </si>
  <si>
    <t>Jh djhe@Jh Hkwi flag</t>
  </si>
  <si>
    <t>tujy LVksj</t>
  </si>
  <si>
    <t>608598          (02-01-2004)</t>
  </si>
  <si>
    <t>Apr.04</t>
  </si>
  <si>
    <t>25-11-05</t>
  </si>
  <si>
    <t>08-02-06</t>
  </si>
  <si>
    <t>08-2-06</t>
  </si>
  <si>
    <t>16-02-2010</t>
  </si>
  <si>
    <t>Jh vyh eksgEen@Jh lqCnh</t>
  </si>
  <si>
    <t>716790          (18-12-2003)</t>
  </si>
  <si>
    <t>Mar.04</t>
  </si>
  <si>
    <t>24/05/04</t>
  </si>
  <si>
    <t>22-02-07</t>
  </si>
  <si>
    <t>13-07-07</t>
  </si>
  <si>
    <t>17-11-09</t>
  </si>
  <si>
    <t>Jh mleku@Jh lEeu</t>
  </si>
  <si>
    <t>688596          (03-01-2004)</t>
  </si>
  <si>
    <t>Jh Hkoj vyh@Jh yky eksgEen</t>
  </si>
  <si>
    <t>230194          (08-01-2004)</t>
  </si>
  <si>
    <t>Jh 'ksj eksgEen@Jh lqUnj</t>
  </si>
  <si>
    <t>716792          (18-12-2003)</t>
  </si>
  <si>
    <t>Jh dkyw@Jh Vq.Myk [kkWa</t>
  </si>
  <si>
    <t>HkSl Ms;jh</t>
  </si>
  <si>
    <t>230192          (12-01-2004)</t>
  </si>
  <si>
    <t xml:space="preserve">Jherh 'kghnu@Jh lelqíhu </t>
  </si>
  <si>
    <t>230183          (06-01-2004)</t>
  </si>
  <si>
    <t>Jh rS;c @Jh fdykyh</t>
  </si>
  <si>
    <t xml:space="preserve">xzke pknwdh vyoj </t>
  </si>
  <si>
    <t>230188          (06-01-2004)</t>
  </si>
  <si>
    <t>11-05-06</t>
  </si>
  <si>
    <t>Jh eksgEen guhQ@Jh lqYrku</t>
  </si>
  <si>
    <t>230191          (02-01-2004)</t>
  </si>
  <si>
    <t>Jh 'ksj [kkW@Jh jkscM</t>
  </si>
  <si>
    <t>774295          (10-12-2003)</t>
  </si>
  <si>
    <t>Jh :n~nkj @Jh lyse</t>
  </si>
  <si>
    <t>774293          (10-12-2003)</t>
  </si>
  <si>
    <t>Jherh cUru@Jh uUgsa [kkWa</t>
  </si>
  <si>
    <t>230184          (06-01-2004)</t>
  </si>
  <si>
    <t xml:space="preserve"> </t>
  </si>
  <si>
    <t>Jherh egjh nsoh@Jh xCth [kkWa</t>
  </si>
  <si>
    <t>230185          (06-01-2004)</t>
  </si>
  <si>
    <t>Jh ul: @Jh [kSjkrh</t>
  </si>
  <si>
    <t>xzke pkejksnk] iks- fHk.Mqlh] rg- fd'kux&lt;+] ftyk vyoj</t>
  </si>
  <si>
    <t>230195          (12-01-2004)</t>
  </si>
  <si>
    <t>27-01-09</t>
  </si>
  <si>
    <t>Jh izse flag@Jh Qkstk flag</t>
  </si>
  <si>
    <t>xzke ewf.M;k [ksM+k] iks- fpdkuh] i-la- fd'kux&lt;+] vyoj</t>
  </si>
  <si>
    <t>lkbZdy</t>
  </si>
  <si>
    <t>744291-92          (10-12-2003)</t>
  </si>
  <si>
    <t>21-09-05</t>
  </si>
  <si>
    <t>15-11-06</t>
  </si>
  <si>
    <t>16-10-07</t>
  </si>
  <si>
    <t>24-07-08</t>
  </si>
  <si>
    <t>18-11-08</t>
  </si>
  <si>
    <t>Jh exu@Jh Nxu [kkWa</t>
  </si>
  <si>
    <t>716784          (16-12-2003)</t>
  </si>
  <si>
    <t>24-04-09</t>
  </si>
  <si>
    <t>Jh 'kfjQ eksgEen@Jh vCnqy vtht</t>
  </si>
  <si>
    <t>230190          (06-01-2004)</t>
  </si>
  <si>
    <t>Jh ljlqíhu @gkde íhu</t>
  </si>
  <si>
    <t>608597          (02-01-2004)</t>
  </si>
  <si>
    <t>Jh eksgEen guhQ@Jh bZ'ku</t>
  </si>
  <si>
    <t>716787          (16-12-2003)</t>
  </si>
  <si>
    <t>Jh uwj eksgEen@Jh mn;eku</t>
  </si>
  <si>
    <t>Bsyh dk ckl] lkgMksyh] vyoj</t>
  </si>
  <si>
    <t>716788          (18-12-2003)</t>
  </si>
  <si>
    <t>Jh rS;c @ Jh vCnqy jfge</t>
  </si>
  <si>
    <t>608599          (02-01-2004)</t>
  </si>
  <si>
    <t xml:space="preserve">Jherh ve:nh@Jh v;~;wc </t>
  </si>
  <si>
    <t>xzk- iwUnjkdk] iks- ekgksUn] rg- fd'kux&lt;+] vyoj</t>
  </si>
  <si>
    <t>efugkjh</t>
  </si>
  <si>
    <t>639010          (03-01-2004)</t>
  </si>
  <si>
    <t>Jh rS;c @Jh :"kre</t>
  </si>
  <si>
    <t>pk; dh nqdku</t>
  </si>
  <si>
    <t>230181          (12-01-2004)</t>
  </si>
  <si>
    <r>
      <t>24</t>
    </r>
    <r>
      <rPr>
        <b/>
        <sz val="14"/>
        <rFont val="Times New Roman"/>
        <family val="1"/>
      </rPr>
      <t>*</t>
    </r>
  </si>
  <si>
    <t>Jh ljthr@Jh bZLekbZy</t>
  </si>
  <si>
    <t>230196          (12-01-2004)</t>
  </si>
  <si>
    <t>Jh bykbZ eksgEen@Jh lqyseku</t>
  </si>
  <si>
    <t>230187          (06-01-2004)     521166/ 16-06-04</t>
  </si>
  <si>
    <t>230187          (06-01-2004)</t>
  </si>
  <si>
    <t>_.k olwyh fdLrksa dk fooj.k ¼fnukad 31-03-2009½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</si>
  <si>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</si>
  <si>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C;kt dh jkf'k</t>
  </si>
  <si>
    <t>ns; fd'rksa dh la[;k   ¼01&amp;10&amp;2010½</t>
  </si>
  <si>
    <r>
      <t>01&amp;10&amp;2010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</si>
  <si>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_.k olwyh fdLrksa dk fooj.k ¼fnukad 12-04-2005½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</si>
  <si>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</si>
  <si>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</si>
  <si>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vyoj ¼2005&amp;06½</t>
  </si>
  <si>
    <t>Jh b'kik[k@ Jh lj;w [kkWau</t>
  </si>
  <si>
    <t>xzk- eksjM+k] iks- egok] rg- vyoj</t>
  </si>
  <si>
    <t>tujy 'kkWai</t>
  </si>
  <si>
    <t xml:space="preserve">519435/         31-01-04 521158, 521159/          14-06-04 </t>
  </si>
  <si>
    <t>14-09-04</t>
  </si>
  <si>
    <t>24-05-04</t>
  </si>
  <si>
    <t>Jherh  ,seuk iRuh@ Qt: [kkWa</t>
  </si>
  <si>
    <t>xzk- eqf.M;k [ksMk] ftyk vyoj</t>
  </si>
  <si>
    <t>735515/       7-01-05 58106, 58108/       23-04-05</t>
  </si>
  <si>
    <t>07-03-05</t>
  </si>
  <si>
    <t>Jh lEeh [kkWa@ Jh vter [kkWa]</t>
  </si>
  <si>
    <t>rg- jkex&lt;+] vyoj</t>
  </si>
  <si>
    <t>41421/        18-01-05 58107, 58108/           23-04-05</t>
  </si>
  <si>
    <t>18-03-05</t>
  </si>
  <si>
    <t>Jh fljktqíhu@ jktxy</t>
  </si>
  <si>
    <t>587409, 587410           29-07-05 587408/          29-07-05</t>
  </si>
  <si>
    <t>29-10-05</t>
  </si>
  <si>
    <t>Jh fy;kdr vyh @ Jh egrkc [kkWa</t>
  </si>
  <si>
    <t>cMksnk eso] vyoj</t>
  </si>
  <si>
    <t>736272, 736273/           08-06-05</t>
  </si>
  <si>
    <t>08-09-05</t>
  </si>
  <si>
    <t>04-08-09</t>
  </si>
  <si>
    <t>Jh de:íhu@ NksVs [kkWa</t>
  </si>
  <si>
    <t>vkVk pDdh</t>
  </si>
  <si>
    <t>587416, 587415/          29-07-05</t>
  </si>
  <si>
    <t>Jh gk:u [kkWa@ Jh lqHkku</t>
  </si>
  <si>
    <t>58135, 58134/            06-07-05</t>
  </si>
  <si>
    <t>06-09-05</t>
  </si>
  <si>
    <t>Jh bLekbZy@ Jh cq)k [kkWa</t>
  </si>
  <si>
    <t>vkWaVks fjis;j</t>
  </si>
  <si>
    <t>58126, 58127/            29-06-05</t>
  </si>
  <si>
    <t>29-09-05</t>
  </si>
  <si>
    <t>Jh eksgEen lQky@ Jh nhu eksgEen</t>
  </si>
  <si>
    <t>vkWVks fjis;j</t>
  </si>
  <si>
    <t>736270, 736271/           08-06-05</t>
  </si>
  <si>
    <t>Jh vkWlw [kkWa@ Jh lqYrku [kkWa</t>
  </si>
  <si>
    <t>xzke lkgMksayh] vyoj</t>
  </si>
  <si>
    <t>fdjk.kk tu- 'kkWi</t>
  </si>
  <si>
    <t>736292, 736291/             21-06-05</t>
  </si>
  <si>
    <t>Jh 'kg:u @ Jh 'ksj [kkWa</t>
  </si>
  <si>
    <t>xzk- dtkdiqj] iks- cgknjiqj] vyoj</t>
  </si>
  <si>
    <t>fdjk.kk tu- 'kkWai</t>
  </si>
  <si>
    <t>58140, 58139/             14-07-05</t>
  </si>
  <si>
    <t>14-10-05</t>
  </si>
  <si>
    <t>Jh mLeku@ Jh jgeku</t>
  </si>
  <si>
    <t>587412, 587411/            29-07-05</t>
  </si>
  <si>
    <t>Jh diwj@ Jh Qt: [kkWa</t>
  </si>
  <si>
    <t>Qy lCth nqdku</t>
  </si>
  <si>
    <t>736275/            08-06-05</t>
  </si>
  <si>
    <t>Jh te'ksn@ gqlSu [kkWa</t>
  </si>
  <si>
    <t>xzk- dqfV;kiqj] iks- ewlk[ksM+k] rg- fd'kux&lt;+] vyoj</t>
  </si>
  <si>
    <t>jsMhesM xkjesUV</t>
  </si>
  <si>
    <t>587414, 587413/            29-07-05</t>
  </si>
  <si>
    <t>Jherh csuthj iRuh@ 'ksj [kkWa</t>
  </si>
  <si>
    <t>cqd ckbfUMax</t>
  </si>
  <si>
    <t>58133, 58132/             06-07-05</t>
  </si>
  <si>
    <t>06-10-05</t>
  </si>
  <si>
    <t>Jh nhu eksgEen@ Jh dey [kkWa</t>
  </si>
  <si>
    <t>587418, 587419, 587417/             29-07-05</t>
  </si>
  <si>
    <t>Jh vktkn@ Jh Qt: [kkWa</t>
  </si>
  <si>
    <t>587421, 587422, 587420/           29-07-05</t>
  </si>
  <si>
    <t>Jh 'kgtkn [kkWa @ Jh eXxw [kkWa</t>
  </si>
  <si>
    <t>587424, 587426, 587423/              29-07-05</t>
  </si>
  <si>
    <t>Jh fj;klr@ Jh tqEek [kkWa</t>
  </si>
  <si>
    <t>fdjk.kk LVksj</t>
  </si>
  <si>
    <t>58142, 58141/         14-07-05</t>
  </si>
  <si>
    <t>Jh  ;wuwl [kkWa@ vl: [kkWa</t>
  </si>
  <si>
    <t>xzk- rg- jkex&lt;++] ftyk vyoj</t>
  </si>
  <si>
    <t>diM+k O;olk;</t>
  </si>
  <si>
    <t>58177-78/        07-02-06</t>
  </si>
  <si>
    <t>07-05-06</t>
  </si>
  <si>
    <t>Jh lEeh [kkWa @ lqyseku [kkWa</t>
  </si>
  <si>
    <t>xzk- gjlkuk] rg- y{e.kx&lt;+] vyoj</t>
  </si>
  <si>
    <t>58175-76/          07-02-06</t>
  </si>
  <si>
    <t>Jh  [kqj'ksn vyh@ esgrkc [kkWa</t>
  </si>
  <si>
    <t>xzk- cMkSnk eso] rg- y{e.kx&lt;++] vyoj</t>
  </si>
  <si>
    <t>batu ikVZl</t>
  </si>
  <si>
    <t>58173-74/         07-02-06</t>
  </si>
  <si>
    <t xml:space="preserve">Jh nyohj flag @ Hktu flag </t>
  </si>
  <si>
    <t>xzk- vykgiqj iks- vdcjiqj] vyoj</t>
  </si>
  <si>
    <t>58170-71-72/ 7-02-06</t>
  </si>
  <si>
    <t>Jh gt: [kkWa@ pkWan [kkWa</t>
  </si>
  <si>
    <t>xzk- lkeksyk] rg- vyoj</t>
  </si>
  <si>
    <t>vkVks ikVZl</t>
  </si>
  <si>
    <t>492515-16/       15-02-06</t>
  </si>
  <si>
    <t>15-05-06</t>
  </si>
  <si>
    <t>Jh tkfdj gqlSu@ eksjey [kkWa</t>
  </si>
  <si>
    <t>flykbZ dk;Z</t>
  </si>
  <si>
    <t>492517-18-19/ 15-02-06</t>
  </si>
  <si>
    <t>Jherh jlehuk@ Qrsg ekSgEen</t>
  </si>
  <si>
    <t>xzk- ukaxyBIik ] rg- jkex&lt;+] vyoj</t>
  </si>
  <si>
    <t>492520-21/       15-02-06</t>
  </si>
  <si>
    <t xml:space="preserve">Jherh eathr dkSj@ cyfoUnz flag </t>
  </si>
  <si>
    <t>4d&amp; 320] f'kokth ikdZ] vyoj</t>
  </si>
  <si>
    <t>492522-23/        15-02-06</t>
  </si>
  <si>
    <t>Jh HkwYyw [kkWa@ HkkSUMk [kkWa</t>
  </si>
  <si>
    <t>xzk- vgeniqj] iks- vdcjiqj] vyoj</t>
  </si>
  <si>
    <t>fdjkuk nqdku</t>
  </si>
  <si>
    <t>737994-95/        27-02-06</t>
  </si>
  <si>
    <t>27-05-06</t>
  </si>
  <si>
    <t>Jh tqg:íhu@ eoklh [kkWa</t>
  </si>
  <si>
    <t>?kkVh dk ckl] pkUnksyh] vyoj</t>
  </si>
  <si>
    <t>ukbZ dh nqdku</t>
  </si>
  <si>
    <t>737999-8000/           27-02-06</t>
  </si>
  <si>
    <t>Jh xq:n;ky flag@ pkdj flag</t>
  </si>
  <si>
    <t>xzk- nksgMk] iks- cgknjiqj] rg- fd'kux&lt;+] ftyk vyoj</t>
  </si>
  <si>
    <t>737998/            27-02-06</t>
  </si>
  <si>
    <t>Jh jlhn [kkWa@ feV`Bw [kkWa</t>
  </si>
  <si>
    <t>737996-97/      27-02-06</t>
  </si>
  <si>
    <t>Jh dkle [kkWa@ eksjey [kkWa</t>
  </si>
  <si>
    <t>xzk- iqUnjkdk] iks- ekgqUn fd'kux&lt;+] vyoj</t>
  </si>
  <si>
    <t>jsfMesM lSaVj</t>
  </si>
  <si>
    <t>492546-47/        27-02-06</t>
  </si>
  <si>
    <t>Jh ekS- jrh [kkW mQZ jfr ekSgEen@ nhu ekSgEen</t>
  </si>
  <si>
    <t>LVhy Qzsfczds'ku</t>
  </si>
  <si>
    <t>492548-49/        27-02-06</t>
  </si>
  <si>
    <t>Jh eks- jQhd [kku@ esgrkc [kkWa</t>
  </si>
  <si>
    <t>xzk- xwxMksn rg- jkex&lt;+] vyoj</t>
  </si>
  <si>
    <t>eksckbZy fjis;j</t>
  </si>
  <si>
    <t>492550-51/       27-02-06</t>
  </si>
  <si>
    <t>Jherh pkgrh nsoh@ tksjey [kWa</t>
  </si>
  <si>
    <t>xzk-iks- fiuku] ¼jSuh½] vyoj</t>
  </si>
  <si>
    <t>492568-69/         10-03-06</t>
  </si>
  <si>
    <t>10-06-06</t>
  </si>
  <si>
    <t>Jh lwcsnhu [kkW@ c'khj [kkWa</t>
  </si>
  <si>
    <t>crZu dh nqdku</t>
  </si>
  <si>
    <t>492564-65/       10-03-06</t>
  </si>
  <si>
    <t>Jh Qd: [kkWa@ eku [kkWa</t>
  </si>
  <si>
    <t>xzk- canhiqjk] mi rg- ekyk[ksM+k] vyoj</t>
  </si>
  <si>
    <t>feBkbZ dh nqdku</t>
  </si>
  <si>
    <t>492561-62-63/10-03-06</t>
  </si>
  <si>
    <t>Jh bZljkby [kkWa@ HkXxw [kkWa</t>
  </si>
  <si>
    <t>xzk- lgtiqj] iks- uxayhes/kk] jkex&lt;+] vyoj</t>
  </si>
  <si>
    <t>vkWWaVk pDdh</t>
  </si>
  <si>
    <t>492566-67/      10-03-06</t>
  </si>
  <si>
    <t>Jh vkl ekSgEen@ [kqnk cD'k</t>
  </si>
  <si>
    <t>twrs pIiy dh nqdku</t>
  </si>
  <si>
    <t>492559-60/     10-03-06</t>
  </si>
  <si>
    <t>Jh 'ksj ekSgEen@ lksnku [kkWa</t>
  </si>
  <si>
    <t>cDrw dk ckl] cwVksyh]] vyoj</t>
  </si>
  <si>
    <t>dkj isUVjh</t>
  </si>
  <si>
    <t>496353-54-55/ 24-03-06</t>
  </si>
  <si>
    <t>24-06-06</t>
  </si>
  <si>
    <t>Jh ltksax flag@ tksxk flag</t>
  </si>
  <si>
    <t>LVhy Qsfczds'ku</t>
  </si>
  <si>
    <t>496356-57/   24-03-06</t>
  </si>
  <si>
    <t>vyoj ¼2006&amp;07½</t>
  </si>
  <si>
    <t>Jh ekSgEen lyhe@ ?khlk [kkWa</t>
  </si>
  <si>
    <t>xzke [kksgjk eykoyh] rg- y{e.kx&lt;+] vyoj</t>
  </si>
  <si>
    <t xml:space="preserve">VsaV gkml </t>
  </si>
  <si>
    <t>494246/               28-09-06             494265-66/    23-11-06</t>
  </si>
  <si>
    <t>28-12-06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</si>
  <si>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</si>
  <si>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</si>
  <si>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vyoj ¼2007&amp;08½</t>
  </si>
  <si>
    <t>Jh vkleksgEen @ cusflag</t>
  </si>
  <si>
    <t>xz-iks- pkWanksyh] rg- vyoj</t>
  </si>
  <si>
    <t>Ms;jh ¼HkSl½</t>
  </si>
  <si>
    <t xml:space="preserve">189421/      05-05-07        </t>
  </si>
  <si>
    <t>05-08-07</t>
  </si>
  <si>
    <t>Jh mejnhu@ O;kjsyky [kkWa</t>
  </si>
  <si>
    <t>xzk-iks- ijosuh] rg- jktx&lt;+] vyoj</t>
  </si>
  <si>
    <t>d'khnk dkjh</t>
  </si>
  <si>
    <t xml:space="preserve">189424-25-26/                   17-05-07        </t>
  </si>
  <si>
    <t>17-08-07</t>
  </si>
  <si>
    <t>Jh vyh [kka@ eSnk [kkWa</t>
  </si>
  <si>
    <t>dY;k.kiqjk] iks- egqok[kqnZ] rg- vyoj</t>
  </si>
  <si>
    <t xml:space="preserve">189427-28/      17-05-07        </t>
  </si>
  <si>
    <t>Jh jgeqnhu@ cq/k flag</t>
  </si>
  <si>
    <t>xzk-iks- egqok[kqnZ] rg- vyoj</t>
  </si>
  <si>
    <t xml:space="preserve">399088-89/      04-06-07        </t>
  </si>
  <si>
    <t>04-09-07</t>
  </si>
  <si>
    <t>Jh bYyh [kkWa@ uUuw [kkWa</t>
  </si>
  <si>
    <t>xzk- ukaxyVIik rg- jkex&lt;+] vyoj</t>
  </si>
  <si>
    <t xml:space="preserve">563983&amp;79/               26-06-07 </t>
  </si>
  <si>
    <t>26-09-07</t>
  </si>
  <si>
    <t>Jh vQlj [kkWa@ clhj [kkWa</t>
  </si>
  <si>
    <t>xzk- ukaxyVIik] rg- jkex&lt;+] vyoj</t>
  </si>
  <si>
    <t xml:space="preserve">563988&amp;78/               26-06-07 </t>
  </si>
  <si>
    <t>Jh lqjthr flag@ djusy flag</t>
  </si>
  <si>
    <t>xzk- lkgksMh dk ckl] rg- vyoj</t>
  </si>
  <si>
    <t>563980-81/         26-06-07</t>
  </si>
  <si>
    <t>Jh jger [kkWa@ lqjtey [kkWa</t>
  </si>
  <si>
    <t>vgeniqj iks- vdcjiqj rg- vyoj</t>
  </si>
  <si>
    <t>563986-87/   13-07-07</t>
  </si>
  <si>
    <t>13-10-07</t>
  </si>
  <si>
    <t>Jh QkSt [kkWa@ eksnh [kkWa</t>
  </si>
  <si>
    <t>xzk- fiuku rg- jktx&lt;+] vyoj</t>
  </si>
  <si>
    <t>cS.M cktk nqdku</t>
  </si>
  <si>
    <t>563989/     24-07-07</t>
  </si>
  <si>
    <t>24-10-07</t>
  </si>
  <si>
    <t>Jh izoh.k [kkW@ lqHkku [kkWa</t>
  </si>
  <si>
    <t>xzk- [kksgjk eykoyh] rg- y{e.kx&lt;++] vyoj</t>
  </si>
  <si>
    <t>563990-91/ 24-07-07</t>
  </si>
  <si>
    <t>Jh vktkn [kkWa@ NqVey [kkWa</t>
  </si>
  <si>
    <t>xzk- fiuku] rg- jktx&lt;+] vyoj</t>
  </si>
  <si>
    <t>gs;j dfVax</t>
  </si>
  <si>
    <t>563998/     13-08-07</t>
  </si>
  <si>
    <t>13-11-07</t>
  </si>
  <si>
    <t>Jh ulhj [kkWa@ 'ke'ksj [kkWa</t>
  </si>
  <si>
    <t>xzk- lgtiqj] rg- jkex&lt;+] vyoj</t>
  </si>
  <si>
    <t>ijpwuh nqdku</t>
  </si>
  <si>
    <t>563999/    13-08-07      564000/     13-08-07</t>
  </si>
  <si>
    <t>Jh v;qc [kkWA@ fljnkjk [kkWa</t>
  </si>
  <si>
    <t>xzk- ekpsMh] iks- mejs.k] rg- vyoj</t>
  </si>
  <si>
    <t>567205/     11-09-07</t>
  </si>
  <si>
    <t>11-12-07</t>
  </si>
  <si>
    <t>lqJh vyheu@ bZtjkbZy [kkWa</t>
  </si>
  <si>
    <t>xzk- pUnzk dk ckl] iks- cwVksyh] rg- y{e.kx&lt;+] vyoj</t>
  </si>
  <si>
    <t>'kSf{kd _.k</t>
  </si>
  <si>
    <t>567235-36 /05-12-07</t>
  </si>
  <si>
    <t>05-03-08</t>
  </si>
  <si>
    <t>'kSf{kd _.k ¼AA½</t>
  </si>
  <si>
    <t>784410/     06-05-08</t>
  </si>
  <si>
    <t>3/12/2007</t>
  </si>
  <si>
    <t>'kSf{kd _.k ¼AAA½</t>
  </si>
  <si>
    <t>941260/      20-10-09</t>
  </si>
  <si>
    <t>20-02-2010</t>
  </si>
  <si>
    <t xml:space="preserve">Jh 'kjhQ [kkWa@ uokc [kkWa </t>
  </si>
  <si>
    <t>xzke pUnzk dk ckl] iks- cwaVksyh] rg- y{e.kx&lt;+] vyoj</t>
  </si>
  <si>
    <t xml:space="preserve">567201/    25-08-07     567219/    28-09-07   567278/    11-02-08    987226/    0905-08      </t>
  </si>
  <si>
    <t>25-11-07</t>
  </si>
  <si>
    <t>Jh tjlhn [kkWa@ pkgr [kkWa</t>
  </si>
  <si>
    <t>xzk- vykgiqj] iks- vdcjiqj rg- vyoj</t>
  </si>
  <si>
    <t>567295-96-97/    19-02-08</t>
  </si>
  <si>
    <t>19-05-08</t>
  </si>
  <si>
    <t>Jh vkl eksgEen@ pkoyk [kkWa</t>
  </si>
  <si>
    <t>xzk-iks- cMkSnkeso] rg- y{e.kx&lt;+] vyoj</t>
  </si>
  <si>
    <t>166164-65/ 14-01-08</t>
  </si>
  <si>
    <t>14-04-08</t>
  </si>
  <si>
    <t>21/07-2010</t>
  </si>
  <si>
    <t>Jh eksgflu [kkWa@ fjlky [kkWa</t>
  </si>
  <si>
    <t>xzk-fljekSyh] iks- tgkj[ksM+k] rg- vyoj</t>
  </si>
  <si>
    <t>fcfYMax eSVsfj;y</t>
  </si>
  <si>
    <t>166162/ 10-01-08</t>
  </si>
  <si>
    <t>10-04-08</t>
  </si>
  <si>
    <t>Jh fot; flag@ dslj flag</t>
  </si>
  <si>
    <t>xq:ukud dkWayksuh] vyoj</t>
  </si>
  <si>
    <t>166169-70/  14-01-08</t>
  </si>
  <si>
    <t>Jh NksVs [kkWa@ eEeu [kkWa</t>
  </si>
  <si>
    <t>xzk- tksuk[ksM+k igkM] rg- y{e.kx&lt;+] vyoj</t>
  </si>
  <si>
    <t>166166-67-68/      14-01-08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</si>
  <si>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</si>
  <si>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</si>
  <si>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</si>
  <si>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</si>
  <si>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t>vyoj ¼2008&amp;09½</t>
  </si>
  <si>
    <t>Jh lkgcnhu@ egu [kkWa</t>
  </si>
  <si>
    <t>xzke cM+h rg- eq.Mkoj] vyoj</t>
  </si>
  <si>
    <t>988-89/  09-04-08</t>
  </si>
  <si>
    <t>Jh lykgnhu@ vCnqy [kku</t>
  </si>
  <si>
    <t>xzk- ukaxy jkVkor rg- vyoj</t>
  </si>
  <si>
    <t>982-984/  05-04-08</t>
  </si>
  <si>
    <t>Jh ulhc [kkWa@ vklhu [kkWa</t>
  </si>
  <si>
    <t>xzke dY;k.kiqjk rg- vyoj</t>
  </si>
  <si>
    <t>893-894/   05-04-08</t>
  </si>
  <si>
    <t xml:space="preserve">Jh nhiw@ gley </t>
  </si>
  <si>
    <t>xzke eLriwj rg- y{e.kx&lt;++] vyoj</t>
  </si>
  <si>
    <t>987411-12/  06-05-08</t>
  </si>
  <si>
    <t>27-01-08</t>
  </si>
  <si>
    <t>Jh uwj eksgEen@ lyhe [kkWa</t>
  </si>
  <si>
    <t>xzke uknugsMh] rg- jkex&lt;+] vyoj</t>
  </si>
  <si>
    <t>fdjk.kk ,oa tujy LVksj</t>
  </si>
  <si>
    <t>987416-17/ 07-05-08           987422/   07-05-08</t>
  </si>
  <si>
    <t>Jh gkdenhuWa@ dchj [kkWa</t>
  </si>
  <si>
    <t>xzke ukaxy VIik] rg- jkex&lt;+] vyoj</t>
  </si>
  <si>
    <t>vkWaVks ikVZl</t>
  </si>
  <si>
    <t>1015-16/  26-05-08</t>
  </si>
  <si>
    <t>26-08-08</t>
  </si>
  <si>
    <t>Jh Qt: [kkWa@ ewlk [kkWa</t>
  </si>
  <si>
    <t>xzke cYyk.kk] iks- cqtkZ] rg- vyoj</t>
  </si>
  <si>
    <t>1014-16/   26-05-08</t>
  </si>
  <si>
    <t xml:space="preserve">C;kt d jkf'k 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</si>
  <si>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</si>
  <si>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vyoj ¼2009&amp;10½</t>
  </si>
  <si>
    <t>Jh tkfdj gqlSu@ fnycj [kkWa</t>
  </si>
  <si>
    <t>xzke ukSjxkckn] iks- iMhly] vyoj</t>
  </si>
  <si>
    <t>Hkou fuekZ.k lkexh</t>
  </si>
  <si>
    <t>993832-33/ 04-02-09</t>
  </si>
  <si>
    <t>Jh 'ksg:u [kkWa@ jlwy [kkWa</t>
  </si>
  <si>
    <t>xzke vykgiqj iks- vdcjiqj] vyoj</t>
  </si>
  <si>
    <t>151518-19/ 11-02-09</t>
  </si>
  <si>
    <t>11/5/2009</t>
  </si>
  <si>
    <t>Jh vuoj okftn@ 'kknh [kkWa</t>
  </si>
  <si>
    <t>xzke uxyk/ku flag] rg- dBwej] ftyk vyoj</t>
  </si>
  <si>
    <t>VSyh ekdZsfVax</t>
  </si>
  <si>
    <t>151523/  17-02-09  151545/  06-03-09  941204/  01-05-09  1777-78/  01-05-09</t>
  </si>
  <si>
    <t>17-05-09</t>
  </si>
  <si>
    <t>Jh bnjh'k [kkWa@ lqyseku [kkWa</t>
  </si>
  <si>
    <t>xzk-iks- [kkjsM+k] ftyk vyoj</t>
  </si>
  <si>
    <t>'kSf{kd _.k ¼ch- Vsd baftfu;fjaax½</t>
  </si>
  <si>
    <t>151522/      17-02-09</t>
  </si>
  <si>
    <t>941261/      20-10-09</t>
  </si>
  <si>
    <t>Jhefr lfj;e@ jlhn [kkWaWa</t>
  </si>
  <si>
    <t>xzk-iks- pkUnksyh] ftyk vyoj</t>
  </si>
  <si>
    <t>1745-46/ 08-04-09</t>
  </si>
  <si>
    <t>Jh dkle nhu@ nÙky [kkWa</t>
  </si>
  <si>
    <t>1765/  09-04-09</t>
  </si>
  <si>
    <t>Jh bczkfge@ bZnq [kkWa</t>
  </si>
  <si>
    <t>xzk-iks- gehjiqj rg- ckulwj] ftyk vyoj</t>
  </si>
  <si>
    <t>jsfMesM xkjesUVl</t>
  </si>
  <si>
    <t>1747/  08-04-09</t>
  </si>
  <si>
    <t>Jh yYyw [kkWa@ /kks[kk [kkaW</t>
  </si>
  <si>
    <t>xzk- dY;k.kiqjk iks- egqvk [kqnZ] ftyk vyoj</t>
  </si>
  <si>
    <t>[kkn cht nqdku</t>
  </si>
  <si>
    <t>1766/  09-04-09  1805/  11-05-09</t>
  </si>
  <si>
    <t>Jh lkgqu [kkWa@ bZlc [kkWa</t>
  </si>
  <si>
    <t>xzk- [ksMyh lS;n] rg- ftyk vyoj</t>
  </si>
  <si>
    <t>'kSf{kd _.k ¼ch- Vsd½ izFke fd'r</t>
  </si>
  <si>
    <t>1764/09-04-09</t>
  </si>
  <si>
    <t>'kSf{kd _.k ¼ch- Vsd½ f)rh; fd'r</t>
  </si>
  <si>
    <t>002061/   15-02-2010</t>
  </si>
  <si>
    <t>Jh uokc [kkWa@ bZlc [kkWa</t>
  </si>
  <si>
    <t>xzk- iks- pkUnksyh] rg- ftyk vyoj</t>
  </si>
  <si>
    <t>1778-79/ 01-05-09</t>
  </si>
  <si>
    <t>Jh ,s;c [kkWa@ xqV~Vh [kkWa</t>
  </si>
  <si>
    <t>xzk- egjkuk iks- ukxy [kkutknh] rg- y{e.kx&lt;+] vyoj</t>
  </si>
  <si>
    <t>1780/  01-05-09</t>
  </si>
  <si>
    <t>Jh eksgEen bejku@ dey [kkWa</t>
  </si>
  <si>
    <t>xzke fuesM+k rg- fd'kux&lt;+ ftyk vyoj</t>
  </si>
  <si>
    <t>994554/ 08-10-09  941263/ 26-10-09</t>
  </si>
  <si>
    <t>Jh fy;kdr [kkWa@ ;kdwc [kkWa</t>
  </si>
  <si>
    <t>xzk- t;flagiqjk] rg y{e.kx&lt;+] ftyk vyoj</t>
  </si>
  <si>
    <t>1812/19-05-09</t>
  </si>
  <si>
    <t>19-08-09</t>
  </si>
  <si>
    <t>002060/   15-02-2010</t>
  </si>
  <si>
    <t>431662/  07-01-2011</t>
  </si>
  <si>
    <t>Jh QTt: [kkWa@ fNrj [kkWa</t>
  </si>
  <si>
    <t>xzk- Mkcyk eso] rg- jktx&lt;+] ftyk vyoj</t>
  </si>
  <si>
    <t>1822-23/02-06-09</t>
  </si>
  <si>
    <t xml:space="preserve">Jherh vrjh@ eEeu </t>
  </si>
  <si>
    <t>xzk- uknugsMh] rg- ftyk vyoj</t>
  </si>
  <si>
    <t>941225-29/24-08-09</t>
  </si>
  <si>
    <t>24-11-09</t>
  </si>
  <si>
    <t>Munaphed</t>
  </si>
  <si>
    <t>Islamdin</t>
  </si>
  <si>
    <t>Vill. Chamandi Kala, Tehsil Tijara, Dist-Alwar</t>
  </si>
  <si>
    <t>8.9.15</t>
  </si>
  <si>
    <t>23.10.15</t>
  </si>
  <si>
    <t>55150621937</t>
  </si>
  <si>
    <t>935866681480</t>
  </si>
  <si>
    <t>476619055</t>
  </si>
  <si>
    <t>Ayyam</t>
  </si>
  <si>
    <t>Nassar</t>
  </si>
  <si>
    <t>Kirana store</t>
  </si>
  <si>
    <t>MSB 55150532977</t>
  </si>
  <si>
    <t>674736665080</t>
  </si>
  <si>
    <t>476618722</t>
  </si>
  <si>
    <t>Hajar Khan</t>
  </si>
  <si>
    <t>Male Khan</t>
  </si>
  <si>
    <t>Vill. Piproli, Tehsil-Ramgarh, Dist-Alwar</t>
  </si>
  <si>
    <t>1439000100071093</t>
  </si>
  <si>
    <t>286435421598</t>
  </si>
  <si>
    <t>476407618</t>
  </si>
  <si>
    <t>Majra Pipali Alwar, Rajasthan</t>
  </si>
  <si>
    <t>Athina Nursing College</t>
  </si>
  <si>
    <t>R.U.H.S.</t>
  </si>
  <si>
    <t>4 Years</t>
  </si>
  <si>
    <t>26.8.15</t>
  </si>
  <si>
    <t>15.10.15</t>
  </si>
  <si>
    <t>61143029240</t>
  </si>
  <si>
    <t>873937072940</t>
  </si>
  <si>
    <t>197107273  476525576</t>
  </si>
  <si>
    <t>Raman Preet Singh</t>
  </si>
  <si>
    <t>_</t>
  </si>
  <si>
    <t>Amity University</t>
  </si>
  <si>
    <t>476619107</t>
  </si>
  <si>
    <t>Mordern Institute of Engineering &amp; Technology Research Centre</t>
  </si>
  <si>
    <t>RTU Kota</t>
  </si>
  <si>
    <t>476619204</t>
  </si>
  <si>
    <t>7.12.15</t>
  </si>
  <si>
    <t>476409756</t>
  </si>
  <si>
    <t>Hanif Khan</t>
  </si>
  <si>
    <t>Banne   Khan</t>
  </si>
  <si>
    <t>476409623</t>
  </si>
  <si>
    <t>Suban   Khan</t>
  </si>
  <si>
    <t>476409753</t>
  </si>
  <si>
    <t>60097521820</t>
  </si>
  <si>
    <t>198209296</t>
  </si>
  <si>
    <t>476409588</t>
  </si>
  <si>
    <t xml:space="preserve">Female </t>
  </si>
  <si>
    <t>44530100000173</t>
  </si>
  <si>
    <t>476409655</t>
  </si>
  <si>
    <t>00870110013472</t>
  </si>
  <si>
    <t>476618886</t>
  </si>
  <si>
    <t>476409765</t>
  </si>
  <si>
    <t>Mohammad Isab Khan</t>
  </si>
  <si>
    <t>0840000100179336</t>
  </si>
  <si>
    <t>476409766</t>
  </si>
  <si>
    <t xml:space="preserve">Narangi </t>
  </si>
  <si>
    <t>34387036750</t>
  </si>
  <si>
    <t>476409963</t>
  </si>
  <si>
    <t>Kasam Khan</t>
  </si>
  <si>
    <t>Furniture Shop</t>
  </si>
  <si>
    <t>476409757</t>
  </si>
  <si>
    <t>Rafik</t>
  </si>
  <si>
    <t>Dinu</t>
  </si>
  <si>
    <t>Satering Work</t>
  </si>
  <si>
    <t>55150621971</t>
  </si>
  <si>
    <t>476409739</t>
  </si>
  <si>
    <t xml:space="preserve">Muphik </t>
  </si>
  <si>
    <t>Cloth Shop</t>
  </si>
  <si>
    <t>55150625002</t>
  </si>
  <si>
    <t>476409740</t>
  </si>
  <si>
    <t>Khoob Raj Neeraj</t>
  </si>
  <si>
    <t>Narayan Lal</t>
  </si>
  <si>
    <t>476618921</t>
  </si>
  <si>
    <t>476620299</t>
  </si>
  <si>
    <t>476618760</t>
  </si>
  <si>
    <t>Vill. Post Kankroli Mev, Dist-Alwar</t>
  </si>
  <si>
    <t>27.10.15</t>
  </si>
  <si>
    <t>6.11.15</t>
  </si>
  <si>
    <t>32566370458</t>
  </si>
  <si>
    <t>302286516818</t>
  </si>
  <si>
    <t>476620634</t>
  </si>
  <si>
    <t>Sakir Khan</t>
  </si>
  <si>
    <t>Vill. Vijaypur, Post Chandoli, Tehsil &amp; Dist-Alwar</t>
  </si>
  <si>
    <t>National Institute of Tecnology, Kurkshetra-136119</t>
  </si>
  <si>
    <t>476621017</t>
  </si>
  <si>
    <t>BK Birla Institute of Engineering and Technology</t>
  </si>
  <si>
    <t>B.Tech ITI</t>
  </si>
  <si>
    <t>7.10.15</t>
  </si>
  <si>
    <t>17.11.15</t>
  </si>
  <si>
    <t>476619080</t>
  </si>
  <si>
    <t>Vill. Lalmandi, Bari Post, Milakpur, Tehsil-Ramgarh-Dist-alwar</t>
  </si>
  <si>
    <t xml:space="preserve">University College of Engineering, Kota </t>
  </si>
  <si>
    <t>16.11.15</t>
  </si>
  <si>
    <t>26.12.15</t>
  </si>
  <si>
    <t>33306994569</t>
  </si>
  <si>
    <t>871001813837</t>
  </si>
  <si>
    <t xml:space="preserve">476620295                    </t>
  </si>
  <si>
    <t>Vill. Vijaypur, Post Chandoli, Dist-Alwar</t>
  </si>
  <si>
    <t>M.B.M. Engineering College, Alwar</t>
  </si>
  <si>
    <t>JNVU, Jodhpur</t>
  </si>
  <si>
    <t xml:space="preserve">664530417090 </t>
  </si>
  <si>
    <t>476621236</t>
  </si>
  <si>
    <t>Munshidin</t>
  </si>
  <si>
    <t>Vill. Chidwa</t>
  </si>
  <si>
    <t>Samvardhan College of Nursing, Mator, Alwar</t>
  </si>
  <si>
    <t>476622074</t>
  </si>
  <si>
    <t>Vill. Lalpuri, Post-birsangpur, Tehsil-Kishangarh, Dist-Alwar</t>
  </si>
  <si>
    <t>Institute of Engineering and Technology, Alwar</t>
  </si>
  <si>
    <t>3 Years</t>
  </si>
  <si>
    <t>9.9.15</t>
  </si>
  <si>
    <t>1.12.15</t>
  </si>
  <si>
    <t>476409760</t>
  </si>
  <si>
    <t>Mand Ka Bass, Sahdoli Ramgarh, Dist-Alwar</t>
  </si>
  <si>
    <t>9.12.15</t>
  </si>
  <si>
    <t>476622415 476409962</t>
  </si>
  <si>
    <t xml:space="preserve">Dilshad </t>
  </si>
  <si>
    <t>Sufeda</t>
  </si>
  <si>
    <t>Vill. Nangal Mohammad, Tehsil-Kishangarhbas, Dist-Alwar</t>
  </si>
  <si>
    <t xml:space="preserve">urban </t>
  </si>
  <si>
    <t>11.1.16</t>
  </si>
  <si>
    <t>25.1.16</t>
  </si>
  <si>
    <t>2364000100063867</t>
  </si>
  <si>
    <t>421860534093</t>
  </si>
  <si>
    <t>476620564</t>
  </si>
  <si>
    <t>Samad Khan</t>
  </si>
  <si>
    <t>Vill. Gothdi, Guru Post-Berla, Tehsil-Laxmangarh, Dist-Alwar</t>
  </si>
  <si>
    <t>44530100014075</t>
  </si>
  <si>
    <t>579779374605</t>
  </si>
  <si>
    <t>476623029</t>
  </si>
  <si>
    <t>Pravez Khan</t>
  </si>
  <si>
    <t>Vill. Pathredi, Post-Tapukada, Tehsil-Tijara, Dist-Alwar</t>
  </si>
  <si>
    <t>Pinkcity Engineering College &amp; Research Centre</t>
  </si>
  <si>
    <t>4 B.Tech</t>
  </si>
  <si>
    <t>29.10.14</t>
  </si>
  <si>
    <t>18.12.15</t>
  </si>
  <si>
    <t>476527100</t>
  </si>
  <si>
    <t xml:space="preserve">Saajid </t>
  </si>
  <si>
    <t>Rehmudin</t>
  </si>
  <si>
    <t>Vill. Nimli, Tehsil-Tijara-Alwar</t>
  </si>
  <si>
    <t>Samvardhan College of Nursing</t>
  </si>
  <si>
    <t>21.1.16</t>
  </si>
  <si>
    <t>55150622895</t>
  </si>
  <si>
    <t>476525931  476527263</t>
  </si>
  <si>
    <t xml:space="preserve">Rujdar </t>
  </si>
  <si>
    <t>Vill. Chandoli, Dist-Alwar</t>
  </si>
  <si>
    <t>13.1.16</t>
  </si>
  <si>
    <t>27.1.16</t>
  </si>
  <si>
    <t>476624551</t>
  </si>
  <si>
    <t>DUNDI</t>
  </si>
  <si>
    <t>VPO. RAYABKA, THE. &amp; DIST. ALWAR</t>
  </si>
  <si>
    <t>18.2.16</t>
  </si>
  <si>
    <t>27.3.16</t>
  </si>
  <si>
    <t>701101011003124</t>
  </si>
  <si>
    <t>211300553782</t>
  </si>
  <si>
    <t>VPO RAYBKA, THE &amp; DIST. ALWAR</t>
  </si>
  <si>
    <t>2975000100154644</t>
  </si>
  <si>
    <t>901348441813</t>
  </si>
  <si>
    <t>JALLU</t>
  </si>
  <si>
    <t>RAYMAN</t>
  </si>
  <si>
    <t>VPO THEGI KA BASS, PO. SAHDOLI, THE. RAMGARH, DIST. ALWAR</t>
  </si>
  <si>
    <t>6379190213</t>
  </si>
  <si>
    <t>803683446558</t>
  </si>
  <si>
    <t xml:space="preserve">TAIYAB </t>
  </si>
  <si>
    <t>VPO THENGI KA BASS, PO. SAHDOLI, THE. RAMGARH,  DIST. ALWAR</t>
  </si>
  <si>
    <t>6379191239</t>
  </si>
  <si>
    <t>868951460753</t>
  </si>
  <si>
    <t>ANJU KAUR</t>
  </si>
  <si>
    <t>PRITAM SINGH</t>
  </si>
  <si>
    <t>VPO. SAIDAMPUR,  THE. GOVINDGARH, DIST. ALWAR</t>
  </si>
  <si>
    <t>8748000100006484</t>
  </si>
  <si>
    <t>492404655042</t>
  </si>
  <si>
    <t>BASAMINA</t>
  </si>
  <si>
    <t>VPO BAROD, PO. PIPROLI, THE RAMGARH, DIST. ALWAR</t>
  </si>
  <si>
    <t>BOOTIQ</t>
  </si>
  <si>
    <t>50314793445</t>
  </si>
  <si>
    <t>809916425056</t>
  </si>
  <si>
    <t>SUPAT KHAN</t>
  </si>
  <si>
    <t>VPO. SAIDAMPUR, THE. GOVINDGARH, DIST. ALWAR</t>
  </si>
  <si>
    <t>8748000100006785</t>
  </si>
  <si>
    <t>930816996250</t>
  </si>
  <si>
    <t>RUKMEENA</t>
  </si>
  <si>
    <t>FAKHRU</t>
  </si>
  <si>
    <t>VPO JAIROLI, THE TIJARA, DIST. ALWAR</t>
  </si>
  <si>
    <t>65247149594</t>
  </si>
  <si>
    <t>412048751752</t>
  </si>
  <si>
    <t>KAMMU KHAN</t>
  </si>
  <si>
    <t>SAL KHAN</t>
  </si>
  <si>
    <t>VPO. GOHTADI GURU, THE. LAXMANGARH, DIST. ALWAR</t>
  </si>
  <si>
    <t>32350110005255</t>
  </si>
  <si>
    <t>682488613296</t>
  </si>
  <si>
    <t>APHSARI</t>
  </si>
  <si>
    <t>VPO. MUNDPURI KALA, PO. HARSAULI 
THE. GOVINDGARH, DIST. ALWAR</t>
  </si>
  <si>
    <t>32350110016442</t>
  </si>
  <si>
    <t>739848998135</t>
  </si>
  <si>
    <t>MUSTAK</t>
  </si>
  <si>
    <t>911010040735245</t>
  </si>
  <si>
    <t>468905830074</t>
  </si>
  <si>
    <t>ANIL KUMAR</t>
  </si>
  <si>
    <t>MAHAVEER PRASAD JAIN</t>
  </si>
  <si>
    <t>VPO CHILODI, THE. RAINI , DIST. ALWAR</t>
  </si>
  <si>
    <t>44530100003413</t>
  </si>
  <si>
    <t>737684823740</t>
  </si>
  <si>
    <t>ALI MOHMMAD KHAN</t>
  </si>
  <si>
    <t>NAVI KHAN</t>
  </si>
  <si>
    <t>VPO MAHRANA, THE LAXMANGARH, DIST. ALWAR</t>
  </si>
  <si>
    <t>61152951196</t>
  </si>
  <si>
    <t>763466434625</t>
  </si>
  <si>
    <t>ASGARI</t>
  </si>
  <si>
    <t>VPO BERLA, THE TIJARA, DIST. ALWAR</t>
  </si>
  <si>
    <t>65247149356</t>
  </si>
  <si>
    <t>798057391837</t>
  </si>
  <si>
    <t>BANNU KHAN</t>
  </si>
  <si>
    <t>VPO. RAJPUR CHOTA, THE. RAINI, DIST. ALWAR</t>
  </si>
  <si>
    <t>44530100003749</t>
  </si>
  <si>
    <t>907172981754</t>
  </si>
  <si>
    <t>UDYA BHAN</t>
  </si>
  <si>
    <t>IMAM</t>
  </si>
  <si>
    <t>3558000100115612</t>
  </si>
  <si>
    <t>233654409047</t>
  </si>
  <si>
    <t>ISLAM KHAN</t>
  </si>
  <si>
    <t>RAHAMAN KHAN</t>
  </si>
  <si>
    <t>44530100017335</t>
  </si>
  <si>
    <t>937069539608</t>
  </si>
  <si>
    <t>JARINA</t>
  </si>
  <si>
    <t xml:space="preserve">NASARU </t>
  </si>
  <si>
    <t>VPO. GOTHRA, THE. LAXMANGARH, DIST. ALWAR</t>
  </si>
  <si>
    <t>50314426033</t>
  </si>
  <si>
    <t>791770476570</t>
  </si>
  <si>
    <t>LALLU</t>
  </si>
  <si>
    <t>DHOKHA KHAN</t>
  </si>
  <si>
    <t>VPO. KALYANPURA, PO MAHUA KHURD, THE. MALAKHERA, DIST. ALWAR</t>
  </si>
  <si>
    <t>FRETILIZER &amp; SEEDS SHOP</t>
  </si>
  <si>
    <t>45200200001695</t>
  </si>
  <si>
    <t>396665225758</t>
  </si>
  <si>
    <t>NASARBI</t>
  </si>
  <si>
    <t>ASRU DEEN</t>
  </si>
  <si>
    <t>VPO GOTHADA, THE. LAXMANGARH, DIST. ALWAR</t>
  </si>
  <si>
    <t>GENRAL STORE</t>
  </si>
  <si>
    <t>50314068188</t>
  </si>
  <si>
    <t>613903689483</t>
  </si>
  <si>
    <t>RUBINA</t>
  </si>
  <si>
    <t>REHMUDEEN</t>
  </si>
  <si>
    <t>VPO. KOTA KHURD,  THE. RAMGARH, DIST. ALWAR</t>
  </si>
  <si>
    <t>33185036543</t>
  </si>
  <si>
    <t>289303430638</t>
  </si>
  <si>
    <t>SHAHJADI</t>
  </si>
  <si>
    <t>ALTAF HUSSAIN MEV</t>
  </si>
  <si>
    <t>VPO. JAIROLI, THE. TIJARA, DIST. ALWAR</t>
  </si>
  <si>
    <t>12008111120004548</t>
  </si>
  <si>
    <t>638027080810</t>
  </si>
  <si>
    <t>KHURSHIDAN</t>
  </si>
  <si>
    <t>50314614708</t>
  </si>
  <si>
    <t>480492487136</t>
  </si>
  <si>
    <t>SURENDRA SINGH</t>
  </si>
  <si>
    <t>VPO. NAGALIYA,  PO. ALAMDIKA, 
THE. KISHANGARHBAS, DIST. ALWAR</t>
  </si>
  <si>
    <t>44350100000762</t>
  </si>
  <si>
    <t>482172517979</t>
  </si>
  <si>
    <t>SUBEDAR KHAN</t>
  </si>
  <si>
    <t>SUBBI KHAN</t>
  </si>
  <si>
    <t>8748000100003317</t>
  </si>
  <si>
    <t>842787091419</t>
  </si>
  <si>
    <t>DEEN MOHAMMAD</t>
  </si>
  <si>
    <t>BADDAN KHAN</t>
  </si>
  <si>
    <t>VPO. PINAN,  THE.RAINI, DIST. ALWAR</t>
  </si>
  <si>
    <t>3561001700046869</t>
  </si>
  <si>
    <t>411120680825</t>
  </si>
  <si>
    <t>SAHIMAN</t>
  </si>
  <si>
    <t>HAKLU</t>
  </si>
  <si>
    <t>55150628172</t>
  </si>
  <si>
    <t>692155835879</t>
  </si>
  <si>
    <t>APASINA</t>
  </si>
  <si>
    <t>04091820019850</t>
  </si>
  <si>
    <t>649046145310</t>
  </si>
  <si>
    <t>KULWANT SINGH</t>
  </si>
  <si>
    <t>BANJAR SINGH</t>
  </si>
  <si>
    <t>VPO. NASWARI,  THE. GOVINDGARH, DIST. ALWAR</t>
  </si>
  <si>
    <t>30551515599</t>
  </si>
  <si>
    <t>462861097192</t>
  </si>
  <si>
    <t>SAUKAT KHAN</t>
  </si>
  <si>
    <t>KALLA KHAN</t>
  </si>
  <si>
    <t>VPO. BOONTOLI,  THE. LAXMANGARH, DIST. ALWAR</t>
  </si>
  <si>
    <t>34185919699</t>
  </si>
  <si>
    <t>398311539321</t>
  </si>
  <si>
    <t xml:space="preserve">ANISA </t>
  </si>
  <si>
    <t>KAMMU</t>
  </si>
  <si>
    <t>50100019903520</t>
  </si>
  <si>
    <t>250442134686</t>
  </si>
  <si>
    <t>PAPPI</t>
  </si>
  <si>
    <t>RAMMUDDEN MEV</t>
  </si>
  <si>
    <t>3567000100105185</t>
  </si>
  <si>
    <t>673056436865</t>
  </si>
  <si>
    <t>JASPAL SINGH</t>
  </si>
  <si>
    <t>MANOHAR SINGH</t>
  </si>
  <si>
    <t>123, SHIVAJI PARK, ALWAR</t>
  </si>
  <si>
    <t>URBAN</t>
  </si>
  <si>
    <t>2975000100099516</t>
  </si>
  <si>
    <t>873406861074</t>
  </si>
  <si>
    <t>SANNU KHAN</t>
  </si>
  <si>
    <t>VPO DHOLI DOOB, NEAR BUDH VIHAR , ALWAR</t>
  </si>
  <si>
    <t>39070100001818</t>
  </si>
  <si>
    <t>882904947137</t>
  </si>
  <si>
    <t>SHARIKA KHAN</t>
  </si>
  <si>
    <t>SIRAJUDDEN KHAN</t>
  </si>
  <si>
    <t>VPO MATOR, THE. MUNDAWAR , DIST. ALWAR</t>
  </si>
  <si>
    <t>35309392679</t>
  </si>
  <si>
    <t>232840988701</t>
  </si>
  <si>
    <t>JOMADIN</t>
  </si>
  <si>
    <t>RAHMAT</t>
  </si>
  <si>
    <t>VPO. MAUJPUR, THE. LAXMANGARH, DIST. ALWAR</t>
  </si>
  <si>
    <t>FLOR MEEL</t>
  </si>
  <si>
    <t>3558000100065267</t>
  </si>
  <si>
    <t>531748811007</t>
  </si>
  <si>
    <t>SARIYAM</t>
  </si>
  <si>
    <t>TAIYAB KHA</t>
  </si>
  <si>
    <t>VPO NAGAL TODIYAR, THE. MALAKHERA , DIST. ALWAR</t>
  </si>
  <si>
    <t>44300100012952</t>
  </si>
  <si>
    <t>859756268061</t>
  </si>
  <si>
    <t>SHAUKAT KHAN</t>
  </si>
  <si>
    <t>NABI KHAN</t>
  </si>
  <si>
    <t>VPO. BAYDA, PO RAMNAGAR, THE. KATHUMAR, DIST. ALWAR</t>
  </si>
  <si>
    <t>51075151045</t>
  </si>
  <si>
    <t>854475738179</t>
  </si>
  <si>
    <t>KARAN SINGH BAIRWA</t>
  </si>
  <si>
    <t>CHANDYA RAM</t>
  </si>
  <si>
    <t>VPO JAMALPUR, THE. MALAKHERA , DIST. ALWAR</t>
  </si>
  <si>
    <t>61265268123</t>
  </si>
  <si>
    <t>737265623249</t>
  </si>
  <si>
    <t>ARASAD KHAN</t>
  </si>
  <si>
    <t>ROOPI KHAN</t>
  </si>
  <si>
    <t>VPO. BILETA, THE. RAINI, DIST. ALWAR</t>
  </si>
  <si>
    <t>3004000100307862</t>
  </si>
  <si>
    <t>889460440131</t>
  </si>
  <si>
    <t>FAJARU KHAN</t>
  </si>
  <si>
    <t>BUDDA KHAN</t>
  </si>
  <si>
    <t>VPO JATOLI, THE. &amp;  DIST. ALWAR</t>
  </si>
  <si>
    <t>008101001004107</t>
  </si>
  <si>
    <t>513492886039</t>
  </si>
  <si>
    <t>HASAN BASARI</t>
  </si>
  <si>
    <t>BANNO</t>
  </si>
  <si>
    <t>VPO SAIDAMPUR, THE. GOVINDGARH , DIST. ALWAR</t>
  </si>
  <si>
    <t>8748000100007766</t>
  </si>
  <si>
    <t>745049375143</t>
  </si>
  <si>
    <t>MOUSMINA</t>
  </si>
  <si>
    <t>ARIPH</t>
  </si>
  <si>
    <t>VPO. SYAL KI BAS, PO. MAUJPUR, THE. LAXMANGARH DIST. ALWAR</t>
  </si>
  <si>
    <t>3558000100138491</t>
  </si>
  <si>
    <t>964997904694</t>
  </si>
  <si>
    <t>CHHAGAN LAL JATAV</t>
  </si>
  <si>
    <t>VPO LILI, THE. MALAKHERA , DIST. ALWAR</t>
  </si>
  <si>
    <t>44030100003024</t>
  </si>
  <si>
    <t>236134334813</t>
  </si>
  <si>
    <t>PUSHPA DEVI</t>
  </si>
  <si>
    <t>BHARAT SINGH</t>
  </si>
  <si>
    <t>WARD NO. 39, DYANAND NAGAR, KUDANPURI, ALWAR</t>
  </si>
  <si>
    <t>COSMATIC SHOP</t>
  </si>
  <si>
    <t>665010110003658</t>
  </si>
  <si>
    <t>955001460566</t>
  </si>
  <si>
    <t>ALI MOHAMMAD KHAN</t>
  </si>
  <si>
    <t>3561000100095721</t>
  </si>
  <si>
    <t>459184097114</t>
  </si>
  <si>
    <t>VPO. BELAKA, PO. DIWAKRI, THE. &amp; DIST. ALWAR</t>
  </si>
  <si>
    <t>61235612661</t>
  </si>
  <si>
    <t>383392462633</t>
  </si>
  <si>
    <t>SANJAY KUMAR JAIN</t>
  </si>
  <si>
    <t>LABH CHAND JAIN</t>
  </si>
  <si>
    <t>VPO. BAHADURPUR,  THE.&amp;  DIST. ALWAR</t>
  </si>
  <si>
    <t>02582011004355</t>
  </si>
  <si>
    <t>361412421137</t>
  </si>
  <si>
    <t>DEEPA KAUR</t>
  </si>
  <si>
    <t>DEEVAN SINGH</t>
  </si>
  <si>
    <t>VPO. PATA, THE. RAMGARH, DIST. ALWAR</t>
  </si>
  <si>
    <t>6943001700019893</t>
  </si>
  <si>
    <t>779240893208</t>
  </si>
  <si>
    <t>MISHRI DEVI</t>
  </si>
  <si>
    <t>RAMESH CHAND</t>
  </si>
  <si>
    <t>NAYI BASTI, DIWAKRI, ALWAR</t>
  </si>
  <si>
    <t>7198001700041134</t>
  </si>
  <si>
    <t>761819357284</t>
  </si>
  <si>
    <t>RAMKISHAN</t>
  </si>
  <si>
    <t>SHIBBU RAM</t>
  </si>
  <si>
    <t>OPP. NAYI BASTI, DIWAKRI, ALWAR</t>
  </si>
  <si>
    <t>35195001251</t>
  </si>
  <si>
    <t>947995379419</t>
  </si>
  <si>
    <t>MOSAM KHAN</t>
  </si>
  <si>
    <t>TAJ KHAN</t>
  </si>
  <si>
    <t>VPO. NASWARI, THE. RAMGARH, DIST. ALWAR</t>
  </si>
  <si>
    <t>1011000100113050</t>
  </si>
  <si>
    <t>468186783400</t>
  </si>
  <si>
    <t xml:space="preserve">MUSTAK </t>
  </si>
  <si>
    <t xml:space="preserve">TAJULLA </t>
  </si>
  <si>
    <t xml:space="preserve"> 3558000100142342</t>
  </si>
  <si>
    <t>669502155168</t>
  </si>
  <si>
    <t>AIMNA</t>
  </si>
  <si>
    <t>SUBHASH KHAN</t>
  </si>
  <si>
    <t>3558000100053794</t>
  </si>
  <si>
    <t>352182178677</t>
  </si>
  <si>
    <t>RASHID</t>
  </si>
  <si>
    <t>8717000100006550</t>
  </si>
  <si>
    <t>1420/31019/27697</t>
  </si>
  <si>
    <t>BHAJANO KAUR</t>
  </si>
  <si>
    <t>SUKHDEV</t>
  </si>
  <si>
    <t>8748000100006466</t>
  </si>
  <si>
    <t>473451626297</t>
  </si>
  <si>
    <t>FARMEENA</t>
  </si>
  <si>
    <t>KHUSHI</t>
  </si>
  <si>
    <t>50100019903585</t>
  </si>
  <si>
    <t>532345315087</t>
  </si>
  <si>
    <t>ASMEENA</t>
  </si>
  <si>
    <t>SADDIK KHAN</t>
  </si>
  <si>
    <t>VPO. HARSAULI, THE. GOVINDGARH, DIST. ALWAR</t>
  </si>
  <si>
    <t>43640100016721</t>
  </si>
  <si>
    <t>471072096939</t>
  </si>
  <si>
    <t>AAMIN KHAN</t>
  </si>
  <si>
    <t>SAME DEEN</t>
  </si>
  <si>
    <t>VPO SORAI, THE. LAXMANGARH , DIST. ALWAR</t>
  </si>
  <si>
    <t>SHOES &amp; FOOTWEAR SHOP</t>
  </si>
  <si>
    <t>61118320504</t>
  </si>
  <si>
    <t>245726570172</t>
  </si>
  <si>
    <t>ARIF KHAN</t>
  </si>
  <si>
    <t>NOOR KHAN</t>
  </si>
  <si>
    <t>VILL- BADABAS, PO- BUNTOLI, THE- LAXMANGARH, DIST- ALWAR</t>
  </si>
  <si>
    <t>21.3.16</t>
  </si>
  <si>
    <t>31.3.16</t>
  </si>
  <si>
    <t>1242000100190242</t>
  </si>
  <si>
    <t>986075778220</t>
  </si>
  <si>
    <t>HALIMAN</t>
  </si>
  <si>
    <t>SHARIFADIN</t>
  </si>
  <si>
    <t>VPO. PEELWA,  THE. &amp; DIST. ALWAR</t>
  </si>
  <si>
    <t>35542677453</t>
  </si>
  <si>
    <t>464246731706</t>
  </si>
  <si>
    <t>RUBBAD KHAN</t>
  </si>
  <si>
    <t>VILL- BADABAS, PO-BUNTOLI, THE- LAXMANGARH, DIST- ALWAR</t>
  </si>
  <si>
    <t>51106227399</t>
  </si>
  <si>
    <t>242673157938</t>
  </si>
  <si>
    <t>BAMBAND KHAN</t>
  </si>
  <si>
    <t>61269655980</t>
  </si>
  <si>
    <t>991797139194</t>
  </si>
  <si>
    <t>SADDAM HUSAIN</t>
  </si>
  <si>
    <t>ISRAYIL KHAN</t>
  </si>
  <si>
    <t>VILL- FULLABAS, THE- TIJARA, DIST- ALWAR</t>
  </si>
  <si>
    <t>FERTILIZER &amp; SEEDS SHOP</t>
  </si>
  <si>
    <t>3319000100247255</t>
  </si>
  <si>
    <t>768248866503</t>
  </si>
  <si>
    <t>HARUN KHAN</t>
  </si>
  <si>
    <t xml:space="preserve">RAHMAN </t>
  </si>
  <si>
    <t>VILL-CHAWANDI KALA, THE- TIJARA, DIST- ALWAR</t>
  </si>
  <si>
    <t>55144097828</t>
  </si>
  <si>
    <t>584351655786</t>
  </si>
  <si>
    <t xml:space="preserve">NAVAB </t>
  </si>
  <si>
    <t>NATTHU</t>
  </si>
  <si>
    <t>VILL- RAIPUR, THE-TIJARA, DIST-ALWAR</t>
  </si>
  <si>
    <t>912010050189354</t>
  </si>
  <si>
    <t>558675809086</t>
  </si>
  <si>
    <t>ARSHAD</t>
  </si>
  <si>
    <t>VILL-MUNDPURI KALA, PO-HARSAULI, THE-LAXMANGARH, DIST-ALWAR</t>
  </si>
  <si>
    <t>32350110016459</t>
  </si>
  <si>
    <t>526750865890</t>
  </si>
  <si>
    <t>KASAM</t>
  </si>
  <si>
    <t>VILL- BILASPUR, TEH- TIJARA, DIST- ALWAR</t>
  </si>
  <si>
    <t>34590100016467</t>
  </si>
  <si>
    <t>561898185537</t>
  </si>
  <si>
    <t>AKRAM KHAN</t>
  </si>
  <si>
    <t>SHAJAD KHAN</t>
  </si>
  <si>
    <t>VILL-KAIMASA, THE-GOVINDGARH, DIST-ALWAR</t>
  </si>
  <si>
    <t>39070100007487</t>
  </si>
  <si>
    <t>933602436011</t>
  </si>
  <si>
    <t>IBRAHIM</t>
  </si>
  <si>
    <t>VILL-RAIPUR, THE- TIJARA, DIST- ALWAR</t>
  </si>
  <si>
    <t>3319000100236505</t>
  </si>
  <si>
    <t>256172433096</t>
  </si>
  <si>
    <t>NIRMALA  BAUDH</t>
  </si>
  <si>
    <t>OM PARKASH</t>
  </si>
  <si>
    <t>VILL-BAHALA, THE- RAMGARH, DIST- ALWAR</t>
  </si>
  <si>
    <t>45360100005491</t>
  </si>
  <si>
    <t>485358393303</t>
  </si>
  <si>
    <t>BUDHD MITRA</t>
  </si>
  <si>
    <t>DOULAT RAM</t>
  </si>
  <si>
    <t>VILL- BAHALA, THE-RAMGARH, DIST- ALWAR</t>
  </si>
  <si>
    <t>45360100005033</t>
  </si>
  <si>
    <t>281339256634</t>
  </si>
  <si>
    <t>AMITA BAUDH</t>
  </si>
  <si>
    <t>PHOOL SINGH BAUDDH</t>
  </si>
  <si>
    <t>VILL- BUDH VIHAR COLONY, BAHALA, THE- RAMGARH, DIST- ALWAR</t>
  </si>
  <si>
    <t>21500100022341</t>
  </si>
  <si>
    <t>229381364956</t>
  </si>
  <si>
    <t>SUBHANA</t>
  </si>
  <si>
    <t>VILL-SHEKHPUR JATT, THE- TIJARA, DIST- ALWAR</t>
  </si>
  <si>
    <t>65247150509</t>
  </si>
  <si>
    <t>565590508918</t>
  </si>
  <si>
    <t>KASMEENA</t>
  </si>
  <si>
    <t>SHOKET KHA</t>
  </si>
  <si>
    <t>VILL- GOLETA, THE- RAMGARH, DIST- ALWAR</t>
  </si>
  <si>
    <t>7198000100040879</t>
  </si>
  <si>
    <t>206970197157</t>
  </si>
  <si>
    <t>ISMIAL KHAN</t>
  </si>
  <si>
    <t>SULEMAN KHAN</t>
  </si>
  <si>
    <t>VILL-PINAN, THE- RENI, DIST- ALWAR</t>
  </si>
  <si>
    <t>3561000100068958</t>
  </si>
  <si>
    <t>482046522090</t>
  </si>
  <si>
    <t>IDRISH</t>
  </si>
  <si>
    <t>VILL- SORKHA KALA, THE- MUNDAWAR, DIST- ALWAR</t>
  </si>
  <si>
    <t>113310034248</t>
  </si>
  <si>
    <t>551913877602</t>
  </si>
  <si>
    <t>SAHARUDEEN</t>
  </si>
  <si>
    <t>MAMMAN KHAN</t>
  </si>
  <si>
    <t>VILL-FULLABAS, THE- TIJARA, DIST- ALWAR</t>
  </si>
  <si>
    <t>3319000100253089</t>
  </si>
  <si>
    <t>341305021031</t>
  </si>
  <si>
    <t>SUBEDIN</t>
  </si>
  <si>
    <t>MODIYA KHAN</t>
  </si>
  <si>
    <t>VILL- ALAPUR, PO-AKBARPUR, THE &amp; DIST- ALWAR</t>
  </si>
  <si>
    <t>45200100004462</t>
  </si>
  <si>
    <t>438434475809</t>
  </si>
  <si>
    <t>MAINA</t>
  </si>
  <si>
    <t>UMARADIN</t>
  </si>
  <si>
    <t>VILL-GOTHADA, THE- LAXMANGARH, DIST- ALWAR</t>
  </si>
  <si>
    <t>3567000100144485</t>
  </si>
  <si>
    <t>491472846360</t>
  </si>
  <si>
    <t>SUWARNA BOUDHA</t>
  </si>
  <si>
    <t>SURESH CHAND BOUDHA</t>
  </si>
  <si>
    <t>VILL- RAJPUR BADA, THE- RAJGARH, DIST- ALWAR</t>
  </si>
  <si>
    <t>21500100022214</t>
  </si>
  <si>
    <t>979744481923</t>
  </si>
  <si>
    <t>KULDEEP  SINGH</t>
  </si>
  <si>
    <t>BALBIR SINGH</t>
  </si>
  <si>
    <t>VILL- MANCHA THE- KISHANGARHBAS, ALWAR</t>
  </si>
  <si>
    <t>SATRING WORKS</t>
  </si>
  <si>
    <t>44350100003215</t>
  </si>
  <si>
    <t>392020580104</t>
  </si>
  <si>
    <t>GURJI KHAN</t>
  </si>
  <si>
    <t>HANSAMAL KHAN</t>
  </si>
  <si>
    <t>VILL-TULERA, THE &amp; DIST- ALWAR</t>
  </si>
  <si>
    <t>612525934</t>
  </si>
  <si>
    <t>592200368264</t>
  </si>
  <si>
    <t>JUBEDA</t>
  </si>
  <si>
    <t>HAMADESH</t>
  </si>
  <si>
    <t>VILL- ALAWADA, THE-RAMGARH, DIST- ALWAR</t>
  </si>
  <si>
    <t>BUTIQ SHOP</t>
  </si>
  <si>
    <t>1011000100104627</t>
  </si>
  <si>
    <t>218866761299</t>
  </si>
  <si>
    <t>SHABANA</t>
  </si>
  <si>
    <t>VILL-BUNTOLI, THE- LAXMANGARH, DIST- ALWAR</t>
  </si>
  <si>
    <t>7198000100041540</t>
  </si>
  <si>
    <t>797747569607</t>
  </si>
  <si>
    <t>MOHAMADIN</t>
  </si>
  <si>
    <t>VILL- SOURAI, THE- LAXMANGARH, ALWAR</t>
  </si>
  <si>
    <t>51110046543</t>
  </si>
  <si>
    <t>771448286656</t>
  </si>
  <si>
    <t>RASHEED KHAN</t>
  </si>
  <si>
    <t>VILL-BAYDA, THE- KATHUMAR, DIST- ALWAR</t>
  </si>
  <si>
    <t>FLOOR MEEL</t>
  </si>
  <si>
    <t>34291722533</t>
  </si>
  <si>
    <t>925917069637</t>
  </si>
  <si>
    <t>ISAK KHAN</t>
  </si>
  <si>
    <t>CHANDAR MAL</t>
  </si>
  <si>
    <t>VILL-NAGAL TAPPA, THE- RAMGARH, DIST- ALWAR</t>
  </si>
  <si>
    <t>43720100012021</t>
  </si>
  <si>
    <t>747639170879</t>
  </si>
  <si>
    <t>SUBRATI KHAN</t>
  </si>
  <si>
    <t>VILL-BELAKA, THE &amp; DIST-ALWAR</t>
  </si>
  <si>
    <t>5436101002822</t>
  </si>
  <si>
    <t>935006483824</t>
  </si>
  <si>
    <t>MAKASUDAN BANO</t>
  </si>
  <si>
    <t>SHERMAL KHAN</t>
  </si>
  <si>
    <t>VILL- PINAN, THE- RENI, DIST- ALWAR</t>
  </si>
  <si>
    <t>3561001700084610</t>
  </si>
  <si>
    <t>478324937542</t>
  </si>
  <si>
    <t>SANNA KHAN</t>
  </si>
  <si>
    <t>VILL-SHYALKI BAS, PO- MAUJPUR, THE- LAXMANGARH, DIST- ALWAR</t>
  </si>
  <si>
    <t>61144885610</t>
  </si>
  <si>
    <t>583083436834</t>
  </si>
  <si>
    <t>SACHIN JAIN</t>
  </si>
  <si>
    <t>RAJENDRA JAIN</t>
  </si>
  <si>
    <t>VILL- BHANOKHAR, THE- KATHUMAR, DIST- ALWAR</t>
  </si>
  <si>
    <t>TANT HOUSE SHOP</t>
  </si>
  <si>
    <t>1297000100081689</t>
  </si>
  <si>
    <t>472595235235</t>
  </si>
  <si>
    <t>SHER MOHHAMAD</t>
  </si>
  <si>
    <t>SODAN KHAN</t>
  </si>
  <si>
    <t>VILL-BATTU KA BAS, PO- BUNTOLI, THE- LAXMANGARH, DIST- ALWAR</t>
  </si>
  <si>
    <t>CARPAINTERI</t>
  </si>
  <si>
    <t>3558000100045315</t>
  </si>
  <si>
    <t>302028159204</t>
  </si>
  <si>
    <t>ALLADEEN</t>
  </si>
  <si>
    <t>VILL-RATWAKA, PO- KALSADA, THE- MALAKHERA, DIST- ALWAR</t>
  </si>
  <si>
    <t>0013006900004313</t>
  </si>
  <si>
    <t>597432391300</t>
  </si>
  <si>
    <t>SHOKINA</t>
  </si>
  <si>
    <t>AALAM</t>
  </si>
  <si>
    <t>VILL-RAYABKA, THE &amp; DIST-ALWAR</t>
  </si>
  <si>
    <t>04091820019071</t>
  </si>
  <si>
    <t>652114483390</t>
  </si>
  <si>
    <t>JAGJEET KAUR</t>
  </si>
  <si>
    <t>INDER SINGH</t>
  </si>
  <si>
    <t>9, MULTAN NAGAR, DOUDPUR, NEAR SUBHASH CHOWK, ALWAR</t>
  </si>
  <si>
    <t>61202943861</t>
  </si>
  <si>
    <t>921762849222</t>
  </si>
  <si>
    <t>HARDEI</t>
  </si>
  <si>
    <t>RAM PAL</t>
  </si>
  <si>
    <t>VILL- PIPAL KHERA, THE-KATHUMAR, DIST- ALWAR</t>
  </si>
  <si>
    <t>61302098205</t>
  </si>
  <si>
    <t>249668550974</t>
  </si>
  <si>
    <t>VIJENDRA BAIRWA</t>
  </si>
  <si>
    <t>PILLU RAM</t>
  </si>
  <si>
    <t>VILL-RATANGARH PALA, THE- MALAKHERA, DIST- ALWAR</t>
  </si>
  <si>
    <t>165510100002041</t>
  </si>
  <si>
    <t>208918394337</t>
  </si>
  <si>
    <t>SAHIDEN</t>
  </si>
  <si>
    <t>KAMMO</t>
  </si>
  <si>
    <t>VILL-NAGAL TODIYAR, PO- BADER, THE- MALAKHERA, DIST- ALWAR</t>
  </si>
  <si>
    <t>44530100018430</t>
  </si>
  <si>
    <t>882069454604</t>
  </si>
  <si>
    <t>RAHUL KHAN</t>
  </si>
  <si>
    <t>VILL- SAHODI, THE &amp; DIST- ALWAR</t>
  </si>
  <si>
    <t>61235297669</t>
  </si>
  <si>
    <t>651790440387</t>
  </si>
  <si>
    <t>NAVPREET SINGH</t>
  </si>
  <si>
    <t>GURDIP SINGH</t>
  </si>
  <si>
    <t>NEAR GURDWARA RAMGARH, ALWAR</t>
  </si>
  <si>
    <t>BUILDING MATERIAL</t>
  </si>
  <si>
    <t>30338177857</t>
  </si>
  <si>
    <t>816348429144</t>
  </si>
  <si>
    <t>TAYRA</t>
  </si>
  <si>
    <t>ANSU</t>
  </si>
  <si>
    <t>VPO. KAROLI, THE. &amp; DIST. ALWAR</t>
  </si>
  <si>
    <t>50100019903052</t>
  </si>
  <si>
    <t>994717510963</t>
  </si>
  <si>
    <t>RASHID KHAN</t>
  </si>
  <si>
    <t>VILL-SORAI, TEH- LAXMANGARH, DIST-ALWAR</t>
  </si>
  <si>
    <t>61158682932</t>
  </si>
  <si>
    <t>622994484549</t>
  </si>
  <si>
    <t>SHOUKIN</t>
  </si>
  <si>
    <t>VILL-KHARSANKI, THE- GOVINDGARH, DIST- ALWAR</t>
  </si>
  <si>
    <t>61210098446</t>
  </si>
  <si>
    <t>512422340279</t>
  </si>
  <si>
    <t>13.6.16</t>
  </si>
  <si>
    <t>29.1.16</t>
  </si>
  <si>
    <t>55150532977</t>
  </si>
  <si>
    <t>Samaideen Khan</t>
  </si>
  <si>
    <t>476256147</t>
  </si>
  <si>
    <t>27.8.15</t>
  </si>
  <si>
    <t>12.2.16</t>
  </si>
  <si>
    <t>476618991</t>
  </si>
  <si>
    <t>476619538</t>
  </si>
  <si>
    <t>Insaf Khan</t>
  </si>
  <si>
    <t>Nawab Khan</t>
  </si>
  <si>
    <t>3558000100103653</t>
  </si>
  <si>
    <t>476619111</t>
  </si>
  <si>
    <t>476621002</t>
  </si>
  <si>
    <t>Naresh Kumar Jain</t>
  </si>
  <si>
    <t>Manohar Jain</t>
  </si>
  <si>
    <t>19.10.15</t>
  </si>
  <si>
    <t>476619968</t>
  </si>
  <si>
    <t>Jubaida</t>
  </si>
  <si>
    <t>Fajru</t>
  </si>
  <si>
    <t>1439000100071011</t>
  </si>
  <si>
    <t>117960736</t>
  </si>
  <si>
    <t>Rehman Khan</t>
  </si>
  <si>
    <t>476525542</t>
  </si>
  <si>
    <t>Azim Khan</t>
  </si>
  <si>
    <t>Jadiyan</t>
  </si>
  <si>
    <t>19.2.16</t>
  </si>
  <si>
    <t>61045688738</t>
  </si>
  <si>
    <t>198382956</t>
  </si>
  <si>
    <t>476619150</t>
  </si>
  <si>
    <t>Salamu Deen Khan</t>
  </si>
  <si>
    <t>Assen Khan</t>
  </si>
  <si>
    <t>476619149</t>
  </si>
  <si>
    <t>2.3.16</t>
  </si>
  <si>
    <t>14.3.16</t>
  </si>
  <si>
    <t>MAYANK JAIN</t>
  </si>
  <si>
    <t>PRAKASH CHAND JAIN</t>
  </si>
  <si>
    <t>36, FIRST FLOOR PANSARI BAZAR, ALWAR</t>
  </si>
  <si>
    <t>HOUSEKEEPING ITEAMS SHOP</t>
  </si>
  <si>
    <t>217401000003606</t>
  </si>
  <si>
    <t>528988366275</t>
  </si>
  <si>
    <t>476626244</t>
  </si>
  <si>
    <t>HAJRAT BILAL</t>
  </si>
  <si>
    <t>HAKMDEEN</t>
  </si>
  <si>
    <t>673801700963</t>
  </si>
  <si>
    <t>366900059353</t>
  </si>
  <si>
    <t>476626033</t>
  </si>
  <si>
    <t>PRAKASH BADAL</t>
  </si>
  <si>
    <t>VILL-NASWARI, THE- GOVINDGARH, DIST- ALWAR</t>
  </si>
  <si>
    <t>ELECTRONIC SHOP</t>
  </si>
  <si>
    <t>43640100015235</t>
  </si>
  <si>
    <t>342682461088</t>
  </si>
  <si>
    <t>476626474</t>
  </si>
  <si>
    <t xml:space="preserve">PRABHUJEET SINGH </t>
  </si>
  <si>
    <t>JOGENDER SINGH</t>
  </si>
  <si>
    <t>GURU GOVIND SINGH COLONY, DELHI ROAD, ALWAR</t>
  </si>
  <si>
    <t>SETARING WORKS</t>
  </si>
  <si>
    <t>30.3.16</t>
  </si>
  <si>
    <t>10.5.16</t>
  </si>
  <si>
    <t>07372281006679</t>
  </si>
  <si>
    <t>928511554879</t>
  </si>
  <si>
    <t>476626806</t>
  </si>
  <si>
    <t>DIDAR SINGH</t>
  </si>
  <si>
    <t>SURJIT SINGH</t>
  </si>
  <si>
    <t>GURU NANAK COLONY, DAUDPUR, ALWAR</t>
  </si>
  <si>
    <t>0512010149280</t>
  </si>
  <si>
    <t>883907945574</t>
  </si>
  <si>
    <t>476626813</t>
  </si>
  <si>
    <t>RAVI SINGH</t>
  </si>
  <si>
    <t>0512010149228</t>
  </si>
  <si>
    <t>489609342605</t>
  </si>
  <si>
    <t>476626808</t>
  </si>
  <si>
    <t>RINKU SINGH</t>
  </si>
  <si>
    <t>SUKHCHAIN SINGH</t>
  </si>
  <si>
    <t>GURU NANAK COLONY, ALWAR</t>
  </si>
  <si>
    <t>0512010150293</t>
  </si>
  <si>
    <t>375336995167</t>
  </si>
  <si>
    <t>476626810</t>
  </si>
  <si>
    <t>RAGHUVIR SINGH</t>
  </si>
  <si>
    <t>DARJI SINGH</t>
  </si>
  <si>
    <t>6067000100026101</t>
  </si>
  <si>
    <t>732986020686</t>
  </si>
  <si>
    <t>476626805</t>
  </si>
  <si>
    <t>JARNAIL KHAN</t>
  </si>
  <si>
    <t>HAMEED KHAN</t>
  </si>
  <si>
    <t>VILL- CHIMRAWALI GORH, THE LAXMANGARH, DISTT- ALWAR</t>
  </si>
  <si>
    <t>3558000100124133</t>
  </si>
  <si>
    <t>514426083338</t>
  </si>
  <si>
    <t>476626325</t>
  </si>
  <si>
    <t xml:space="preserve">SABANA </t>
  </si>
  <si>
    <t>VILL- CHIMRAWALI GORH, THE- LAMANGARH, DIST- ALWAR</t>
  </si>
  <si>
    <t>44530100018549</t>
  </si>
  <si>
    <t>733969585236</t>
  </si>
  <si>
    <t>476626318</t>
  </si>
  <si>
    <t>SUNNATI</t>
  </si>
  <si>
    <t>AMIN KHAN</t>
  </si>
  <si>
    <t>3558001700078411</t>
  </si>
  <si>
    <t>309676130458</t>
  </si>
  <si>
    <t>476626322</t>
  </si>
  <si>
    <t>HAJARI BEGAM</t>
  </si>
  <si>
    <t>VILL- KAROLI, THE &amp; DISTT. ALWAR</t>
  </si>
  <si>
    <t>50100077686770</t>
  </si>
  <si>
    <t>930689636608</t>
  </si>
  <si>
    <t>476625956</t>
  </si>
  <si>
    <t>SUKHPAL SINGH</t>
  </si>
  <si>
    <t>AJIT SINGH</t>
  </si>
  <si>
    <t>GURU NANAK COLONY, DAUPUR, ALWAR</t>
  </si>
  <si>
    <t>STEEL FABRICATION</t>
  </si>
  <si>
    <t>83152010011693</t>
  </si>
  <si>
    <t>816265822475</t>
  </si>
  <si>
    <t>476626454</t>
  </si>
  <si>
    <t>SAHAB KHAN</t>
  </si>
  <si>
    <t>DALMEERA KHAN</t>
  </si>
  <si>
    <t>VILL- SUHETA, THE. MUNDAWAR, DISTT. ALWAR</t>
  </si>
  <si>
    <t>43740100002155</t>
  </si>
  <si>
    <t>959945798931</t>
  </si>
  <si>
    <t>476259683</t>
  </si>
  <si>
    <t xml:space="preserve">JAMASIDA </t>
  </si>
  <si>
    <t>ARASAD</t>
  </si>
  <si>
    <t>VILL-MAUJPUR, THE. LAXMANGARH, DISTT. ALWAR</t>
  </si>
  <si>
    <t>BOUTIQ CENTER</t>
  </si>
  <si>
    <t>3004000100308551</t>
  </si>
  <si>
    <t>485372159437</t>
  </si>
  <si>
    <t>476625887</t>
  </si>
  <si>
    <t>JAWAN MOHAMMAD</t>
  </si>
  <si>
    <t>NAJEER KHAN</t>
  </si>
  <si>
    <t>VILL-BADABASS , PO- BOONTOLI, THE. LAXMANGARH, DISTT. ALWAR</t>
  </si>
  <si>
    <t>51106227402</t>
  </si>
  <si>
    <t>200676728461</t>
  </si>
  <si>
    <t>476626859</t>
  </si>
  <si>
    <t>SANNU</t>
  </si>
  <si>
    <t>VILL- MUSEPUR, PO- JAIROLI, THE. TIJARA, ALWAR</t>
  </si>
  <si>
    <t>55150628183</t>
  </si>
  <si>
    <t>454736995597</t>
  </si>
  <si>
    <t>476626302</t>
  </si>
  <si>
    <t>RAJMAL</t>
  </si>
  <si>
    <t>VILL-KHANPUR KALA, THE. RAMGARH, DISST. ALWAR</t>
  </si>
  <si>
    <t>0840000100205978</t>
  </si>
  <si>
    <t>730312252536</t>
  </si>
  <si>
    <t>476626605</t>
  </si>
  <si>
    <t>SAUD KHAN</t>
  </si>
  <si>
    <t>VILL-DONGRI, THE. LAXMANGARH, DISTT. ALWAR</t>
  </si>
  <si>
    <t>8748000100007748</t>
  </si>
  <si>
    <t>350955318993</t>
  </si>
  <si>
    <t>476627164</t>
  </si>
  <si>
    <t>MOHAMMAD KHAN</t>
  </si>
  <si>
    <t>8748000100007784</t>
  </si>
  <si>
    <t>630932912442</t>
  </si>
  <si>
    <t>476627163</t>
  </si>
  <si>
    <t>AYAB KHAN</t>
  </si>
  <si>
    <t>SYNU KHAN</t>
  </si>
  <si>
    <t>VILL- BARAWAS, THE. LAXMANGARH, ALWAR</t>
  </si>
  <si>
    <t>12009101120004102</t>
  </si>
  <si>
    <t>871353428627</t>
  </si>
  <si>
    <t>476627396</t>
  </si>
  <si>
    <t>SHARVAN SINGH</t>
  </si>
  <si>
    <t>21500100012406</t>
  </si>
  <si>
    <t>415082693976</t>
  </si>
  <si>
    <t>476626631</t>
  </si>
  <si>
    <t>GURDEEP SINGH</t>
  </si>
  <si>
    <t>INDRA SINGH</t>
  </si>
  <si>
    <t>0512010149266</t>
  </si>
  <si>
    <t>807248737020</t>
  </si>
  <si>
    <t>476626632</t>
  </si>
  <si>
    <t>AMAR SINGH</t>
  </si>
  <si>
    <t>BABLI SINGH</t>
  </si>
  <si>
    <t>0512010149235</t>
  </si>
  <si>
    <t>838597155159</t>
  </si>
  <si>
    <t>476626815</t>
  </si>
  <si>
    <t>MAHIPAL SINGH</t>
  </si>
  <si>
    <t>BHAG SINGH</t>
  </si>
  <si>
    <t>0512010149259</t>
  </si>
  <si>
    <t>401985592055</t>
  </si>
  <si>
    <t>476626629</t>
  </si>
  <si>
    <t>MUNENDRA SINGH</t>
  </si>
  <si>
    <t>ANANND SINGH</t>
  </si>
  <si>
    <t>72 GURU NANAK COLONY, ALWAR</t>
  </si>
  <si>
    <t>WELDING WORKS</t>
  </si>
  <si>
    <t>0512010149242</t>
  </si>
  <si>
    <t>592975706272</t>
  </si>
  <si>
    <t>476626814</t>
  </si>
  <si>
    <t>GURUMIT SINGH</t>
  </si>
  <si>
    <t>INDR SINGH</t>
  </si>
  <si>
    <t>GURU GOVIND SINGH COLONY, ALWAR</t>
  </si>
  <si>
    <t>07372281006518</t>
  </si>
  <si>
    <t>877878709935</t>
  </si>
  <si>
    <t>476626807</t>
  </si>
  <si>
    <t>FAUJI SINGH</t>
  </si>
  <si>
    <t>PALWAR SINGH</t>
  </si>
  <si>
    <t>6067006900001207</t>
  </si>
  <si>
    <t>206757180049</t>
  </si>
  <si>
    <t>476626630</t>
  </si>
  <si>
    <t>SHER SINGH</t>
  </si>
  <si>
    <t>BHURA SINGH</t>
  </si>
  <si>
    <t>VILL- MUSAKHERA, THE. KISHANGARH BAS, DISTT. ALWAR</t>
  </si>
  <si>
    <t>07372281004651</t>
  </si>
  <si>
    <t>312363922430</t>
  </si>
  <si>
    <t>476382098</t>
  </si>
  <si>
    <t>VILL- BILETA, THE. RAINI, DISTT. ALWAR</t>
  </si>
  <si>
    <t>61042472017</t>
  </si>
  <si>
    <t>598840795554</t>
  </si>
  <si>
    <t>476626623</t>
  </si>
  <si>
    <t>SAHUD KHAN</t>
  </si>
  <si>
    <t xml:space="preserve">UMMED </t>
  </si>
  <si>
    <t>VILL- SAHODI, PO- MACHDI, THE &amp; DISTT- ALWAR</t>
  </si>
  <si>
    <t>3361000100173737</t>
  </si>
  <si>
    <t>898998683415</t>
  </si>
  <si>
    <t>476626652</t>
  </si>
  <si>
    <t>RAHUL SHAH</t>
  </si>
  <si>
    <t xml:space="preserve">HAMID </t>
  </si>
  <si>
    <t>VILL- NIWALI, THE. RAMGARH, DISTT. ALWAR</t>
  </si>
  <si>
    <t>34071435834</t>
  </si>
  <si>
    <t>904878245962</t>
  </si>
  <si>
    <t>109539718</t>
  </si>
  <si>
    <t>VAZIR KHA</t>
  </si>
  <si>
    <t>DAAN SAH</t>
  </si>
  <si>
    <t>VILL- SAHODI, THE &amp; DISTT- ALWAR</t>
  </si>
  <si>
    <t>3361000100082066</t>
  </si>
  <si>
    <t>297082535853</t>
  </si>
  <si>
    <t>476626683</t>
  </si>
  <si>
    <t>SAHABDEEN</t>
  </si>
  <si>
    <t>VILL- RAIPUR , THE. TIJARA, DISTT. ALWAR</t>
  </si>
  <si>
    <t>3319001700064660</t>
  </si>
  <si>
    <t>635947166165</t>
  </si>
  <si>
    <t>476626369</t>
  </si>
  <si>
    <t>KASAM ALI</t>
  </si>
  <si>
    <t>PATALIA KHAN</t>
  </si>
  <si>
    <t>OPP- JANTA COLONY, BELAKA, ALWAR</t>
  </si>
  <si>
    <t>491933220</t>
  </si>
  <si>
    <t>886706911389</t>
  </si>
  <si>
    <t>476625855</t>
  </si>
  <si>
    <t>BINAS</t>
  </si>
  <si>
    <t>FARID KHAN</t>
  </si>
  <si>
    <t>VILL- NAGALA MATHUA, THE KATHUMAR, DISTT- ALWAR</t>
  </si>
  <si>
    <t>45150100009863</t>
  </si>
  <si>
    <t>257316787334</t>
  </si>
  <si>
    <t>476626323</t>
  </si>
  <si>
    <t>KANWAL JEET KAUR MALHOTRA</t>
  </si>
  <si>
    <t>MAHAVEER MARG, DHOBI PADA, ALWAR</t>
  </si>
  <si>
    <t>BUTIQ CENTER</t>
  </si>
  <si>
    <t>0013000100711945</t>
  </si>
  <si>
    <t>898587040974</t>
  </si>
  <si>
    <t>476627472</t>
  </si>
  <si>
    <t>JARANAIL SINGH</t>
  </si>
  <si>
    <t>WARD NO. 16 JASORIYA COLONY, KHAITHAL, THE. KISHANGARH BAS, DIST. ALWAR</t>
  </si>
  <si>
    <t>01480110003657</t>
  </si>
  <si>
    <t>507713122898</t>
  </si>
  <si>
    <t>476627006</t>
  </si>
  <si>
    <t>ARSHIDA</t>
  </si>
  <si>
    <t>JAPHURU</t>
  </si>
  <si>
    <t>VILL- KHANPUR KALA, THE- RAMGARH, DIST- ALWAR</t>
  </si>
  <si>
    <t>0840000100205394</t>
  </si>
  <si>
    <t>307391594754</t>
  </si>
  <si>
    <t>476626607</t>
  </si>
  <si>
    <t>JAMASHED KHAN</t>
  </si>
  <si>
    <t>VILL- NASWARI, THE- GOVINDGARH, DIST- ALWAR</t>
  </si>
  <si>
    <t>8748000100004325</t>
  </si>
  <si>
    <t>335204399106</t>
  </si>
  <si>
    <t>476626237</t>
  </si>
  <si>
    <t>JEBUNA</t>
  </si>
  <si>
    <t>FAKRU KHAN</t>
  </si>
  <si>
    <t>VILL-BADIPURA, PO- KALSARA, THE. MALAKHERA, DISTT. ALWAR</t>
  </si>
  <si>
    <t>44030100013289</t>
  </si>
  <si>
    <t>704611820363</t>
  </si>
  <si>
    <t>476627207</t>
  </si>
  <si>
    <t>MOHAMMAD SAHUN</t>
  </si>
  <si>
    <t>ISMAIL KHAN</t>
  </si>
  <si>
    <t>VILL- NANGAL RATAWAT, PO- MACHRI, THE. &amp; DISTT. ALWAR</t>
  </si>
  <si>
    <t>011490200001798</t>
  </si>
  <si>
    <t>829558013389</t>
  </si>
  <si>
    <t>476626386</t>
  </si>
  <si>
    <t xml:space="preserve">HABLI </t>
  </si>
  <si>
    <t>ANNU KHAN</t>
  </si>
  <si>
    <t>VILL- BANDIPURA, PO- KALSARA, THE. MALAKHERA, DISTT. ALWAR</t>
  </si>
  <si>
    <t>44030100011289</t>
  </si>
  <si>
    <t>497169570792</t>
  </si>
  <si>
    <t>476627206</t>
  </si>
  <si>
    <t>RUDRA SINGH</t>
  </si>
  <si>
    <t>2 CHA 8 KALA KUAN, ALWAR</t>
  </si>
  <si>
    <t>24430100009568</t>
  </si>
  <si>
    <t>756608374584</t>
  </si>
  <si>
    <t>476626809</t>
  </si>
  <si>
    <t>SAHRUNA</t>
  </si>
  <si>
    <t>NASRUDIN</t>
  </si>
  <si>
    <t>VILL- NAGALA MATHAUA, THE KATHUMAR, DISTT- ALWAR</t>
  </si>
  <si>
    <t>45150100009862</t>
  </si>
  <si>
    <t>807865711318</t>
  </si>
  <si>
    <t>476626326</t>
  </si>
  <si>
    <t xml:space="preserve">IRFAN </t>
  </si>
  <si>
    <t>BHOLU</t>
  </si>
  <si>
    <t>VILL- IMRATI KA BAS, PO- JADLA, THE. KATHUMAR, DISTT. ALWAR</t>
  </si>
  <si>
    <t>2238000100126993</t>
  </si>
  <si>
    <t>530753388691</t>
  </si>
  <si>
    <t>476627795</t>
  </si>
  <si>
    <t>SABRA</t>
  </si>
  <si>
    <t>VILL- MOLLANAMI KA BASS, PO- DADAR, THE. &amp; DISTT. ALWAR</t>
  </si>
  <si>
    <t>61299142756</t>
  </si>
  <si>
    <t>712979150675</t>
  </si>
  <si>
    <t>476626404</t>
  </si>
  <si>
    <t>MATEEN KHAN</t>
  </si>
  <si>
    <t>CHAHAT KHAN</t>
  </si>
  <si>
    <t>VILL- KASHROK\LI, HOUSING BOARD KE SAAME, MADARSA KALONI, THE &amp; DISTT ALWAR</t>
  </si>
  <si>
    <t>21.4.16</t>
  </si>
  <si>
    <t>1.6.16</t>
  </si>
  <si>
    <t>0013000100573044</t>
  </si>
  <si>
    <t>244528072459</t>
  </si>
  <si>
    <t>197985812</t>
  </si>
  <si>
    <t>SANNEH SINGH</t>
  </si>
  <si>
    <t>SHOBHA SINGH</t>
  </si>
  <si>
    <t>377, YOG NAGAR KUTIYA, ALWAR</t>
  </si>
  <si>
    <t>SATERING WORKS</t>
  </si>
  <si>
    <t>83152200054234</t>
  </si>
  <si>
    <t>729735351687</t>
  </si>
  <si>
    <t>476626074</t>
  </si>
  <si>
    <t>SAJID KHAN</t>
  </si>
  <si>
    <t>JAN MOHAMMAD</t>
  </si>
  <si>
    <t>VILL- PHULLABAS, THE. TIJARA, DISTT. ALWAR</t>
  </si>
  <si>
    <t>ELECTICAL SHOP</t>
  </si>
  <si>
    <t>55150628194</t>
  </si>
  <si>
    <t>223458816459</t>
  </si>
  <si>
    <t>476626719</t>
  </si>
  <si>
    <t xml:space="preserve">SARJEET </t>
  </si>
  <si>
    <t>VILL-CHAWANDI KALA, THE. TIJARA, DISTT. ALWAR</t>
  </si>
  <si>
    <t>12008101120009040</t>
  </si>
  <si>
    <t>248138782784</t>
  </si>
  <si>
    <t>476626342</t>
  </si>
  <si>
    <t>KAMRU</t>
  </si>
  <si>
    <t>VILL- JAIROLI, THE. TIJARA, DISTT. ALWAR</t>
  </si>
  <si>
    <t>65243909639</t>
  </si>
  <si>
    <t>319659950367</t>
  </si>
  <si>
    <t>476626331</t>
  </si>
  <si>
    <t>BARISA</t>
  </si>
  <si>
    <t>RAPHIK</t>
  </si>
  <si>
    <t>VILL- JONA KHEDA PAHAD, PO- DEVLI, THE. LAXMANGARH, DISTT. ALWAR</t>
  </si>
  <si>
    <t>3558000100143794</t>
  </si>
  <si>
    <t>896039092532</t>
  </si>
  <si>
    <t>476626300</t>
  </si>
  <si>
    <t>RIHANA</t>
  </si>
  <si>
    <t>USMAN KHAN</t>
  </si>
  <si>
    <t>KASHROLI MOD HOUSING BOARD K SAMNE MADARSA COLONY, KASHROLI, ALWAR</t>
  </si>
  <si>
    <t>6266000100021345</t>
  </si>
  <si>
    <t>292209274618</t>
  </si>
  <si>
    <t>118017989</t>
  </si>
  <si>
    <t>VILL-JONA KHEDA PAHAD, PO- DEVLI, DISTT. ALWAR</t>
  </si>
  <si>
    <t>3558000100143730</t>
  </si>
  <si>
    <t>952323333573</t>
  </si>
  <si>
    <t>476626330</t>
  </si>
  <si>
    <t>SUBE KHA</t>
  </si>
  <si>
    <t>VILL- BILETA, THE. RAJGARH, DISTT. ALWAR</t>
  </si>
  <si>
    <t>44530100001915</t>
  </si>
  <si>
    <t>376277922239</t>
  </si>
  <si>
    <t>476625870</t>
  </si>
  <si>
    <t>RASAPAL SINGH</t>
  </si>
  <si>
    <t>BABLU SINGH</t>
  </si>
  <si>
    <t>60 FOOT ROAD, GURUNANK COLONY, ALWAR</t>
  </si>
  <si>
    <t>07372191059888</t>
  </si>
  <si>
    <t>489215660454</t>
  </si>
  <si>
    <t>476627780</t>
  </si>
  <si>
    <t>JAMSIDA</t>
  </si>
  <si>
    <t>MASRUDIM</t>
  </si>
  <si>
    <t>VILL- KULTAJPUR, THE. TIJARA, DISTT. ALWAR</t>
  </si>
  <si>
    <t>915010034309315</t>
  </si>
  <si>
    <t>506102843621</t>
  </si>
  <si>
    <t>476625450</t>
  </si>
  <si>
    <t>SAURABH KUMAR JAIN</t>
  </si>
  <si>
    <t>NARENDRA KUMAR JAIN</t>
  </si>
  <si>
    <t>83, KRISHI UPAJ MANDI KE PAS, KHERLI, THE. KATHUMAR, DISTT. ALWAR</t>
  </si>
  <si>
    <t>E-MITRA CENTER</t>
  </si>
  <si>
    <t>33921011820</t>
  </si>
  <si>
    <t>276404298070</t>
  </si>
  <si>
    <t>478144214</t>
  </si>
  <si>
    <t>UMER DEEN</t>
  </si>
  <si>
    <t>VILL - BAGHOR, POST - ISMAILPUR, THE. KISHANGARHBAS, DISTT. ALWAR</t>
  </si>
  <si>
    <t>44350100012850</t>
  </si>
  <si>
    <t>753629194438</t>
  </si>
  <si>
    <t>476259298</t>
  </si>
  <si>
    <t>SATTAR KHAN</t>
  </si>
  <si>
    <t>VILL- CHANDOLI, THE &amp; DISTT. ALWAR</t>
  </si>
  <si>
    <t>SEEDS &amp; FERTILIZER SHOP</t>
  </si>
  <si>
    <t>008101001009860</t>
  </si>
  <si>
    <t>388473322894</t>
  </si>
  <si>
    <t>476626947</t>
  </si>
  <si>
    <t>ABUDAL GAFFAR</t>
  </si>
  <si>
    <t>VILL- RAYBAKA, THE &amp; DISTT. ALWAR</t>
  </si>
  <si>
    <t>008101001010176</t>
  </si>
  <si>
    <t>766155684060</t>
  </si>
  <si>
    <t>476626945</t>
  </si>
  <si>
    <t xml:space="preserve">MUBIN </t>
  </si>
  <si>
    <t>BUBU KHAN</t>
  </si>
  <si>
    <t>VILL- KHERLI CHANDRWAT, THE. LAXMANGARH, DISTT. ALWAR</t>
  </si>
  <si>
    <t>STEEL TANK &amp; BOX SHOP</t>
  </si>
  <si>
    <t>008101001009661</t>
  </si>
  <si>
    <t>890517022818</t>
  </si>
  <si>
    <t>476625275</t>
  </si>
  <si>
    <t>SAHUN MOHAMMAD</t>
  </si>
  <si>
    <t>VILL- NAGLA DHANSINGH, THE. KATHUMAR, DISTT. ALWAR</t>
  </si>
  <si>
    <t>2331000100172237</t>
  </si>
  <si>
    <t>827660645399</t>
  </si>
  <si>
    <t>478054004</t>
  </si>
  <si>
    <t>MEESKEENA KHAN</t>
  </si>
  <si>
    <t>ARIPH KHAN</t>
  </si>
  <si>
    <t>VILL-PINAN, THE- RAINI, DISTT. ALWAR</t>
  </si>
  <si>
    <t>3561001700085646</t>
  </si>
  <si>
    <t>932325028389</t>
  </si>
  <si>
    <t>476625613</t>
  </si>
  <si>
    <t>RAJNI KAUR</t>
  </si>
  <si>
    <t>BABU SINGH</t>
  </si>
  <si>
    <t>05, RAM NAGAR COLONY, ALWAR</t>
  </si>
  <si>
    <t>BOUITQ CENTER</t>
  </si>
  <si>
    <t>673701500621</t>
  </si>
  <si>
    <t>297067666708</t>
  </si>
  <si>
    <t>476626832</t>
  </si>
  <si>
    <t>PINKI</t>
  </si>
  <si>
    <t>RAJAN SINGH</t>
  </si>
  <si>
    <t>SARDAR COLONY, AERODRUM ROAD, ALWAR</t>
  </si>
  <si>
    <t>10381000000878</t>
  </si>
  <si>
    <t>267397882026</t>
  </si>
  <si>
    <t>476626811</t>
  </si>
  <si>
    <t>KAPTAN SINGH</t>
  </si>
  <si>
    <t>BAKSHI SINGH</t>
  </si>
  <si>
    <t>SARDAR COLONY, AERODRAM ROAD, ALWAR</t>
  </si>
  <si>
    <t>6067000100027942</t>
  </si>
  <si>
    <t>455510222899</t>
  </si>
  <si>
    <t>197971516</t>
  </si>
  <si>
    <t>VILL-BAHADURPUR PATTI, THE. &amp; DISTT. ALWAR</t>
  </si>
  <si>
    <t>5436101002797</t>
  </si>
  <si>
    <t>826082480119</t>
  </si>
  <si>
    <t>476626250</t>
  </si>
  <si>
    <t>JAMILA</t>
  </si>
  <si>
    <t>RUDDAR</t>
  </si>
  <si>
    <t>04091820019081</t>
  </si>
  <si>
    <t>845552279351</t>
  </si>
  <si>
    <t>476626675</t>
  </si>
  <si>
    <t>SUBDI</t>
  </si>
  <si>
    <t>VILL- SAHAJPOOR, THE- RAMGARH, DISTT- ALWAR</t>
  </si>
  <si>
    <t>JARNAL SHOP</t>
  </si>
  <si>
    <t>45360100007098</t>
  </si>
  <si>
    <t>703367642276</t>
  </si>
  <si>
    <t>118017481</t>
  </si>
  <si>
    <t>SIKANDAR KAUR</t>
  </si>
  <si>
    <t>AMARJEET SINGH</t>
  </si>
  <si>
    <t>SARDAR COLONY, DAUDPUR ALWAR</t>
  </si>
  <si>
    <t>0512010151139</t>
  </si>
  <si>
    <t>594056858796</t>
  </si>
  <si>
    <t>476626812</t>
  </si>
  <si>
    <t>ARSIDA</t>
  </si>
  <si>
    <t>SAMAY DEEN</t>
  </si>
  <si>
    <t>VILL- UNTWAL, THE. RAMGARH, DISTT. ALWAR</t>
  </si>
  <si>
    <t>32905771901</t>
  </si>
  <si>
    <t>296541725249</t>
  </si>
  <si>
    <t>476625032</t>
  </si>
  <si>
    <t>KALLI</t>
  </si>
  <si>
    <t>SAMIN</t>
  </si>
  <si>
    <t>MAUJPUR, TEHSIL-LAXMANGARH DIST-ALWAR</t>
  </si>
  <si>
    <t>BHES PALAN</t>
  </si>
  <si>
    <t>50314059468</t>
  </si>
  <si>
    <t>225669389613</t>
  </si>
  <si>
    <t>476626324</t>
  </si>
  <si>
    <t>MAHMUDI</t>
  </si>
  <si>
    <t>AASU</t>
  </si>
  <si>
    <t>BALBANDAKA RAMGARH, DIST-ALWAR</t>
  </si>
  <si>
    <t>0512010149310</t>
  </si>
  <si>
    <t>564716247618</t>
  </si>
  <si>
    <t>476625878</t>
  </si>
  <si>
    <t>Tasleem</t>
  </si>
  <si>
    <t>Khursheed Khan</t>
  </si>
  <si>
    <t>VPO- Bhadurpur, The &amp; Distt-Alwar</t>
  </si>
  <si>
    <t xml:space="preserve">Laxmi Devi Institute of Engineering and Technology, Tijara Road, Chikani Alwar </t>
  </si>
  <si>
    <t>Approved By AICTE &amp; Rajasthan Technical University, kota</t>
  </si>
  <si>
    <t>14.6.16</t>
  </si>
  <si>
    <t>1208001500091296</t>
  </si>
  <si>
    <t>379893834126</t>
  </si>
  <si>
    <t>476626089</t>
  </si>
  <si>
    <t>Vill. Kalyanpura Po. Mahua Khurd, Tehsil Malkheda, Alwar</t>
  </si>
  <si>
    <t>Mahatma gandhi Engineering College</t>
  </si>
  <si>
    <t>Rajasthan Technical University Kota</t>
  </si>
  <si>
    <t>15.6.16</t>
  </si>
  <si>
    <t xml:space="preserve">I </t>
  </si>
  <si>
    <t>33268772592</t>
  </si>
  <si>
    <t>369875289944</t>
  </si>
  <si>
    <t>476624682</t>
  </si>
  <si>
    <t>Kamal Jeet Singh</t>
  </si>
  <si>
    <t>Gurunanak Colony, Daudpur, Alwar</t>
  </si>
  <si>
    <t>AMMITY University</t>
  </si>
  <si>
    <t>34557521700</t>
  </si>
  <si>
    <t>407756445959</t>
  </si>
  <si>
    <t>476625831</t>
  </si>
  <si>
    <t>Arif Husain</t>
  </si>
  <si>
    <t xml:space="preserve">Rehamat </t>
  </si>
  <si>
    <t>Ni. Syalkiwas, Post Bhojpur Alwar</t>
  </si>
  <si>
    <t>Devi Singh GNM Institute of nursing, Alwar</t>
  </si>
  <si>
    <t>Rajasthan University of Health Science, Jaipur</t>
  </si>
  <si>
    <t>3558001700077023</t>
  </si>
  <si>
    <t>306398378722</t>
  </si>
  <si>
    <t>476625141</t>
  </si>
  <si>
    <t>Saddeek Khan</t>
  </si>
  <si>
    <t>Vill. Dolat Nagar Majra, Post Harsoli, Alwar</t>
  </si>
  <si>
    <t>Nordan Institute of Technology &amp; Research Centre, Alwar</t>
  </si>
  <si>
    <t>Approved By AICTE &amp; RTU Kota</t>
  </si>
  <si>
    <t>61170471606</t>
  </si>
  <si>
    <t>856316408677</t>
  </si>
  <si>
    <t>476258905</t>
  </si>
  <si>
    <t>Mubarik Khan</t>
  </si>
  <si>
    <t>Vill. Bahala, Tehsil-Ramgarh, alwar</t>
  </si>
  <si>
    <t>Siddhi Vinayak College of Science &amp; Higher Education, Alwar</t>
  </si>
  <si>
    <t>6266001500027281</t>
  </si>
  <si>
    <t>620408713503</t>
  </si>
  <si>
    <t>476625547</t>
  </si>
  <si>
    <t>Parvinder Kaur</t>
  </si>
  <si>
    <t>Mangal Singh</t>
  </si>
  <si>
    <t>Vill. Bahala, Tehsil-Ramgarh, Alwar</t>
  </si>
  <si>
    <t>Alwar Pharmacy Colle, MIA Alwar</t>
  </si>
  <si>
    <t>B.Pharmacy</t>
  </si>
  <si>
    <t>6266001500013534</t>
  </si>
  <si>
    <t>775176320168</t>
  </si>
  <si>
    <t>476626771</t>
  </si>
  <si>
    <t xml:space="preserve">Kalpana </t>
  </si>
  <si>
    <t>Nayi Basti, divakari Techil &amp; Dist-Alwar</t>
  </si>
  <si>
    <t>V.S. nursing Institute, Alwar</t>
  </si>
  <si>
    <t>GNM</t>
  </si>
  <si>
    <t>7198001500004539</t>
  </si>
  <si>
    <t>427053529004</t>
  </si>
  <si>
    <t>476626762</t>
  </si>
  <si>
    <t>edu</t>
  </si>
  <si>
    <r>
      <t xml:space="preserve">'kSf{kd _.k ¼ch- Vsd baftfu;fjaax½ </t>
    </r>
    <r>
      <rPr>
        <b/>
        <sz val="13"/>
        <color rgb="FFFF0000"/>
        <rFont val="DevLys 010"/>
      </rPr>
      <t>¼f)rh; fd'r</t>
    </r>
    <r>
      <rPr>
        <sz val="13"/>
        <color rgb="FFFF0000"/>
        <rFont val="DevLys 010"/>
      </rPr>
      <t>½</t>
    </r>
  </si>
  <si>
    <r>
      <t xml:space="preserve">f'k{kk _.k ch- Vsd
</t>
    </r>
    <r>
      <rPr>
        <b/>
        <sz val="12"/>
        <color rgb="FFFF0000"/>
        <rFont val="DevLys 010"/>
      </rPr>
      <t xml:space="preserve">¼esdsfudy batfu;fjax½ izFke fd'r
</t>
    </r>
  </si>
  <si>
    <r>
      <t xml:space="preserve">f'k{kk _.k ch- Vsd
</t>
    </r>
    <r>
      <rPr>
        <b/>
        <sz val="12"/>
        <color rgb="FFFF0000"/>
        <rFont val="DevLys 010"/>
      </rPr>
      <t xml:space="preserve">¼esdsfudy batfu;fjax½ f)rh;  fd'r
</t>
    </r>
  </si>
  <si>
    <r>
      <t xml:space="preserve">f'k{kk _.k ch- Vsd
</t>
    </r>
    <r>
      <rPr>
        <b/>
        <sz val="12"/>
        <color rgb="FFFF0000"/>
        <rFont val="DevLys 010"/>
      </rPr>
      <t xml:space="preserve">¼esdsfudy batfu;fjax½ r`rh;  fd'r
</t>
    </r>
  </si>
  <si>
    <t>RMFDCC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</si>
  <si>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</si>
  <si>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</si>
  <si>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</si>
  <si>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</si>
  <si>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t>Term Loan 70% of 90%</t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</si>
  <si>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</si>
  <si>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NIL</t>
  </si>
  <si>
    <t>Education Loan</t>
  </si>
  <si>
    <t>Aadhar No.</t>
  </si>
  <si>
    <t>SABA</t>
  </si>
  <si>
    <t>AHMED KHURSED</t>
  </si>
  <si>
    <t>INFRONT OF ST ANSLEM SCHOOL SAFI COLONY MUNGASKA ALWAR RAJ. 301001</t>
  </si>
  <si>
    <t>FEMALE</t>
  </si>
  <si>
    <t>HAMDARD INSTITUTE OF MEDICAL SCIENCE &amp; RESEARCH, NEW DEHLI</t>
  </si>
  <si>
    <t>JAMIA HAMDARD UNIVERSITY</t>
  </si>
  <si>
    <t>MBBS</t>
  </si>
  <si>
    <t>5 YEAR</t>
  </si>
  <si>
    <t>21.6.17</t>
  </si>
  <si>
    <t>22.6.17</t>
  </si>
  <si>
    <t>33564947614</t>
  </si>
  <si>
    <t>235140796689</t>
  </si>
  <si>
    <t>476796782</t>
  </si>
  <si>
    <t>PARVINDER KAUR</t>
  </si>
  <si>
    <t>MANGAL SINGH</t>
  </si>
  <si>
    <t>VPO BAHALA THE RAMGARH ALWAR 301030</t>
  </si>
  <si>
    <t>ALWAR PHARMACY COLLEGE ALWAR</t>
  </si>
  <si>
    <t>RAJASTHAN UNIVERSITY OF HEALTH SCIENCE</t>
  </si>
  <si>
    <t>B. PHARMACY</t>
  </si>
  <si>
    <t>AARIF HUSSAIN</t>
  </si>
  <si>
    <t>659, VILLAGE SIYAL KI KA BAA MOJPUR ALWAR RAJ. 321633</t>
  </si>
  <si>
    <t>MALE</t>
  </si>
  <si>
    <t>SHRI DEVI SINGH G.N.M. INSTITUTE OF NURSING GWALIOR</t>
  </si>
  <si>
    <t>G.N.M.</t>
  </si>
  <si>
    <t>5.7.17</t>
  </si>
  <si>
    <t>VILL-KALYANPURA PO-AKBARPUR THE-MALAKHERA 301001</t>
  </si>
  <si>
    <t>MAHATMA GANDHI ENGINEERING COLLGE, JAIPUR</t>
  </si>
  <si>
    <t>RAJASTHAN TECHNICAL UNIVERSITY, KOTA</t>
  </si>
  <si>
    <t>Vill- Neemli, Po.- Bhagor, The.-Tijara, Alwar</t>
  </si>
  <si>
    <t>SAMVARDHANA COLLEGE OF NURSING ALWAR</t>
  </si>
  <si>
    <t>RAJASTHAN UNIVERSITY OF HEALTH SCIENCE JAIPUR</t>
  </si>
  <si>
    <t>4 year</t>
  </si>
  <si>
    <t>27.7.17</t>
  </si>
  <si>
    <t>476525931,476527000</t>
  </si>
  <si>
    <t>Rahees Khan</t>
  </si>
  <si>
    <t>Vill-Salarpur Semla Khurd Alwar</t>
  </si>
  <si>
    <t>Sunrise University Alwar</t>
  </si>
  <si>
    <t>61197057106</t>
  </si>
  <si>
    <t>601296008969</t>
  </si>
  <si>
    <t>476257322</t>
  </si>
  <si>
    <t>GURUMEET SINGH</t>
  </si>
  <si>
    <t>LALAWANDI MILKPUR ALWAR RAJ. 301026</t>
  </si>
  <si>
    <t>UNIVERSITY COLLEGE OF ENGINEERING, KOTA</t>
  </si>
  <si>
    <t>8.8.17</t>
  </si>
  <si>
    <t>9.8.17</t>
  </si>
  <si>
    <t>476620295</t>
  </si>
  <si>
    <t>SIMRANJEET SINGH</t>
  </si>
  <si>
    <t>MANJEET SINGH</t>
  </si>
  <si>
    <t>18 MULTAN NAGAR NEAR PENTICOSTA PUUB. SCHOOL DAUDPUR ALWAR 301001</t>
  </si>
  <si>
    <t>INSTITUTE OF ENGINEERING &amp; TECHNOLOGY ALWAR</t>
  </si>
  <si>
    <t xml:space="preserve">B.TECH </t>
  </si>
  <si>
    <t>21.8.17</t>
  </si>
  <si>
    <t>23.8.17</t>
  </si>
  <si>
    <t>476733966</t>
  </si>
  <si>
    <t>ZAMSHED KHAN</t>
  </si>
  <si>
    <t>RUDA KI DHANI NIMBHERA ALWAR raj. 301404</t>
  </si>
  <si>
    <t>HAMDARD INSTITUTE OF MEDICAL SCIENCE &amp; RESEARCH JAMIA HAMDARD NEW DWHLI</t>
  </si>
  <si>
    <t>M.B.B.S</t>
  </si>
  <si>
    <t>20.7.17</t>
  </si>
  <si>
    <t>25.7.17</t>
  </si>
  <si>
    <t>33056524254</t>
  </si>
  <si>
    <t>438864144248</t>
  </si>
  <si>
    <t>476625743 476259265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</si>
  <si>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</si>
  <si>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r>
      <t xml:space="preserve">                      </t>
    </r>
    <r>
      <rPr>
        <sz val="10"/>
        <color theme="1"/>
        <rFont val="DevLys 010"/>
      </rPr>
      <t>Øekad i-  ¼  ½@vkj,e,QMhlhlh@2017&amp;18@</t>
    </r>
  </si>
  <si>
    <t>AHMUD</t>
  </si>
  <si>
    <t>13.06.18</t>
  </si>
  <si>
    <t>476796782  476626424</t>
  </si>
  <si>
    <t xml:space="preserve">SAJID </t>
  </si>
  <si>
    <t>VILL: NEELMI, POST BHAGOR THE TIGARA ALWAR RAJ. 300000</t>
  </si>
  <si>
    <t>B.SC. NURSING</t>
  </si>
  <si>
    <t>12.7.18</t>
  </si>
  <si>
    <t>13.7.18</t>
  </si>
  <si>
    <t>RUDA KI DHANI, NIMBHERA ALWAR</t>
  </si>
  <si>
    <t>HAMDARD INSTITUTE OF MEDICAL SCIENCE AND RESEARCH, JAMIA HAMDARD NEW DEHLI</t>
  </si>
  <si>
    <t>JAMIA HAMDARD UNIVERSITYHAMDARD NAGAR, NEW DEHLI</t>
  </si>
  <si>
    <t xml:space="preserve">476625743 </t>
  </si>
  <si>
    <t>ISRAK KHAN</t>
  </si>
  <si>
    <t>VIJAYPUR, CHANDOLI, ALWAR, RAJ. 301001</t>
  </si>
  <si>
    <t>MGM ENGINEERING COLLEGE</t>
  </si>
  <si>
    <t>JAI NARAIN VYAS UNIVERSITY, JODHPUR</t>
  </si>
  <si>
    <t>27.4.18</t>
  </si>
  <si>
    <t>8.5.18</t>
  </si>
  <si>
    <t>6645 3041 7090</t>
  </si>
  <si>
    <t>KALPANA</t>
  </si>
  <si>
    <t>229 NAI BASTI AMBEDAKAR SCHOOL ALWAR BANSUR ALWAR 301001</t>
  </si>
  <si>
    <t>VS ALWAR NURSHING INSTITUTE</t>
  </si>
  <si>
    <t>RAJASTHAN NURSING COUNCIL, JAIPUR</t>
  </si>
  <si>
    <t>4270 5352 9004</t>
  </si>
  <si>
    <t>JAHUL HAQ</t>
  </si>
  <si>
    <t>CHANDOLI BANE SINGH KA BASS CHANDOLI ALWAR RAJ. 301001</t>
  </si>
  <si>
    <t>UNIVERSITY COLLEGE  OF ENGINEERING, KOTA</t>
  </si>
  <si>
    <t>B.TECH.</t>
  </si>
  <si>
    <t>26.7.16</t>
  </si>
  <si>
    <t>27.7.16</t>
  </si>
</sst>
</file>

<file path=xl/styles.xml><?xml version="1.0" encoding="utf-8"?>
<styleSheet xmlns="http://schemas.openxmlformats.org/spreadsheetml/2006/main">
  <fonts count="10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sz val="11"/>
      <name val="Arial"/>
      <family val="2"/>
    </font>
    <font>
      <sz val="11"/>
      <name val="DevLys 010"/>
    </font>
    <font>
      <sz val="11"/>
      <color theme="1"/>
      <name val="Kruti Dev 011"/>
    </font>
    <font>
      <sz val="11"/>
      <name val="Kruti Dev 010"/>
    </font>
    <font>
      <sz val="11"/>
      <name val="Kruti Dev 011"/>
    </font>
    <font>
      <sz val="11"/>
      <color theme="1"/>
      <name val="DevLys 010"/>
    </font>
    <font>
      <sz val="11"/>
      <color indexed="8"/>
      <name val="DevLys 010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1"/>
      <color indexed="50"/>
      <name val="Arial"/>
      <family val="2"/>
    </font>
    <font>
      <sz val="11"/>
      <color indexed="14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theme="1"/>
      <name val="DevLys 010"/>
    </font>
    <font>
      <b/>
      <sz val="8"/>
      <name val="DevLys 010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DevLys 010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name val="Calibri"/>
      <family val="2"/>
      <scheme val="minor"/>
    </font>
    <font>
      <b/>
      <sz val="11"/>
      <name val="DevLys 010"/>
    </font>
    <font>
      <b/>
      <sz val="11"/>
      <name val="Arial"/>
      <family val="2"/>
    </font>
    <font>
      <b/>
      <sz val="12"/>
      <color theme="1"/>
      <name val="DevLys 010"/>
    </font>
    <font>
      <b/>
      <sz val="14"/>
      <name val="Arjun"/>
    </font>
    <font>
      <sz val="14"/>
      <name val="Arjun"/>
    </font>
    <font>
      <b/>
      <sz val="8"/>
      <name val="Arjun"/>
    </font>
    <font>
      <sz val="10"/>
      <name val="Arjun"/>
    </font>
    <font>
      <b/>
      <sz val="10"/>
      <name val="Arjun"/>
    </font>
    <font>
      <b/>
      <sz val="10"/>
      <name val="Times New Roman"/>
      <family val="1"/>
    </font>
    <font>
      <b/>
      <sz val="12"/>
      <name val="Arjun"/>
    </font>
    <font>
      <sz val="8"/>
      <name val="Arjun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jun"/>
    </font>
    <font>
      <b/>
      <sz val="9"/>
      <name val="Times New Roman"/>
      <family val="1"/>
    </font>
    <font>
      <sz val="9"/>
      <name val="Times New Roman"/>
      <family val="1"/>
    </font>
    <font>
      <b/>
      <sz val="13"/>
      <name val="DevLys 010"/>
    </font>
    <font>
      <b/>
      <sz val="12"/>
      <name val="DevLys 010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DevLys 010"/>
    </font>
    <font>
      <sz val="12"/>
      <name val="DevLys 010"/>
    </font>
    <font>
      <sz val="12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b/>
      <sz val="18"/>
      <name val="DevLys 010"/>
    </font>
    <font>
      <sz val="14"/>
      <name val="DevLys 010"/>
    </font>
    <font>
      <b/>
      <sz val="10"/>
      <name val="Calibri"/>
      <family val="2"/>
    </font>
    <font>
      <i/>
      <sz val="8"/>
      <name val="DevLys 010"/>
    </font>
    <font>
      <i/>
      <sz val="10"/>
      <name val="DevLys 010"/>
    </font>
    <font>
      <b/>
      <i/>
      <sz val="9"/>
      <name val="Times New Roman"/>
      <family val="1"/>
    </font>
    <font>
      <b/>
      <sz val="20"/>
      <name val="DevLys 01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Richa"/>
    </font>
    <font>
      <sz val="12"/>
      <name val="Arjun"/>
    </font>
    <font>
      <sz val="10"/>
      <name val="Arial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3"/>
      <color rgb="FFFF0000"/>
      <name val="DevLys 010"/>
    </font>
    <font>
      <sz val="12"/>
      <color rgb="FFFF0000"/>
      <name val="Times New Roman"/>
      <family val="1"/>
    </font>
    <font>
      <b/>
      <sz val="13"/>
      <color rgb="FFFF0000"/>
      <name val="DevLys 010"/>
    </font>
    <font>
      <b/>
      <sz val="12"/>
      <color rgb="FFFF0000"/>
      <name val="DevLys 010"/>
    </font>
    <font>
      <sz val="9"/>
      <color rgb="FFFF0000"/>
      <name val="Times New Roman"/>
      <family val="1"/>
    </font>
    <font>
      <sz val="11"/>
      <color rgb="FFFF0000"/>
      <name val="Kruti Dev 011"/>
    </font>
    <font>
      <sz val="11"/>
      <color rgb="FFFF0000"/>
      <name val="DevLys 010"/>
    </font>
    <font>
      <sz val="11"/>
      <color rgb="FFFF0000"/>
      <name val="Kruti Dev 010"/>
    </font>
    <font>
      <sz val="11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6" fillId="0" borderId="0"/>
  </cellStyleXfs>
  <cellXfs count="698">
    <xf numFmtId="0" fontId="0" fillId="0" borderId="0" xfId="0"/>
    <xf numFmtId="0" fontId="3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1" fillId="2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9" fillId="0" borderId="1" xfId="0" applyFont="1" applyBorder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0" borderId="9" xfId="0" applyFont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14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17" fillId="2" borderId="1" xfId="0" applyFont="1" applyFill="1" applyBorder="1" applyAlignment="1">
      <alignment vertical="top"/>
    </xf>
    <xf numFmtId="0" fontId="22" fillId="2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2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3" fillId="2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justify" vertical="top" wrapText="1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/>
    </xf>
    <xf numFmtId="0" fontId="25" fillId="0" borderId="9" xfId="0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25" fillId="2" borderId="1" xfId="0" applyFont="1" applyFill="1" applyBorder="1" applyAlignment="1">
      <alignment vertical="top"/>
    </xf>
    <xf numFmtId="14" fontId="25" fillId="0" borderId="1" xfId="0" applyNumberFormat="1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/>
    </xf>
    <xf numFmtId="0" fontId="17" fillId="2" borderId="11" xfId="0" applyFont="1" applyFill="1" applyBorder="1" applyAlignment="1">
      <alignment vertical="top"/>
    </xf>
    <xf numFmtId="0" fontId="23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/>
    </xf>
    <xf numFmtId="0" fontId="2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horizontal="justify" vertical="top" wrapText="1"/>
    </xf>
    <xf numFmtId="0" fontId="28" fillId="0" borderId="1" xfId="0" applyFont="1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0" fontId="28" fillId="2" borderId="11" xfId="0" applyFont="1" applyFill="1" applyBorder="1" applyAlignment="1">
      <alignment vertical="top" wrapText="1"/>
    </xf>
    <xf numFmtId="0" fontId="28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vertical="top"/>
    </xf>
    <xf numFmtId="0" fontId="29" fillId="0" borderId="1" xfId="0" applyFont="1" applyBorder="1" applyAlignment="1">
      <alignment vertical="top"/>
    </xf>
    <xf numFmtId="0" fontId="29" fillId="0" borderId="1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quotePrefix="1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 wrapText="1"/>
    </xf>
    <xf numFmtId="0" fontId="0" fillId="0" borderId="2" xfId="0" quotePrefix="1" applyFont="1" applyBorder="1" applyAlignment="1">
      <alignment vertical="top"/>
    </xf>
    <xf numFmtId="0" fontId="0" fillId="2" borderId="2" xfId="0" applyFont="1" applyFill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right" vertical="top"/>
    </xf>
    <xf numFmtId="0" fontId="1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2" fillId="0" borderId="0" xfId="0" applyFont="1" applyFill="1" applyBorder="1" applyAlignment="1">
      <alignment horizontal="right" vertical="top" wrapText="1"/>
    </xf>
    <xf numFmtId="0" fontId="32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4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top"/>
    </xf>
    <xf numFmtId="0" fontId="34" fillId="0" borderId="1" xfId="0" applyFont="1" applyBorder="1" applyAlignment="1">
      <alignment horizontal="right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vertical="top"/>
    </xf>
    <xf numFmtId="0" fontId="34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top"/>
    </xf>
    <xf numFmtId="0" fontId="34" fillId="0" borderId="2" xfId="0" applyFont="1" applyBorder="1" applyAlignment="1">
      <alignment vertical="top" wrapText="1"/>
    </xf>
    <xf numFmtId="0" fontId="34" fillId="0" borderId="2" xfId="0" applyFont="1" applyBorder="1" applyAlignment="1">
      <alignment horizontal="center" vertical="top"/>
    </xf>
    <xf numFmtId="0" fontId="0" fillId="0" borderId="1" xfId="0" applyBorder="1"/>
    <xf numFmtId="0" fontId="0" fillId="0" borderId="0" xfId="0" applyAlignment="1">
      <alignment vertical="top"/>
    </xf>
    <xf numFmtId="0" fontId="36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3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33" fillId="0" borderId="1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34" fillId="0" borderId="1" xfId="0" quotePrefix="1" applyFont="1" applyBorder="1" applyAlignment="1">
      <alignment vertical="top"/>
    </xf>
    <xf numFmtId="0" fontId="33" fillId="0" borderId="1" xfId="0" applyFont="1" applyBorder="1" applyAlignment="1">
      <alignment vertical="top"/>
    </xf>
    <xf numFmtId="0" fontId="34" fillId="0" borderId="9" xfId="0" applyFont="1" applyBorder="1" applyAlignment="1">
      <alignment vertical="top"/>
    </xf>
    <xf numFmtId="0" fontId="34" fillId="0" borderId="2" xfId="0" quotePrefix="1" applyFont="1" applyBorder="1" applyAlignment="1">
      <alignment vertical="top"/>
    </xf>
    <xf numFmtId="0" fontId="34" fillId="0" borderId="2" xfId="0" applyFont="1" applyBorder="1" applyAlignment="1">
      <alignment vertical="top"/>
    </xf>
    <xf numFmtId="0" fontId="33" fillId="0" borderId="2" xfId="0" applyFont="1" applyBorder="1" applyAlignment="1">
      <alignment vertical="top"/>
    </xf>
    <xf numFmtId="0" fontId="34" fillId="0" borderId="3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40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34" fillId="2" borderId="1" xfId="0" applyFont="1" applyFill="1" applyBorder="1" applyAlignment="1">
      <alignment horizontal="left" vertical="top"/>
    </xf>
    <xf numFmtId="0" fontId="41" fillId="3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49" fontId="34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42" fillId="2" borderId="1" xfId="0" applyFont="1" applyFill="1" applyBorder="1" applyAlignment="1">
      <alignment horizontal="center" vertical="top" wrapText="1"/>
    </xf>
    <xf numFmtId="0" fontId="43" fillId="0" borderId="1" xfId="0" applyFont="1" applyBorder="1" applyAlignment="1">
      <alignment horizontal="left" vertical="top" wrapText="1"/>
    </xf>
    <xf numFmtId="0" fontId="43" fillId="0" borderId="1" xfId="0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43" fillId="0" borderId="1" xfId="0" applyFont="1" applyBorder="1" applyAlignment="1">
      <alignment vertical="top" wrapText="1"/>
    </xf>
    <xf numFmtId="0" fontId="33" fillId="0" borderId="1" xfId="0" applyFont="1" applyFill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34" fillId="0" borderId="1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right" vertical="top" wrapText="1"/>
    </xf>
    <xf numFmtId="0" fontId="0" fillId="0" borderId="9" xfId="0" applyBorder="1" applyAlignment="1">
      <alignment vertical="top" wrapText="1"/>
    </xf>
    <xf numFmtId="0" fontId="44" fillId="2" borderId="1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4" fillId="2" borderId="1" xfId="0" applyFont="1" applyFill="1" applyBorder="1" applyAlignment="1">
      <alignment vertical="top" wrapText="1"/>
    </xf>
    <xf numFmtId="0" fontId="34" fillId="0" borderId="1" xfId="0" applyFont="1" applyBorder="1" applyAlignment="1">
      <alignment horizontal="right" vertical="top"/>
    </xf>
    <xf numFmtId="0" fontId="34" fillId="2" borderId="1" xfId="0" applyFont="1" applyFill="1" applyBorder="1" applyAlignment="1">
      <alignment horizontal="right" vertical="top"/>
    </xf>
    <xf numFmtId="0" fontId="41" fillId="0" borderId="1" xfId="0" applyFont="1" applyBorder="1" applyAlignment="1">
      <alignment horizontal="justify" vertical="top" wrapText="1"/>
    </xf>
    <xf numFmtId="0" fontId="34" fillId="2" borderId="1" xfId="0" applyFont="1" applyFill="1" applyBorder="1" applyAlignment="1">
      <alignment vertical="top"/>
    </xf>
    <xf numFmtId="49" fontId="45" fillId="0" borderId="9" xfId="0" applyNumberFormat="1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2" borderId="1" xfId="0" applyFont="1" applyFill="1" applyBorder="1" applyAlignment="1">
      <alignment horizontal="center" vertical="top" wrapText="1"/>
    </xf>
    <xf numFmtId="0" fontId="43" fillId="0" borderId="1" xfId="0" applyFont="1" applyBorder="1" applyAlignment="1">
      <alignment horizontal="right" vertical="top" wrapText="1"/>
    </xf>
    <xf numFmtId="0" fontId="43" fillId="2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49" fontId="0" fillId="0" borderId="1" xfId="0" applyNumberFormat="1" applyFont="1" applyBorder="1" applyAlignment="1">
      <alignment vertical="top" wrapText="1"/>
    </xf>
    <xf numFmtId="49" fontId="0" fillId="0" borderId="9" xfId="0" applyNumberFormat="1" applyFont="1" applyBorder="1" applyAlignment="1">
      <alignment vertical="top" wrapText="1"/>
    </xf>
    <xf numFmtId="49" fontId="34" fillId="0" borderId="1" xfId="0" applyNumberFormat="1" applyFont="1" applyBorder="1" applyAlignment="1">
      <alignment horizontal="center" vertical="top" wrapText="1"/>
    </xf>
    <xf numFmtId="49" fontId="34" fillId="0" borderId="9" xfId="0" applyNumberFormat="1" applyFont="1" applyBorder="1" applyAlignment="1">
      <alignment horizontal="center" vertical="top" wrapText="1"/>
    </xf>
    <xf numFmtId="0" fontId="41" fillId="3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49" fontId="34" fillId="0" borderId="1" xfId="0" applyNumberFormat="1" applyFont="1" applyBorder="1" applyAlignment="1">
      <alignment vertical="top" wrapText="1"/>
    </xf>
    <xf numFmtId="49" fontId="34" fillId="0" borderId="9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34" fillId="2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0" fontId="46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34" fillId="2" borderId="1" xfId="0" applyFont="1" applyFill="1" applyBorder="1" applyAlignment="1">
      <alignment horizontal="right" vertical="top" wrapText="1"/>
    </xf>
    <xf numFmtId="49" fontId="34" fillId="0" borderId="1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42" fillId="2" borderId="1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left" vertical="top"/>
    </xf>
    <xf numFmtId="2" fontId="50" fillId="0" borderId="0" xfId="0" applyNumberFormat="1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2" fontId="50" fillId="0" borderId="0" xfId="0" applyNumberFormat="1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vertical="top"/>
    </xf>
    <xf numFmtId="0" fontId="53" fillId="0" borderId="13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54" fillId="0" borderId="1" xfId="0" applyFont="1" applyBorder="1" applyAlignment="1">
      <alignment horizontal="center" vertical="top" wrapText="1"/>
    </xf>
    <xf numFmtId="0" fontId="54" fillId="0" borderId="1" xfId="0" applyFont="1" applyBorder="1" applyAlignment="1">
      <alignment horizontal="center" vertical="top"/>
    </xf>
    <xf numFmtId="0" fontId="57" fillId="0" borderId="1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top" wrapText="1"/>
    </xf>
    <xf numFmtId="0" fontId="54" fillId="0" borderId="9" xfId="0" applyFont="1" applyBorder="1" applyAlignment="1">
      <alignment horizontal="center" vertical="top" wrapText="1"/>
    </xf>
    <xf numFmtId="0" fontId="58" fillId="0" borderId="1" xfId="0" applyFont="1" applyBorder="1" applyAlignment="1">
      <alignment vertical="top"/>
    </xf>
    <xf numFmtId="0" fontId="59" fillId="0" borderId="1" xfId="0" applyFont="1" applyBorder="1" applyAlignment="1">
      <alignment vertical="top"/>
    </xf>
    <xf numFmtId="0" fontId="60" fillId="0" borderId="1" xfId="0" applyFont="1" applyBorder="1" applyAlignment="1">
      <alignment horizontal="left" vertical="top"/>
    </xf>
    <xf numFmtId="0" fontId="61" fillId="0" borderId="1" xfId="0" applyFont="1" applyBorder="1" applyAlignment="1">
      <alignment horizontal="center" vertical="top"/>
    </xf>
    <xf numFmtId="0" fontId="60" fillId="0" borderId="1" xfId="0" applyFont="1" applyBorder="1" applyAlignment="1">
      <alignment horizontal="center" vertical="top"/>
    </xf>
    <xf numFmtId="1" fontId="60" fillId="0" borderId="1" xfId="0" applyNumberFormat="1" applyFont="1" applyBorder="1" applyAlignment="1">
      <alignment horizontal="center" vertical="top"/>
    </xf>
    <xf numFmtId="0" fontId="60" fillId="0" borderId="9" xfId="0" applyFont="1" applyBorder="1" applyAlignment="1">
      <alignment horizontal="center" vertical="top"/>
    </xf>
    <xf numFmtId="0" fontId="60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54" fillId="0" borderId="1" xfId="0" applyFont="1" applyBorder="1" applyAlignment="1">
      <alignment horizontal="left" vertical="top"/>
    </xf>
    <xf numFmtId="0" fontId="54" fillId="0" borderId="1" xfId="0" applyFont="1" applyFill="1" applyBorder="1" applyAlignment="1">
      <alignment vertical="top" wrapText="1"/>
    </xf>
    <xf numFmtId="0" fontId="53" fillId="0" borderId="1" xfId="0" applyFont="1" applyBorder="1" applyAlignment="1">
      <alignment vertical="top"/>
    </xf>
    <xf numFmtId="0" fontId="62" fillId="0" borderId="1" xfId="0" applyFont="1" applyBorder="1" applyAlignment="1">
      <alignment vertical="top" wrapText="1"/>
    </xf>
    <xf numFmtId="0" fontId="63" fillId="0" borderId="1" xfId="0" applyFont="1" applyBorder="1" applyAlignment="1">
      <alignment vertical="top"/>
    </xf>
    <xf numFmtId="1" fontId="63" fillId="0" borderId="1" xfId="0" applyNumberFormat="1" applyFont="1" applyBorder="1" applyAlignment="1">
      <alignment vertical="top" wrapText="1"/>
    </xf>
    <xf numFmtId="0" fontId="63" fillId="0" borderId="1" xfId="0" applyFont="1" applyBorder="1" applyAlignment="1">
      <alignment horizontal="center" vertical="top"/>
    </xf>
    <xf numFmtId="1" fontId="62" fillId="0" borderId="1" xfId="0" applyNumberFormat="1" applyFont="1" applyBorder="1" applyAlignment="1">
      <alignment vertical="top" wrapText="1"/>
    </xf>
    <xf numFmtId="0" fontId="62" fillId="0" borderId="9" xfId="0" applyFont="1" applyBorder="1" applyAlignment="1">
      <alignment vertical="top" wrapText="1"/>
    </xf>
    <xf numFmtId="0" fontId="62" fillId="0" borderId="14" xfId="0" applyFont="1" applyBorder="1" applyAlignment="1">
      <alignment vertical="top" wrapText="1"/>
    </xf>
    <xf numFmtId="0" fontId="67" fillId="0" borderId="1" xfId="0" applyFont="1" applyBorder="1" applyAlignment="1">
      <alignment horizontal="right" vertical="top" wrapText="1"/>
    </xf>
    <xf numFmtId="1" fontId="63" fillId="0" borderId="1" xfId="0" applyNumberFormat="1" applyFont="1" applyBorder="1" applyAlignment="1">
      <alignment vertical="top"/>
    </xf>
    <xf numFmtId="0" fontId="55" fillId="0" borderId="0" xfId="0" applyFont="1" applyBorder="1" applyAlignment="1">
      <alignment vertical="top" wrapText="1"/>
    </xf>
    <xf numFmtId="0" fontId="63" fillId="0" borderId="1" xfId="0" applyFont="1" applyBorder="1" applyAlignment="1">
      <alignment vertical="top" wrapText="1"/>
    </xf>
    <xf numFmtId="14" fontId="62" fillId="0" borderId="1" xfId="0" applyNumberFormat="1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14" fontId="67" fillId="0" borderId="0" xfId="0" applyNumberFormat="1" applyFont="1" applyBorder="1" applyAlignment="1">
      <alignment vertical="top" wrapText="1"/>
    </xf>
    <xf numFmtId="0" fontId="62" fillId="0" borderId="1" xfId="0" quotePrefix="1" applyFont="1" applyBorder="1" applyAlignment="1">
      <alignment vertical="top" wrapText="1"/>
    </xf>
    <xf numFmtId="14" fontId="62" fillId="0" borderId="1" xfId="0" quotePrefix="1" applyNumberFormat="1" applyFont="1" applyBorder="1" applyAlignment="1">
      <alignment vertical="top" wrapText="1"/>
    </xf>
    <xf numFmtId="0" fontId="69" fillId="0" borderId="0" xfId="0" applyFont="1" applyBorder="1" applyAlignment="1">
      <alignment vertical="top" wrapText="1"/>
    </xf>
    <xf numFmtId="0" fontId="68" fillId="0" borderId="1" xfId="0" applyFont="1" applyBorder="1" applyAlignment="1">
      <alignment vertical="top" wrapText="1"/>
    </xf>
    <xf numFmtId="0" fontId="70" fillId="0" borderId="1" xfId="0" applyFont="1" applyBorder="1" applyAlignment="1">
      <alignment vertical="top" wrapText="1"/>
    </xf>
    <xf numFmtId="14" fontId="70" fillId="0" borderId="1" xfId="0" applyNumberFormat="1" applyFont="1" applyBorder="1" applyAlignment="1">
      <alignment vertical="top" wrapText="1"/>
    </xf>
    <xf numFmtId="0" fontId="69" fillId="0" borderId="1" xfId="0" applyFont="1" applyBorder="1" applyAlignment="1">
      <alignment vertical="top" wrapText="1"/>
    </xf>
    <xf numFmtId="0" fontId="64" fillId="0" borderId="1" xfId="0" applyFont="1" applyBorder="1" applyAlignment="1">
      <alignment vertical="top" wrapText="1"/>
    </xf>
    <xf numFmtId="1" fontId="62" fillId="0" borderId="1" xfId="0" applyNumberFormat="1" applyFont="1" applyBorder="1" applyAlignment="1">
      <alignment horizontal="center" vertical="top" wrapText="1"/>
    </xf>
    <xf numFmtId="0" fontId="65" fillId="0" borderId="1" xfId="0" applyFont="1" applyBorder="1" applyAlignment="1">
      <alignment vertical="top" wrapText="1"/>
    </xf>
    <xf numFmtId="0" fontId="66" fillId="0" borderId="1" xfId="0" applyFont="1" applyBorder="1" applyAlignment="1">
      <alignment vertical="top" wrapText="1"/>
    </xf>
    <xf numFmtId="0" fontId="55" fillId="0" borderId="1" xfId="0" applyFont="1" applyBorder="1" applyAlignment="1">
      <alignment vertical="top" wrapText="1"/>
    </xf>
    <xf numFmtId="14" fontId="66" fillId="0" borderId="1" xfId="0" applyNumberFormat="1" applyFont="1" applyBorder="1" applyAlignment="1">
      <alignment vertical="top" wrapText="1"/>
    </xf>
    <xf numFmtId="0" fontId="69" fillId="0" borderId="1" xfId="0" applyFont="1" applyBorder="1" applyAlignment="1">
      <alignment horizontal="justify" vertical="top" wrapText="1"/>
    </xf>
    <xf numFmtId="0" fontId="67" fillId="0" borderId="1" xfId="0" applyFont="1" applyBorder="1" applyAlignment="1">
      <alignment vertical="top" wrapText="1"/>
    </xf>
    <xf numFmtId="14" fontId="67" fillId="0" borderId="1" xfId="0" applyNumberFormat="1" applyFont="1" applyBorder="1" applyAlignment="1">
      <alignment vertical="top" wrapText="1"/>
    </xf>
    <xf numFmtId="0" fontId="72" fillId="0" borderId="0" xfId="0" applyFont="1" applyAlignment="1">
      <alignment horizontal="center"/>
    </xf>
    <xf numFmtId="2" fontId="72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53" fillId="0" borderId="0" xfId="0" applyFont="1"/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8" fillId="0" borderId="0" xfId="0" applyFont="1"/>
    <xf numFmtId="0" fontId="38" fillId="0" borderId="13" xfId="0" applyFont="1" applyBorder="1"/>
    <xf numFmtId="0" fontId="38" fillId="0" borderId="0" xfId="0" applyFont="1" applyBorder="1"/>
    <xf numFmtId="0" fontId="76" fillId="0" borderId="0" xfId="0" applyFont="1"/>
    <xf numFmtId="0" fontId="16" fillId="0" borderId="19" xfId="0" applyFont="1" applyBorder="1" applyAlignment="1">
      <alignment horizontal="center" vertical="top" wrapText="1"/>
    </xf>
    <xf numFmtId="0" fontId="0" fillId="0" borderId="13" xfId="0" applyBorder="1"/>
    <xf numFmtId="0" fontId="0" fillId="0" borderId="0" xfId="0" applyBorder="1"/>
    <xf numFmtId="0" fontId="16" fillId="0" borderId="5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0" fillId="0" borderId="29" xfId="0" applyBorder="1" applyAlignment="1">
      <alignment vertical="top"/>
    </xf>
    <xf numFmtId="0" fontId="58" fillId="0" borderId="18" xfId="0" applyFont="1" applyBorder="1" applyAlignment="1">
      <alignment vertical="top"/>
    </xf>
    <xf numFmtId="0" fontId="59" fillId="0" borderId="18" xfId="0" applyFont="1" applyBorder="1" applyAlignment="1">
      <alignment vertical="top"/>
    </xf>
    <xf numFmtId="0" fontId="58" fillId="0" borderId="30" xfId="0" applyFont="1" applyBorder="1" applyAlignment="1">
      <alignment vertical="top"/>
    </xf>
    <xf numFmtId="0" fontId="78" fillId="0" borderId="24" xfId="0" applyFont="1" applyBorder="1" applyAlignment="1">
      <alignment horizontal="left"/>
    </xf>
    <xf numFmtId="0" fontId="79" fillId="0" borderId="1" xfId="0" applyFont="1" applyBorder="1" applyAlignment="1">
      <alignment horizontal="center"/>
    </xf>
    <xf numFmtId="0" fontId="78" fillId="0" borderId="1" xfId="0" applyFont="1" applyBorder="1" applyAlignment="1">
      <alignment horizontal="center"/>
    </xf>
    <xf numFmtId="0" fontId="78" fillId="0" borderId="25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2" fontId="78" fillId="0" borderId="1" xfId="0" applyNumberFormat="1" applyFont="1" applyBorder="1" applyAlignment="1">
      <alignment horizontal="center"/>
    </xf>
    <xf numFmtId="0" fontId="78" fillId="0" borderId="9" xfId="0" applyFont="1" applyBorder="1" applyAlignment="1">
      <alignment horizontal="center"/>
    </xf>
    <xf numFmtId="0" fontId="0" fillId="0" borderId="14" xfId="0" applyBorder="1"/>
    <xf numFmtId="0" fontId="60" fillId="0" borderId="1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0" fontId="0" fillId="0" borderId="16" xfId="0" applyBorder="1"/>
    <xf numFmtId="0" fontId="60" fillId="0" borderId="2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60" fillId="0" borderId="1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2" fontId="60" fillId="0" borderId="1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16" xfId="0" applyBorder="1" applyAlignment="1">
      <alignment vertical="top" wrapText="1"/>
    </xf>
    <xf numFmtId="0" fontId="53" fillId="0" borderId="24" xfId="0" applyFont="1" applyBorder="1" applyAlignment="1">
      <alignment horizontal="left" vertical="top" wrapText="1"/>
    </xf>
    <xf numFmtId="0" fontId="38" fillId="0" borderId="1" xfId="0" applyFont="1" applyBorder="1" applyAlignment="1">
      <alignment vertical="top" wrapText="1"/>
    </xf>
    <xf numFmtId="1" fontId="63" fillId="0" borderId="25" xfId="0" applyNumberFormat="1" applyFont="1" applyBorder="1" applyAlignment="1">
      <alignment vertical="top" wrapText="1"/>
    </xf>
    <xf numFmtId="0" fontId="63" fillId="0" borderId="11" xfId="0" applyFont="1" applyBorder="1" applyAlignment="1">
      <alignment vertical="top" wrapText="1"/>
    </xf>
    <xf numFmtId="14" fontId="63" fillId="0" borderId="1" xfId="0" quotePrefix="1" applyNumberFormat="1" applyFont="1" applyBorder="1" applyAlignment="1">
      <alignment vertical="top" wrapText="1"/>
    </xf>
    <xf numFmtId="0" fontId="80" fillId="0" borderId="1" xfId="0" applyFont="1" applyBorder="1" applyAlignment="1">
      <alignment vertical="top" wrapText="1"/>
    </xf>
    <xf numFmtId="14" fontId="63" fillId="0" borderId="1" xfId="0" applyNumberFormat="1" applyFont="1" applyBorder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3" fillId="0" borderId="31" xfId="0" applyFont="1" applyBorder="1" applyAlignment="1">
      <alignment vertical="top" wrapText="1"/>
    </xf>
    <xf numFmtId="0" fontId="63" fillId="0" borderId="0" xfId="0" quotePrefix="1" applyFont="1" applyAlignment="1">
      <alignment vertical="top" wrapText="1"/>
    </xf>
    <xf numFmtId="14" fontId="63" fillId="0" borderId="0" xfId="0" applyNumberFormat="1" applyFont="1" applyAlignment="1">
      <alignment vertical="top" wrapText="1"/>
    </xf>
    <xf numFmtId="0" fontId="54" fillId="0" borderId="24" xfId="0" applyFont="1" applyBorder="1" applyAlignment="1">
      <alignment horizontal="left" vertical="top" wrapText="1"/>
    </xf>
    <xf numFmtId="1" fontId="62" fillId="0" borderId="25" xfId="0" applyNumberFormat="1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62" fillId="0" borderId="31" xfId="0" applyFont="1" applyBorder="1" applyAlignment="1">
      <alignment vertical="top" wrapText="1"/>
    </xf>
    <xf numFmtId="0" fontId="0" fillId="0" borderId="24" xfId="0" applyBorder="1" applyAlignment="1">
      <alignment horizontal="left"/>
    </xf>
    <xf numFmtId="0" fontId="16" fillId="0" borderId="1" xfId="0" applyFont="1" applyFill="1" applyBorder="1" applyAlignment="1">
      <alignment vertical="top" wrapText="1"/>
    </xf>
    <xf numFmtId="0" fontId="38" fillId="0" borderId="1" xfId="0" applyFont="1" applyBorder="1"/>
    <xf numFmtId="1" fontId="63" fillId="0" borderId="1" xfId="0" applyNumberFormat="1" applyFont="1" applyBorder="1" applyAlignment="1"/>
    <xf numFmtId="0" fontId="63" fillId="0" borderId="11" xfId="0" applyFont="1" applyBorder="1" applyAlignment="1"/>
    <xf numFmtId="0" fontId="75" fillId="0" borderId="0" xfId="0" applyFont="1" applyAlignment="1">
      <alignment horizontal="center"/>
    </xf>
    <xf numFmtId="2" fontId="75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53" fillId="0" borderId="0" xfId="0" applyFont="1" applyBorder="1"/>
    <xf numFmtId="0" fontId="51" fillId="0" borderId="0" xfId="0" applyFont="1"/>
    <xf numFmtId="0" fontId="0" fillId="0" borderId="32" xfId="0" applyBorder="1" applyAlignment="1">
      <alignment vertical="top"/>
    </xf>
    <xf numFmtId="0" fontId="60" fillId="0" borderId="1" xfId="0" applyFont="1" applyBorder="1" applyAlignment="1">
      <alignment horizontal="left"/>
    </xf>
    <xf numFmtId="0" fontId="61" fillId="0" borderId="1" xfId="0" applyFont="1" applyBorder="1" applyAlignment="1">
      <alignment horizontal="center"/>
    </xf>
    <xf numFmtId="0" fontId="60" fillId="0" borderId="9" xfId="0" applyFont="1" applyBorder="1" applyAlignment="1">
      <alignment horizontal="center"/>
    </xf>
    <xf numFmtId="0" fontId="0" fillId="0" borderId="11" xfId="0" applyBorder="1"/>
    <xf numFmtId="0" fontId="57" fillId="0" borderId="0" xfId="0" applyFont="1"/>
    <xf numFmtId="0" fontId="53" fillId="0" borderId="0" xfId="0" applyFont="1" applyAlignment="1">
      <alignment wrapText="1"/>
    </xf>
    <xf numFmtId="0" fontId="10" fillId="0" borderId="0" xfId="0" applyFont="1"/>
    <xf numFmtId="0" fontId="38" fillId="0" borderId="0" xfId="0" applyFont="1" applyAlignment="1">
      <alignment wrapText="1"/>
    </xf>
    <xf numFmtId="1" fontId="60" fillId="0" borderId="1" xfId="0" applyNumberFormat="1" applyFont="1" applyBorder="1" applyAlignment="1">
      <alignment horizontal="center"/>
    </xf>
    <xf numFmtId="0" fontId="54" fillId="0" borderId="5" xfId="0" applyFont="1" applyBorder="1" applyAlignment="1">
      <alignment vertical="top" wrapText="1"/>
    </xf>
    <xf numFmtId="0" fontId="60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1" fontId="82" fillId="0" borderId="1" xfId="0" applyNumberFormat="1" applyFont="1" applyBorder="1" applyAlignment="1">
      <alignment vertical="top" wrapText="1"/>
    </xf>
    <xf numFmtId="0" fontId="63" fillId="0" borderId="1" xfId="0" applyFont="1" applyBorder="1" applyAlignment="1"/>
    <xf numFmtId="0" fontId="63" fillId="0" borderId="1" xfId="0" applyFont="1" applyBorder="1" applyAlignment="1">
      <alignment horizontal="center"/>
    </xf>
    <xf numFmtId="0" fontId="62" fillId="0" borderId="0" xfId="0" applyFont="1" applyBorder="1" applyAlignment="1">
      <alignment vertical="top" wrapText="1"/>
    </xf>
    <xf numFmtId="0" fontId="83" fillId="0" borderId="0" xfId="0" applyFont="1" applyBorder="1" applyAlignment="1">
      <alignment vertical="top" wrapText="1"/>
    </xf>
    <xf numFmtId="0" fontId="84" fillId="0" borderId="1" xfId="0" applyFont="1" applyBorder="1" applyAlignment="1">
      <alignment horizontal="justify" vertical="top" wrapText="1"/>
    </xf>
    <xf numFmtId="0" fontId="38" fillId="0" borderId="1" xfId="0" applyFont="1" applyBorder="1" applyAlignment="1">
      <alignment horizontal="justify" vertical="top" wrapText="1"/>
    </xf>
    <xf numFmtId="0" fontId="67" fillId="0" borderId="11" xfId="0" applyFont="1" applyBorder="1" applyAlignment="1">
      <alignment horizontal="right" vertical="top" wrapText="1"/>
    </xf>
    <xf numFmtId="1" fontId="67" fillId="0" borderId="11" xfId="0" applyNumberFormat="1" applyFont="1" applyBorder="1" applyAlignment="1">
      <alignment horizontal="right" vertical="top" wrapText="1"/>
    </xf>
    <xf numFmtId="0" fontId="67" fillId="0" borderId="11" xfId="0" applyFont="1" applyBorder="1" applyAlignment="1">
      <alignment horizontal="justify" vertical="top" wrapText="1"/>
    </xf>
    <xf numFmtId="0" fontId="67" fillId="0" borderId="11" xfId="0" applyFont="1" applyBorder="1" applyAlignment="1">
      <alignment horizontal="center" vertical="top" wrapText="1"/>
    </xf>
    <xf numFmtId="0" fontId="67" fillId="0" borderId="1" xfId="0" quotePrefix="1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9" xfId="0" applyFont="1" applyBorder="1" applyAlignment="1">
      <alignment vertical="top" wrapText="1"/>
    </xf>
    <xf numFmtId="0" fontId="67" fillId="0" borderId="10" xfId="0" applyFont="1" applyBorder="1" applyAlignment="1">
      <alignment horizontal="right" vertical="top" wrapText="1"/>
    </xf>
    <xf numFmtId="0" fontId="67" fillId="0" borderId="10" xfId="0" applyFont="1" applyBorder="1" applyAlignment="1">
      <alignment horizontal="justify" vertical="top" wrapText="1"/>
    </xf>
    <xf numFmtId="0" fontId="67" fillId="0" borderId="10" xfId="0" applyFont="1" applyBorder="1" applyAlignment="1">
      <alignment horizontal="center" vertical="top" wrapText="1"/>
    </xf>
    <xf numFmtId="14" fontId="67" fillId="0" borderId="1" xfId="0" quotePrefix="1" applyNumberFormat="1" applyFont="1" applyBorder="1" applyAlignment="1">
      <alignment vertical="top" wrapText="1"/>
    </xf>
    <xf numFmtId="14" fontId="55" fillId="0" borderId="0" xfId="0" quotePrefix="1" applyNumberFormat="1" applyFont="1" applyBorder="1" applyAlignment="1">
      <alignment vertical="top" wrapText="1"/>
    </xf>
    <xf numFmtId="14" fontId="83" fillId="0" borderId="0" xfId="0" applyNumberFormat="1" applyFont="1" applyBorder="1" applyAlignment="1">
      <alignment vertical="top" wrapText="1"/>
    </xf>
    <xf numFmtId="0" fontId="38" fillId="0" borderId="1" xfId="0" applyFont="1" applyBorder="1" applyAlignment="1">
      <alignment horizontal="left" vertical="top" wrapText="1"/>
    </xf>
    <xf numFmtId="0" fontId="55" fillId="0" borderId="1" xfId="0" quotePrefix="1" applyFont="1" applyBorder="1" applyAlignment="1">
      <alignment vertical="top" wrapText="1"/>
    </xf>
    <xf numFmtId="0" fontId="55" fillId="0" borderId="0" xfId="0" quotePrefix="1" applyFont="1" applyBorder="1" applyAlignment="1">
      <alignment vertical="top" wrapText="1"/>
    </xf>
    <xf numFmtId="14" fontId="55" fillId="0" borderId="0" xfId="0" applyNumberFormat="1" applyFont="1" applyBorder="1" applyAlignment="1">
      <alignment vertical="top" wrapText="1"/>
    </xf>
    <xf numFmtId="14" fontId="62" fillId="0" borderId="0" xfId="0" applyNumberFormat="1" applyFont="1" applyBorder="1" applyAlignment="1">
      <alignment vertical="top" wrapText="1"/>
    </xf>
    <xf numFmtId="14" fontId="83" fillId="0" borderId="1" xfId="0" applyNumberFormat="1" applyFont="1" applyBorder="1" applyAlignment="1">
      <alignment vertical="top" wrapText="1"/>
    </xf>
    <xf numFmtId="0" fontId="67" fillId="0" borderId="11" xfId="0" applyFont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38" fillId="0" borderId="1" xfId="0" applyFont="1" applyBorder="1" applyAlignment="1">
      <alignment vertical="top"/>
    </xf>
    <xf numFmtId="0" fontId="63" fillId="0" borderId="11" xfId="0" applyFont="1" applyBorder="1" applyAlignment="1">
      <alignment vertical="top"/>
    </xf>
    <xf numFmtId="0" fontId="62" fillId="0" borderId="1" xfId="0" applyFont="1" applyBorder="1" applyAlignment="1">
      <alignment horizontal="center" vertical="top" wrapText="1"/>
    </xf>
    <xf numFmtId="0" fontId="83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76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85" fillId="0" borderId="34" xfId="0" applyFont="1" applyBorder="1" applyAlignment="1">
      <alignment vertical="top" wrapText="1"/>
    </xf>
    <xf numFmtId="0" fontId="38" fillId="0" borderId="35" xfId="0" applyFont="1" applyBorder="1" applyAlignment="1">
      <alignment vertical="top" wrapText="1"/>
    </xf>
    <xf numFmtId="0" fontId="67" fillId="0" borderId="35" xfId="0" applyFont="1" applyBorder="1" applyAlignment="1">
      <alignment horizontal="right" vertical="top" wrapText="1"/>
    </xf>
    <xf numFmtId="0" fontId="69" fillId="0" borderId="35" xfId="0" applyFont="1" applyBorder="1" applyAlignment="1">
      <alignment vertical="top" wrapText="1"/>
    </xf>
    <xf numFmtId="0" fontId="63" fillId="0" borderId="35" xfId="0" applyFont="1" applyBorder="1" applyAlignment="1">
      <alignment vertical="top" wrapText="1"/>
    </xf>
    <xf numFmtId="1" fontId="67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left" vertical="top"/>
    </xf>
    <xf numFmtId="0" fontId="76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vertical="top"/>
    </xf>
    <xf numFmtId="0" fontId="38" fillId="0" borderId="13" xfId="0" applyFont="1" applyBorder="1" applyAlignment="1">
      <alignment vertical="top"/>
    </xf>
    <xf numFmtId="0" fontId="76" fillId="0" borderId="0" xfId="0" applyFont="1" applyBorder="1" applyAlignment="1">
      <alignment vertical="top"/>
    </xf>
    <xf numFmtId="0" fontId="38" fillId="0" borderId="9" xfId="0" applyFont="1" applyBorder="1" applyAlignment="1">
      <alignment vertical="top"/>
    </xf>
    <xf numFmtId="2" fontId="60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/>
    </xf>
    <xf numFmtId="0" fontId="68" fillId="0" borderId="34" xfId="0" applyFont="1" applyBorder="1" applyAlignment="1">
      <alignment vertical="top" wrapText="1"/>
    </xf>
    <xf numFmtId="0" fontId="67" fillId="0" borderId="34" xfId="0" applyFont="1" applyBorder="1" applyAlignment="1">
      <alignment horizontal="center" vertical="top" wrapText="1"/>
    </xf>
    <xf numFmtId="0" fontId="67" fillId="0" borderId="34" xfId="0" applyFont="1" applyBorder="1" applyAlignment="1">
      <alignment vertical="top" wrapText="1"/>
    </xf>
    <xf numFmtId="1" fontId="67" fillId="0" borderId="0" xfId="0" applyNumberFormat="1" applyFont="1" applyBorder="1" applyAlignment="1">
      <alignment vertical="top" wrapText="1"/>
    </xf>
    <xf numFmtId="0" fontId="85" fillId="0" borderId="36" xfId="0" applyFont="1" applyBorder="1" applyAlignment="1">
      <alignment vertical="top" wrapText="1"/>
    </xf>
    <xf numFmtId="0" fontId="69" fillId="0" borderId="37" xfId="0" applyFont="1" applyBorder="1" applyAlignment="1">
      <alignment vertical="top" wrapText="1"/>
    </xf>
    <xf numFmtId="0" fontId="68" fillId="0" borderId="36" xfId="0" applyFont="1" applyBorder="1" applyAlignment="1">
      <alignment vertical="top" wrapText="1"/>
    </xf>
    <xf numFmtId="0" fontId="67" fillId="0" borderId="36" xfId="0" applyFont="1" applyBorder="1" applyAlignment="1">
      <alignment horizontal="center" vertical="top" wrapText="1"/>
    </xf>
    <xf numFmtId="0" fontId="67" fillId="0" borderId="36" xfId="0" applyFont="1" applyBorder="1" applyAlignment="1">
      <alignment vertical="top" wrapText="1"/>
    </xf>
    <xf numFmtId="0" fontId="67" fillId="0" borderId="1" xfId="0" applyFont="1" applyBorder="1" applyAlignment="1">
      <alignment horizontal="center" vertical="top" wrapText="1"/>
    </xf>
    <xf numFmtId="0" fontId="55" fillId="0" borderId="14" xfId="0" applyFont="1" applyBorder="1" applyAlignment="1">
      <alignment vertical="top" wrapText="1"/>
    </xf>
    <xf numFmtId="0" fontId="38" fillId="0" borderId="38" xfId="0" applyFont="1" applyBorder="1" applyAlignment="1">
      <alignment vertical="top" wrapText="1"/>
    </xf>
    <xf numFmtId="0" fontId="69" fillId="0" borderId="34" xfId="0" applyFont="1" applyBorder="1" applyAlignment="1">
      <alignment vertical="top" wrapText="1"/>
    </xf>
    <xf numFmtId="0" fontId="67" fillId="0" borderId="0" xfId="0" applyFont="1" applyBorder="1" applyAlignment="1">
      <alignment horizontal="center" vertical="top" wrapText="1"/>
    </xf>
    <xf numFmtId="0" fontId="67" fillId="0" borderId="2" xfId="0" applyFont="1" applyBorder="1" applyAlignment="1">
      <alignment vertical="top" wrapText="1"/>
    </xf>
    <xf numFmtId="0" fontId="69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 wrapText="1"/>
    </xf>
    <xf numFmtId="0" fontId="76" fillId="0" borderId="0" xfId="0" applyFont="1" applyAlignment="1">
      <alignment vertical="top" wrapText="1"/>
    </xf>
    <xf numFmtId="14" fontId="0" fillId="0" borderId="0" xfId="0" quotePrefix="1" applyNumberFormat="1" applyAlignment="1">
      <alignment horizontal="left" vertical="top" wrapText="1"/>
    </xf>
    <xf numFmtId="0" fontId="69" fillId="0" borderId="0" xfId="0" quotePrefix="1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86" fillId="0" borderId="0" xfId="0" applyFont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14" fontId="55" fillId="0" borderId="1" xfId="0" quotePrefix="1" applyNumberFormat="1" applyFont="1" applyBorder="1" applyAlignment="1">
      <alignment vertical="top" wrapText="1"/>
    </xf>
    <xf numFmtId="14" fontId="55" fillId="0" borderId="1" xfId="0" applyNumberFormat="1" applyFont="1" applyBorder="1" applyAlignment="1">
      <alignment vertical="top" wrapText="1"/>
    </xf>
    <xf numFmtId="14" fontId="0" fillId="0" borderId="0" xfId="0" quotePrefix="1" applyNumberFormat="1" applyBorder="1" applyAlignment="1">
      <alignment vertical="top" wrapText="1"/>
    </xf>
    <xf numFmtId="0" fontId="0" fillId="0" borderId="0" xfId="0" applyBorder="1" applyAlignment="1">
      <alignment vertical="top"/>
    </xf>
    <xf numFmtId="14" fontId="70" fillId="0" borderId="1" xfId="0" quotePrefix="1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right" vertical="top" wrapText="1"/>
    </xf>
    <xf numFmtId="0" fontId="34" fillId="0" borderId="1" xfId="0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87" fillId="0" borderId="1" xfId="0" applyFont="1" applyFill="1" applyBorder="1" applyAlignment="1">
      <alignment horizontal="center" vertical="top" wrapText="1"/>
    </xf>
    <xf numFmtId="49" fontId="87" fillId="0" borderId="1" xfId="0" applyNumberFormat="1" applyFont="1" applyFill="1" applyBorder="1" applyAlignment="1">
      <alignment horizontal="center" vertical="top" wrapText="1"/>
    </xf>
    <xf numFmtId="49" fontId="87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0" fontId="88" fillId="0" borderId="1" xfId="0" applyFont="1" applyBorder="1" applyAlignment="1">
      <alignment vertical="top" wrapText="1"/>
    </xf>
    <xf numFmtId="0" fontId="89" fillId="0" borderId="1" xfId="0" applyFont="1" applyBorder="1" applyAlignment="1">
      <alignment vertical="top" wrapText="1"/>
    </xf>
    <xf numFmtId="0" fontId="88" fillId="0" borderId="1" xfId="0" applyFont="1" applyFill="1" applyBorder="1" applyAlignment="1">
      <alignment vertical="top" wrapText="1"/>
    </xf>
    <xf numFmtId="0" fontId="88" fillId="0" borderId="1" xfId="0" applyFont="1" applyBorder="1" applyAlignment="1">
      <alignment horizontal="center" vertical="top" wrapText="1"/>
    </xf>
    <xf numFmtId="0" fontId="88" fillId="0" borderId="1" xfId="0" applyFont="1" applyFill="1" applyBorder="1" applyAlignment="1">
      <alignment horizontal="center" vertical="top" wrapText="1"/>
    </xf>
    <xf numFmtId="1" fontId="88" fillId="2" borderId="1" xfId="0" applyNumberFormat="1" applyFont="1" applyFill="1" applyBorder="1" applyAlignment="1">
      <alignment horizontal="right" vertical="top" wrapText="1"/>
    </xf>
    <xf numFmtId="49" fontId="88" fillId="0" borderId="1" xfId="1" applyNumberFormat="1" applyFont="1" applyBorder="1" applyAlignment="1">
      <alignment horizontal="right" vertical="top" wrapText="1"/>
    </xf>
    <xf numFmtId="49" fontId="88" fillId="0" borderId="1" xfId="0" applyNumberFormat="1" applyFont="1" applyBorder="1" applyAlignment="1">
      <alignment horizontal="right" vertical="top" wrapText="1"/>
    </xf>
    <xf numFmtId="49" fontId="43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49" fontId="43" fillId="0" borderId="1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90" fillId="0" borderId="1" xfId="0" applyFont="1" applyBorder="1" applyAlignment="1">
      <alignment vertical="center" wrapText="1"/>
    </xf>
    <xf numFmtId="0" fontId="89" fillId="0" borderId="1" xfId="0" applyFont="1" applyBorder="1" applyAlignment="1">
      <alignment horizontal="center" vertical="top" wrapText="1"/>
    </xf>
    <xf numFmtId="49" fontId="88" fillId="0" borderId="1" xfId="0" applyNumberFormat="1" applyFont="1" applyBorder="1" applyAlignment="1">
      <alignment horizontal="center" vertical="top" wrapText="1"/>
    </xf>
    <xf numFmtId="49" fontId="88" fillId="0" borderId="1" xfId="1" applyNumberFormat="1" applyFont="1" applyBorder="1" applyAlignment="1">
      <alignment horizontal="center" vertical="top" wrapText="1"/>
    </xf>
    <xf numFmtId="1" fontId="88" fillId="0" borderId="1" xfId="1" quotePrefix="1" applyNumberFormat="1" applyFont="1" applyBorder="1" applyAlignment="1">
      <alignment horizontal="center" vertical="top" wrapText="1"/>
    </xf>
    <xf numFmtId="49" fontId="88" fillId="2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88" fillId="0" borderId="1" xfId="0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0" fontId="92" fillId="0" borderId="1" xfId="0" applyFont="1" applyBorder="1" applyAlignment="1">
      <alignment horizontal="right" vertical="top" wrapText="1"/>
    </xf>
    <xf numFmtId="0" fontId="93" fillId="0" borderId="1" xfId="0" applyFont="1" applyBorder="1" applyAlignment="1">
      <alignment vertical="top" wrapText="1"/>
    </xf>
    <xf numFmtId="0" fontId="93" fillId="0" borderId="1" xfId="0" quotePrefix="1" applyFont="1" applyBorder="1" applyAlignment="1">
      <alignment vertical="top" wrapText="1"/>
    </xf>
    <xf numFmtId="0" fontId="94" fillId="0" borderId="1" xfId="0" applyFont="1" applyBorder="1" applyAlignment="1">
      <alignment vertical="top" wrapText="1"/>
    </xf>
    <xf numFmtId="0" fontId="95" fillId="0" borderId="1" xfId="0" quotePrefix="1" applyFont="1" applyBorder="1" applyAlignment="1">
      <alignment vertical="top" wrapText="1"/>
    </xf>
    <xf numFmtId="0" fontId="95" fillId="0" borderId="1" xfId="0" applyFont="1" applyBorder="1" applyAlignment="1">
      <alignment vertical="top" wrapText="1"/>
    </xf>
    <xf numFmtId="0" fontId="97" fillId="0" borderId="1" xfId="0" applyFont="1" applyBorder="1" applyAlignment="1">
      <alignment vertical="top"/>
    </xf>
    <xf numFmtId="0" fontId="92" fillId="0" borderId="6" xfId="0" applyFont="1" applyFill="1" applyBorder="1" applyAlignment="1">
      <alignment horizontal="right" vertical="top" wrapText="1"/>
    </xf>
    <xf numFmtId="0" fontId="98" fillId="0" borderId="1" xfId="0" applyFont="1" applyFill="1" applyBorder="1" applyAlignment="1">
      <alignment vertical="top"/>
    </xf>
    <xf numFmtId="0" fontId="99" fillId="0" borderId="1" xfId="0" applyFont="1" applyFill="1" applyBorder="1" applyAlignment="1">
      <alignment vertical="top" wrapText="1"/>
    </xf>
    <xf numFmtId="0" fontId="100" fillId="0" borderId="1" xfId="0" applyFont="1" applyFill="1" applyBorder="1" applyAlignment="1">
      <alignment vertical="top" wrapText="1"/>
    </xf>
    <xf numFmtId="0" fontId="101" fillId="0" borderId="1" xfId="0" applyFont="1" applyFill="1" applyBorder="1" applyAlignment="1">
      <alignment vertical="top" wrapText="1"/>
    </xf>
    <xf numFmtId="0" fontId="91" fillId="0" borderId="0" xfId="0" applyFont="1" applyAlignment="1">
      <alignment vertical="top" wrapText="1"/>
    </xf>
    <xf numFmtId="0" fontId="91" fillId="0" borderId="0" xfId="0" applyFont="1" applyAlignment="1">
      <alignment vertical="top"/>
    </xf>
    <xf numFmtId="0" fontId="101" fillId="0" borderId="1" xfId="0" applyFont="1" applyFill="1" applyBorder="1" applyAlignment="1">
      <alignment vertical="top"/>
    </xf>
    <xf numFmtId="0" fontId="101" fillId="0" borderId="9" xfId="0" applyFont="1" applyFill="1" applyBorder="1" applyAlignment="1">
      <alignment vertical="top"/>
    </xf>
    <xf numFmtId="0" fontId="91" fillId="0" borderId="1" xfId="0" applyFont="1" applyBorder="1" applyAlignment="1">
      <alignment vertical="top"/>
    </xf>
    <xf numFmtId="0" fontId="101" fillId="2" borderId="11" xfId="0" applyFont="1" applyFill="1" applyBorder="1" applyAlignment="1">
      <alignment horizontal="right" vertical="top" wrapText="1"/>
    </xf>
    <xf numFmtId="0" fontId="101" fillId="2" borderId="1" xfId="0" applyFont="1" applyFill="1" applyBorder="1" applyAlignment="1">
      <alignment vertical="top"/>
    </xf>
    <xf numFmtId="0" fontId="91" fillId="2" borderId="1" xfId="0" applyFont="1" applyFill="1" applyBorder="1" applyAlignment="1">
      <alignment vertical="top"/>
    </xf>
    <xf numFmtId="0" fontId="91" fillId="0" borderId="1" xfId="0" applyFont="1" applyFill="1" applyBorder="1" applyAlignment="1">
      <alignment vertical="top"/>
    </xf>
    <xf numFmtId="0" fontId="91" fillId="0" borderId="1" xfId="0" applyFont="1" applyFill="1" applyBorder="1" applyAlignment="1">
      <alignment horizontal="left" vertical="top"/>
    </xf>
    <xf numFmtId="0" fontId="98" fillId="0" borderId="1" xfId="0" applyFont="1" applyBorder="1" applyAlignment="1">
      <alignment vertical="top"/>
    </xf>
    <xf numFmtId="0" fontId="99" fillId="0" borderId="1" xfId="0" applyFont="1" applyBorder="1" applyAlignment="1">
      <alignment vertical="top" wrapText="1"/>
    </xf>
    <xf numFmtId="0" fontId="91" fillId="0" borderId="1" xfId="0" applyFont="1" applyBorder="1" applyAlignment="1">
      <alignment vertical="top" wrapText="1"/>
    </xf>
    <xf numFmtId="0" fontId="91" fillId="0" borderId="9" xfId="0" applyFont="1" applyBorder="1" applyAlignment="1">
      <alignment vertical="top"/>
    </xf>
    <xf numFmtId="0" fontId="91" fillId="2" borderId="11" xfId="0" applyFont="1" applyFill="1" applyBorder="1" applyAlignment="1">
      <alignment vertical="top"/>
    </xf>
    <xf numFmtId="0" fontId="91" fillId="0" borderId="1" xfId="0" applyFont="1" applyBorder="1" applyAlignment="1">
      <alignment horizontal="left" vertical="top"/>
    </xf>
    <xf numFmtId="0" fontId="28" fillId="2" borderId="6" xfId="0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0" fontId="34" fillId="2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14" fontId="15" fillId="0" borderId="1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2" fillId="0" borderId="1" xfId="0" applyFont="1" applyBorder="1"/>
    <xf numFmtId="0" fontId="34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top" wrapText="1"/>
    </xf>
    <xf numFmtId="0" fontId="8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49" fontId="0" fillId="0" borderId="0" xfId="0" applyNumberFormat="1" applyAlignment="1">
      <alignment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center" vertical="top" wrapText="1"/>
    </xf>
    <xf numFmtId="0" fontId="37" fillId="2" borderId="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0" fontId="33" fillId="0" borderId="0" xfId="0" applyFont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top" wrapText="1"/>
    </xf>
    <xf numFmtId="49" fontId="42" fillId="2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54" fillId="0" borderId="1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5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2" fontId="54" fillId="0" borderId="1" xfId="0" applyNumberFormat="1" applyFont="1" applyBorder="1" applyAlignment="1">
      <alignment horizontal="center" vertical="top" wrapText="1"/>
    </xf>
    <xf numFmtId="0" fontId="54" fillId="0" borderId="1" xfId="0" applyFont="1" applyBorder="1" applyAlignment="1">
      <alignment horizontal="center" vertical="top"/>
    </xf>
    <xf numFmtId="0" fontId="56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75" fillId="0" borderId="13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2" fontId="16" fillId="0" borderId="19" xfId="0" applyNumberFormat="1" applyFont="1" applyBorder="1" applyAlignment="1">
      <alignment horizontal="center" vertical="top" wrapText="1"/>
    </xf>
    <xf numFmtId="2" fontId="16" fillId="0" borderId="6" xfId="0" applyNumberFormat="1" applyFont="1" applyBorder="1" applyAlignment="1">
      <alignment horizontal="center" vertical="top" wrapText="1"/>
    </xf>
    <xf numFmtId="2" fontId="16" fillId="0" borderId="5" xfId="0" applyNumberFormat="1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65" fillId="0" borderId="18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1" fontId="32" fillId="0" borderId="19" xfId="0" applyNumberFormat="1" applyFont="1" applyBorder="1" applyAlignment="1">
      <alignment horizontal="center" vertical="top" wrapText="1"/>
    </xf>
    <xf numFmtId="1" fontId="32" fillId="0" borderId="6" xfId="0" applyNumberFormat="1" applyFont="1" applyBorder="1" applyAlignment="1">
      <alignment horizontal="center" vertical="top" wrapText="1"/>
    </xf>
    <xf numFmtId="1" fontId="32" fillId="0" borderId="5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2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65" fillId="0" borderId="1" xfId="0" applyFont="1" applyBorder="1" applyAlignment="1">
      <alignment horizontal="center" vertical="top"/>
    </xf>
    <xf numFmtId="2" fontId="16" fillId="0" borderId="1" xfId="0" applyNumberFormat="1" applyFont="1" applyBorder="1" applyAlignment="1">
      <alignment horizontal="center" vertical="top" wrapText="1"/>
    </xf>
    <xf numFmtId="0" fontId="54" fillId="0" borderId="2" xfId="0" applyFont="1" applyBorder="1" applyAlignment="1">
      <alignment horizontal="center" vertical="top" wrapText="1"/>
    </xf>
    <xf numFmtId="0" fontId="54" fillId="0" borderId="6" xfId="0" applyFont="1" applyBorder="1" applyAlignment="1">
      <alignment horizontal="center" vertical="top" wrapText="1"/>
    </xf>
    <xf numFmtId="0" fontId="54" fillId="0" borderId="5" xfId="0" applyFont="1" applyBorder="1" applyAlignment="1">
      <alignment horizontal="center" vertical="top" wrapText="1"/>
    </xf>
    <xf numFmtId="0" fontId="5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textRotation="90" wrapText="1"/>
    </xf>
    <xf numFmtId="0" fontId="14" fillId="0" borderId="5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textRotation="90" wrapText="1"/>
    </xf>
    <xf numFmtId="0" fontId="14" fillId="0" borderId="5" xfId="0" applyFont="1" applyBorder="1" applyAlignment="1">
      <alignment horizontal="center" vertical="top" textRotation="90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textRotation="90"/>
    </xf>
    <xf numFmtId="0" fontId="14" fillId="0" borderId="5" xfId="0" applyFont="1" applyFill="1" applyBorder="1" applyAlignment="1">
      <alignment horizontal="center" vertical="top" textRotation="90"/>
    </xf>
    <xf numFmtId="0" fontId="14" fillId="0" borderId="2" xfId="0" applyFont="1" applyBorder="1" applyAlignment="1">
      <alignment horizontal="center" vertical="top" textRotation="88" wrapText="1"/>
    </xf>
    <xf numFmtId="0" fontId="14" fillId="0" borderId="5" xfId="0" applyFont="1" applyBorder="1" applyAlignment="1">
      <alignment horizontal="center" vertical="top" textRotation="88" wrapText="1"/>
    </xf>
    <xf numFmtId="0" fontId="8" fillId="0" borderId="2" xfId="0" applyFont="1" applyFill="1" applyBorder="1" applyAlignment="1">
      <alignment horizontal="center" vertical="top" textRotation="90"/>
    </xf>
    <xf numFmtId="0" fontId="8" fillId="0" borderId="5" xfId="0" applyFont="1" applyFill="1" applyBorder="1" applyAlignment="1">
      <alignment horizontal="center" vertical="top" textRotation="90"/>
    </xf>
    <xf numFmtId="0" fontId="9" fillId="0" borderId="2" xfId="0" applyFont="1" applyBorder="1" applyAlignment="1">
      <alignment horizontal="center" vertical="top" textRotation="90" wrapText="1"/>
    </xf>
    <xf numFmtId="0" fontId="15" fillId="0" borderId="5" xfId="0" applyFont="1" applyBorder="1" applyAlignment="1">
      <alignment vertical="top"/>
    </xf>
    <xf numFmtId="0" fontId="9" fillId="0" borderId="3" xfId="0" applyFont="1" applyBorder="1" applyAlignment="1">
      <alignment horizontal="center" vertical="top" textRotation="90" wrapText="1"/>
    </xf>
    <xf numFmtId="0" fontId="9" fillId="0" borderId="7" xfId="0" applyFont="1" applyBorder="1" applyAlignment="1">
      <alignment horizontal="center" vertical="top" textRotation="90" wrapText="1"/>
    </xf>
    <xf numFmtId="0" fontId="14" fillId="0" borderId="1" xfId="0" applyFont="1" applyBorder="1" applyAlignment="1">
      <alignment horizontal="center" vertical="top" textRotation="90"/>
    </xf>
    <xf numFmtId="0" fontId="14" fillId="2" borderId="4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04" fillId="0" borderId="39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49" fontId="11" fillId="0" borderId="0" xfId="0" applyNumberFormat="1" applyFont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05" fillId="0" borderId="3" xfId="0" applyFont="1" applyBorder="1" applyAlignment="1">
      <alignment horizontal="center" vertical="center"/>
    </xf>
    <xf numFmtId="0" fontId="105" fillId="0" borderId="39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/>
    </xf>
    <xf numFmtId="0" fontId="105" fillId="0" borderId="7" xfId="0" applyFont="1" applyBorder="1" applyAlignment="1">
      <alignment horizontal="center" vertical="center"/>
    </xf>
    <xf numFmtId="0" fontId="105" fillId="0" borderId="12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 wrapText="1"/>
    </xf>
    <xf numFmtId="0" fontId="88" fillId="2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9"/>
  <sheetViews>
    <sheetView workbookViewId="0">
      <selection activeCell="G8" sqref="G8:G18"/>
    </sheetView>
  </sheetViews>
  <sheetFormatPr defaultRowHeight="15"/>
  <cols>
    <col min="1" max="1" width="4" customWidth="1"/>
    <col min="19" max="19" width="12.28515625" customWidth="1"/>
  </cols>
  <sheetData>
    <row r="1" spans="1:135" ht="18">
      <c r="A1" s="563" t="s">
        <v>1524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209"/>
      <c r="M1" s="210"/>
      <c r="N1" s="211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563" t="s">
        <v>1525</v>
      </c>
      <c r="DQ1" s="563"/>
      <c r="DR1" s="563"/>
      <c r="DS1" s="563"/>
      <c r="DT1" s="563"/>
      <c r="DU1" s="563"/>
      <c r="DV1" s="563"/>
      <c r="DW1" s="563"/>
      <c r="DX1" s="563"/>
      <c r="DY1" s="563"/>
      <c r="DZ1" s="563"/>
      <c r="EA1" s="563"/>
      <c r="EB1" s="563"/>
      <c r="EC1" s="563"/>
      <c r="ED1" s="563"/>
      <c r="EE1" s="212"/>
    </row>
    <row r="2" spans="1:135" ht="18">
      <c r="A2" s="564" t="s">
        <v>1526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209"/>
      <c r="M2" s="209"/>
      <c r="N2" s="213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14"/>
      <c r="AE2" s="209"/>
      <c r="AF2" s="209"/>
      <c r="AG2" s="209"/>
      <c r="AH2" s="209"/>
      <c r="AI2" s="209"/>
      <c r="AJ2" s="209"/>
      <c r="AK2" s="209"/>
      <c r="AL2" s="209"/>
      <c r="AM2" s="209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6"/>
      <c r="DQ2" s="215"/>
      <c r="DR2" s="215"/>
      <c r="DS2" s="215"/>
      <c r="DT2" s="217" t="s">
        <v>1527</v>
      </c>
      <c r="DU2" s="217"/>
      <c r="DV2" s="215"/>
      <c r="DW2" s="215"/>
      <c r="DX2" s="215"/>
      <c r="DY2" s="215"/>
      <c r="DZ2" s="215"/>
      <c r="EA2" s="215"/>
      <c r="EB2" s="215"/>
      <c r="EC2" s="215"/>
      <c r="ED2" s="215"/>
      <c r="EE2" s="215"/>
    </row>
    <row r="3" spans="1:135" ht="15.75">
      <c r="A3" s="565" t="s">
        <v>1528</v>
      </c>
      <c r="B3" s="567" t="s">
        <v>1529</v>
      </c>
      <c r="C3" s="567" t="s">
        <v>1530</v>
      </c>
      <c r="D3" s="567" t="s">
        <v>1531</v>
      </c>
      <c r="E3" s="567" t="s">
        <v>1966</v>
      </c>
      <c r="F3" s="567" t="s">
        <v>1532</v>
      </c>
      <c r="G3" s="567" t="s">
        <v>1533</v>
      </c>
      <c r="H3" s="567" t="s">
        <v>1534</v>
      </c>
      <c r="I3" s="567" t="s">
        <v>1535</v>
      </c>
      <c r="J3" s="567" t="s">
        <v>1536</v>
      </c>
      <c r="K3" s="570" t="s">
        <v>1537</v>
      </c>
      <c r="L3" s="562" t="s">
        <v>1538</v>
      </c>
      <c r="M3" s="562" t="s">
        <v>1539</v>
      </c>
      <c r="N3" s="572" t="s">
        <v>1540</v>
      </c>
      <c r="O3" s="573" t="s">
        <v>1541</v>
      </c>
      <c r="P3" s="573"/>
      <c r="Q3" s="573"/>
      <c r="R3" s="11"/>
      <c r="S3" s="574" t="s">
        <v>1542</v>
      </c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218"/>
      <c r="DP3" s="219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</row>
    <row r="4" spans="1:135">
      <c r="A4" s="566"/>
      <c r="B4" s="568"/>
      <c r="C4" s="567"/>
      <c r="D4" s="568"/>
      <c r="E4" s="569"/>
      <c r="F4" s="567"/>
      <c r="G4" s="567"/>
      <c r="H4" s="569"/>
      <c r="I4" s="567"/>
      <c r="J4" s="567"/>
      <c r="K4" s="571"/>
      <c r="L4" s="562"/>
      <c r="M4" s="562"/>
      <c r="N4" s="572"/>
      <c r="O4" s="573"/>
      <c r="P4" s="573"/>
      <c r="Q4" s="573"/>
      <c r="R4" s="220"/>
      <c r="S4" s="570" t="s">
        <v>1430</v>
      </c>
      <c r="T4" s="570"/>
      <c r="U4" s="570"/>
      <c r="V4" s="570"/>
      <c r="W4" s="570"/>
      <c r="X4" s="570"/>
      <c r="Y4" s="570" t="s">
        <v>1543</v>
      </c>
      <c r="Z4" s="570"/>
      <c r="AA4" s="570"/>
      <c r="AB4" s="570"/>
      <c r="AC4" s="570"/>
      <c r="AD4" s="570" t="s">
        <v>1544</v>
      </c>
      <c r="AE4" s="570"/>
      <c r="AF4" s="570"/>
      <c r="AG4" s="570"/>
      <c r="AH4" s="570"/>
      <c r="AI4" s="570" t="s">
        <v>1545</v>
      </c>
      <c r="AJ4" s="570"/>
      <c r="AK4" s="570"/>
      <c r="AL4" s="570"/>
      <c r="AM4" s="570"/>
      <c r="AN4" s="570" t="s">
        <v>1546</v>
      </c>
      <c r="AO4" s="570"/>
      <c r="AP4" s="570"/>
      <c r="AQ4" s="570"/>
      <c r="AR4" s="570"/>
      <c r="AS4" s="570" t="s">
        <v>1547</v>
      </c>
      <c r="AT4" s="570"/>
      <c r="AU4" s="570"/>
      <c r="AV4" s="570"/>
      <c r="AW4" s="570"/>
      <c r="AX4" s="570" t="s">
        <v>1548</v>
      </c>
      <c r="AY4" s="570"/>
      <c r="AZ4" s="570"/>
      <c r="BA4" s="570"/>
      <c r="BB4" s="570"/>
      <c r="BC4" s="570" t="s">
        <v>1549</v>
      </c>
      <c r="BD4" s="570"/>
      <c r="BE4" s="570"/>
      <c r="BF4" s="570"/>
      <c r="BG4" s="570"/>
      <c r="BH4" s="570" t="s">
        <v>1550</v>
      </c>
      <c r="BI4" s="570"/>
      <c r="BJ4" s="570"/>
      <c r="BK4" s="570"/>
      <c r="BL4" s="570"/>
      <c r="BM4" s="570" t="s">
        <v>1551</v>
      </c>
      <c r="BN4" s="570"/>
      <c r="BO4" s="570"/>
      <c r="BP4" s="570"/>
      <c r="BQ4" s="570"/>
      <c r="BR4" s="570" t="s">
        <v>1552</v>
      </c>
      <c r="BS4" s="570"/>
      <c r="BT4" s="570"/>
      <c r="BU4" s="570"/>
      <c r="BV4" s="570"/>
      <c r="BW4" s="570" t="s">
        <v>1553</v>
      </c>
      <c r="BX4" s="570"/>
      <c r="BY4" s="570"/>
      <c r="BZ4" s="570"/>
      <c r="CA4" s="570"/>
      <c r="CB4" s="570" t="s">
        <v>1554</v>
      </c>
      <c r="CC4" s="570"/>
      <c r="CD4" s="570"/>
      <c r="CE4" s="570"/>
      <c r="CF4" s="570"/>
      <c r="CG4" s="570" t="s">
        <v>1555</v>
      </c>
      <c r="CH4" s="570"/>
      <c r="CI4" s="570"/>
      <c r="CJ4" s="570"/>
      <c r="CK4" s="570"/>
      <c r="CL4" s="570" t="s">
        <v>1556</v>
      </c>
      <c r="CM4" s="570"/>
      <c r="CN4" s="570"/>
      <c r="CO4" s="570"/>
      <c r="CP4" s="570"/>
      <c r="CQ4" s="570" t="s">
        <v>1557</v>
      </c>
      <c r="CR4" s="570"/>
      <c r="CS4" s="570"/>
      <c r="CT4" s="570"/>
      <c r="CU4" s="570"/>
      <c r="CV4" s="570" t="s">
        <v>1558</v>
      </c>
      <c r="CW4" s="570"/>
      <c r="CX4" s="570"/>
      <c r="CY4" s="570"/>
      <c r="CZ4" s="570"/>
      <c r="DA4" s="570" t="s">
        <v>1559</v>
      </c>
      <c r="DB4" s="570"/>
      <c r="DC4" s="570"/>
      <c r="DD4" s="570"/>
      <c r="DE4" s="570"/>
      <c r="DF4" s="570" t="s">
        <v>1560</v>
      </c>
      <c r="DG4" s="570"/>
      <c r="DH4" s="570"/>
      <c r="DI4" s="570"/>
      <c r="DJ4" s="570"/>
      <c r="DK4" s="570" t="s">
        <v>1561</v>
      </c>
      <c r="DL4" s="570"/>
      <c r="DM4" s="570"/>
      <c r="DN4" s="570"/>
      <c r="DO4" s="570"/>
      <c r="DP4" s="575" t="s">
        <v>1562</v>
      </c>
      <c r="DQ4" s="575"/>
      <c r="DR4" s="575"/>
      <c r="DS4" s="575"/>
      <c r="DT4" s="575" t="s">
        <v>1563</v>
      </c>
      <c r="DU4" s="575"/>
      <c r="DV4" s="575"/>
      <c r="DW4" s="575"/>
      <c r="DX4" s="575"/>
      <c r="DY4" s="575"/>
      <c r="DZ4" s="575"/>
      <c r="EA4" s="575"/>
      <c r="EB4" s="575"/>
      <c r="EC4" s="575"/>
      <c r="ED4" s="575"/>
      <c r="EE4" s="575"/>
    </row>
    <row r="5" spans="1:135" ht="25.5">
      <c r="A5" s="566"/>
      <c r="B5" s="568"/>
      <c r="C5" s="567"/>
      <c r="D5" s="568"/>
      <c r="E5" s="569"/>
      <c r="F5" s="567"/>
      <c r="G5" s="567"/>
      <c r="H5" s="569"/>
      <c r="I5" s="567"/>
      <c r="J5" s="567"/>
      <c r="K5" s="571"/>
      <c r="L5" s="562"/>
      <c r="M5" s="562"/>
      <c r="N5" s="572"/>
      <c r="O5" s="221" t="s">
        <v>1564</v>
      </c>
      <c r="P5" s="220" t="s">
        <v>1565</v>
      </c>
      <c r="Q5" s="220" t="s">
        <v>1566</v>
      </c>
      <c r="R5" s="220" t="s">
        <v>1532</v>
      </c>
      <c r="S5" s="222" t="s">
        <v>1567</v>
      </c>
      <c r="T5" s="222" t="s">
        <v>1568</v>
      </c>
      <c r="U5" s="223" t="s">
        <v>1569</v>
      </c>
      <c r="V5" s="223" t="s">
        <v>1566</v>
      </c>
      <c r="W5" s="223" t="s">
        <v>1532</v>
      </c>
      <c r="X5" s="220" t="s">
        <v>1564</v>
      </c>
      <c r="Y5" s="222" t="s">
        <v>1568</v>
      </c>
      <c r="Z5" s="223" t="s">
        <v>1569</v>
      </c>
      <c r="AA5" s="223" t="s">
        <v>1566</v>
      </c>
      <c r="AB5" s="223" t="s">
        <v>1532</v>
      </c>
      <c r="AC5" s="220" t="s">
        <v>1564</v>
      </c>
      <c r="AD5" s="222" t="s">
        <v>1568</v>
      </c>
      <c r="AE5" s="223" t="s">
        <v>1570</v>
      </c>
      <c r="AF5" s="223" t="s">
        <v>1566</v>
      </c>
      <c r="AG5" s="223" t="s">
        <v>1532</v>
      </c>
      <c r="AH5" s="220" t="s">
        <v>1564</v>
      </c>
      <c r="AI5" s="222" t="s">
        <v>1568</v>
      </c>
      <c r="AJ5" s="223" t="s">
        <v>1570</v>
      </c>
      <c r="AK5" s="223" t="s">
        <v>1566</v>
      </c>
      <c r="AL5" s="223" t="s">
        <v>1532</v>
      </c>
      <c r="AM5" s="220" t="s">
        <v>1564</v>
      </c>
      <c r="AN5" s="222" t="s">
        <v>1568</v>
      </c>
      <c r="AO5" s="223" t="s">
        <v>1570</v>
      </c>
      <c r="AP5" s="223" t="s">
        <v>1566</v>
      </c>
      <c r="AQ5" s="223" t="s">
        <v>1532</v>
      </c>
      <c r="AR5" s="220" t="s">
        <v>1564</v>
      </c>
      <c r="AS5" s="222" t="s">
        <v>1568</v>
      </c>
      <c r="AT5" s="223" t="s">
        <v>1570</v>
      </c>
      <c r="AU5" s="223" t="s">
        <v>1566</v>
      </c>
      <c r="AV5" s="223" t="s">
        <v>1532</v>
      </c>
      <c r="AW5" s="220" t="s">
        <v>1564</v>
      </c>
      <c r="AX5" s="222" t="s">
        <v>1568</v>
      </c>
      <c r="AY5" s="223" t="s">
        <v>1570</v>
      </c>
      <c r="AZ5" s="223" t="s">
        <v>1566</v>
      </c>
      <c r="BA5" s="223" t="s">
        <v>1532</v>
      </c>
      <c r="BB5" s="220" t="s">
        <v>1564</v>
      </c>
      <c r="BC5" s="222" t="s">
        <v>1568</v>
      </c>
      <c r="BD5" s="223" t="s">
        <v>1570</v>
      </c>
      <c r="BE5" s="223" t="s">
        <v>1566</v>
      </c>
      <c r="BF5" s="223" t="s">
        <v>1532</v>
      </c>
      <c r="BG5" s="220" t="s">
        <v>1564</v>
      </c>
      <c r="BH5" s="222" t="s">
        <v>1568</v>
      </c>
      <c r="BI5" s="223" t="s">
        <v>1570</v>
      </c>
      <c r="BJ5" s="223" t="s">
        <v>1566</v>
      </c>
      <c r="BK5" s="223" t="s">
        <v>1532</v>
      </c>
      <c r="BL5" s="220" t="s">
        <v>1564</v>
      </c>
      <c r="BM5" s="222" t="s">
        <v>1568</v>
      </c>
      <c r="BN5" s="223" t="s">
        <v>1570</v>
      </c>
      <c r="BO5" s="223" t="s">
        <v>1566</v>
      </c>
      <c r="BP5" s="223" t="s">
        <v>1532</v>
      </c>
      <c r="BQ5" s="220" t="s">
        <v>1564</v>
      </c>
      <c r="BR5" s="222" t="s">
        <v>1568</v>
      </c>
      <c r="BS5" s="223" t="s">
        <v>1570</v>
      </c>
      <c r="BT5" s="223" t="s">
        <v>1566</v>
      </c>
      <c r="BU5" s="223" t="s">
        <v>1532</v>
      </c>
      <c r="BV5" s="220" t="s">
        <v>1564</v>
      </c>
      <c r="BW5" s="222" t="s">
        <v>1568</v>
      </c>
      <c r="BX5" s="223" t="s">
        <v>1570</v>
      </c>
      <c r="BY5" s="223" t="s">
        <v>1566</v>
      </c>
      <c r="BZ5" s="223" t="s">
        <v>1532</v>
      </c>
      <c r="CA5" s="220" t="s">
        <v>1564</v>
      </c>
      <c r="CB5" s="222" t="s">
        <v>1568</v>
      </c>
      <c r="CC5" s="223" t="s">
        <v>1570</v>
      </c>
      <c r="CD5" s="223" t="s">
        <v>1566</v>
      </c>
      <c r="CE5" s="223" t="s">
        <v>1532</v>
      </c>
      <c r="CF5" s="220" t="s">
        <v>1564</v>
      </c>
      <c r="CG5" s="222" t="s">
        <v>1568</v>
      </c>
      <c r="CH5" s="223" t="s">
        <v>1570</v>
      </c>
      <c r="CI5" s="223" t="s">
        <v>1566</v>
      </c>
      <c r="CJ5" s="223" t="s">
        <v>1532</v>
      </c>
      <c r="CK5" s="220" t="s">
        <v>1564</v>
      </c>
      <c r="CL5" s="222" t="s">
        <v>1568</v>
      </c>
      <c r="CM5" s="223" t="s">
        <v>1570</v>
      </c>
      <c r="CN5" s="223" t="s">
        <v>1566</v>
      </c>
      <c r="CO5" s="223" t="s">
        <v>1532</v>
      </c>
      <c r="CP5" s="220" t="s">
        <v>1564</v>
      </c>
      <c r="CQ5" s="222" t="s">
        <v>1568</v>
      </c>
      <c r="CR5" s="223" t="s">
        <v>1570</v>
      </c>
      <c r="CS5" s="223" t="s">
        <v>1566</v>
      </c>
      <c r="CT5" s="223" t="s">
        <v>1532</v>
      </c>
      <c r="CU5" s="220" t="s">
        <v>1564</v>
      </c>
      <c r="CV5" s="222" t="s">
        <v>1568</v>
      </c>
      <c r="CW5" s="223" t="s">
        <v>1570</v>
      </c>
      <c r="CX5" s="223" t="s">
        <v>1566</v>
      </c>
      <c r="CY5" s="223" t="s">
        <v>1532</v>
      </c>
      <c r="CZ5" s="220" t="s">
        <v>1564</v>
      </c>
      <c r="DA5" s="222" t="s">
        <v>1568</v>
      </c>
      <c r="DB5" s="223" t="s">
        <v>1570</v>
      </c>
      <c r="DC5" s="223" t="s">
        <v>1566</v>
      </c>
      <c r="DD5" s="223" t="s">
        <v>1532</v>
      </c>
      <c r="DE5" s="220" t="s">
        <v>1564</v>
      </c>
      <c r="DF5" s="222" t="s">
        <v>1568</v>
      </c>
      <c r="DG5" s="223" t="s">
        <v>1570</v>
      </c>
      <c r="DH5" s="223" t="s">
        <v>1566</v>
      </c>
      <c r="DI5" s="223" t="s">
        <v>1532</v>
      </c>
      <c r="DJ5" s="220" t="s">
        <v>1564</v>
      </c>
      <c r="DK5" s="222" t="s">
        <v>1568</v>
      </c>
      <c r="DL5" s="223" t="s">
        <v>1570</v>
      </c>
      <c r="DM5" s="223" t="s">
        <v>1566</v>
      </c>
      <c r="DN5" s="223" t="s">
        <v>1532</v>
      </c>
      <c r="DO5" s="224" t="s">
        <v>1564</v>
      </c>
      <c r="DP5" s="219" t="s">
        <v>35</v>
      </c>
      <c r="DQ5" s="225" t="s">
        <v>1571</v>
      </c>
      <c r="DR5" s="225" t="s">
        <v>50</v>
      </c>
      <c r="DS5" s="225" t="s">
        <v>1571</v>
      </c>
      <c r="DT5" s="226" t="s">
        <v>1572</v>
      </c>
      <c r="DU5" s="225" t="s">
        <v>1571</v>
      </c>
      <c r="DV5" s="226" t="s">
        <v>1573</v>
      </c>
      <c r="DW5" s="225" t="s">
        <v>1571</v>
      </c>
      <c r="DX5" s="226" t="s">
        <v>1574</v>
      </c>
      <c r="DY5" s="225" t="s">
        <v>1571</v>
      </c>
      <c r="DZ5" s="226" t="s">
        <v>1575</v>
      </c>
      <c r="EA5" s="225" t="s">
        <v>1571</v>
      </c>
      <c r="EB5" s="226" t="s">
        <v>1576</v>
      </c>
      <c r="EC5" s="225" t="s">
        <v>1571</v>
      </c>
      <c r="ED5" s="226" t="s">
        <v>1577</v>
      </c>
      <c r="EE5" s="225" t="s">
        <v>1571</v>
      </c>
    </row>
    <row r="6" spans="1:135">
      <c r="A6" s="227">
        <v>1</v>
      </c>
      <c r="B6" s="228">
        <v>2</v>
      </c>
      <c r="C6" s="228"/>
      <c r="D6" s="228">
        <v>3</v>
      </c>
      <c r="E6" s="229">
        <v>4</v>
      </c>
      <c r="F6" s="229">
        <v>5</v>
      </c>
      <c r="G6" s="229">
        <v>6</v>
      </c>
      <c r="H6" s="229">
        <v>5</v>
      </c>
      <c r="I6" s="229"/>
      <c r="J6" s="229">
        <v>6</v>
      </c>
      <c r="K6" s="229">
        <v>7</v>
      </c>
      <c r="L6" s="229">
        <v>8</v>
      </c>
      <c r="M6" s="229"/>
      <c r="N6" s="230">
        <v>9</v>
      </c>
      <c r="O6" s="229">
        <v>10</v>
      </c>
      <c r="P6" s="229"/>
      <c r="Q6" s="229"/>
      <c r="R6" s="229">
        <v>11</v>
      </c>
      <c r="S6" s="229">
        <v>6</v>
      </c>
      <c r="T6" s="229">
        <v>7</v>
      </c>
      <c r="U6" s="229">
        <v>8</v>
      </c>
      <c r="V6" s="229">
        <v>9</v>
      </c>
      <c r="W6" s="229"/>
      <c r="X6" s="229">
        <v>10</v>
      </c>
      <c r="Y6" s="229">
        <v>11</v>
      </c>
      <c r="Z6" s="229">
        <v>12</v>
      </c>
      <c r="AA6" s="229">
        <v>13</v>
      </c>
      <c r="AB6" s="229"/>
      <c r="AC6" s="229">
        <v>14</v>
      </c>
      <c r="AD6" s="229">
        <v>15</v>
      </c>
      <c r="AE6" s="229">
        <v>16</v>
      </c>
      <c r="AF6" s="229">
        <v>17</v>
      </c>
      <c r="AG6" s="229"/>
      <c r="AH6" s="229">
        <v>18</v>
      </c>
      <c r="AI6" s="229">
        <v>19</v>
      </c>
      <c r="AJ6" s="229">
        <v>20</v>
      </c>
      <c r="AK6" s="229">
        <v>21</v>
      </c>
      <c r="AL6" s="229"/>
      <c r="AM6" s="229">
        <v>22</v>
      </c>
      <c r="AN6" s="229">
        <v>19</v>
      </c>
      <c r="AO6" s="229">
        <v>20</v>
      </c>
      <c r="AP6" s="229">
        <v>21</v>
      </c>
      <c r="AQ6" s="229"/>
      <c r="AR6" s="229">
        <v>22</v>
      </c>
      <c r="AS6" s="229">
        <v>19</v>
      </c>
      <c r="AT6" s="229">
        <v>20</v>
      </c>
      <c r="AU6" s="229">
        <v>21</v>
      </c>
      <c r="AV6" s="229"/>
      <c r="AW6" s="229">
        <v>22</v>
      </c>
      <c r="AX6" s="229">
        <v>19</v>
      </c>
      <c r="AY6" s="229">
        <v>20</v>
      </c>
      <c r="AZ6" s="229">
        <v>21</v>
      </c>
      <c r="BA6" s="229"/>
      <c r="BB6" s="229">
        <v>22</v>
      </c>
      <c r="BC6" s="229">
        <v>19</v>
      </c>
      <c r="BD6" s="229">
        <v>20</v>
      </c>
      <c r="BE6" s="229">
        <v>21</v>
      </c>
      <c r="BF6" s="229"/>
      <c r="BG6" s="229">
        <v>22</v>
      </c>
      <c r="BH6" s="229">
        <v>19</v>
      </c>
      <c r="BI6" s="229">
        <v>20</v>
      </c>
      <c r="BJ6" s="229">
        <v>21</v>
      </c>
      <c r="BK6" s="229"/>
      <c r="BL6" s="229">
        <v>22</v>
      </c>
      <c r="BM6" s="229">
        <v>19</v>
      </c>
      <c r="BN6" s="229">
        <v>20</v>
      </c>
      <c r="BO6" s="229">
        <v>21</v>
      </c>
      <c r="BP6" s="229"/>
      <c r="BQ6" s="229">
        <v>22</v>
      </c>
      <c r="BR6" s="229">
        <v>19</v>
      </c>
      <c r="BS6" s="229">
        <v>20</v>
      </c>
      <c r="BT6" s="229">
        <v>21</v>
      </c>
      <c r="BU6" s="229"/>
      <c r="BV6" s="229">
        <v>22</v>
      </c>
      <c r="BW6" s="229">
        <v>19</v>
      </c>
      <c r="BX6" s="229">
        <v>20</v>
      </c>
      <c r="BY6" s="229">
        <v>21</v>
      </c>
      <c r="BZ6" s="229"/>
      <c r="CA6" s="229">
        <v>22</v>
      </c>
      <c r="CB6" s="229">
        <v>19</v>
      </c>
      <c r="CC6" s="229">
        <v>20</v>
      </c>
      <c r="CD6" s="229">
        <v>21</v>
      </c>
      <c r="CE6" s="229"/>
      <c r="CF6" s="229">
        <v>22</v>
      </c>
      <c r="CG6" s="229">
        <v>19</v>
      </c>
      <c r="CH6" s="229">
        <v>20</v>
      </c>
      <c r="CI6" s="229">
        <v>21</v>
      </c>
      <c r="CJ6" s="229"/>
      <c r="CK6" s="229">
        <v>22</v>
      </c>
      <c r="CL6" s="229">
        <v>19</v>
      </c>
      <c r="CM6" s="229">
        <v>20</v>
      </c>
      <c r="CN6" s="229">
        <v>21</v>
      </c>
      <c r="CO6" s="229"/>
      <c r="CP6" s="229">
        <v>22</v>
      </c>
      <c r="CQ6" s="229">
        <v>19</v>
      </c>
      <c r="CR6" s="229">
        <v>20</v>
      </c>
      <c r="CS6" s="229">
        <v>21</v>
      </c>
      <c r="CT6" s="229"/>
      <c r="CU6" s="229">
        <v>22</v>
      </c>
      <c r="CV6" s="229">
        <v>19</v>
      </c>
      <c r="CW6" s="229">
        <v>20</v>
      </c>
      <c r="CX6" s="229">
        <v>21</v>
      </c>
      <c r="CY6" s="229"/>
      <c r="CZ6" s="229">
        <v>22</v>
      </c>
      <c r="DA6" s="229">
        <v>19</v>
      </c>
      <c r="DB6" s="229">
        <v>20</v>
      </c>
      <c r="DC6" s="229">
        <v>21</v>
      </c>
      <c r="DD6" s="229"/>
      <c r="DE6" s="229">
        <v>22</v>
      </c>
      <c r="DF6" s="229">
        <v>19</v>
      </c>
      <c r="DG6" s="229">
        <v>20</v>
      </c>
      <c r="DH6" s="229">
        <v>21</v>
      </c>
      <c r="DI6" s="229"/>
      <c r="DJ6" s="229">
        <v>22</v>
      </c>
      <c r="DK6" s="229">
        <v>19</v>
      </c>
      <c r="DL6" s="229">
        <v>20</v>
      </c>
      <c r="DM6" s="229">
        <v>21</v>
      </c>
      <c r="DN6" s="229"/>
      <c r="DO6" s="231">
        <v>22</v>
      </c>
      <c r="DP6" s="219">
        <v>8</v>
      </c>
      <c r="DQ6" s="232">
        <v>9</v>
      </c>
      <c r="DR6" s="232">
        <v>10</v>
      </c>
      <c r="DS6" s="232">
        <v>11</v>
      </c>
      <c r="DT6" s="232">
        <v>12</v>
      </c>
      <c r="DU6" s="232">
        <v>13</v>
      </c>
      <c r="DV6" s="232">
        <v>14</v>
      </c>
      <c r="DW6" s="232">
        <v>15</v>
      </c>
      <c r="DX6" s="232">
        <v>16</v>
      </c>
      <c r="DY6" s="232">
        <v>17</v>
      </c>
      <c r="DZ6" s="232">
        <v>18</v>
      </c>
      <c r="EA6" s="232">
        <v>19</v>
      </c>
      <c r="EB6" s="232">
        <v>20</v>
      </c>
      <c r="EC6" s="232">
        <v>21</v>
      </c>
      <c r="ED6" s="232">
        <v>22</v>
      </c>
      <c r="EE6" s="232">
        <v>23</v>
      </c>
    </row>
    <row r="7" spans="1:135">
      <c r="A7" s="233"/>
      <c r="B7" s="234" t="s">
        <v>1578</v>
      </c>
      <c r="C7" s="235"/>
      <c r="D7" s="236"/>
      <c r="E7" s="237"/>
      <c r="F7" s="237"/>
      <c r="G7" s="237"/>
      <c r="H7" s="238"/>
      <c r="I7" s="238"/>
      <c r="J7" s="239"/>
      <c r="K7" s="238"/>
      <c r="L7" s="240"/>
      <c r="M7" s="238"/>
      <c r="N7" s="241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42"/>
      <c r="DP7" s="243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</row>
    <row r="8" spans="1:135" ht="110.25">
      <c r="A8" s="258">
        <v>1</v>
      </c>
      <c r="B8" s="260" t="s">
        <v>1579</v>
      </c>
      <c r="C8" s="260" t="s">
        <v>1580</v>
      </c>
      <c r="D8" s="258" t="s">
        <v>1581</v>
      </c>
      <c r="E8" s="261">
        <v>42500</v>
      </c>
      <c r="F8" s="261">
        <v>5000</v>
      </c>
      <c r="G8" s="244">
        <f t="shared" ref="G8:G17" si="0">SUM(E8:F8)</f>
        <v>47500</v>
      </c>
      <c r="H8" s="238"/>
      <c r="I8" s="245">
        <f t="shared" ref="I8:I17" si="1">SUM(J8-G8/20)</f>
        <v>374.0625</v>
      </c>
      <c r="J8" s="239">
        <f t="shared" ref="J8:J16" si="2">SUM((G8*6*21)/(8*20*100))+(G8/20)</f>
        <v>2749.0625</v>
      </c>
      <c r="K8" s="262" t="s">
        <v>1582</v>
      </c>
      <c r="L8" s="240">
        <v>2</v>
      </c>
      <c r="M8" s="245">
        <f t="shared" ref="M8:M17" si="3">SUM(L8*I8)</f>
        <v>748.125</v>
      </c>
      <c r="N8" s="239">
        <f>SUM(L8*J8)</f>
        <v>5498.125</v>
      </c>
      <c r="O8" s="247">
        <f>SUM(P8:Q8)</f>
        <v>5500</v>
      </c>
      <c r="P8" s="247">
        <f>SUM(U8,Z8,AE8,AJ8,AO8,AT8,AY8,BD8,BI8,BN8,BS8,BX8,CC8,CH8,CM8,CR8,CW8,DB8,DG8,DL8)</f>
        <v>4564</v>
      </c>
      <c r="Q8" s="247">
        <f>SUM(V8,AA8,AF8,AK8,AP8,AU8,AZ8,BE8,BJ8,BO8,BT8,BY8,CD8,CI8,CN8,CS8,CX8,DC8,DH8,DM8)</f>
        <v>936</v>
      </c>
      <c r="R8" s="247">
        <f>SUM(W8,AB8,AG8,AL8,AQ8,AV8,BA8,BF8,BK8,BP8,BU8,BZ8,CE8,CJ8,CO8,CT8,CY8,DD8,DI8,DN8)</f>
        <v>0</v>
      </c>
      <c r="S8" s="263">
        <v>40245</v>
      </c>
      <c r="T8" s="248" t="s">
        <v>1583</v>
      </c>
      <c r="U8" s="237">
        <v>2282</v>
      </c>
      <c r="V8" s="237">
        <v>468</v>
      </c>
      <c r="W8" s="237"/>
      <c r="X8" s="247">
        <f t="shared" ref="X8:X17" si="4">SUM(U8:W8)</f>
        <v>2750</v>
      </c>
      <c r="Y8" s="248">
        <v>40432</v>
      </c>
      <c r="Z8" s="237">
        <v>2282</v>
      </c>
      <c r="AA8" s="237">
        <v>468</v>
      </c>
      <c r="AB8" s="237"/>
      <c r="AC8" s="247">
        <f t="shared" ref="AC8:AC17" si="5">SUM(Z8:AB8)</f>
        <v>2750</v>
      </c>
      <c r="AD8" s="237"/>
      <c r="AE8" s="237"/>
      <c r="AF8" s="237"/>
      <c r="AG8" s="237"/>
      <c r="AH8" s="247">
        <f t="shared" ref="AH8:AH17" si="6">SUM(AE8:AG8)</f>
        <v>0</v>
      </c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42"/>
      <c r="DP8" s="243">
        <v>1</v>
      </c>
      <c r="DQ8" s="237">
        <v>47500</v>
      </c>
      <c r="DR8" s="237"/>
      <c r="DS8" s="237"/>
      <c r="DT8" s="237">
        <v>1</v>
      </c>
      <c r="DU8" s="237">
        <v>47500</v>
      </c>
      <c r="DV8" s="237"/>
      <c r="DW8" s="237"/>
      <c r="DX8" s="237"/>
      <c r="DY8" s="237"/>
      <c r="DZ8" s="237"/>
      <c r="EA8" s="237"/>
      <c r="EB8" s="237"/>
      <c r="EC8" s="237"/>
      <c r="ED8" s="237"/>
      <c r="EE8" s="237"/>
    </row>
    <row r="9" spans="1:135" ht="110.25">
      <c r="A9" s="254">
        <v>2</v>
      </c>
      <c r="B9" s="258" t="s">
        <v>1584</v>
      </c>
      <c r="C9" s="260" t="s">
        <v>1585</v>
      </c>
      <c r="D9" s="258" t="s">
        <v>1581</v>
      </c>
      <c r="E9" s="261">
        <v>42500</v>
      </c>
      <c r="F9" s="261">
        <v>5000</v>
      </c>
      <c r="G9" s="244">
        <f t="shared" si="0"/>
        <v>47500</v>
      </c>
      <c r="H9" s="238"/>
      <c r="I9" s="245">
        <f t="shared" si="1"/>
        <v>374.0625</v>
      </c>
      <c r="J9" s="239">
        <f t="shared" si="2"/>
        <v>2749.0625</v>
      </c>
      <c r="K9" s="262" t="s">
        <v>1586</v>
      </c>
      <c r="L9" s="240">
        <v>2</v>
      </c>
      <c r="M9" s="245">
        <f t="shared" si="3"/>
        <v>748.125</v>
      </c>
      <c r="N9" s="239">
        <f t="shared" ref="N9:N17" si="7">SUM(L9*J9)</f>
        <v>5498.125</v>
      </c>
      <c r="O9" s="247">
        <f t="shared" ref="O9:O17" si="8">SUM(P9:Q9)</f>
        <v>5500</v>
      </c>
      <c r="P9" s="247">
        <f t="shared" ref="P9:R17" si="9">SUM(U9,Z9,AE9,AJ9,AO9,AT9,AY9,BD9,BI9,BN9,BS9,BX9,CC9,CH9,CM9,CR9,CW9,DB9,DG9,DL9)</f>
        <v>4564</v>
      </c>
      <c r="Q9" s="247">
        <f t="shared" si="9"/>
        <v>936</v>
      </c>
      <c r="R9" s="247">
        <f t="shared" si="9"/>
        <v>0</v>
      </c>
      <c r="S9" s="263">
        <v>40245</v>
      </c>
      <c r="T9" s="248" t="s">
        <v>1583</v>
      </c>
      <c r="U9" s="237">
        <v>2282</v>
      </c>
      <c r="V9" s="237">
        <v>468</v>
      </c>
      <c r="W9" s="237"/>
      <c r="X9" s="247">
        <f t="shared" si="4"/>
        <v>2750</v>
      </c>
      <c r="Y9" s="248">
        <v>40432</v>
      </c>
      <c r="Z9" s="237">
        <v>2282</v>
      </c>
      <c r="AA9" s="237">
        <v>468</v>
      </c>
      <c r="AB9" s="237"/>
      <c r="AC9" s="247">
        <f t="shared" si="5"/>
        <v>2750</v>
      </c>
      <c r="AD9" s="237"/>
      <c r="AE9" s="237"/>
      <c r="AF9" s="237"/>
      <c r="AG9" s="237"/>
      <c r="AH9" s="247">
        <f t="shared" si="6"/>
        <v>0</v>
      </c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42"/>
      <c r="DP9" s="243">
        <v>1</v>
      </c>
      <c r="DQ9" s="237">
        <v>47500</v>
      </c>
      <c r="DR9" s="237"/>
      <c r="DS9" s="237"/>
      <c r="DT9" s="237">
        <v>1</v>
      </c>
      <c r="DU9" s="237">
        <v>47500</v>
      </c>
      <c r="DV9" s="237"/>
      <c r="DW9" s="237"/>
      <c r="DX9" s="237"/>
      <c r="DY9" s="237"/>
      <c r="DZ9" s="237"/>
      <c r="EA9" s="237"/>
      <c r="EB9" s="237"/>
      <c r="EC9" s="237"/>
      <c r="ED9" s="237"/>
      <c r="EE9" s="237"/>
    </row>
    <row r="10" spans="1:135" ht="78.75">
      <c r="A10" s="258">
        <v>3</v>
      </c>
      <c r="B10" s="264" t="s">
        <v>1587</v>
      </c>
      <c r="C10" s="264" t="s">
        <v>1588</v>
      </c>
      <c r="D10" s="264" t="s">
        <v>1589</v>
      </c>
      <c r="E10" s="255">
        <v>289850</v>
      </c>
      <c r="F10" s="255">
        <v>34100</v>
      </c>
      <c r="G10" s="244">
        <f t="shared" si="0"/>
        <v>323950</v>
      </c>
      <c r="H10" s="238"/>
      <c r="I10" s="245">
        <f t="shared" si="1"/>
        <v>2551.1062500000007</v>
      </c>
      <c r="J10" s="239">
        <f t="shared" si="2"/>
        <v>18748.606250000001</v>
      </c>
      <c r="K10" s="265" t="s">
        <v>1590</v>
      </c>
      <c r="L10" s="240">
        <v>4</v>
      </c>
      <c r="M10" s="245">
        <f t="shared" si="3"/>
        <v>10204.425000000003</v>
      </c>
      <c r="N10" s="239">
        <f t="shared" si="7"/>
        <v>74994.425000000003</v>
      </c>
      <c r="O10" s="247">
        <f t="shared" si="8"/>
        <v>0</v>
      </c>
      <c r="P10" s="247">
        <f t="shared" si="9"/>
        <v>0</v>
      </c>
      <c r="Q10" s="247">
        <f t="shared" si="9"/>
        <v>0</v>
      </c>
      <c r="R10" s="247">
        <f t="shared" si="9"/>
        <v>0</v>
      </c>
      <c r="S10" s="266">
        <v>40454</v>
      </c>
      <c r="T10" s="251"/>
      <c r="U10" s="237"/>
      <c r="V10" s="237"/>
      <c r="W10" s="237"/>
      <c r="X10" s="247">
        <f t="shared" si="4"/>
        <v>0</v>
      </c>
      <c r="Y10" s="237"/>
      <c r="Z10" s="237"/>
      <c r="AA10" s="237"/>
      <c r="AB10" s="237"/>
      <c r="AC10" s="247">
        <f t="shared" si="5"/>
        <v>0</v>
      </c>
      <c r="AD10" s="237"/>
      <c r="AE10" s="237"/>
      <c r="AF10" s="237"/>
      <c r="AG10" s="237"/>
      <c r="AH10" s="247">
        <f t="shared" si="6"/>
        <v>0</v>
      </c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42"/>
      <c r="DP10" s="243">
        <v>1</v>
      </c>
      <c r="DQ10" s="237">
        <v>323950</v>
      </c>
      <c r="DR10" s="237"/>
      <c r="DS10" s="237"/>
      <c r="DT10" s="237">
        <v>1</v>
      </c>
      <c r="DU10" s="237">
        <v>323950</v>
      </c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</row>
    <row r="11" spans="1:135" ht="63">
      <c r="A11" s="254">
        <v>4</v>
      </c>
      <c r="B11" s="264" t="s">
        <v>1591</v>
      </c>
      <c r="C11" s="264" t="s">
        <v>1592</v>
      </c>
      <c r="D11" s="264" t="s">
        <v>1581</v>
      </c>
      <c r="E11" s="255">
        <v>42500</v>
      </c>
      <c r="F11" s="255">
        <v>5000</v>
      </c>
      <c r="G11" s="244">
        <f t="shared" si="0"/>
        <v>47500</v>
      </c>
      <c r="H11" s="238"/>
      <c r="I11" s="245">
        <f t="shared" si="1"/>
        <v>374.0625</v>
      </c>
      <c r="J11" s="239">
        <f t="shared" si="2"/>
        <v>2749.0625</v>
      </c>
      <c r="K11" s="265" t="s">
        <v>1593</v>
      </c>
      <c r="L11" s="240">
        <v>2</v>
      </c>
      <c r="M11" s="245">
        <f t="shared" si="3"/>
        <v>748.125</v>
      </c>
      <c r="N11" s="239">
        <f t="shared" si="7"/>
        <v>5498.125</v>
      </c>
      <c r="O11" s="247">
        <f t="shared" si="8"/>
        <v>0</v>
      </c>
      <c r="P11" s="247">
        <f t="shared" si="9"/>
        <v>0</v>
      </c>
      <c r="Q11" s="247">
        <f t="shared" si="9"/>
        <v>0</v>
      </c>
      <c r="R11" s="247">
        <f t="shared" si="9"/>
        <v>0</v>
      </c>
      <c r="S11" s="266" t="s">
        <v>1594</v>
      </c>
      <c r="T11" s="251"/>
      <c r="U11" s="237"/>
      <c r="V11" s="237"/>
      <c r="W11" s="237"/>
      <c r="X11" s="247">
        <f t="shared" si="4"/>
        <v>0</v>
      </c>
      <c r="Y11" s="237"/>
      <c r="Z11" s="237"/>
      <c r="AA11" s="237"/>
      <c r="AB11" s="237"/>
      <c r="AC11" s="247">
        <f t="shared" si="5"/>
        <v>0</v>
      </c>
      <c r="AD11" s="237"/>
      <c r="AE11" s="237"/>
      <c r="AF11" s="237"/>
      <c r="AG11" s="237"/>
      <c r="AH11" s="247">
        <f t="shared" si="6"/>
        <v>0</v>
      </c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42"/>
      <c r="DP11" s="243"/>
      <c r="DQ11" s="237"/>
      <c r="DR11" s="237">
        <v>1</v>
      </c>
      <c r="DS11" s="237">
        <v>47500</v>
      </c>
      <c r="DT11" s="237">
        <v>1</v>
      </c>
      <c r="DU11" s="237">
        <v>47500</v>
      </c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</row>
    <row r="12" spans="1:135" ht="63">
      <c r="A12" s="258">
        <v>5</v>
      </c>
      <c r="B12" s="264" t="s">
        <v>1595</v>
      </c>
      <c r="C12" s="264" t="s">
        <v>1596</v>
      </c>
      <c r="D12" s="264" t="s">
        <v>1581</v>
      </c>
      <c r="E12" s="255">
        <v>42500</v>
      </c>
      <c r="F12" s="255">
        <v>5000</v>
      </c>
      <c r="G12" s="244">
        <f>SUM(E12:F12)</f>
        <v>47500</v>
      </c>
      <c r="H12" s="238"/>
      <c r="I12" s="245">
        <f t="shared" si="1"/>
        <v>374.0625</v>
      </c>
      <c r="J12" s="239">
        <f>SUM((G12*6*21)/(8*20*100))+(G12/20)</f>
        <v>2749.0625</v>
      </c>
      <c r="K12" s="265" t="s">
        <v>1597</v>
      </c>
      <c r="L12" s="240">
        <v>2</v>
      </c>
      <c r="M12" s="245">
        <f t="shared" si="3"/>
        <v>748.125</v>
      </c>
      <c r="N12" s="239">
        <f>SUM(L12*J12)</f>
        <v>5498.125</v>
      </c>
      <c r="O12" s="247">
        <f t="shared" si="8"/>
        <v>0</v>
      </c>
      <c r="P12" s="247">
        <f>SUM(U12,Z12,AE12,AJ12,AO12,AT12,AY12,BD12,BI12,BN12,BS12,BX12,CC12,CH12,CM12,CR12,CW12,DB12,DG12,DL12)</f>
        <v>0</v>
      </c>
      <c r="Q12" s="247">
        <f>SUM(V12,AA12,AF12,AK12,AP12,AU12,AZ12,BE12,BJ12,BO12,BT12,BY12,CD12,CI12,CN12,CS12,CX12,DC12,DH12,DM12)</f>
        <v>0</v>
      </c>
      <c r="R12" s="247">
        <f>SUM(W12,AB12,AG12,AL12,AQ12,AV12,BA12,BF12,BK12,BP12,BU12,BZ12,CE12,CJ12,CO12,CT12,CY12,DD12,DI12,DN12)</f>
        <v>0</v>
      </c>
      <c r="S12" s="266" t="s">
        <v>1594</v>
      </c>
      <c r="T12" s="251"/>
      <c r="U12" s="237"/>
      <c r="V12" s="237"/>
      <c r="W12" s="237"/>
      <c r="X12" s="247"/>
      <c r="Y12" s="237"/>
      <c r="Z12" s="237"/>
      <c r="AA12" s="237"/>
      <c r="AB12" s="237"/>
      <c r="AC12" s="247">
        <f t="shared" si="5"/>
        <v>0</v>
      </c>
      <c r="AD12" s="237"/>
      <c r="AE12" s="237"/>
      <c r="AF12" s="237"/>
      <c r="AG12" s="237"/>
      <c r="AH12" s="247">
        <f t="shared" si="6"/>
        <v>0</v>
      </c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42"/>
      <c r="DP12" s="243"/>
      <c r="DQ12" s="237"/>
      <c r="DR12" s="237">
        <v>1</v>
      </c>
      <c r="DS12" s="237">
        <v>47500</v>
      </c>
      <c r="DT12" s="237">
        <v>1</v>
      </c>
      <c r="DU12" s="237">
        <v>47500</v>
      </c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</row>
    <row r="13" spans="1:135" ht="99">
      <c r="A13" s="254">
        <v>6</v>
      </c>
      <c r="B13" s="254" t="s">
        <v>1598</v>
      </c>
      <c r="C13" s="254" t="s">
        <v>1599</v>
      </c>
      <c r="D13" s="254" t="s">
        <v>1581</v>
      </c>
      <c r="E13" s="255">
        <v>42500</v>
      </c>
      <c r="F13" s="255">
        <v>5000</v>
      </c>
      <c r="G13" s="244">
        <f t="shared" si="0"/>
        <v>47500</v>
      </c>
      <c r="H13" s="238"/>
      <c r="I13" s="245">
        <f t="shared" si="1"/>
        <v>374.0625</v>
      </c>
      <c r="J13" s="239">
        <f t="shared" si="2"/>
        <v>2749.0625</v>
      </c>
      <c r="K13" s="265" t="s">
        <v>1600</v>
      </c>
      <c r="L13" s="240">
        <v>1</v>
      </c>
      <c r="M13" s="245">
        <f t="shared" si="3"/>
        <v>374.0625</v>
      </c>
      <c r="N13" s="239">
        <f t="shared" si="7"/>
        <v>2749.0625</v>
      </c>
      <c r="O13" s="247">
        <f t="shared" si="8"/>
        <v>2750</v>
      </c>
      <c r="P13" s="247">
        <f t="shared" si="9"/>
        <v>2282</v>
      </c>
      <c r="Q13" s="247">
        <f t="shared" si="9"/>
        <v>468</v>
      </c>
      <c r="R13" s="247">
        <f t="shared" si="9"/>
        <v>0</v>
      </c>
      <c r="S13" s="266" t="s">
        <v>1601</v>
      </c>
      <c r="T13" s="252">
        <v>40432</v>
      </c>
      <c r="U13" s="237">
        <v>2282</v>
      </c>
      <c r="V13" s="237">
        <v>468</v>
      </c>
      <c r="W13" s="237"/>
      <c r="X13" s="247">
        <f t="shared" si="4"/>
        <v>2750</v>
      </c>
      <c r="Y13" s="237"/>
      <c r="Z13" s="237"/>
      <c r="AA13" s="237"/>
      <c r="AB13" s="237"/>
      <c r="AC13" s="247">
        <f t="shared" si="5"/>
        <v>0</v>
      </c>
      <c r="AD13" s="237"/>
      <c r="AE13" s="237"/>
      <c r="AF13" s="237"/>
      <c r="AG13" s="237"/>
      <c r="AH13" s="247">
        <f t="shared" si="6"/>
        <v>0</v>
      </c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42"/>
      <c r="DP13" s="243">
        <v>1</v>
      </c>
      <c r="DQ13" s="237">
        <v>47500</v>
      </c>
      <c r="DR13" s="237"/>
      <c r="DS13" s="237"/>
      <c r="DT13" s="237">
        <v>1</v>
      </c>
      <c r="DU13" s="237">
        <v>47500</v>
      </c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</row>
    <row r="14" spans="1:135" ht="82.5">
      <c r="A14" s="258">
        <v>7</v>
      </c>
      <c r="B14" s="254" t="s">
        <v>1602</v>
      </c>
      <c r="C14" s="254" t="s">
        <v>1603</v>
      </c>
      <c r="D14" s="254" t="s">
        <v>1581</v>
      </c>
      <c r="E14" s="255">
        <v>42500</v>
      </c>
      <c r="F14" s="255">
        <v>5000</v>
      </c>
      <c r="G14" s="244">
        <f t="shared" si="0"/>
        <v>47500</v>
      </c>
      <c r="H14" s="238"/>
      <c r="I14" s="245">
        <f t="shared" si="1"/>
        <v>374.0625</v>
      </c>
      <c r="J14" s="239">
        <f t="shared" si="2"/>
        <v>2749.0625</v>
      </c>
      <c r="K14" s="265" t="s">
        <v>1604</v>
      </c>
      <c r="L14" s="240">
        <v>1</v>
      </c>
      <c r="M14" s="245">
        <f t="shared" si="3"/>
        <v>374.0625</v>
      </c>
      <c r="N14" s="239">
        <f t="shared" si="7"/>
        <v>2749.0625</v>
      </c>
      <c r="O14" s="247">
        <f t="shared" si="8"/>
        <v>0</v>
      </c>
      <c r="P14" s="247">
        <f t="shared" si="9"/>
        <v>0</v>
      </c>
      <c r="Q14" s="247">
        <f t="shared" si="9"/>
        <v>0</v>
      </c>
      <c r="R14" s="247">
        <f t="shared" si="9"/>
        <v>0</v>
      </c>
      <c r="S14" s="266" t="s">
        <v>1605</v>
      </c>
      <c r="T14" s="251"/>
      <c r="U14" s="237"/>
      <c r="V14" s="237"/>
      <c r="W14" s="237"/>
      <c r="X14" s="247">
        <f t="shared" si="4"/>
        <v>0</v>
      </c>
      <c r="Y14" s="237"/>
      <c r="Z14" s="237"/>
      <c r="AA14" s="237"/>
      <c r="AB14" s="237"/>
      <c r="AC14" s="247">
        <f t="shared" si="5"/>
        <v>0</v>
      </c>
      <c r="AD14" s="237"/>
      <c r="AE14" s="237"/>
      <c r="AF14" s="237"/>
      <c r="AG14" s="237"/>
      <c r="AH14" s="247">
        <f t="shared" si="6"/>
        <v>0</v>
      </c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42"/>
      <c r="DP14" s="243">
        <v>1</v>
      </c>
      <c r="DQ14" s="237">
        <v>47500</v>
      </c>
      <c r="DR14" s="237"/>
      <c r="DS14" s="237"/>
      <c r="DT14" s="237">
        <v>1</v>
      </c>
      <c r="DU14" s="237">
        <v>47500</v>
      </c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</row>
    <row r="15" spans="1:135" ht="94.5">
      <c r="A15" s="254">
        <v>8</v>
      </c>
      <c r="B15" s="257" t="s">
        <v>1606</v>
      </c>
      <c r="C15" s="264" t="s">
        <v>1607</v>
      </c>
      <c r="D15" s="254" t="s">
        <v>1608</v>
      </c>
      <c r="E15" s="255">
        <v>25500</v>
      </c>
      <c r="F15" s="255">
        <v>3000</v>
      </c>
      <c r="G15" s="244">
        <f t="shared" si="0"/>
        <v>28500</v>
      </c>
      <c r="H15" s="238"/>
      <c r="I15" s="245">
        <f t="shared" si="1"/>
        <v>224.4375</v>
      </c>
      <c r="J15" s="239">
        <f t="shared" si="2"/>
        <v>1649.4375</v>
      </c>
      <c r="K15" s="265" t="s">
        <v>1609</v>
      </c>
      <c r="L15" s="240">
        <v>0</v>
      </c>
      <c r="M15" s="245">
        <f t="shared" si="3"/>
        <v>0</v>
      </c>
      <c r="N15" s="239">
        <f t="shared" si="7"/>
        <v>0</v>
      </c>
      <c r="O15" s="247">
        <f t="shared" si="8"/>
        <v>0</v>
      </c>
      <c r="P15" s="247">
        <f t="shared" si="9"/>
        <v>0</v>
      </c>
      <c r="Q15" s="247">
        <f t="shared" si="9"/>
        <v>0</v>
      </c>
      <c r="R15" s="247">
        <f t="shared" si="9"/>
        <v>0</v>
      </c>
      <c r="S15" s="266">
        <v>40879</v>
      </c>
      <c r="T15" s="252"/>
      <c r="U15" s="237"/>
      <c r="V15" s="237"/>
      <c r="W15" s="237"/>
      <c r="X15" s="247">
        <f t="shared" si="4"/>
        <v>0</v>
      </c>
      <c r="Y15" s="237"/>
      <c r="Z15" s="237"/>
      <c r="AA15" s="237"/>
      <c r="AB15" s="237"/>
      <c r="AC15" s="247">
        <f t="shared" si="5"/>
        <v>0</v>
      </c>
      <c r="AD15" s="237"/>
      <c r="AE15" s="237"/>
      <c r="AF15" s="237"/>
      <c r="AG15" s="237"/>
      <c r="AH15" s="247">
        <f t="shared" si="6"/>
        <v>0</v>
      </c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42"/>
      <c r="DP15" s="243">
        <v>1</v>
      </c>
      <c r="DQ15" s="237">
        <v>28500</v>
      </c>
      <c r="DR15" s="237"/>
      <c r="DS15" s="237"/>
      <c r="DT15" s="237"/>
      <c r="DU15" s="237"/>
      <c r="DV15" s="237">
        <v>1</v>
      </c>
      <c r="DW15" s="237">
        <v>28500</v>
      </c>
      <c r="DX15" s="237"/>
      <c r="DY15" s="237"/>
      <c r="DZ15" s="237"/>
      <c r="EA15" s="237"/>
      <c r="EB15" s="237"/>
      <c r="EC15" s="237"/>
      <c r="ED15" s="237"/>
      <c r="EE15" s="237"/>
    </row>
    <row r="16" spans="1:135" ht="78.75">
      <c r="A16" s="258">
        <v>9</v>
      </c>
      <c r="B16" s="257" t="s">
        <v>1610</v>
      </c>
      <c r="C16" s="264" t="s">
        <v>1611</v>
      </c>
      <c r="D16" s="254" t="s">
        <v>1581</v>
      </c>
      <c r="E16" s="255">
        <v>42500</v>
      </c>
      <c r="F16" s="255">
        <v>5000</v>
      </c>
      <c r="G16" s="244">
        <f t="shared" si="0"/>
        <v>47500</v>
      </c>
      <c r="H16" s="238"/>
      <c r="I16" s="245">
        <f t="shared" si="1"/>
        <v>374.0625</v>
      </c>
      <c r="J16" s="239">
        <f t="shared" si="2"/>
        <v>2749.0625</v>
      </c>
      <c r="K16" s="265" t="s">
        <v>1612</v>
      </c>
      <c r="L16" s="240">
        <v>0</v>
      </c>
      <c r="M16" s="245">
        <f t="shared" si="3"/>
        <v>0</v>
      </c>
      <c r="N16" s="239">
        <f t="shared" si="7"/>
        <v>0</v>
      </c>
      <c r="O16" s="247">
        <f t="shared" si="8"/>
        <v>0</v>
      </c>
      <c r="P16" s="247">
        <f t="shared" si="9"/>
        <v>0</v>
      </c>
      <c r="Q16" s="247">
        <f t="shared" si="9"/>
        <v>0</v>
      </c>
      <c r="R16" s="247">
        <f t="shared" si="9"/>
        <v>0</v>
      </c>
      <c r="S16" s="266">
        <v>40879</v>
      </c>
      <c r="T16" s="251"/>
      <c r="U16" s="237"/>
      <c r="V16" s="237"/>
      <c r="W16" s="237"/>
      <c r="X16" s="247">
        <f t="shared" si="4"/>
        <v>0</v>
      </c>
      <c r="Y16" s="237"/>
      <c r="Z16" s="237"/>
      <c r="AA16" s="237"/>
      <c r="AB16" s="237"/>
      <c r="AC16" s="247">
        <f t="shared" si="5"/>
        <v>0</v>
      </c>
      <c r="AD16" s="237"/>
      <c r="AE16" s="237"/>
      <c r="AF16" s="237"/>
      <c r="AG16" s="237"/>
      <c r="AH16" s="247">
        <f t="shared" si="6"/>
        <v>0</v>
      </c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42"/>
      <c r="DP16" s="243">
        <v>1</v>
      </c>
      <c r="DQ16" s="237">
        <v>47500</v>
      </c>
      <c r="DR16" s="237"/>
      <c r="DS16" s="237"/>
      <c r="DT16" s="237">
        <v>1</v>
      </c>
      <c r="DU16" s="237">
        <v>47500</v>
      </c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</row>
    <row r="17" spans="1:135" ht="78.75">
      <c r="A17" s="254">
        <v>10</v>
      </c>
      <c r="B17" s="257" t="s">
        <v>1613</v>
      </c>
      <c r="C17" s="264" t="s">
        <v>1614</v>
      </c>
      <c r="D17" s="254" t="s">
        <v>1615</v>
      </c>
      <c r="E17" s="255">
        <v>93500</v>
      </c>
      <c r="F17" s="255">
        <v>11000</v>
      </c>
      <c r="G17" s="244">
        <f t="shared" si="0"/>
        <v>104500</v>
      </c>
      <c r="H17" s="238"/>
      <c r="I17" s="245">
        <f t="shared" si="1"/>
        <v>-3084.927083333333</v>
      </c>
      <c r="J17" s="239">
        <f>SUM((G17*3*61)/(8*60*100))+(G17/60)</f>
        <v>2140.072916666667</v>
      </c>
      <c r="K17" s="265" t="s">
        <v>1616</v>
      </c>
      <c r="L17" s="240">
        <v>0</v>
      </c>
      <c r="M17" s="245">
        <f t="shared" si="3"/>
        <v>0</v>
      </c>
      <c r="N17" s="239">
        <f t="shared" si="7"/>
        <v>0</v>
      </c>
      <c r="O17" s="247">
        <f t="shared" si="8"/>
        <v>0</v>
      </c>
      <c r="P17" s="247">
        <f t="shared" si="9"/>
        <v>0</v>
      </c>
      <c r="Q17" s="247">
        <f t="shared" si="9"/>
        <v>0</v>
      </c>
      <c r="R17" s="247">
        <f t="shared" si="9"/>
        <v>0</v>
      </c>
      <c r="S17" s="266">
        <v>40879</v>
      </c>
      <c r="T17" s="251"/>
      <c r="U17" s="237"/>
      <c r="V17" s="237"/>
      <c r="W17" s="237"/>
      <c r="X17" s="247">
        <f t="shared" si="4"/>
        <v>0</v>
      </c>
      <c r="Y17" s="237"/>
      <c r="Z17" s="237"/>
      <c r="AA17" s="237"/>
      <c r="AB17" s="237"/>
      <c r="AC17" s="247">
        <f t="shared" si="5"/>
        <v>0</v>
      </c>
      <c r="AD17" s="237"/>
      <c r="AE17" s="237"/>
      <c r="AF17" s="237"/>
      <c r="AG17" s="237"/>
      <c r="AH17" s="247">
        <f t="shared" si="6"/>
        <v>0</v>
      </c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42"/>
      <c r="DP17" s="243">
        <v>1</v>
      </c>
      <c r="DQ17" s="237">
        <v>104500</v>
      </c>
      <c r="DR17" s="237"/>
      <c r="DS17" s="237"/>
      <c r="DT17" s="237"/>
      <c r="DU17" s="237"/>
      <c r="DV17" s="237">
        <v>1</v>
      </c>
      <c r="DW17" s="237">
        <v>104500</v>
      </c>
      <c r="DX17" s="237"/>
      <c r="DY17" s="237"/>
      <c r="DZ17" s="237"/>
      <c r="EA17" s="237"/>
      <c r="EB17" s="237"/>
      <c r="EC17" s="237"/>
      <c r="ED17" s="237"/>
      <c r="EE17" s="237"/>
    </row>
    <row r="18" spans="1:135" ht="78.75">
      <c r="A18" s="258">
        <v>11</v>
      </c>
      <c r="B18" s="257" t="s">
        <v>1617</v>
      </c>
      <c r="C18" s="264" t="s">
        <v>1611</v>
      </c>
      <c r="D18" s="254" t="s">
        <v>1615</v>
      </c>
      <c r="E18" s="255">
        <v>93500</v>
      </c>
      <c r="F18" s="255">
        <v>11000</v>
      </c>
      <c r="G18" s="244">
        <f>SUM(E18:F18)</f>
        <v>104500</v>
      </c>
      <c r="H18" s="238"/>
      <c r="I18" s="245">
        <f>SUM(J18-G18/20)</f>
        <v>-3084.927083333333</v>
      </c>
      <c r="J18" s="239">
        <f>SUM((G18*3*61)/(8*60*100))+(G18/60)</f>
        <v>2140.072916666667</v>
      </c>
      <c r="K18" s="265" t="s">
        <v>1618</v>
      </c>
      <c r="L18" s="240">
        <v>0</v>
      </c>
      <c r="M18" s="245">
        <f>SUM(L18*I18)</f>
        <v>0</v>
      </c>
      <c r="N18" s="239">
        <f>SUM(L18*J18)</f>
        <v>0</v>
      </c>
      <c r="O18" s="247">
        <f>SUM(P18:Q18)</f>
        <v>0</v>
      </c>
      <c r="P18" s="247">
        <f>SUM(U18,Z18,AE18,AJ18,AO18,AT18,AY18,BD18,BI18,BN18,BS18,BX18,CC18,CH18,CM18,CR18,CW18,DB18,DG18,DL18)</f>
        <v>0</v>
      </c>
      <c r="Q18" s="247">
        <f>SUM(V18,AA18,AF18,AK18,AP18,AU18,AZ18,BE18,BJ18,BO18,BT18,BY18,CD18,CI18,CN18,CS18,CX18,DC18,DH18,DM18)</f>
        <v>0</v>
      </c>
      <c r="R18" s="247">
        <f>SUM(W18,AB18,AG18,AL18,AQ18,AV18,BA18,BF18,BK18,BP18,BU18,BZ18,CE18,CJ18,CO18,CT18,CY18,DD18,DI18,DN18)</f>
        <v>0</v>
      </c>
      <c r="S18" s="266" t="s">
        <v>1619</v>
      </c>
      <c r="T18" s="251"/>
      <c r="U18" s="237"/>
      <c r="V18" s="237"/>
      <c r="W18" s="237"/>
      <c r="X18" s="247"/>
      <c r="Y18" s="237"/>
      <c r="Z18" s="237"/>
      <c r="AA18" s="237"/>
      <c r="AB18" s="237"/>
      <c r="AC18" s="247"/>
      <c r="AD18" s="237"/>
      <c r="AE18" s="237"/>
      <c r="AF18" s="237"/>
      <c r="AG18" s="237"/>
      <c r="AH18" s="24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42"/>
      <c r="DP18" s="243">
        <v>1</v>
      </c>
      <c r="DQ18" s="237">
        <v>104500</v>
      </c>
      <c r="DR18" s="237"/>
      <c r="DS18" s="237"/>
      <c r="DT18" s="237"/>
      <c r="DU18" s="237"/>
      <c r="DV18" s="237">
        <v>1</v>
      </c>
      <c r="DW18" s="237">
        <v>104500</v>
      </c>
      <c r="DX18" s="237"/>
      <c r="DY18" s="237"/>
      <c r="DZ18" s="237"/>
      <c r="EA18" s="237"/>
      <c r="EB18" s="237"/>
      <c r="EC18" s="237"/>
      <c r="ED18" s="237"/>
      <c r="EE18" s="237"/>
    </row>
    <row r="19" spans="1:135">
      <c r="A19" s="233"/>
      <c r="B19" s="235" t="s">
        <v>1564</v>
      </c>
      <c r="C19" s="235"/>
      <c r="D19" s="236"/>
      <c r="E19" s="237">
        <f>SUM(E8:E18)</f>
        <v>799850</v>
      </c>
      <c r="F19" s="237">
        <f>SUM(F8:F18)</f>
        <v>94100</v>
      </c>
      <c r="G19" s="237">
        <f>SUM(G8:G18)</f>
        <v>893950</v>
      </c>
      <c r="H19" s="237"/>
      <c r="I19" s="241">
        <f>SUM(I8:I18)</f>
        <v>-775.87291666666533</v>
      </c>
      <c r="J19" s="237">
        <f>SUM(J8:J18)</f>
        <v>43921.627083333326</v>
      </c>
      <c r="K19" s="237"/>
      <c r="L19" s="259"/>
      <c r="M19" s="241">
        <f t="shared" ref="M19:AR19" si="10">SUM(M8:M18)</f>
        <v>13945.050000000003</v>
      </c>
      <c r="N19" s="241">
        <f t="shared" si="10"/>
        <v>102485.05</v>
      </c>
      <c r="O19" s="237">
        <f t="shared" si="10"/>
        <v>13750</v>
      </c>
      <c r="P19" s="237">
        <f t="shared" si="10"/>
        <v>11410</v>
      </c>
      <c r="Q19" s="237">
        <f t="shared" si="10"/>
        <v>2340</v>
      </c>
      <c r="R19" s="237">
        <f t="shared" si="10"/>
        <v>0</v>
      </c>
      <c r="S19" s="237">
        <f t="shared" si="10"/>
        <v>243581</v>
      </c>
      <c r="T19" s="237">
        <f t="shared" si="10"/>
        <v>40432</v>
      </c>
      <c r="U19" s="237">
        <f t="shared" si="10"/>
        <v>6846</v>
      </c>
      <c r="V19" s="237">
        <f t="shared" si="10"/>
        <v>1404</v>
      </c>
      <c r="W19" s="237">
        <f t="shared" si="10"/>
        <v>0</v>
      </c>
      <c r="X19" s="237">
        <f t="shared" si="10"/>
        <v>8250</v>
      </c>
      <c r="Y19" s="237">
        <f t="shared" si="10"/>
        <v>80864</v>
      </c>
      <c r="Z19" s="237">
        <f t="shared" si="10"/>
        <v>4564</v>
      </c>
      <c r="AA19" s="237">
        <f t="shared" si="10"/>
        <v>936</v>
      </c>
      <c r="AB19" s="237">
        <f t="shared" si="10"/>
        <v>0</v>
      </c>
      <c r="AC19" s="237">
        <f t="shared" si="10"/>
        <v>5500</v>
      </c>
      <c r="AD19" s="237">
        <f t="shared" si="10"/>
        <v>0</v>
      </c>
      <c r="AE19" s="237">
        <f t="shared" si="10"/>
        <v>0</v>
      </c>
      <c r="AF19" s="237">
        <f t="shared" si="10"/>
        <v>0</v>
      </c>
      <c r="AG19" s="237">
        <f t="shared" si="10"/>
        <v>0</v>
      </c>
      <c r="AH19" s="237">
        <f t="shared" si="10"/>
        <v>0</v>
      </c>
      <c r="AI19" s="237">
        <f t="shared" si="10"/>
        <v>0</v>
      </c>
      <c r="AJ19" s="237">
        <f t="shared" si="10"/>
        <v>0</v>
      </c>
      <c r="AK19" s="237">
        <f t="shared" si="10"/>
        <v>0</v>
      </c>
      <c r="AL19" s="237">
        <f t="shared" si="10"/>
        <v>0</v>
      </c>
      <c r="AM19" s="237">
        <f t="shared" si="10"/>
        <v>0</v>
      </c>
      <c r="AN19" s="237">
        <f t="shared" si="10"/>
        <v>0</v>
      </c>
      <c r="AO19" s="237">
        <f t="shared" si="10"/>
        <v>0</v>
      </c>
      <c r="AP19" s="237">
        <f t="shared" si="10"/>
        <v>0</v>
      </c>
      <c r="AQ19" s="237">
        <f t="shared" si="10"/>
        <v>0</v>
      </c>
      <c r="AR19" s="237">
        <f t="shared" si="10"/>
        <v>0</v>
      </c>
      <c r="AS19" s="237">
        <f t="shared" ref="AS19:BX19" si="11">SUM(AS8:AS18)</f>
        <v>0</v>
      </c>
      <c r="AT19" s="237">
        <f t="shared" si="11"/>
        <v>0</v>
      </c>
      <c r="AU19" s="237">
        <f t="shared" si="11"/>
        <v>0</v>
      </c>
      <c r="AV19" s="237">
        <f t="shared" si="11"/>
        <v>0</v>
      </c>
      <c r="AW19" s="237">
        <f t="shared" si="11"/>
        <v>0</v>
      </c>
      <c r="AX19" s="237">
        <f t="shared" si="11"/>
        <v>0</v>
      </c>
      <c r="AY19" s="237">
        <f t="shared" si="11"/>
        <v>0</v>
      </c>
      <c r="AZ19" s="237">
        <f t="shared" si="11"/>
        <v>0</v>
      </c>
      <c r="BA19" s="237">
        <f t="shared" si="11"/>
        <v>0</v>
      </c>
      <c r="BB19" s="237">
        <f t="shared" si="11"/>
        <v>0</v>
      </c>
      <c r="BC19" s="237">
        <f t="shared" si="11"/>
        <v>0</v>
      </c>
      <c r="BD19" s="237">
        <f t="shared" si="11"/>
        <v>0</v>
      </c>
      <c r="BE19" s="237">
        <f t="shared" si="11"/>
        <v>0</v>
      </c>
      <c r="BF19" s="237">
        <f t="shared" si="11"/>
        <v>0</v>
      </c>
      <c r="BG19" s="237">
        <f t="shared" si="11"/>
        <v>0</v>
      </c>
      <c r="BH19" s="237">
        <f t="shared" si="11"/>
        <v>0</v>
      </c>
      <c r="BI19" s="237">
        <f t="shared" si="11"/>
        <v>0</v>
      </c>
      <c r="BJ19" s="237">
        <f t="shared" si="11"/>
        <v>0</v>
      </c>
      <c r="BK19" s="237">
        <f t="shared" si="11"/>
        <v>0</v>
      </c>
      <c r="BL19" s="237">
        <f t="shared" si="11"/>
        <v>0</v>
      </c>
      <c r="BM19" s="237">
        <f t="shared" si="11"/>
        <v>0</v>
      </c>
      <c r="BN19" s="237">
        <f t="shared" si="11"/>
        <v>0</v>
      </c>
      <c r="BO19" s="237">
        <f t="shared" si="11"/>
        <v>0</v>
      </c>
      <c r="BP19" s="237">
        <f t="shared" si="11"/>
        <v>0</v>
      </c>
      <c r="BQ19" s="237">
        <f t="shared" si="11"/>
        <v>0</v>
      </c>
      <c r="BR19" s="237">
        <f t="shared" si="11"/>
        <v>0</v>
      </c>
      <c r="BS19" s="237">
        <f t="shared" si="11"/>
        <v>0</v>
      </c>
      <c r="BT19" s="237">
        <f t="shared" si="11"/>
        <v>0</v>
      </c>
      <c r="BU19" s="237">
        <f t="shared" si="11"/>
        <v>0</v>
      </c>
      <c r="BV19" s="237">
        <f t="shared" si="11"/>
        <v>0</v>
      </c>
      <c r="BW19" s="237">
        <f t="shared" si="11"/>
        <v>0</v>
      </c>
      <c r="BX19" s="237">
        <f t="shared" si="11"/>
        <v>0</v>
      </c>
      <c r="BY19" s="237">
        <f t="shared" ref="BY19:DD19" si="12">SUM(BY8:BY18)</f>
        <v>0</v>
      </c>
      <c r="BZ19" s="237">
        <f t="shared" si="12"/>
        <v>0</v>
      </c>
      <c r="CA19" s="237">
        <f t="shared" si="12"/>
        <v>0</v>
      </c>
      <c r="CB19" s="237">
        <f t="shared" si="12"/>
        <v>0</v>
      </c>
      <c r="CC19" s="237">
        <f t="shared" si="12"/>
        <v>0</v>
      </c>
      <c r="CD19" s="237">
        <f t="shared" si="12"/>
        <v>0</v>
      </c>
      <c r="CE19" s="237">
        <f t="shared" si="12"/>
        <v>0</v>
      </c>
      <c r="CF19" s="237">
        <f t="shared" si="12"/>
        <v>0</v>
      </c>
      <c r="CG19" s="237">
        <f t="shared" si="12"/>
        <v>0</v>
      </c>
      <c r="CH19" s="237">
        <f t="shared" si="12"/>
        <v>0</v>
      </c>
      <c r="CI19" s="237">
        <f t="shared" si="12"/>
        <v>0</v>
      </c>
      <c r="CJ19" s="237">
        <f t="shared" si="12"/>
        <v>0</v>
      </c>
      <c r="CK19" s="237">
        <f t="shared" si="12"/>
        <v>0</v>
      </c>
      <c r="CL19" s="237">
        <f t="shared" si="12"/>
        <v>0</v>
      </c>
      <c r="CM19" s="237">
        <f t="shared" si="12"/>
        <v>0</v>
      </c>
      <c r="CN19" s="237">
        <f t="shared" si="12"/>
        <v>0</v>
      </c>
      <c r="CO19" s="237">
        <f t="shared" si="12"/>
        <v>0</v>
      </c>
      <c r="CP19" s="237">
        <f t="shared" si="12"/>
        <v>0</v>
      </c>
      <c r="CQ19" s="237">
        <f t="shared" si="12"/>
        <v>0</v>
      </c>
      <c r="CR19" s="237">
        <f t="shared" si="12"/>
        <v>0</v>
      </c>
      <c r="CS19" s="237">
        <f t="shared" si="12"/>
        <v>0</v>
      </c>
      <c r="CT19" s="237">
        <f t="shared" si="12"/>
        <v>0</v>
      </c>
      <c r="CU19" s="237">
        <f t="shared" si="12"/>
        <v>0</v>
      </c>
      <c r="CV19" s="237">
        <f t="shared" si="12"/>
        <v>0</v>
      </c>
      <c r="CW19" s="237">
        <f t="shared" si="12"/>
        <v>0</v>
      </c>
      <c r="CX19" s="237">
        <f t="shared" si="12"/>
        <v>0</v>
      </c>
      <c r="CY19" s="237">
        <f t="shared" si="12"/>
        <v>0</v>
      </c>
      <c r="CZ19" s="237">
        <f t="shared" si="12"/>
        <v>0</v>
      </c>
      <c r="DA19" s="237">
        <f t="shared" si="12"/>
        <v>0</v>
      </c>
      <c r="DB19" s="237">
        <f t="shared" si="12"/>
        <v>0</v>
      </c>
      <c r="DC19" s="237">
        <f t="shared" si="12"/>
        <v>0</v>
      </c>
      <c r="DD19" s="237">
        <f t="shared" si="12"/>
        <v>0</v>
      </c>
      <c r="DE19" s="237">
        <f t="shared" ref="DE19:EE19" si="13">SUM(DE8:DE18)</f>
        <v>0</v>
      </c>
      <c r="DF19" s="237">
        <f t="shared" si="13"/>
        <v>0</v>
      </c>
      <c r="DG19" s="237">
        <f t="shared" si="13"/>
        <v>0</v>
      </c>
      <c r="DH19" s="237">
        <f t="shared" si="13"/>
        <v>0</v>
      </c>
      <c r="DI19" s="237">
        <f t="shared" si="13"/>
        <v>0</v>
      </c>
      <c r="DJ19" s="237">
        <f t="shared" si="13"/>
        <v>0</v>
      </c>
      <c r="DK19" s="237">
        <f t="shared" si="13"/>
        <v>0</v>
      </c>
      <c r="DL19" s="237">
        <f t="shared" si="13"/>
        <v>0</v>
      </c>
      <c r="DM19" s="237">
        <f t="shared" si="13"/>
        <v>0</v>
      </c>
      <c r="DN19" s="237">
        <f t="shared" si="13"/>
        <v>0</v>
      </c>
      <c r="DO19" s="242">
        <f t="shared" si="13"/>
        <v>0</v>
      </c>
      <c r="DP19" s="243">
        <f t="shared" si="13"/>
        <v>9</v>
      </c>
      <c r="DQ19" s="237">
        <f t="shared" si="13"/>
        <v>798950</v>
      </c>
      <c r="DR19" s="237">
        <f t="shared" si="13"/>
        <v>2</v>
      </c>
      <c r="DS19" s="237">
        <f t="shared" si="13"/>
        <v>95000</v>
      </c>
      <c r="DT19" s="237">
        <f t="shared" si="13"/>
        <v>8</v>
      </c>
      <c r="DU19" s="237">
        <f t="shared" si="13"/>
        <v>656450</v>
      </c>
      <c r="DV19" s="237">
        <f t="shared" si="13"/>
        <v>3</v>
      </c>
      <c r="DW19" s="237">
        <f t="shared" si="13"/>
        <v>237500</v>
      </c>
      <c r="DX19" s="237">
        <f t="shared" si="13"/>
        <v>0</v>
      </c>
      <c r="DY19" s="237">
        <f t="shared" si="13"/>
        <v>0</v>
      </c>
      <c r="DZ19" s="237">
        <f t="shared" si="13"/>
        <v>0</v>
      </c>
      <c r="EA19" s="237">
        <f t="shared" si="13"/>
        <v>0</v>
      </c>
      <c r="EB19" s="237">
        <f t="shared" si="13"/>
        <v>0</v>
      </c>
      <c r="EC19" s="237">
        <f t="shared" si="13"/>
        <v>0</v>
      </c>
      <c r="ED19" s="237">
        <f t="shared" si="13"/>
        <v>0</v>
      </c>
      <c r="EE19" s="237">
        <f t="shared" si="13"/>
        <v>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4"/>
  <sheetViews>
    <sheetView topLeftCell="G22" workbookViewId="0">
      <selection activeCell="T32" sqref="T32:T34"/>
    </sheetView>
  </sheetViews>
  <sheetFormatPr defaultRowHeight="15"/>
  <cols>
    <col min="20" max="20" width="11.85546875" customWidth="1"/>
    <col min="23" max="23" width="11.28515625" customWidth="1"/>
  </cols>
  <sheetData>
    <row r="1" spans="1:25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</row>
    <row r="2" spans="1:25" ht="18.75">
      <c r="A2" s="642" t="s">
        <v>1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</row>
    <row r="3" spans="1:25" ht="18.75">
      <c r="A3" s="642" t="s">
        <v>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</row>
    <row r="4" spans="1:25" ht="18.75">
      <c r="A4" s="1"/>
      <c r="B4" s="2"/>
      <c r="C4" s="3"/>
      <c r="D4" s="3"/>
      <c r="E4" s="4"/>
      <c r="F4" s="5"/>
      <c r="G4" s="6"/>
      <c r="H4" s="7"/>
      <c r="I4" s="7"/>
      <c r="J4" s="7"/>
      <c r="K4" s="6"/>
      <c r="L4" s="7"/>
      <c r="M4" s="7"/>
      <c r="N4" s="6"/>
      <c r="O4" s="8"/>
      <c r="P4" s="9"/>
      <c r="Q4" s="10"/>
      <c r="R4" s="11"/>
      <c r="S4" s="12"/>
      <c r="T4" s="12"/>
      <c r="U4" s="12"/>
      <c r="V4" s="12"/>
      <c r="W4" s="13"/>
      <c r="X4" s="14"/>
      <c r="Y4" s="13"/>
    </row>
    <row r="5" spans="1:25">
      <c r="A5" s="643" t="s">
        <v>3</v>
      </c>
      <c r="B5" s="645" t="s">
        <v>4</v>
      </c>
      <c r="C5" s="647" t="s">
        <v>5</v>
      </c>
      <c r="D5" s="647" t="s">
        <v>6</v>
      </c>
      <c r="E5" s="649" t="s">
        <v>7</v>
      </c>
      <c r="F5" s="651" t="s">
        <v>8</v>
      </c>
      <c r="G5" s="654" t="s">
        <v>9</v>
      </c>
      <c r="H5" s="654" t="s">
        <v>10</v>
      </c>
      <c r="I5" s="654" t="s">
        <v>11</v>
      </c>
      <c r="J5" s="654" t="s">
        <v>12</v>
      </c>
      <c r="K5" s="640" t="s">
        <v>13</v>
      </c>
      <c r="L5" s="656" t="s">
        <v>14</v>
      </c>
      <c r="M5" s="640" t="s">
        <v>15</v>
      </c>
      <c r="N5" s="656" t="s">
        <v>16</v>
      </c>
      <c r="O5" s="660" t="s">
        <v>17</v>
      </c>
      <c r="P5" s="662" t="s">
        <v>18</v>
      </c>
      <c r="Q5" s="664" t="s">
        <v>19</v>
      </c>
      <c r="R5" s="666" t="s">
        <v>20</v>
      </c>
      <c r="S5" s="667" t="s">
        <v>21</v>
      </c>
      <c r="T5" s="670" t="s">
        <v>22</v>
      </c>
      <c r="U5" s="670" t="s">
        <v>23</v>
      </c>
      <c r="V5" s="670" t="s">
        <v>24</v>
      </c>
      <c r="W5" s="651" t="s">
        <v>25</v>
      </c>
      <c r="X5" s="672" t="s">
        <v>26</v>
      </c>
      <c r="Y5" s="658" t="s">
        <v>27</v>
      </c>
    </row>
    <row r="6" spans="1:25">
      <c r="A6" s="644"/>
      <c r="B6" s="646"/>
      <c r="C6" s="648"/>
      <c r="D6" s="648"/>
      <c r="E6" s="650"/>
      <c r="F6" s="652"/>
      <c r="G6" s="655"/>
      <c r="H6" s="655"/>
      <c r="I6" s="655"/>
      <c r="J6" s="655"/>
      <c r="K6" s="641"/>
      <c r="L6" s="657"/>
      <c r="M6" s="641"/>
      <c r="N6" s="657"/>
      <c r="O6" s="661"/>
      <c r="P6" s="663"/>
      <c r="Q6" s="665"/>
      <c r="R6" s="666"/>
      <c r="S6" s="668"/>
      <c r="T6" s="671"/>
      <c r="U6" s="671"/>
      <c r="V6" s="671"/>
      <c r="W6" s="653"/>
      <c r="X6" s="673"/>
      <c r="Y6" s="659"/>
    </row>
    <row r="7" spans="1:25">
      <c r="A7" s="15"/>
      <c r="B7" s="16"/>
      <c r="C7" s="17"/>
      <c r="D7" s="17"/>
      <c r="E7" s="18"/>
      <c r="F7" s="653"/>
      <c r="G7" s="19"/>
      <c r="H7" s="19"/>
      <c r="I7" s="19"/>
      <c r="J7" s="19"/>
      <c r="K7" s="19"/>
      <c r="L7" s="19"/>
      <c r="M7" s="19"/>
      <c r="N7" s="19"/>
      <c r="O7" s="20"/>
      <c r="P7" s="15"/>
      <c r="Q7" s="21"/>
      <c r="R7" s="17"/>
      <c r="S7" s="669"/>
      <c r="T7" s="22"/>
      <c r="U7" s="22"/>
      <c r="V7" s="22"/>
      <c r="W7" s="17"/>
      <c r="X7" s="23"/>
      <c r="Y7" s="17"/>
    </row>
    <row r="8" spans="1:25">
      <c r="A8" s="24">
        <v>1</v>
      </c>
      <c r="B8" s="25" t="s">
        <v>28</v>
      </c>
      <c r="C8" s="26">
        <v>1</v>
      </c>
      <c r="D8" s="26"/>
      <c r="E8" s="27" t="s">
        <v>29</v>
      </c>
      <c r="F8" s="28"/>
      <c r="G8" s="29" t="s">
        <v>30</v>
      </c>
      <c r="H8" s="29" t="s">
        <v>30</v>
      </c>
      <c r="I8" s="29" t="s">
        <v>30</v>
      </c>
      <c r="J8" s="29"/>
      <c r="K8" s="29"/>
      <c r="L8" s="29"/>
      <c r="M8" s="30"/>
      <c r="N8" s="31"/>
      <c r="O8" s="32"/>
      <c r="P8" s="32" t="s">
        <v>31</v>
      </c>
      <c r="Q8" s="33" t="s">
        <v>32</v>
      </c>
      <c r="R8" s="34"/>
      <c r="S8" s="35">
        <v>100000</v>
      </c>
      <c r="T8" s="36">
        <v>85000</v>
      </c>
      <c r="U8" s="36">
        <v>10000</v>
      </c>
      <c r="V8" s="36">
        <v>5000</v>
      </c>
      <c r="W8" s="37">
        <v>40728</v>
      </c>
      <c r="X8" s="38">
        <v>1095</v>
      </c>
      <c r="Y8" s="39">
        <v>20</v>
      </c>
    </row>
    <row r="9" spans="1:25" ht="30">
      <c r="A9" s="24">
        <v>2</v>
      </c>
      <c r="B9" s="25" t="s">
        <v>33</v>
      </c>
      <c r="C9" s="40">
        <v>1</v>
      </c>
      <c r="D9" s="490"/>
      <c r="E9" s="491" t="s">
        <v>34</v>
      </c>
      <c r="F9" s="492"/>
      <c r="G9" s="493" t="s">
        <v>30</v>
      </c>
      <c r="H9" s="493" t="s">
        <v>30</v>
      </c>
      <c r="I9" s="493" t="s">
        <v>30</v>
      </c>
      <c r="J9" s="493"/>
      <c r="K9" s="493"/>
      <c r="L9" s="493"/>
      <c r="M9" s="494"/>
      <c r="N9" s="495"/>
      <c r="O9" s="496"/>
      <c r="P9" s="496" t="s">
        <v>31</v>
      </c>
      <c r="Q9" s="497" t="s">
        <v>35</v>
      </c>
      <c r="R9" s="498"/>
      <c r="S9" s="499">
        <v>50000</v>
      </c>
      <c r="T9" s="500">
        <v>45000</v>
      </c>
      <c r="U9" s="500">
        <v>5000</v>
      </c>
      <c r="V9" s="501"/>
      <c r="W9" s="502" t="s">
        <v>36</v>
      </c>
      <c r="X9" s="503">
        <v>1270</v>
      </c>
      <c r="Y9" s="39">
        <v>60</v>
      </c>
    </row>
    <row r="10" spans="1:25" ht="30">
      <c r="A10" s="24">
        <v>3</v>
      </c>
      <c r="B10" s="42" t="s">
        <v>37</v>
      </c>
      <c r="C10" s="43"/>
      <c r="D10" s="504">
        <v>1</v>
      </c>
      <c r="E10" s="505" t="s">
        <v>38</v>
      </c>
      <c r="F10" s="506">
        <v>55000</v>
      </c>
      <c r="G10" s="506" t="s">
        <v>30</v>
      </c>
      <c r="H10" s="506" t="s">
        <v>30</v>
      </c>
      <c r="I10" s="506"/>
      <c r="J10" s="505" t="s">
        <v>38</v>
      </c>
      <c r="K10" s="506"/>
      <c r="L10" s="506"/>
      <c r="M10" s="494"/>
      <c r="N10" s="495"/>
      <c r="O10" s="498"/>
      <c r="P10" s="498" t="s">
        <v>31</v>
      </c>
      <c r="Q10" s="507" t="s">
        <v>35</v>
      </c>
      <c r="R10" s="498"/>
      <c r="S10" s="508">
        <v>50000</v>
      </c>
      <c r="T10" s="501">
        <v>45000</v>
      </c>
      <c r="U10" s="501">
        <v>5000</v>
      </c>
      <c r="V10" s="501">
        <v>0</v>
      </c>
      <c r="W10" s="498" t="s">
        <v>39</v>
      </c>
      <c r="X10" s="509" t="s">
        <v>40</v>
      </c>
      <c r="Y10" s="34">
        <v>60</v>
      </c>
    </row>
    <row r="11" spans="1:25" ht="60">
      <c r="A11" s="24">
        <v>4</v>
      </c>
      <c r="B11" s="46" t="s">
        <v>41</v>
      </c>
      <c r="C11" s="47">
        <v>1</v>
      </c>
      <c r="D11" s="48"/>
      <c r="E11" s="49" t="s">
        <v>42</v>
      </c>
      <c r="F11" s="50">
        <v>40000</v>
      </c>
      <c r="G11" s="51" t="s">
        <v>43</v>
      </c>
      <c r="H11" s="52" t="s">
        <v>44</v>
      </c>
      <c r="I11" s="27"/>
      <c r="J11" s="27"/>
      <c r="K11" s="27"/>
      <c r="L11" s="53"/>
      <c r="M11" s="30"/>
      <c r="N11" s="31"/>
      <c r="O11" s="54"/>
      <c r="P11" s="54" t="s">
        <v>31</v>
      </c>
      <c r="Q11" s="55" t="s">
        <v>35</v>
      </c>
      <c r="R11" s="34"/>
      <c r="S11" s="56">
        <v>50000</v>
      </c>
      <c r="T11" s="41">
        <v>40000</v>
      </c>
      <c r="U11" s="41">
        <v>0</v>
      </c>
      <c r="V11" s="57">
        <v>0</v>
      </c>
      <c r="W11" s="58" t="s">
        <v>45</v>
      </c>
      <c r="X11" s="59"/>
      <c r="Y11" s="54">
        <v>20</v>
      </c>
    </row>
    <row r="12" spans="1:25" ht="45">
      <c r="A12" s="24">
        <v>5</v>
      </c>
      <c r="B12" s="46" t="s">
        <v>46</v>
      </c>
      <c r="C12" s="47">
        <v>1</v>
      </c>
      <c r="D12" s="48"/>
      <c r="E12" s="49" t="s">
        <v>42</v>
      </c>
      <c r="F12" s="50">
        <v>40000</v>
      </c>
      <c r="G12" s="51" t="s">
        <v>43</v>
      </c>
      <c r="H12" s="52" t="s">
        <v>44</v>
      </c>
      <c r="I12" s="27"/>
      <c r="J12" s="27"/>
      <c r="K12" s="27"/>
      <c r="L12" s="53"/>
      <c r="M12" s="30"/>
      <c r="N12" s="31"/>
      <c r="O12" s="54"/>
      <c r="P12" s="54" t="s">
        <v>31</v>
      </c>
      <c r="Q12" s="55" t="s">
        <v>35</v>
      </c>
      <c r="R12" s="34"/>
      <c r="S12" s="60">
        <v>50000</v>
      </c>
      <c r="T12" s="41">
        <v>40000</v>
      </c>
      <c r="U12" s="41">
        <v>0</v>
      </c>
      <c r="V12" s="57">
        <v>0</v>
      </c>
      <c r="W12" s="58" t="s">
        <v>45</v>
      </c>
      <c r="X12" s="59"/>
      <c r="Y12" s="54">
        <v>20</v>
      </c>
    </row>
    <row r="13" spans="1:25" ht="45">
      <c r="A13" s="24">
        <v>6</v>
      </c>
      <c r="B13" s="61" t="s">
        <v>47</v>
      </c>
      <c r="C13" s="47">
        <v>1</v>
      </c>
      <c r="D13" s="48"/>
      <c r="E13" s="49" t="s">
        <v>42</v>
      </c>
      <c r="F13" s="50">
        <v>40000</v>
      </c>
      <c r="G13" s="51" t="s">
        <v>43</v>
      </c>
      <c r="H13" s="52" t="s">
        <v>44</v>
      </c>
      <c r="I13" s="27"/>
      <c r="J13" s="27"/>
      <c r="K13" s="27"/>
      <c r="L13" s="53"/>
      <c r="M13" s="30"/>
      <c r="N13" s="31"/>
      <c r="O13" s="54"/>
      <c r="P13" s="54" t="s">
        <v>31</v>
      </c>
      <c r="Q13" s="55" t="s">
        <v>35</v>
      </c>
      <c r="R13" s="34"/>
      <c r="S13" s="60">
        <v>50000</v>
      </c>
      <c r="T13" s="41">
        <v>40000</v>
      </c>
      <c r="U13" s="41">
        <v>0</v>
      </c>
      <c r="V13" s="57">
        <v>0</v>
      </c>
      <c r="W13" s="58" t="s">
        <v>45</v>
      </c>
      <c r="X13" s="59"/>
      <c r="Y13" s="54">
        <v>20</v>
      </c>
    </row>
    <row r="14" spans="1:25" ht="45">
      <c r="A14" s="24">
        <v>7</v>
      </c>
      <c r="B14" s="61" t="s">
        <v>48</v>
      </c>
      <c r="C14" s="47">
        <v>1</v>
      </c>
      <c r="D14" s="48"/>
      <c r="E14" s="49" t="s">
        <v>42</v>
      </c>
      <c r="F14" s="50">
        <v>40000</v>
      </c>
      <c r="G14" s="51" t="s">
        <v>43</v>
      </c>
      <c r="H14" s="52" t="s">
        <v>44</v>
      </c>
      <c r="I14" s="27"/>
      <c r="J14" s="27"/>
      <c r="K14" s="27"/>
      <c r="L14" s="53"/>
      <c r="M14" s="30"/>
      <c r="N14" s="31"/>
      <c r="O14" s="54"/>
      <c r="P14" s="54" t="s">
        <v>31</v>
      </c>
      <c r="Q14" s="55" t="s">
        <v>35</v>
      </c>
      <c r="R14" s="34"/>
      <c r="S14" s="60">
        <v>50000</v>
      </c>
      <c r="T14" s="41">
        <v>40000</v>
      </c>
      <c r="U14" s="62">
        <v>0</v>
      </c>
      <c r="V14" s="57">
        <v>0</v>
      </c>
      <c r="W14" s="58" t="s">
        <v>45</v>
      </c>
      <c r="X14" s="59"/>
      <c r="Y14" s="54">
        <v>20</v>
      </c>
    </row>
    <row r="15" spans="1:25" ht="45">
      <c r="A15" s="24">
        <v>8</v>
      </c>
      <c r="B15" s="61" t="s">
        <v>49</v>
      </c>
      <c r="C15" s="47">
        <v>1</v>
      </c>
      <c r="D15" s="48"/>
      <c r="E15" s="49" t="s">
        <v>42</v>
      </c>
      <c r="F15" s="50">
        <v>40000</v>
      </c>
      <c r="G15" s="51" t="s">
        <v>43</v>
      </c>
      <c r="H15" s="52" t="s">
        <v>44</v>
      </c>
      <c r="I15" s="27"/>
      <c r="J15" s="27"/>
      <c r="K15" s="27"/>
      <c r="L15" s="53"/>
      <c r="M15" s="30"/>
      <c r="N15" s="31"/>
      <c r="O15" s="54"/>
      <c r="P15" s="54" t="s">
        <v>31</v>
      </c>
      <c r="Q15" s="55" t="s">
        <v>50</v>
      </c>
      <c r="R15" s="34"/>
      <c r="S15" s="60">
        <v>50000</v>
      </c>
      <c r="T15" s="41">
        <v>40000</v>
      </c>
      <c r="U15" s="63">
        <v>0</v>
      </c>
      <c r="V15" s="57">
        <v>0</v>
      </c>
      <c r="W15" s="58" t="s">
        <v>45</v>
      </c>
      <c r="X15" s="59"/>
      <c r="Y15" s="54">
        <v>20</v>
      </c>
    </row>
    <row r="16" spans="1:25" ht="45">
      <c r="A16" s="24">
        <v>9</v>
      </c>
      <c r="B16" s="61" t="s">
        <v>51</v>
      </c>
      <c r="C16" s="47">
        <v>1</v>
      </c>
      <c r="D16" s="48"/>
      <c r="E16" s="49" t="s">
        <v>42</v>
      </c>
      <c r="F16" s="50">
        <v>40000</v>
      </c>
      <c r="G16" s="51" t="s">
        <v>43</v>
      </c>
      <c r="H16" s="52" t="s">
        <v>44</v>
      </c>
      <c r="I16" s="27"/>
      <c r="J16" s="27"/>
      <c r="K16" s="27"/>
      <c r="L16" s="53"/>
      <c r="M16" s="30"/>
      <c r="N16" s="31"/>
      <c r="O16" s="54"/>
      <c r="P16" s="54" t="s">
        <v>31</v>
      </c>
      <c r="Q16" s="55" t="s">
        <v>35</v>
      </c>
      <c r="R16" s="34"/>
      <c r="S16" s="60">
        <v>50000</v>
      </c>
      <c r="T16" s="41">
        <v>40000</v>
      </c>
      <c r="U16" s="41">
        <v>0</v>
      </c>
      <c r="V16" s="57">
        <v>0</v>
      </c>
      <c r="W16" s="58" t="s">
        <v>45</v>
      </c>
      <c r="X16" s="59"/>
      <c r="Y16" s="54">
        <v>20</v>
      </c>
    </row>
    <row r="17" spans="1:25" ht="45">
      <c r="A17" s="24">
        <v>10</v>
      </c>
      <c r="B17" s="61" t="s">
        <v>52</v>
      </c>
      <c r="C17" s="47">
        <v>1</v>
      </c>
      <c r="D17" s="48"/>
      <c r="E17" s="49" t="s">
        <v>42</v>
      </c>
      <c r="F17" s="50">
        <v>40000</v>
      </c>
      <c r="G17" s="51" t="s">
        <v>43</v>
      </c>
      <c r="H17" s="52" t="s">
        <v>44</v>
      </c>
      <c r="I17" s="27"/>
      <c r="J17" s="27"/>
      <c r="K17" s="27"/>
      <c r="L17" s="53"/>
      <c r="M17" s="30"/>
      <c r="N17" s="31"/>
      <c r="O17" s="54"/>
      <c r="P17" s="54" t="s">
        <v>31</v>
      </c>
      <c r="Q17" s="55" t="s">
        <v>35</v>
      </c>
      <c r="R17" s="34"/>
      <c r="S17" s="60">
        <v>50000</v>
      </c>
      <c r="T17" s="41">
        <v>40000</v>
      </c>
      <c r="U17" s="41">
        <v>0</v>
      </c>
      <c r="V17" s="57">
        <v>0</v>
      </c>
      <c r="W17" s="58" t="s">
        <v>45</v>
      </c>
      <c r="X17" s="59"/>
      <c r="Y17" s="54">
        <v>20</v>
      </c>
    </row>
    <row r="18" spans="1:25" ht="45">
      <c r="A18" s="24">
        <v>11</v>
      </c>
      <c r="B18" s="64" t="s">
        <v>53</v>
      </c>
      <c r="C18" s="47">
        <v>1</v>
      </c>
      <c r="D18" s="48"/>
      <c r="E18" s="49" t="s">
        <v>42</v>
      </c>
      <c r="F18" s="50">
        <v>40000</v>
      </c>
      <c r="G18" s="51" t="s">
        <v>43</v>
      </c>
      <c r="H18" s="52" t="s">
        <v>44</v>
      </c>
      <c r="I18" s="27"/>
      <c r="J18" s="27"/>
      <c r="K18" s="27"/>
      <c r="L18" s="53"/>
      <c r="M18" s="30"/>
      <c r="N18" s="31"/>
      <c r="O18" s="54"/>
      <c r="P18" s="54" t="s">
        <v>31</v>
      </c>
      <c r="Q18" s="55" t="s">
        <v>35</v>
      </c>
      <c r="R18" s="34"/>
      <c r="S18" s="60">
        <v>50000</v>
      </c>
      <c r="T18" s="41">
        <v>40000</v>
      </c>
      <c r="U18" s="63">
        <v>0</v>
      </c>
      <c r="V18" s="57">
        <v>0</v>
      </c>
      <c r="W18" s="58" t="s">
        <v>45</v>
      </c>
      <c r="X18" s="59"/>
      <c r="Y18" s="54">
        <v>20</v>
      </c>
    </row>
    <row r="19" spans="1:25" ht="45">
      <c r="A19" s="24">
        <v>12</v>
      </c>
      <c r="B19" s="64" t="s">
        <v>54</v>
      </c>
      <c r="C19" s="47">
        <v>1</v>
      </c>
      <c r="D19" s="48"/>
      <c r="E19" s="49" t="s">
        <v>42</v>
      </c>
      <c r="F19" s="50">
        <v>40000</v>
      </c>
      <c r="G19" s="51" t="s">
        <v>43</v>
      </c>
      <c r="H19" s="52" t="s">
        <v>44</v>
      </c>
      <c r="I19" s="27"/>
      <c r="J19" s="27"/>
      <c r="K19" s="27"/>
      <c r="L19" s="53"/>
      <c r="M19" s="30"/>
      <c r="N19" s="31"/>
      <c r="O19" s="54"/>
      <c r="P19" s="54" t="s">
        <v>31</v>
      </c>
      <c r="Q19" s="55" t="s">
        <v>35</v>
      </c>
      <c r="R19" s="34"/>
      <c r="S19" s="60">
        <v>50000</v>
      </c>
      <c r="T19" s="41">
        <v>40000</v>
      </c>
      <c r="U19" s="41">
        <v>0</v>
      </c>
      <c r="V19" s="57">
        <v>0</v>
      </c>
      <c r="W19" s="58" t="s">
        <v>45</v>
      </c>
      <c r="X19" s="59"/>
      <c r="Y19" s="54">
        <v>20</v>
      </c>
    </row>
    <row r="20" spans="1:25" ht="45">
      <c r="A20" s="24">
        <v>13</v>
      </c>
      <c r="B20" s="64" t="s">
        <v>55</v>
      </c>
      <c r="C20" s="47">
        <v>1</v>
      </c>
      <c r="D20" s="48"/>
      <c r="E20" s="49" t="s">
        <v>42</v>
      </c>
      <c r="F20" s="50">
        <v>40000</v>
      </c>
      <c r="G20" s="51" t="s">
        <v>43</v>
      </c>
      <c r="H20" s="52" t="s">
        <v>44</v>
      </c>
      <c r="I20" s="27"/>
      <c r="J20" s="27"/>
      <c r="K20" s="27"/>
      <c r="L20" s="53"/>
      <c r="M20" s="30"/>
      <c r="N20" s="31"/>
      <c r="O20" s="54"/>
      <c r="P20" s="54" t="s">
        <v>31</v>
      </c>
      <c r="Q20" s="55" t="s">
        <v>35</v>
      </c>
      <c r="R20" s="34"/>
      <c r="S20" s="60">
        <v>50000</v>
      </c>
      <c r="T20" s="41">
        <v>40000</v>
      </c>
      <c r="U20" s="41">
        <v>0</v>
      </c>
      <c r="V20" s="57">
        <v>0</v>
      </c>
      <c r="W20" s="58" t="s">
        <v>45</v>
      </c>
      <c r="X20" s="59"/>
      <c r="Y20" s="54">
        <v>20</v>
      </c>
    </row>
    <row r="21" spans="1:25" ht="45">
      <c r="A21" s="24">
        <v>14</v>
      </c>
      <c r="B21" s="64" t="s">
        <v>56</v>
      </c>
      <c r="C21" s="47">
        <v>1</v>
      </c>
      <c r="D21" s="48"/>
      <c r="E21" s="49" t="s">
        <v>42</v>
      </c>
      <c r="F21" s="50">
        <v>40000</v>
      </c>
      <c r="G21" s="51" t="s">
        <v>43</v>
      </c>
      <c r="H21" s="52" t="s">
        <v>44</v>
      </c>
      <c r="I21" s="27"/>
      <c r="J21" s="27"/>
      <c r="K21" s="27"/>
      <c r="L21" s="53"/>
      <c r="M21" s="30"/>
      <c r="N21" s="31"/>
      <c r="O21" s="54"/>
      <c r="P21" s="54" t="s">
        <v>31</v>
      </c>
      <c r="Q21" s="55" t="s">
        <v>35</v>
      </c>
      <c r="R21" s="34"/>
      <c r="S21" s="60">
        <v>50000</v>
      </c>
      <c r="T21" s="41">
        <v>40000</v>
      </c>
      <c r="U21" s="41">
        <v>0</v>
      </c>
      <c r="V21" s="57">
        <v>0</v>
      </c>
      <c r="W21" s="58" t="s">
        <v>45</v>
      </c>
      <c r="X21" s="59"/>
      <c r="Y21" s="54">
        <v>20</v>
      </c>
    </row>
    <row r="22" spans="1:25" ht="45">
      <c r="A22" s="24">
        <v>15</v>
      </c>
      <c r="B22" s="64" t="s">
        <v>57</v>
      </c>
      <c r="C22" s="48"/>
      <c r="D22" s="47">
        <v>1</v>
      </c>
      <c r="E22" s="49" t="s">
        <v>58</v>
      </c>
      <c r="F22" s="50">
        <v>55000</v>
      </c>
      <c r="G22" s="51" t="s">
        <v>43</v>
      </c>
      <c r="H22" s="52" t="s">
        <v>44</v>
      </c>
      <c r="I22" s="27"/>
      <c r="J22" s="27"/>
      <c r="K22" s="27"/>
      <c r="L22" s="53"/>
      <c r="M22" s="30"/>
      <c r="N22" s="31"/>
      <c r="O22" s="54"/>
      <c r="P22" s="54" t="s">
        <v>31</v>
      </c>
      <c r="Q22" s="55" t="s">
        <v>35</v>
      </c>
      <c r="R22" s="34"/>
      <c r="S22" s="60">
        <v>35000</v>
      </c>
      <c r="T22" s="41">
        <v>25000</v>
      </c>
      <c r="U22" s="41">
        <v>0</v>
      </c>
      <c r="V22" s="57">
        <v>0</v>
      </c>
      <c r="W22" s="58" t="s">
        <v>45</v>
      </c>
      <c r="X22" s="59"/>
      <c r="Y22" s="54">
        <v>20</v>
      </c>
    </row>
    <row r="23" spans="1:25" ht="45">
      <c r="A23" s="24">
        <v>16</v>
      </c>
      <c r="B23" s="42" t="s">
        <v>59</v>
      </c>
      <c r="C23" s="34">
        <v>1</v>
      </c>
      <c r="D23" s="34"/>
      <c r="E23" s="44" t="s">
        <v>60</v>
      </c>
      <c r="F23" s="44" t="s">
        <v>61</v>
      </c>
      <c r="G23" s="45" t="s">
        <v>43</v>
      </c>
      <c r="H23" s="44" t="s">
        <v>44</v>
      </c>
      <c r="I23" s="44" t="s">
        <v>44</v>
      </c>
      <c r="J23" s="44" t="s">
        <v>44</v>
      </c>
      <c r="K23" s="44" t="s">
        <v>44</v>
      </c>
      <c r="L23" s="44"/>
      <c r="M23" s="44"/>
      <c r="N23" s="44"/>
      <c r="O23" s="44"/>
      <c r="P23" s="65" t="s">
        <v>31</v>
      </c>
      <c r="Q23" s="66" t="s">
        <v>35</v>
      </c>
      <c r="R23" s="65"/>
      <c r="S23" s="67">
        <v>50000</v>
      </c>
      <c r="T23" s="68">
        <v>42500</v>
      </c>
      <c r="U23" s="68">
        <v>5000</v>
      </c>
      <c r="V23" s="68">
        <v>2500</v>
      </c>
      <c r="W23" s="65" t="s">
        <v>62</v>
      </c>
      <c r="X23" s="69">
        <v>585595</v>
      </c>
      <c r="Y23" s="70">
        <v>20</v>
      </c>
    </row>
    <row r="24" spans="1:25" ht="45">
      <c r="A24" s="24">
        <v>17</v>
      </c>
      <c r="B24" s="42" t="s">
        <v>63</v>
      </c>
      <c r="C24" s="34">
        <v>1</v>
      </c>
      <c r="D24" s="34"/>
      <c r="E24" s="44" t="s">
        <v>60</v>
      </c>
      <c r="F24" s="44" t="s">
        <v>64</v>
      </c>
      <c r="G24" s="45" t="s">
        <v>43</v>
      </c>
      <c r="H24" s="44" t="s">
        <v>44</v>
      </c>
      <c r="I24" s="44" t="s">
        <v>44</v>
      </c>
      <c r="J24" s="44" t="s">
        <v>44</v>
      </c>
      <c r="K24" s="44" t="s">
        <v>44</v>
      </c>
      <c r="L24" s="44"/>
      <c r="M24" s="44"/>
      <c r="N24" s="44"/>
      <c r="O24" s="44"/>
      <c r="P24" s="65" t="s">
        <v>31</v>
      </c>
      <c r="Q24" s="66" t="s">
        <v>35</v>
      </c>
      <c r="R24" s="65"/>
      <c r="S24" s="67">
        <v>50000</v>
      </c>
      <c r="T24" s="68">
        <v>42500</v>
      </c>
      <c r="U24" s="68">
        <v>5000</v>
      </c>
      <c r="V24" s="68">
        <v>2500</v>
      </c>
      <c r="W24" s="65" t="s">
        <v>62</v>
      </c>
      <c r="X24" s="69">
        <v>585594</v>
      </c>
      <c r="Y24" s="70">
        <v>20</v>
      </c>
    </row>
    <row r="25" spans="1:25" ht="45">
      <c r="A25" s="24">
        <v>18</v>
      </c>
      <c r="B25" s="42" t="s">
        <v>65</v>
      </c>
      <c r="C25" s="34">
        <v>1</v>
      </c>
      <c r="D25" s="34"/>
      <c r="E25" s="44" t="s">
        <v>60</v>
      </c>
      <c r="F25" s="44" t="s">
        <v>66</v>
      </c>
      <c r="G25" s="45" t="s">
        <v>43</v>
      </c>
      <c r="H25" s="44" t="s">
        <v>44</v>
      </c>
      <c r="I25" s="44" t="s">
        <v>44</v>
      </c>
      <c r="J25" s="44" t="s">
        <v>44</v>
      </c>
      <c r="K25" s="44" t="s">
        <v>44</v>
      </c>
      <c r="L25" s="44"/>
      <c r="M25" s="44"/>
      <c r="N25" s="44"/>
      <c r="O25" s="44"/>
      <c r="P25" s="65" t="s">
        <v>31</v>
      </c>
      <c r="Q25" s="66" t="s">
        <v>35</v>
      </c>
      <c r="R25" s="65"/>
      <c r="S25" s="67">
        <v>50000</v>
      </c>
      <c r="T25" s="68">
        <v>42500</v>
      </c>
      <c r="U25" s="68">
        <v>5000</v>
      </c>
      <c r="V25" s="68">
        <v>2500</v>
      </c>
      <c r="W25" s="65" t="s">
        <v>62</v>
      </c>
      <c r="X25" s="69">
        <v>585593</v>
      </c>
      <c r="Y25" s="70">
        <v>20</v>
      </c>
    </row>
    <row r="26" spans="1:25" ht="45">
      <c r="A26" s="24">
        <v>19</v>
      </c>
      <c r="B26" s="42" t="s">
        <v>67</v>
      </c>
      <c r="C26" s="34">
        <v>1</v>
      </c>
      <c r="D26" s="34"/>
      <c r="E26" s="44" t="s">
        <v>60</v>
      </c>
      <c r="F26" s="44" t="s">
        <v>68</v>
      </c>
      <c r="G26" s="45" t="s">
        <v>43</v>
      </c>
      <c r="H26" s="44" t="s">
        <v>44</v>
      </c>
      <c r="I26" s="44" t="s">
        <v>44</v>
      </c>
      <c r="J26" s="44" t="s">
        <v>44</v>
      </c>
      <c r="K26" s="44" t="s">
        <v>44</v>
      </c>
      <c r="L26" s="44"/>
      <c r="M26" s="44"/>
      <c r="N26" s="44"/>
      <c r="O26" s="44"/>
      <c r="P26" s="65" t="s">
        <v>31</v>
      </c>
      <c r="Q26" s="66" t="s">
        <v>35</v>
      </c>
      <c r="R26" s="65"/>
      <c r="S26" s="67">
        <v>50000</v>
      </c>
      <c r="T26" s="68">
        <v>42500</v>
      </c>
      <c r="U26" s="68">
        <v>5000</v>
      </c>
      <c r="V26" s="68">
        <v>2500</v>
      </c>
      <c r="W26" s="65" t="s">
        <v>62</v>
      </c>
      <c r="X26" s="69">
        <v>585592</v>
      </c>
      <c r="Y26" s="70">
        <v>20</v>
      </c>
    </row>
    <row r="27" spans="1:25" ht="45">
      <c r="A27" s="24">
        <v>20</v>
      </c>
      <c r="B27" s="42" t="s">
        <v>69</v>
      </c>
      <c r="C27" s="34"/>
      <c r="D27" s="34">
        <v>1</v>
      </c>
      <c r="E27" s="44" t="s">
        <v>70</v>
      </c>
      <c r="F27" s="44" t="s">
        <v>71</v>
      </c>
      <c r="G27" s="45" t="s">
        <v>43</v>
      </c>
      <c r="H27" s="44" t="s">
        <v>44</v>
      </c>
      <c r="I27" s="44" t="s">
        <v>44</v>
      </c>
      <c r="J27" s="44" t="s">
        <v>44</v>
      </c>
      <c r="K27" s="44" t="s">
        <v>44</v>
      </c>
      <c r="L27" s="44"/>
      <c r="M27" s="44"/>
      <c r="N27" s="44"/>
      <c r="O27" s="44"/>
      <c r="P27" s="65" t="s">
        <v>31</v>
      </c>
      <c r="Q27" s="66" t="s">
        <v>35</v>
      </c>
      <c r="R27" s="65"/>
      <c r="S27" s="67">
        <v>50000</v>
      </c>
      <c r="T27" s="68">
        <v>42500</v>
      </c>
      <c r="U27" s="68">
        <v>5000</v>
      </c>
      <c r="V27" s="68">
        <v>2500</v>
      </c>
      <c r="W27" s="65" t="s">
        <v>72</v>
      </c>
      <c r="X27" s="69">
        <v>585599</v>
      </c>
      <c r="Y27" s="70">
        <v>20</v>
      </c>
    </row>
    <row r="28" spans="1:25" ht="60">
      <c r="A28" s="24">
        <v>21</v>
      </c>
      <c r="B28" s="42" t="s">
        <v>73</v>
      </c>
      <c r="C28" s="34">
        <v>1</v>
      </c>
      <c r="D28" s="34"/>
      <c r="E28" s="44" t="s">
        <v>74</v>
      </c>
      <c r="F28" s="44" t="s">
        <v>75</v>
      </c>
      <c r="G28" s="45" t="s">
        <v>43</v>
      </c>
      <c r="H28" s="44" t="s">
        <v>44</v>
      </c>
      <c r="I28" s="44" t="s">
        <v>44</v>
      </c>
      <c r="J28" s="44" t="s">
        <v>44</v>
      </c>
      <c r="K28" s="44" t="s">
        <v>44</v>
      </c>
      <c r="L28" s="44"/>
      <c r="M28" s="44"/>
      <c r="N28" s="44"/>
      <c r="O28" s="44"/>
      <c r="P28" s="65" t="s">
        <v>31</v>
      </c>
      <c r="Q28" s="66" t="s">
        <v>35</v>
      </c>
      <c r="R28" s="65"/>
      <c r="S28" s="67">
        <v>50000</v>
      </c>
      <c r="T28" s="68">
        <v>42500</v>
      </c>
      <c r="U28" s="68">
        <v>5000</v>
      </c>
      <c r="V28" s="68">
        <v>2500</v>
      </c>
      <c r="W28" s="65" t="s">
        <v>72</v>
      </c>
      <c r="X28" s="69">
        <v>58597</v>
      </c>
      <c r="Y28" s="70">
        <v>20</v>
      </c>
    </row>
    <row r="29" spans="1:25" ht="60">
      <c r="A29" s="24">
        <v>22</v>
      </c>
      <c r="B29" s="42" t="s">
        <v>76</v>
      </c>
      <c r="C29" s="34">
        <v>1</v>
      </c>
      <c r="D29" s="34"/>
      <c r="E29" s="44" t="s">
        <v>77</v>
      </c>
      <c r="F29" s="44" t="s">
        <v>71</v>
      </c>
      <c r="G29" s="45" t="s">
        <v>43</v>
      </c>
      <c r="H29" s="44" t="s">
        <v>44</v>
      </c>
      <c r="I29" s="44" t="s">
        <v>44</v>
      </c>
      <c r="J29" s="44" t="s">
        <v>44</v>
      </c>
      <c r="K29" s="44" t="s">
        <v>44</v>
      </c>
      <c r="L29" s="44"/>
      <c r="M29" s="44"/>
      <c r="N29" s="44"/>
      <c r="O29" s="44"/>
      <c r="P29" s="65" t="s">
        <v>31</v>
      </c>
      <c r="Q29" s="66" t="s">
        <v>35</v>
      </c>
      <c r="R29" s="65"/>
      <c r="S29" s="67">
        <v>50000</v>
      </c>
      <c r="T29" s="68">
        <v>42500</v>
      </c>
      <c r="U29" s="68">
        <v>5000</v>
      </c>
      <c r="V29" s="68">
        <v>2500</v>
      </c>
      <c r="W29" s="65" t="s">
        <v>72</v>
      </c>
      <c r="X29" s="69">
        <v>585600</v>
      </c>
      <c r="Y29" s="70">
        <v>20</v>
      </c>
    </row>
    <row r="30" spans="1:25" ht="45">
      <c r="A30" s="24">
        <v>23</v>
      </c>
      <c r="B30" s="42" t="s">
        <v>78</v>
      </c>
      <c r="C30" s="34">
        <v>1</v>
      </c>
      <c r="D30" s="34"/>
      <c r="E30" s="44" t="s">
        <v>79</v>
      </c>
      <c r="F30" s="44" t="s">
        <v>71</v>
      </c>
      <c r="G30" s="45" t="s">
        <v>43</v>
      </c>
      <c r="H30" s="44" t="s">
        <v>44</v>
      </c>
      <c r="I30" s="44" t="s">
        <v>44</v>
      </c>
      <c r="J30" s="44" t="s">
        <v>44</v>
      </c>
      <c r="K30" s="44" t="s">
        <v>44</v>
      </c>
      <c r="L30" s="44"/>
      <c r="M30" s="44"/>
      <c r="N30" s="44"/>
      <c r="O30" s="44"/>
      <c r="P30" s="65" t="s">
        <v>31</v>
      </c>
      <c r="Q30" s="66" t="s">
        <v>35</v>
      </c>
      <c r="R30" s="65"/>
      <c r="S30" s="67">
        <v>25000</v>
      </c>
      <c r="T30" s="68">
        <v>21250</v>
      </c>
      <c r="U30" s="68">
        <v>2500</v>
      </c>
      <c r="V30" s="68">
        <v>1250</v>
      </c>
      <c r="W30" s="65" t="s">
        <v>72</v>
      </c>
      <c r="X30" s="69">
        <v>585601</v>
      </c>
      <c r="Y30" s="70">
        <v>20</v>
      </c>
    </row>
    <row r="31" spans="1:25" ht="60">
      <c r="A31" s="24">
        <v>24</v>
      </c>
      <c r="B31" s="42" t="s">
        <v>80</v>
      </c>
      <c r="C31" s="34">
        <v>1</v>
      </c>
      <c r="D31" s="34"/>
      <c r="E31" s="44" t="s">
        <v>42</v>
      </c>
      <c r="F31" s="44" t="s">
        <v>81</v>
      </c>
      <c r="G31" s="45" t="s">
        <v>43</v>
      </c>
      <c r="H31" s="44" t="s">
        <v>44</v>
      </c>
      <c r="I31" s="44" t="s">
        <v>44</v>
      </c>
      <c r="J31" s="44" t="s">
        <v>44</v>
      </c>
      <c r="K31" s="44" t="s">
        <v>44</v>
      </c>
      <c r="L31" s="44"/>
      <c r="M31" s="44"/>
      <c r="N31" s="44"/>
      <c r="O31" s="44"/>
      <c r="P31" s="65" t="s">
        <v>31</v>
      </c>
      <c r="Q31" s="66" t="s">
        <v>35</v>
      </c>
      <c r="R31" s="65"/>
      <c r="S31" s="67">
        <v>25000</v>
      </c>
      <c r="T31" s="68">
        <v>21250</v>
      </c>
      <c r="U31" s="68">
        <v>2500</v>
      </c>
      <c r="V31" s="68">
        <v>1250</v>
      </c>
      <c r="W31" s="65" t="s">
        <v>72</v>
      </c>
      <c r="X31" s="69">
        <v>585602</v>
      </c>
      <c r="Y31" s="70">
        <v>20</v>
      </c>
    </row>
    <row r="32" spans="1:25" ht="18.75">
      <c r="A32" s="71"/>
      <c r="B32" s="72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>
        <f>SUM(S8:S31)</f>
        <v>1185000</v>
      </c>
      <c r="T32" s="71">
        <f t="shared" ref="T32:V32" si="0">SUM(T8:T31)</f>
        <v>980000</v>
      </c>
      <c r="U32" s="71">
        <f t="shared" si="0"/>
        <v>60000</v>
      </c>
      <c r="V32" s="71">
        <f t="shared" si="0"/>
        <v>25000</v>
      </c>
      <c r="W32" s="71"/>
      <c r="X32" s="71"/>
      <c r="Y32" s="71"/>
    </row>
    <row r="33" spans="20:20">
      <c r="T33" s="510">
        <v>-100000</v>
      </c>
    </row>
    <row r="34" spans="20:20">
      <c r="T34">
        <f>SUM(T32:T33)</f>
        <v>880000</v>
      </c>
    </row>
  </sheetData>
  <mergeCells count="28">
    <mergeCell ref="Y5:Y6"/>
    <mergeCell ref="N5:N6"/>
    <mergeCell ref="O5:O6"/>
    <mergeCell ref="P5:P6"/>
    <mergeCell ref="Q5:Q6"/>
    <mergeCell ref="R5:R6"/>
    <mergeCell ref="S5:S7"/>
    <mergeCell ref="T5:T6"/>
    <mergeCell ref="U5:U6"/>
    <mergeCell ref="V5:V6"/>
    <mergeCell ref="W5:W6"/>
    <mergeCell ref="X5:X6"/>
    <mergeCell ref="M5:M6"/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6"/>
  <sheetViews>
    <sheetView topLeftCell="A131" workbookViewId="0">
      <selection activeCell="L134" sqref="L134:L136"/>
    </sheetView>
  </sheetViews>
  <sheetFormatPr defaultRowHeight="15"/>
  <sheetData>
    <row r="1" spans="1:18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</row>
    <row r="2" spans="1:18" ht="18.75">
      <c r="A2" s="642" t="s">
        <v>1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</row>
    <row r="3" spans="1:18" ht="18.75">
      <c r="A3" s="642" t="s">
        <v>82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</row>
    <row r="4" spans="1:18" ht="18.75">
      <c r="A4" s="674" t="s">
        <v>83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</row>
    <row r="5" spans="1:18" ht="18.75">
      <c r="A5" s="73"/>
      <c r="B5" s="73"/>
      <c r="C5" s="72" t="s">
        <v>30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60">
      <c r="A6" s="45" t="s">
        <v>84</v>
      </c>
      <c r="B6" s="45" t="s">
        <v>85</v>
      </c>
      <c r="C6" s="45" t="s">
        <v>86</v>
      </c>
      <c r="D6" s="45" t="s">
        <v>87</v>
      </c>
      <c r="E6" s="45" t="s">
        <v>88</v>
      </c>
      <c r="F6" s="45" t="s">
        <v>9</v>
      </c>
      <c r="G6" s="45" t="s">
        <v>89</v>
      </c>
      <c r="H6" s="45" t="s">
        <v>90</v>
      </c>
      <c r="I6" s="45" t="s">
        <v>91</v>
      </c>
      <c r="J6" s="45" t="s">
        <v>92</v>
      </c>
      <c r="K6" s="74" t="s">
        <v>93</v>
      </c>
      <c r="L6" s="74" t="s">
        <v>94</v>
      </c>
      <c r="M6" s="74" t="s">
        <v>95</v>
      </c>
      <c r="N6" s="74" t="s">
        <v>96</v>
      </c>
      <c r="O6" s="45" t="s">
        <v>97</v>
      </c>
      <c r="P6" s="45" t="s">
        <v>96</v>
      </c>
      <c r="Q6" s="45" t="s">
        <v>95</v>
      </c>
      <c r="R6" s="75" t="s">
        <v>97</v>
      </c>
    </row>
    <row r="7" spans="1:18" ht="60">
      <c r="A7" s="75">
        <v>1</v>
      </c>
      <c r="B7" s="45"/>
      <c r="C7" s="75" t="s">
        <v>98</v>
      </c>
      <c r="D7" s="45" t="s">
        <v>99</v>
      </c>
      <c r="E7" s="45" t="s">
        <v>100</v>
      </c>
      <c r="F7" s="75" t="s">
        <v>30</v>
      </c>
      <c r="G7" s="76" t="s">
        <v>31</v>
      </c>
      <c r="H7" s="75" t="s">
        <v>101</v>
      </c>
      <c r="I7" s="75" t="s">
        <v>102</v>
      </c>
      <c r="J7" s="45" t="s">
        <v>103</v>
      </c>
      <c r="K7" s="77">
        <v>100000</v>
      </c>
      <c r="L7" s="77">
        <v>85000</v>
      </c>
      <c r="M7" s="77" t="s">
        <v>104</v>
      </c>
      <c r="N7" s="77">
        <v>100000</v>
      </c>
      <c r="O7" s="75">
        <v>20</v>
      </c>
      <c r="P7" s="75">
        <v>100000</v>
      </c>
      <c r="Q7" s="75" t="s">
        <v>104</v>
      </c>
      <c r="R7" s="75">
        <v>20</v>
      </c>
    </row>
    <row r="8" spans="1:18" ht="60">
      <c r="A8" s="75">
        <v>2</v>
      </c>
      <c r="B8" s="45"/>
      <c r="C8" s="75" t="s">
        <v>105</v>
      </c>
      <c r="D8" s="45" t="s">
        <v>106</v>
      </c>
      <c r="E8" s="45" t="s">
        <v>107</v>
      </c>
      <c r="F8" s="75" t="s">
        <v>30</v>
      </c>
      <c r="G8" s="76" t="s">
        <v>31</v>
      </c>
      <c r="H8" s="75" t="s">
        <v>101</v>
      </c>
      <c r="I8" s="75" t="s">
        <v>102</v>
      </c>
      <c r="J8" s="45" t="s">
        <v>103</v>
      </c>
      <c r="K8" s="77">
        <v>100000</v>
      </c>
      <c r="L8" s="77">
        <v>85000</v>
      </c>
      <c r="M8" s="77" t="s">
        <v>104</v>
      </c>
      <c r="N8" s="77">
        <v>100000</v>
      </c>
      <c r="O8" s="75">
        <v>20</v>
      </c>
      <c r="P8" s="75">
        <v>100000</v>
      </c>
      <c r="Q8" s="75" t="s">
        <v>104</v>
      </c>
      <c r="R8" s="75">
        <v>20</v>
      </c>
    </row>
    <row r="9" spans="1:18" ht="60">
      <c r="A9" s="75">
        <v>3</v>
      </c>
      <c r="B9" s="45"/>
      <c r="C9" s="75" t="s">
        <v>108</v>
      </c>
      <c r="D9" s="45" t="s">
        <v>109</v>
      </c>
      <c r="E9" s="45" t="s">
        <v>110</v>
      </c>
      <c r="F9" s="75" t="s">
        <v>30</v>
      </c>
      <c r="G9" s="76" t="s">
        <v>31</v>
      </c>
      <c r="H9" s="75" t="s">
        <v>101</v>
      </c>
      <c r="I9" s="75" t="s">
        <v>102</v>
      </c>
      <c r="J9" s="45" t="s">
        <v>103</v>
      </c>
      <c r="K9" s="77">
        <v>100000</v>
      </c>
      <c r="L9" s="77">
        <v>85000</v>
      </c>
      <c r="M9" s="77" t="s">
        <v>104</v>
      </c>
      <c r="N9" s="77">
        <v>100000</v>
      </c>
      <c r="O9" s="75">
        <v>20</v>
      </c>
      <c r="P9" s="75">
        <v>100000</v>
      </c>
      <c r="Q9" s="75" t="s">
        <v>104</v>
      </c>
      <c r="R9" s="75">
        <v>20</v>
      </c>
    </row>
    <row r="10" spans="1:18" ht="60">
      <c r="A10" s="75">
        <v>4</v>
      </c>
      <c r="B10" s="45"/>
      <c r="C10" s="75" t="s">
        <v>111</v>
      </c>
      <c r="D10" s="45" t="s">
        <v>112</v>
      </c>
      <c r="E10" s="45" t="s">
        <v>113</v>
      </c>
      <c r="F10" s="75" t="s">
        <v>30</v>
      </c>
      <c r="G10" s="76" t="s">
        <v>31</v>
      </c>
      <c r="H10" s="75" t="s">
        <v>101</v>
      </c>
      <c r="I10" s="75" t="s">
        <v>102</v>
      </c>
      <c r="J10" s="45" t="s">
        <v>103</v>
      </c>
      <c r="K10" s="77">
        <v>100000</v>
      </c>
      <c r="L10" s="77">
        <v>85000</v>
      </c>
      <c r="M10" s="77" t="s">
        <v>104</v>
      </c>
      <c r="N10" s="77">
        <v>100000</v>
      </c>
      <c r="O10" s="75">
        <v>20</v>
      </c>
      <c r="P10" s="75">
        <v>100000</v>
      </c>
      <c r="Q10" s="75" t="s">
        <v>104</v>
      </c>
      <c r="R10" s="75">
        <v>20</v>
      </c>
    </row>
    <row r="11" spans="1:18" ht="60">
      <c r="A11" s="75">
        <v>5</v>
      </c>
      <c r="B11" s="45"/>
      <c r="C11" s="75" t="s">
        <v>114</v>
      </c>
      <c r="D11" s="45" t="s">
        <v>115</v>
      </c>
      <c r="E11" s="45" t="s">
        <v>116</v>
      </c>
      <c r="F11" s="75" t="s">
        <v>30</v>
      </c>
      <c r="G11" s="76" t="s">
        <v>31</v>
      </c>
      <c r="H11" s="75" t="s">
        <v>101</v>
      </c>
      <c r="I11" s="75" t="s">
        <v>102</v>
      </c>
      <c r="J11" s="45" t="s">
        <v>103</v>
      </c>
      <c r="K11" s="77">
        <v>100000</v>
      </c>
      <c r="L11" s="77">
        <v>85000</v>
      </c>
      <c r="M11" s="77" t="s">
        <v>104</v>
      </c>
      <c r="N11" s="77">
        <v>100000</v>
      </c>
      <c r="O11" s="75">
        <v>20</v>
      </c>
      <c r="P11" s="75">
        <v>100000</v>
      </c>
      <c r="Q11" s="75" t="s">
        <v>104</v>
      </c>
      <c r="R11" s="75">
        <v>20</v>
      </c>
    </row>
    <row r="12" spans="1:18" ht="60">
      <c r="A12" s="75">
        <v>6</v>
      </c>
      <c r="B12" s="45"/>
      <c r="C12" s="75" t="s">
        <v>117</v>
      </c>
      <c r="D12" s="45" t="s">
        <v>115</v>
      </c>
      <c r="E12" s="45" t="s">
        <v>118</v>
      </c>
      <c r="F12" s="75" t="s">
        <v>30</v>
      </c>
      <c r="G12" s="76" t="s">
        <v>31</v>
      </c>
      <c r="H12" s="75" t="s">
        <v>101</v>
      </c>
      <c r="I12" s="75" t="s">
        <v>102</v>
      </c>
      <c r="J12" s="45" t="s">
        <v>103</v>
      </c>
      <c r="K12" s="77">
        <v>100000</v>
      </c>
      <c r="L12" s="77">
        <v>85000</v>
      </c>
      <c r="M12" s="77" t="s">
        <v>104</v>
      </c>
      <c r="N12" s="77">
        <v>100000</v>
      </c>
      <c r="O12" s="75">
        <v>20</v>
      </c>
      <c r="P12" s="75">
        <v>100000</v>
      </c>
      <c r="Q12" s="75" t="s">
        <v>104</v>
      </c>
      <c r="R12" s="75">
        <v>20</v>
      </c>
    </row>
    <row r="13" spans="1:18" ht="75">
      <c r="A13" s="75">
        <v>7</v>
      </c>
      <c r="B13" s="45"/>
      <c r="C13" s="75" t="s">
        <v>119</v>
      </c>
      <c r="D13" s="45" t="s">
        <v>120</v>
      </c>
      <c r="E13" s="45" t="s">
        <v>121</v>
      </c>
      <c r="F13" s="75" t="s">
        <v>30</v>
      </c>
      <c r="G13" s="76" t="s">
        <v>31</v>
      </c>
      <c r="H13" s="75" t="s">
        <v>101</v>
      </c>
      <c r="I13" s="75" t="s">
        <v>102</v>
      </c>
      <c r="J13" s="45" t="s">
        <v>103</v>
      </c>
      <c r="K13" s="77">
        <v>50000</v>
      </c>
      <c r="L13" s="77">
        <v>42500</v>
      </c>
      <c r="M13" s="77" t="s">
        <v>104</v>
      </c>
      <c r="N13" s="77">
        <v>50000</v>
      </c>
      <c r="O13" s="75">
        <v>20</v>
      </c>
      <c r="P13" s="75">
        <v>50000</v>
      </c>
      <c r="Q13" s="75" t="s">
        <v>104</v>
      </c>
      <c r="R13" s="75">
        <v>20</v>
      </c>
    </row>
    <row r="14" spans="1:18" ht="60">
      <c r="A14" s="75">
        <v>8</v>
      </c>
      <c r="B14" s="45"/>
      <c r="C14" s="75" t="s">
        <v>122</v>
      </c>
      <c r="D14" s="45" t="s">
        <v>123</v>
      </c>
      <c r="E14" s="45" t="s">
        <v>124</v>
      </c>
      <c r="F14" s="75" t="s">
        <v>30</v>
      </c>
      <c r="G14" s="76" t="s">
        <v>31</v>
      </c>
      <c r="H14" s="75" t="s">
        <v>101</v>
      </c>
      <c r="I14" s="75" t="s">
        <v>102</v>
      </c>
      <c r="J14" s="45" t="s">
        <v>103</v>
      </c>
      <c r="K14" s="77">
        <v>50000</v>
      </c>
      <c r="L14" s="77">
        <v>42500</v>
      </c>
      <c r="M14" s="77" t="s">
        <v>104</v>
      </c>
      <c r="N14" s="77">
        <v>50000</v>
      </c>
      <c r="O14" s="75">
        <v>20</v>
      </c>
      <c r="P14" s="75">
        <v>50000</v>
      </c>
      <c r="Q14" s="75" t="s">
        <v>104</v>
      </c>
      <c r="R14" s="75">
        <v>20</v>
      </c>
    </row>
    <row r="15" spans="1:18" ht="90">
      <c r="A15" s="75">
        <v>9</v>
      </c>
      <c r="B15" s="45"/>
      <c r="C15" s="75" t="s">
        <v>125</v>
      </c>
      <c r="D15" s="45" t="s">
        <v>126</v>
      </c>
      <c r="E15" s="45" t="s">
        <v>127</v>
      </c>
      <c r="F15" s="75" t="s">
        <v>30</v>
      </c>
      <c r="G15" s="76" t="s">
        <v>31</v>
      </c>
      <c r="H15" s="75" t="s">
        <v>101</v>
      </c>
      <c r="I15" s="75" t="s">
        <v>128</v>
      </c>
      <c r="J15" s="45" t="s">
        <v>103</v>
      </c>
      <c r="K15" s="77">
        <v>50000</v>
      </c>
      <c r="L15" s="77">
        <v>42500</v>
      </c>
      <c r="M15" s="77" t="s">
        <v>104</v>
      </c>
      <c r="N15" s="77">
        <v>50000</v>
      </c>
      <c r="O15" s="75">
        <v>20</v>
      </c>
      <c r="P15" s="75">
        <v>50000</v>
      </c>
      <c r="Q15" s="75" t="s">
        <v>104</v>
      </c>
      <c r="R15" s="75">
        <v>20</v>
      </c>
    </row>
    <row r="16" spans="1:18" ht="75">
      <c r="A16" s="75">
        <v>10</v>
      </c>
      <c r="B16" s="45"/>
      <c r="C16" s="75" t="s">
        <v>129</v>
      </c>
      <c r="D16" s="45" t="s">
        <v>115</v>
      </c>
      <c r="E16" s="45" t="s">
        <v>130</v>
      </c>
      <c r="F16" s="75" t="s">
        <v>30</v>
      </c>
      <c r="G16" s="76" t="s">
        <v>31</v>
      </c>
      <c r="H16" s="75" t="s">
        <v>101</v>
      </c>
      <c r="I16" s="75" t="s">
        <v>102</v>
      </c>
      <c r="J16" s="45" t="s">
        <v>103</v>
      </c>
      <c r="K16" s="77">
        <v>50000</v>
      </c>
      <c r="L16" s="77">
        <v>42500</v>
      </c>
      <c r="M16" s="77" t="s">
        <v>104</v>
      </c>
      <c r="N16" s="77">
        <v>50000</v>
      </c>
      <c r="O16" s="75">
        <v>20</v>
      </c>
      <c r="P16" s="75">
        <v>50000</v>
      </c>
      <c r="Q16" s="75" t="s">
        <v>104</v>
      </c>
      <c r="R16" s="75">
        <v>20</v>
      </c>
    </row>
    <row r="17" spans="1:18" ht="75">
      <c r="A17" s="75">
        <v>11</v>
      </c>
      <c r="B17" s="45"/>
      <c r="C17" s="75" t="s">
        <v>131</v>
      </c>
      <c r="D17" s="45" t="s">
        <v>132</v>
      </c>
      <c r="E17" s="45" t="s">
        <v>130</v>
      </c>
      <c r="F17" s="75" t="s">
        <v>30</v>
      </c>
      <c r="G17" s="76" t="s">
        <v>31</v>
      </c>
      <c r="H17" s="75" t="s">
        <v>101</v>
      </c>
      <c r="I17" s="75" t="s">
        <v>102</v>
      </c>
      <c r="J17" s="45" t="s">
        <v>103</v>
      </c>
      <c r="K17" s="77">
        <v>50000</v>
      </c>
      <c r="L17" s="77">
        <v>42500</v>
      </c>
      <c r="M17" s="77" t="s">
        <v>104</v>
      </c>
      <c r="N17" s="77">
        <v>50000</v>
      </c>
      <c r="O17" s="75">
        <v>20</v>
      </c>
      <c r="P17" s="75">
        <v>50000</v>
      </c>
      <c r="Q17" s="75" t="s">
        <v>104</v>
      </c>
      <c r="R17" s="75">
        <v>20</v>
      </c>
    </row>
    <row r="18" spans="1:18" ht="75">
      <c r="A18" s="75">
        <v>12</v>
      </c>
      <c r="B18" s="45"/>
      <c r="C18" s="75" t="s">
        <v>133</v>
      </c>
      <c r="D18" s="45" t="s">
        <v>134</v>
      </c>
      <c r="E18" s="45" t="s">
        <v>130</v>
      </c>
      <c r="F18" s="75" t="s">
        <v>30</v>
      </c>
      <c r="G18" s="76" t="s">
        <v>31</v>
      </c>
      <c r="H18" s="75" t="s">
        <v>101</v>
      </c>
      <c r="I18" s="75" t="s">
        <v>102</v>
      </c>
      <c r="J18" s="45" t="s">
        <v>103</v>
      </c>
      <c r="K18" s="77">
        <v>50000</v>
      </c>
      <c r="L18" s="77">
        <v>42500</v>
      </c>
      <c r="M18" s="77" t="s">
        <v>104</v>
      </c>
      <c r="N18" s="77">
        <v>50000</v>
      </c>
      <c r="O18" s="75">
        <v>20</v>
      </c>
      <c r="P18" s="75">
        <v>50000</v>
      </c>
      <c r="Q18" s="75" t="s">
        <v>104</v>
      </c>
      <c r="R18" s="75">
        <v>20</v>
      </c>
    </row>
    <row r="19" spans="1:18" ht="75">
      <c r="A19" s="75">
        <v>13</v>
      </c>
      <c r="B19" s="45"/>
      <c r="C19" s="75" t="s">
        <v>135</v>
      </c>
      <c r="D19" s="45" t="s">
        <v>136</v>
      </c>
      <c r="E19" s="45" t="s">
        <v>130</v>
      </c>
      <c r="F19" s="75" t="s">
        <v>30</v>
      </c>
      <c r="G19" s="76" t="s">
        <v>31</v>
      </c>
      <c r="H19" s="75" t="s">
        <v>101</v>
      </c>
      <c r="I19" s="75" t="s">
        <v>102</v>
      </c>
      <c r="J19" s="45" t="s">
        <v>103</v>
      </c>
      <c r="K19" s="77">
        <v>50000</v>
      </c>
      <c r="L19" s="77">
        <v>42500</v>
      </c>
      <c r="M19" s="77" t="s">
        <v>104</v>
      </c>
      <c r="N19" s="77">
        <v>50000</v>
      </c>
      <c r="O19" s="75">
        <v>20</v>
      </c>
      <c r="P19" s="75">
        <v>50000</v>
      </c>
      <c r="Q19" s="75" t="s">
        <v>104</v>
      </c>
      <c r="R19" s="75">
        <v>20</v>
      </c>
    </row>
    <row r="20" spans="1:18" ht="75">
      <c r="A20" s="75">
        <v>14</v>
      </c>
      <c r="B20" s="45"/>
      <c r="C20" s="75" t="s">
        <v>137</v>
      </c>
      <c r="D20" s="45" t="s">
        <v>138</v>
      </c>
      <c r="E20" s="45" t="s">
        <v>130</v>
      </c>
      <c r="F20" s="75" t="s">
        <v>30</v>
      </c>
      <c r="G20" s="76" t="s">
        <v>31</v>
      </c>
      <c r="H20" s="75" t="s">
        <v>101</v>
      </c>
      <c r="I20" s="75" t="s">
        <v>102</v>
      </c>
      <c r="J20" s="45" t="s">
        <v>103</v>
      </c>
      <c r="K20" s="77">
        <v>50000</v>
      </c>
      <c r="L20" s="77">
        <v>42500</v>
      </c>
      <c r="M20" s="77" t="s">
        <v>104</v>
      </c>
      <c r="N20" s="77">
        <v>50000</v>
      </c>
      <c r="O20" s="75">
        <v>20</v>
      </c>
      <c r="P20" s="75">
        <v>50000</v>
      </c>
      <c r="Q20" s="75" t="s">
        <v>104</v>
      </c>
      <c r="R20" s="75">
        <v>20</v>
      </c>
    </row>
    <row r="21" spans="1:18" ht="75">
      <c r="A21" s="75">
        <v>15</v>
      </c>
      <c r="B21" s="45"/>
      <c r="C21" s="75" t="s">
        <v>139</v>
      </c>
      <c r="D21" s="45" t="s">
        <v>140</v>
      </c>
      <c r="E21" s="45" t="s">
        <v>130</v>
      </c>
      <c r="F21" s="75" t="s">
        <v>30</v>
      </c>
      <c r="G21" s="76" t="s">
        <v>31</v>
      </c>
      <c r="H21" s="75" t="s">
        <v>101</v>
      </c>
      <c r="I21" s="75" t="s">
        <v>102</v>
      </c>
      <c r="J21" s="45" t="s">
        <v>103</v>
      </c>
      <c r="K21" s="77">
        <v>50000</v>
      </c>
      <c r="L21" s="77">
        <v>42500</v>
      </c>
      <c r="M21" s="77" t="s">
        <v>104</v>
      </c>
      <c r="N21" s="77">
        <v>50000</v>
      </c>
      <c r="O21" s="75">
        <v>20</v>
      </c>
      <c r="P21" s="75">
        <v>50000</v>
      </c>
      <c r="Q21" s="75" t="s">
        <v>104</v>
      </c>
      <c r="R21" s="75">
        <v>20</v>
      </c>
    </row>
    <row r="22" spans="1:18" ht="75">
      <c r="A22" s="75">
        <v>16</v>
      </c>
      <c r="B22" s="45"/>
      <c r="C22" s="75" t="s">
        <v>131</v>
      </c>
      <c r="D22" s="45" t="s">
        <v>141</v>
      </c>
      <c r="E22" s="45" t="s">
        <v>130</v>
      </c>
      <c r="F22" s="75" t="s">
        <v>30</v>
      </c>
      <c r="G22" s="76" t="s">
        <v>31</v>
      </c>
      <c r="H22" s="75" t="s">
        <v>101</v>
      </c>
      <c r="I22" s="75" t="s">
        <v>102</v>
      </c>
      <c r="J22" s="45" t="s">
        <v>103</v>
      </c>
      <c r="K22" s="77">
        <v>50000</v>
      </c>
      <c r="L22" s="77">
        <v>42500</v>
      </c>
      <c r="M22" s="77" t="s">
        <v>104</v>
      </c>
      <c r="N22" s="77">
        <v>50000</v>
      </c>
      <c r="O22" s="75">
        <v>20</v>
      </c>
      <c r="P22" s="75">
        <v>50000</v>
      </c>
      <c r="Q22" s="75" t="s">
        <v>104</v>
      </c>
      <c r="R22" s="75">
        <v>20</v>
      </c>
    </row>
    <row r="23" spans="1:18" ht="75">
      <c r="A23" s="75">
        <v>17</v>
      </c>
      <c r="B23" s="45"/>
      <c r="C23" s="75" t="s">
        <v>142</v>
      </c>
      <c r="D23" s="45" t="s">
        <v>143</v>
      </c>
      <c r="E23" s="45" t="s">
        <v>130</v>
      </c>
      <c r="F23" s="75" t="s">
        <v>30</v>
      </c>
      <c r="G23" s="76" t="s">
        <v>31</v>
      </c>
      <c r="H23" s="75" t="s">
        <v>101</v>
      </c>
      <c r="I23" s="75" t="s">
        <v>102</v>
      </c>
      <c r="J23" s="45" t="s">
        <v>103</v>
      </c>
      <c r="K23" s="77">
        <v>50000</v>
      </c>
      <c r="L23" s="77">
        <v>42500</v>
      </c>
      <c r="M23" s="77" t="s">
        <v>104</v>
      </c>
      <c r="N23" s="77">
        <v>50000</v>
      </c>
      <c r="O23" s="75">
        <v>20</v>
      </c>
      <c r="P23" s="75">
        <v>50000</v>
      </c>
      <c r="Q23" s="75" t="s">
        <v>104</v>
      </c>
      <c r="R23" s="75">
        <v>20</v>
      </c>
    </row>
    <row r="24" spans="1:18" ht="75">
      <c r="A24" s="75">
        <v>18</v>
      </c>
      <c r="B24" s="45"/>
      <c r="C24" s="75" t="s">
        <v>144</v>
      </c>
      <c r="D24" s="45" t="s">
        <v>145</v>
      </c>
      <c r="E24" s="45" t="s">
        <v>146</v>
      </c>
      <c r="F24" s="75" t="s">
        <v>30</v>
      </c>
      <c r="G24" s="76" t="s">
        <v>31</v>
      </c>
      <c r="H24" s="75" t="s">
        <v>147</v>
      </c>
      <c r="I24" s="75" t="s">
        <v>102</v>
      </c>
      <c r="J24" s="45" t="s">
        <v>148</v>
      </c>
      <c r="K24" s="77">
        <v>50000</v>
      </c>
      <c r="L24" s="77">
        <v>42500</v>
      </c>
      <c r="M24" s="77" t="s">
        <v>104</v>
      </c>
      <c r="N24" s="77">
        <v>50000</v>
      </c>
      <c r="O24" s="75">
        <v>20</v>
      </c>
      <c r="P24" s="75">
        <v>50000</v>
      </c>
      <c r="Q24" s="75" t="s">
        <v>104</v>
      </c>
      <c r="R24" s="75">
        <v>20</v>
      </c>
    </row>
    <row r="25" spans="1:18" ht="60">
      <c r="A25" s="75">
        <v>19</v>
      </c>
      <c r="B25" s="45"/>
      <c r="C25" s="75" t="s">
        <v>149</v>
      </c>
      <c r="D25" s="45" t="s">
        <v>150</v>
      </c>
      <c r="E25" s="45" t="s">
        <v>151</v>
      </c>
      <c r="F25" s="75" t="s">
        <v>30</v>
      </c>
      <c r="G25" s="76" t="s">
        <v>31</v>
      </c>
      <c r="H25" s="75" t="s">
        <v>147</v>
      </c>
      <c r="I25" s="75" t="s">
        <v>152</v>
      </c>
      <c r="J25" s="45" t="s">
        <v>153</v>
      </c>
      <c r="K25" s="77">
        <v>50000</v>
      </c>
      <c r="L25" s="77">
        <v>42500</v>
      </c>
      <c r="M25" s="77" t="s">
        <v>104</v>
      </c>
      <c r="N25" s="77">
        <v>50000</v>
      </c>
      <c r="O25" s="75">
        <v>20</v>
      </c>
      <c r="P25" s="75">
        <v>50000</v>
      </c>
      <c r="Q25" s="75" t="s">
        <v>104</v>
      </c>
      <c r="R25" s="75">
        <v>20</v>
      </c>
    </row>
    <row r="26" spans="1:18" ht="60">
      <c r="A26" s="75">
        <v>20</v>
      </c>
      <c r="B26" s="45"/>
      <c r="C26" s="75" t="s">
        <v>154</v>
      </c>
      <c r="D26" s="45" t="s">
        <v>155</v>
      </c>
      <c r="E26" s="45" t="s">
        <v>156</v>
      </c>
      <c r="F26" s="75" t="s">
        <v>30</v>
      </c>
      <c r="G26" s="76" t="s">
        <v>157</v>
      </c>
      <c r="H26" s="75" t="s">
        <v>147</v>
      </c>
      <c r="I26" s="75" t="s">
        <v>152</v>
      </c>
      <c r="J26" s="45" t="s">
        <v>158</v>
      </c>
      <c r="K26" s="77">
        <v>50000</v>
      </c>
      <c r="L26" s="77">
        <v>42500</v>
      </c>
      <c r="M26" s="77" t="s">
        <v>104</v>
      </c>
      <c r="N26" s="77">
        <v>50000</v>
      </c>
      <c r="O26" s="75">
        <v>20</v>
      </c>
      <c r="P26" s="75">
        <v>50000</v>
      </c>
      <c r="Q26" s="75" t="s">
        <v>104</v>
      </c>
      <c r="R26" s="75">
        <v>20</v>
      </c>
    </row>
    <row r="27" spans="1:18" ht="60">
      <c r="A27" s="75">
        <v>21</v>
      </c>
      <c r="B27" s="45"/>
      <c r="C27" s="75" t="s">
        <v>159</v>
      </c>
      <c r="D27" s="45" t="s">
        <v>160</v>
      </c>
      <c r="E27" s="45" t="s">
        <v>161</v>
      </c>
      <c r="F27" s="75" t="s">
        <v>30</v>
      </c>
      <c r="G27" s="76" t="s">
        <v>31</v>
      </c>
      <c r="H27" s="75" t="s">
        <v>101</v>
      </c>
      <c r="I27" s="75" t="s">
        <v>152</v>
      </c>
      <c r="J27" s="45" t="s">
        <v>162</v>
      </c>
      <c r="K27" s="77">
        <v>50000</v>
      </c>
      <c r="L27" s="77">
        <v>42500</v>
      </c>
      <c r="M27" s="77" t="s">
        <v>104</v>
      </c>
      <c r="N27" s="77">
        <v>50000</v>
      </c>
      <c r="O27" s="75">
        <v>20</v>
      </c>
      <c r="P27" s="75">
        <v>50000</v>
      </c>
      <c r="Q27" s="75" t="s">
        <v>104</v>
      </c>
      <c r="R27" s="75">
        <v>20</v>
      </c>
    </row>
    <row r="28" spans="1:18" ht="75">
      <c r="A28" s="75">
        <v>22</v>
      </c>
      <c r="B28" s="45"/>
      <c r="C28" s="75" t="s">
        <v>163</v>
      </c>
      <c r="D28" s="45" t="s">
        <v>164</v>
      </c>
      <c r="E28" s="45" t="s">
        <v>165</v>
      </c>
      <c r="F28" s="75" t="s">
        <v>30</v>
      </c>
      <c r="G28" s="76" t="s">
        <v>31</v>
      </c>
      <c r="H28" s="75" t="s">
        <v>101</v>
      </c>
      <c r="I28" s="75" t="s">
        <v>152</v>
      </c>
      <c r="J28" s="45" t="s">
        <v>166</v>
      </c>
      <c r="K28" s="77">
        <v>50000</v>
      </c>
      <c r="L28" s="77">
        <v>42500</v>
      </c>
      <c r="M28" s="77" t="s">
        <v>104</v>
      </c>
      <c r="N28" s="77">
        <v>50000</v>
      </c>
      <c r="O28" s="75">
        <v>20</v>
      </c>
      <c r="P28" s="75">
        <v>50000</v>
      </c>
      <c r="Q28" s="75" t="s">
        <v>104</v>
      </c>
      <c r="R28" s="75">
        <v>20</v>
      </c>
    </row>
    <row r="29" spans="1:18" ht="75">
      <c r="A29" s="75">
        <v>23</v>
      </c>
      <c r="B29" s="45"/>
      <c r="C29" s="75" t="s">
        <v>167</v>
      </c>
      <c r="D29" s="45" t="s">
        <v>168</v>
      </c>
      <c r="E29" s="45" t="s">
        <v>169</v>
      </c>
      <c r="F29" s="75" t="s">
        <v>30</v>
      </c>
      <c r="G29" s="76" t="s">
        <v>157</v>
      </c>
      <c r="H29" s="75" t="s">
        <v>101</v>
      </c>
      <c r="I29" s="75" t="s">
        <v>152</v>
      </c>
      <c r="J29" s="45" t="s">
        <v>166</v>
      </c>
      <c r="K29" s="77">
        <v>50000</v>
      </c>
      <c r="L29" s="77">
        <v>42500</v>
      </c>
      <c r="M29" s="77" t="s">
        <v>104</v>
      </c>
      <c r="N29" s="77">
        <v>50000</v>
      </c>
      <c r="O29" s="75">
        <v>20</v>
      </c>
      <c r="P29" s="75">
        <v>50000</v>
      </c>
      <c r="Q29" s="75" t="s">
        <v>104</v>
      </c>
      <c r="R29" s="75">
        <v>20</v>
      </c>
    </row>
    <row r="30" spans="1:18" ht="75">
      <c r="A30" s="75">
        <v>24</v>
      </c>
      <c r="B30" s="45"/>
      <c r="C30" s="75" t="s">
        <v>170</v>
      </c>
      <c r="D30" s="45" t="s">
        <v>171</v>
      </c>
      <c r="E30" s="45" t="s">
        <v>169</v>
      </c>
      <c r="F30" s="75" t="s">
        <v>30</v>
      </c>
      <c r="G30" s="76" t="s">
        <v>157</v>
      </c>
      <c r="H30" s="75" t="s">
        <v>101</v>
      </c>
      <c r="I30" s="75" t="s">
        <v>152</v>
      </c>
      <c r="J30" s="45" t="s">
        <v>166</v>
      </c>
      <c r="K30" s="77">
        <v>50000</v>
      </c>
      <c r="L30" s="77">
        <v>42500</v>
      </c>
      <c r="M30" s="77" t="s">
        <v>104</v>
      </c>
      <c r="N30" s="77">
        <v>50000</v>
      </c>
      <c r="O30" s="75">
        <v>20</v>
      </c>
      <c r="P30" s="75">
        <v>50000</v>
      </c>
      <c r="Q30" s="75" t="s">
        <v>104</v>
      </c>
      <c r="R30" s="75">
        <v>20</v>
      </c>
    </row>
    <row r="31" spans="1:18" ht="75">
      <c r="A31" s="75">
        <v>25</v>
      </c>
      <c r="B31" s="45"/>
      <c r="C31" s="75" t="s">
        <v>172</v>
      </c>
      <c r="D31" s="45" t="s">
        <v>173</v>
      </c>
      <c r="E31" s="45" t="s">
        <v>169</v>
      </c>
      <c r="F31" s="75" t="s">
        <v>30</v>
      </c>
      <c r="G31" s="76" t="s">
        <v>157</v>
      </c>
      <c r="H31" s="75" t="s">
        <v>101</v>
      </c>
      <c r="I31" s="75" t="s">
        <v>152</v>
      </c>
      <c r="J31" s="45" t="s">
        <v>166</v>
      </c>
      <c r="K31" s="77">
        <v>50000</v>
      </c>
      <c r="L31" s="77">
        <v>42500</v>
      </c>
      <c r="M31" s="77" t="s">
        <v>104</v>
      </c>
      <c r="N31" s="77">
        <v>50000</v>
      </c>
      <c r="O31" s="75">
        <v>20</v>
      </c>
      <c r="P31" s="75">
        <v>50000</v>
      </c>
      <c r="Q31" s="75" t="s">
        <v>104</v>
      </c>
      <c r="R31" s="75">
        <v>20</v>
      </c>
    </row>
    <row r="32" spans="1:18" ht="60">
      <c r="A32" s="75">
        <v>26</v>
      </c>
      <c r="B32" s="45"/>
      <c r="C32" s="75" t="s">
        <v>174</v>
      </c>
      <c r="D32" s="45" t="s">
        <v>175</v>
      </c>
      <c r="E32" s="45" t="s">
        <v>176</v>
      </c>
      <c r="F32" s="75" t="s">
        <v>30</v>
      </c>
      <c r="G32" s="76" t="s">
        <v>31</v>
      </c>
      <c r="H32" s="75" t="s">
        <v>101</v>
      </c>
      <c r="I32" s="75" t="s">
        <v>102</v>
      </c>
      <c r="J32" s="45" t="s">
        <v>162</v>
      </c>
      <c r="K32" s="77">
        <v>50000</v>
      </c>
      <c r="L32" s="77">
        <v>42500</v>
      </c>
      <c r="M32" s="77" t="s">
        <v>104</v>
      </c>
      <c r="N32" s="77">
        <v>50000</v>
      </c>
      <c r="O32" s="75">
        <v>20</v>
      </c>
      <c r="P32" s="75">
        <v>50000</v>
      </c>
      <c r="Q32" s="75" t="s">
        <v>104</v>
      </c>
      <c r="R32" s="75">
        <v>20</v>
      </c>
    </row>
    <row r="33" spans="1:18" ht="60">
      <c r="A33" s="75">
        <v>27</v>
      </c>
      <c r="B33" s="45"/>
      <c r="C33" s="75" t="s">
        <v>177</v>
      </c>
      <c r="D33" s="45" t="s">
        <v>178</v>
      </c>
      <c r="E33" s="45" t="s">
        <v>179</v>
      </c>
      <c r="F33" s="75" t="s">
        <v>30</v>
      </c>
      <c r="G33" s="76" t="s">
        <v>157</v>
      </c>
      <c r="H33" s="75" t="s">
        <v>101</v>
      </c>
      <c r="I33" s="75" t="s">
        <v>152</v>
      </c>
      <c r="J33" s="45" t="s">
        <v>180</v>
      </c>
      <c r="K33" s="77">
        <v>50000</v>
      </c>
      <c r="L33" s="77">
        <v>42500</v>
      </c>
      <c r="M33" s="77" t="s">
        <v>104</v>
      </c>
      <c r="N33" s="77">
        <v>50000</v>
      </c>
      <c r="O33" s="75">
        <v>20</v>
      </c>
      <c r="P33" s="75">
        <v>50000</v>
      </c>
      <c r="Q33" s="75" t="s">
        <v>104</v>
      </c>
      <c r="R33" s="75">
        <v>20</v>
      </c>
    </row>
    <row r="34" spans="1:18" ht="60">
      <c r="A34" s="75">
        <v>28</v>
      </c>
      <c r="B34" s="45"/>
      <c r="C34" s="75" t="s">
        <v>181</v>
      </c>
      <c r="D34" s="45" t="s">
        <v>182</v>
      </c>
      <c r="E34" s="45" t="s">
        <v>179</v>
      </c>
      <c r="F34" s="75" t="s">
        <v>30</v>
      </c>
      <c r="G34" s="76" t="s">
        <v>31</v>
      </c>
      <c r="H34" s="75" t="s">
        <v>101</v>
      </c>
      <c r="I34" s="75" t="s">
        <v>152</v>
      </c>
      <c r="J34" s="45" t="s">
        <v>180</v>
      </c>
      <c r="K34" s="77">
        <v>50000</v>
      </c>
      <c r="L34" s="77">
        <v>42500</v>
      </c>
      <c r="M34" s="77" t="s">
        <v>104</v>
      </c>
      <c r="N34" s="77">
        <v>50000</v>
      </c>
      <c r="O34" s="75">
        <v>20</v>
      </c>
      <c r="P34" s="75">
        <v>50000</v>
      </c>
      <c r="Q34" s="75" t="s">
        <v>104</v>
      </c>
      <c r="R34" s="75">
        <v>20</v>
      </c>
    </row>
    <row r="35" spans="1:18" ht="75">
      <c r="A35" s="75">
        <v>29</v>
      </c>
      <c r="B35" s="45"/>
      <c r="C35" s="75" t="s">
        <v>183</v>
      </c>
      <c r="D35" s="45" t="s">
        <v>184</v>
      </c>
      <c r="E35" s="45" t="s">
        <v>169</v>
      </c>
      <c r="F35" s="75" t="s">
        <v>30</v>
      </c>
      <c r="G35" s="76" t="s">
        <v>157</v>
      </c>
      <c r="H35" s="75" t="s">
        <v>101</v>
      </c>
      <c r="I35" s="75" t="s">
        <v>152</v>
      </c>
      <c r="J35" s="45" t="s">
        <v>180</v>
      </c>
      <c r="K35" s="77">
        <v>50000</v>
      </c>
      <c r="L35" s="77">
        <v>42500</v>
      </c>
      <c r="M35" s="77" t="s">
        <v>104</v>
      </c>
      <c r="N35" s="77">
        <v>50000</v>
      </c>
      <c r="O35" s="75">
        <v>20</v>
      </c>
      <c r="P35" s="75">
        <v>50000</v>
      </c>
      <c r="Q35" s="75" t="s">
        <v>104</v>
      </c>
      <c r="R35" s="75">
        <v>20</v>
      </c>
    </row>
    <row r="36" spans="1:18" ht="75">
      <c r="A36" s="75">
        <v>30</v>
      </c>
      <c r="B36" s="45"/>
      <c r="C36" s="75" t="s">
        <v>185</v>
      </c>
      <c r="D36" s="45" t="s">
        <v>172</v>
      </c>
      <c r="E36" s="45" t="s">
        <v>169</v>
      </c>
      <c r="F36" s="75" t="s">
        <v>30</v>
      </c>
      <c r="G36" s="76" t="s">
        <v>157</v>
      </c>
      <c r="H36" s="75" t="s">
        <v>101</v>
      </c>
      <c r="I36" s="75" t="s">
        <v>152</v>
      </c>
      <c r="J36" s="45" t="s">
        <v>180</v>
      </c>
      <c r="K36" s="77">
        <v>50000</v>
      </c>
      <c r="L36" s="77">
        <v>42500</v>
      </c>
      <c r="M36" s="77" t="s">
        <v>104</v>
      </c>
      <c r="N36" s="77">
        <v>50000</v>
      </c>
      <c r="O36" s="75">
        <v>20</v>
      </c>
      <c r="P36" s="75">
        <v>50000</v>
      </c>
      <c r="Q36" s="75" t="s">
        <v>104</v>
      </c>
      <c r="R36" s="75">
        <v>20</v>
      </c>
    </row>
    <row r="37" spans="1:18" ht="45">
      <c r="A37" s="75">
        <v>31</v>
      </c>
      <c r="B37" s="45"/>
      <c r="C37" s="75" t="s">
        <v>186</v>
      </c>
      <c r="D37" s="45" t="s">
        <v>172</v>
      </c>
      <c r="E37" s="45" t="s">
        <v>187</v>
      </c>
      <c r="F37" s="75" t="s">
        <v>30</v>
      </c>
      <c r="G37" s="76" t="s">
        <v>157</v>
      </c>
      <c r="H37" s="75" t="s">
        <v>101</v>
      </c>
      <c r="I37" s="75" t="s">
        <v>152</v>
      </c>
      <c r="J37" s="45" t="s">
        <v>188</v>
      </c>
      <c r="K37" s="77">
        <v>50000</v>
      </c>
      <c r="L37" s="77">
        <v>42500</v>
      </c>
      <c r="M37" s="77" t="s">
        <v>104</v>
      </c>
      <c r="N37" s="77">
        <v>50000</v>
      </c>
      <c r="O37" s="75">
        <v>20</v>
      </c>
      <c r="P37" s="75">
        <v>50000</v>
      </c>
      <c r="Q37" s="75" t="s">
        <v>104</v>
      </c>
      <c r="R37" s="75">
        <v>20</v>
      </c>
    </row>
    <row r="38" spans="1:18" ht="60">
      <c r="A38" s="75">
        <v>32</v>
      </c>
      <c r="B38" s="45"/>
      <c r="C38" s="75" t="s">
        <v>189</v>
      </c>
      <c r="D38" s="45" t="s">
        <v>190</v>
      </c>
      <c r="E38" s="45" t="s">
        <v>191</v>
      </c>
      <c r="F38" s="75" t="s">
        <v>30</v>
      </c>
      <c r="G38" s="76" t="s">
        <v>157</v>
      </c>
      <c r="H38" s="75" t="s">
        <v>101</v>
      </c>
      <c r="I38" s="75" t="s">
        <v>152</v>
      </c>
      <c r="J38" s="45" t="s">
        <v>162</v>
      </c>
      <c r="K38" s="77">
        <v>50000</v>
      </c>
      <c r="L38" s="77">
        <v>42500</v>
      </c>
      <c r="M38" s="77" t="s">
        <v>104</v>
      </c>
      <c r="N38" s="77">
        <v>50000</v>
      </c>
      <c r="O38" s="75">
        <v>20</v>
      </c>
      <c r="P38" s="75">
        <v>50000</v>
      </c>
      <c r="Q38" s="75" t="s">
        <v>104</v>
      </c>
      <c r="R38" s="75">
        <v>20</v>
      </c>
    </row>
    <row r="39" spans="1:18" ht="45">
      <c r="A39" s="75">
        <v>33</v>
      </c>
      <c r="B39" s="45"/>
      <c r="C39" s="75" t="s">
        <v>192</v>
      </c>
      <c r="D39" s="45" t="s">
        <v>193</v>
      </c>
      <c r="E39" s="45" t="s">
        <v>194</v>
      </c>
      <c r="F39" s="75" t="s">
        <v>30</v>
      </c>
      <c r="G39" s="76" t="s">
        <v>157</v>
      </c>
      <c r="H39" s="75" t="s">
        <v>147</v>
      </c>
      <c r="I39" s="75" t="s">
        <v>152</v>
      </c>
      <c r="J39" s="45" t="s">
        <v>195</v>
      </c>
      <c r="K39" s="77">
        <v>50000</v>
      </c>
      <c r="L39" s="77">
        <v>42500</v>
      </c>
      <c r="M39" s="77" t="s">
        <v>104</v>
      </c>
      <c r="N39" s="77">
        <v>50000</v>
      </c>
      <c r="O39" s="75">
        <v>20</v>
      </c>
      <c r="P39" s="75">
        <v>50000</v>
      </c>
      <c r="Q39" s="75" t="s">
        <v>104</v>
      </c>
      <c r="R39" s="75">
        <v>20</v>
      </c>
    </row>
    <row r="40" spans="1:18" ht="60">
      <c r="A40" s="75">
        <v>34</v>
      </c>
      <c r="B40" s="45"/>
      <c r="C40" s="75" t="s">
        <v>196</v>
      </c>
      <c r="D40" s="45" t="s">
        <v>197</v>
      </c>
      <c r="E40" s="45" t="s">
        <v>191</v>
      </c>
      <c r="F40" s="75" t="s">
        <v>30</v>
      </c>
      <c r="G40" s="76" t="s">
        <v>157</v>
      </c>
      <c r="H40" s="75" t="s">
        <v>101</v>
      </c>
      <c r="I40" s="75" t="s">
        <v>152</v>
      </c>
      <c r="J40" s="45" t="s">
        <v>195</v>
      </c>
      <c r="K40" s="77">
        <v>50000</v>
      </c>
      <c r="L40" s="77">
        <v>42500</v>
      </c>
      <c r="M40" s="77" t="s">
        <v>104</v>
      </c>
      <c r="N40" s="77">
        <v>50000</v>
      </c>
      <c r="O40" s="75">
        <v>20</v>
      </c>
      <c r="P40" s="75">
        <v>50000</v>
      </c>
      <c r="Q40" s="75" t="s">
        <v>104</v>
      </c>
      <c r="R40" s="75">
        <v>20</v>
      </c>
    </row>
    <row r="41" spans="1:18" ht="75">
      <c r="A41" s="75">
        <v>35</v>
      </c>
      <c r="B41" s="45"/>
      <c r="C41" s="75" t="s">
        <v>198</v>
      </c>
      <c r="D41" s="45" t="s">
        <v>199</v>
      </c>
      <c r="E41" s="45" t="s">
        <v>200</v>
      </c>
      <c r="F41" s="75" t="s">
        <v>30</v>
      </c>
      <c r="G41" s="76" t="s">
        <v>31</v>
      </c>
      <c r="H41" s="75" t="s">
        <v>147</v>
      </c>
      <c r="I41" s="75" t="s">
        <v>152</v>
      </c>
      <c r="J41" s="45" t="s">
        <v>195</v>
      </c>
      <c r="K41" s="77">
        <v>50000</v>
      </c>
      <c r="L41" s="77">
        <v>42500</v>
      </c>
      <c r="M41" s="77" t="s">
        <v>104</v>
      </c>
      <c r="N41" s="77">
        <v>50000</v>
      </c>
      <c r="O41" s="75">
        <v>20</v>
      </c>
      <c r="P41" s="75">
        <v>50000</v>
      </c>
      <c r="Q41" s="75" t="s">
        <v>104</v>
      </c>
      <c r="R41" s="75">
        <v>20</v>
      </c>
    </row>
    <row r="42" spans="1:18" ht="60">
      <c r="A42" s="75">
        <v>36</v>
      </c>
      <c r="B42" s="45"/>
      <c r="C42" s="75" t="s">
        <v>201</v>
      </c>
      <c r="D42" s="45" t="s">
        <v>202</v>
      </c>
      <c r="E42" s="45" t="s">
        <v>203</v>
      </c>
      <c r="F42" s="75" t="s">
        <v>30</v>
      </c>
      <c r="G42" s="76" t="s">
        <v>31</v>
      </c>
      <c r="H42" s="75" t="s">
        <v>101</v>
      </c>
      <c r="I42" s="75" t="s">
        <v>102</v>
      </c>
      <c r="J42" s="45" t="s">
        <v>162</v>
      </c>
      <c r="K42" s="77">
        <v>50000</v>
      </c>
      <c r="L42" s="77">
        <v>42500</v>
      </c>
      <c r="M42" s="77" t="s">
        <v>104</v>
      </c>
      <c r="N42" s="77">
        <v>50000</v>
      </c>
      <c r="O42" s="75">
        <v>20</v>
      </c>
      <c r="P42" s="75">
        <v>50000</v>
      </c>
      <c r="Q42" s="75" t="s">
        <v>104</v>
      </c>
      <c r="R42" s="75">
        <v>20</v>
      </c>
    </row>
    <row r="43" spans="1:18" ht="90">
      <c r="A43" s="75">
        <v>37</v>
      </c>
      <c r="B43" s="45"/>
      <c r="C43" s="75" t="s">
        <v>204</v>
      </c>
      <c r="D43" s="45" t="s">
        <v>160</v>
      </c>
      <c r="E43" s="45" t="s">
        <v>205</v>
      </c>
      <c r="F43" s="75" t="s">
        <v>30</v>
      </c>
      <c r="G43" s="76" t="s">
        <v>31</v>
      </c>
      <c r="H43" s="75" t="s">
        <v>101</v>
      </c>
      <c r="I43" s="75" t="s">
        <v>102</v>
      </c>
      <c r="J43" s="45" t="s">
        <v>103</v>
      </c>
      <c r="K43" s="77">
        <v>50000</v>
      </c>
      <c r="L43" s="77">
        <v>42500</v>
      </c>
      <c r="M43" s="77" t="s">
        <v>206</v>
      </c>
      <c r="N43" s="77">
        <v>50000</v>
      </c>
      <c r="O43" s="75">
        <v>20</v>
      </c>
      <c r="P43" s="75">
        <v>50000</v>
      </c>
      <c r="Q43" s="75" t="s">
        <v>206</v>
      </c>
      <c r="R43" s="75">
        <v>20</v>
      </c>
    </row>
    <row r="44" spans="1:18" ht="60">
      <c r="A44" s="75">
        <v>38</v>
      </c>
      <c r="B44" s="45"/>
      <c r="C44" s="75" t="s">
        <v>207</v>
      </c>
      <c r="D44" s="45" t="s">
        <v>208</v>
      </c>
      <c r="E44" s="45" t="s">
        <v>116</v>
      </c>
      <c r="F44" s="75" t="s">
        <v>30</v>
      </c>
      <c r="G44" s="76" t="s">
        <v>31</v>
      </c>
      <c r="H44" s="75" t="s">
        <v>101</v>
      </c>
      <c r="I44" s="75" t="s">
        <v>102</v>
      </c>
      <c r="J44" s="45" t="s">
        <v>103</v>
      </c>
      <c r="K44" s="77">
        <v>100000</v>
      </c>
      <c r="L44" s="77">
        <v>85000</v>
      </c>
      <c r="M44" s="77" t="s">
        <v>206</v>
      </c>
      <c r="N44" s="77">
        <v>100000</v>
      </c>
      <c r="O44" s="75">
        <v>20</v>
      </c>
      <c r="P44" s="75">
        <v>100000</v>
      </c>
      <c r="Q44" s="75" t="s">
        <v>206</v>
      </c>
      <c r="R44" s="75">
        <v>20</v>
      </c>
    </row>
    <row r="45" spans="1:18" ht="75">
      <c r="A45" s="75">
        <v>39</v>
      </c>
      <c r="B45" s="45"/>
      <c r="C45" s="75" t="s">
        <v>209</v>
      </c>
      <c r="D45" s="45" t="s">
        <v>210</v>
      </c>
      <c r="E45" s="45" t="s">
        <v>211</v>
      </c>
      <c r="F45" s="75" t="s">
        <v>30</v>
      </c>
      <c r="G45" s="76" t="s">
        <v>31</v>
      </c>
      <c r="H45" s="75" t="s">
        <v>101</v>
      </c>
      <c r="I45" s="75" t="s">
        <v>102</v>
      </c>
      <c r="J45" s="45" t="s">
        <v>103</v>
      </c>
      <c r="K45" s="77">
        <v>50000</v>
      </c>
      <c r="L45" s="77">
        <v>42500</v>
      </c>
      <c r="M45" s="77" t="s">
        <v>212</v>
      </c>
      <c r="N45" s="77">
        <v>50000</v>
      </c>
      <c r="O45" s="75">
        <v>20</v>
      </c>
      <c r="P45" s="75">
        <v>50000</v>
      </c>
      <c r="Q45" s="75" t="s">
        <v>212</v>
      </c>
      <c r="R45" s="75">
        <v>20</v>
      </c>
    </row>
    <row r="46" spans="1:18" ht="75">
      <c r="A46" s="75">
        <v>40</v>
      </c>
      <c r="B46" s="78"/>
      <c r="C46" s="79" t="s">
        <v>174</v>
      </c>
      <c r="D46" s="78" t="s">
        <v>213</v>
      </c>
      <c r="E46" s="78" t="s">
        <v>214</v>
      </c>
      <c r="F46" s="79" t="s">
        <v>30</v>
      </c>
      <c r="G46" s="76" t="s">
        <v>31</v>
      </c>
      <c r="H46" s="79" t="s">
        <v>101</v>
      </c>
      <c r="I46" s="79" t="s">
        <v>102</v>
      </c>
      <c r="J46" s="78" t="s">
        <v>103</v>
      </c>
      <c r="K46" s="80">
        <v>100000</v>
      </c>
      <c r="L46" s="80">
        <v>85000</v>
      </c>
      <c r="M46" s="80" t="s">
        <v>215</v>
      </c>
      <c r="N46" s="80">
        <v>100000</v>
      </c>
      <c r="O46" s="79">
        <v>20</v>
      </c>
      <c r="P46" s="79">
        <v>100000</v>
      </c>
      <c r="Q46" s="79" t="s">
        <v>215</v>
      </c>
      <c r="R46" s="79">
        <v>20</v>
      </c>
    </row>
    <row r="47" spans="1:18" ht="75">
      <c r="A47" s="75">
        <v>41</v>
      </c>
      <c r="B47" s="78"/>
      <c r="C47" s="79" t="s">
        <v>216</v>
      </c>
      <c r="D47" s="78" t="s">
        <v>217</v>
      </c>
      <c r="E47" s="78" t="s">
        <v>218</v>
      </c>
      <c r="F47" s="79" t="s">
        <v>30</v>
      </c>
      <c r="G47" s="76" t="s">
        <v>31</v>
      </c>
      <c r="H47" s="79" t="s">
        <v>147</v>
      </c>
      <c r="I47" s="79" t="s">
        <v>102</v>
      </c>
      <c r="J47" s="78" t="s">
        <v>103</v>
      </c>
      <c r="K47" s="80">
        <v>50000</v>
      </c>
      <c r="L47" s="80">
        <v>42500</v>
      </c>
      <c r="M47" s="80" t="s">
        <v>219</v>
      </c>
      <c r="N47" s="80">
        <v>50000</v>
      </c>
      <c r="O47" s="79">
        <v>20</v>
      </c>
      <c r="P47" s="79">
        <v>50000</v>
      </c>
      <c r="Q47" s="79" t="s">
        <v>219</v>
      </c>
      <c r="R47" s="79">
        <v>20</v>
      </c>
    </row>
    <row r="48" spans="1:18" ht="90">
      <c r="A48" s="75">
        <v>42</v>
      </c>
      <c r="B48" s="45"/>
      <c r="C48" s="75" t="s">
        <v>220</v>
      </c>
      <c r="D48" s="45" t="s">
        <v>217</v>
      </c>
      <c r="E48" s="45" t="s">
        <v>221</v>
      </c>
      <c r="F48" s="75" t="s">
        <v>30</v>
      </c>
      <c r="G48" s="76" t="s">
        <v>31</v>
      </c>
      <c r="H48" s="75" t="s">
        <v>101</v>
      </c>
      <c r="I48" s="75" t="s">
        <v>102</v>
      </c>
      <c r="J48" s="45" t="s">
        <v>103</v>
      </c>
      <c r="K48" s="77">
        <v>50000</v>
      </c>
      <c r="L48" s="77">
        <v>42500</v>
      </c>
      <c r="M48" s="77" t="s">
        <v>222</v>
      </c>
      <c r="N48" s="77">
        <v>50000</v>
      </c>
      <c r="O48" s="75">
        <v>20</v>
      </c>
      <c r="P48" s="75">
        <v>50000</v>
      </c>
      <c r="Q48" s="75" t="s">
        <v>222</v>
      </c>
      <c r="R48" s="75">
        <v>20</v>
      </c>
    </row>
    <row r="49" spans="1:18" ht="60">
      <c r="A49" s="75">
        <v>43</v>
      </c>
      <c r="B49" s="45"/>
      <c r="C49" s="75" t="s">
        <v>223</v>
      </c>
      <c r="D49" s="45" t="s">
        <v>224</v>
      </c>
      <c r="E49" s="45" t="s">
        <v>225</v>
      </c>
      <c r="F49" s="75" t="s">
        <v>30</v>
      </c>
      <c r="G49" s="75" t="s">
        <v>31</v>
      </c>
      <c r="H49" s="75" t="s">
        <v>35</v>
      </c>
      <c r="I49" s="75" t="s">
        <v>5</v>
      </c>
      <c r="J49" s="45" t="s">
        <v>103</v>
      </c>
      <c r="K49" s="77">
        <v>100000</v>
      </c>
      <c r="L49" s="77">
        <v>85000</v>
      </c>
      <c r="M49" s="77" t="s">
        <v>226</v>
      </c>
      <c r="N49" s="77">
        <v>100000</v>
      </c>
      <c r="O49" s="75">
        <v>20</v>
      </c>
      <c r="P49" s="75">
        <v>100000</v>
      </c>
      <c r="Q49" s="75" t="s">
        <v>227</v>
      </c>
      <c r="R49" s="75" t="s">
        <v>228</v>
      </c>
    </row>
    <row r="50" spans="1:18" ht="90">
      <c r="A50" s="75">
        <v>44</v>
      </c>
      <c r="B50" s="45"/>
      <c r="C50" s="75" t="s">
        <v>229</v>
      </c>
      <c r="D50" s="45" t="s">
        <v>230</v>
      </c>
      <c r="E50" s="45" t="s">
        <v>231</v>
      </c>
      <c r="F50" s="75" t="s">
        <v>30</v>
      </c>
      <c r="G50" s="75" t="s">
        <v>31</v>
      </c>
      <c r="H50" s="75" t="s">
        <v>35</v>
      </c>
      <c r="I50" s="75" t="s">
        <v>5</v>
      </c>
      <c r="J50" s="45" t="s">
        <v>232</v>
      </c>
      <c r="K50" s="77">
        <v>100000</v>
      </c>
      <c r="L50" s="77">
        <v>85000</v>
      </c>
      <c r="M50" s="77" t="s">
        <v>226</v>
      </c>
      <c r="N50" s="77">
        <v>100000</v>
      </c>
      <c r="O50" s="75">
        <v>20</v>
      </c>
      <c r="P50" s="75">
        <v>100000</v>
      </c>
      <c r="Q50" s="75" t="s">
        <v>227</v>
      </c>
      <c r="R50" s="75" t="s">
        <v>228</v>
      </c>
    </row>
    <row r="51" spans="1:18" ht="90">
      <c r="A51" s="75">
        <v>45</v>
      </c>
      <c r="B51" s="45"/>
      <c r="C51" s="75" t="s">
        <v>233</v>
      </c>
      <c r="D51" s="45" t="s">
        <v>230</v>
      </c>
      <c r="E51" s="45" t="s">
        <v>231</v>
      </c>
      <c r="F51" s="75" t="s">
        <v>30</v>
      </c>
      <c r="G51" s="75" t="s">
        <v>31</v>
      </c>
      <c r="H51" s="75" t="s">
        <v>35</v>
      </c>
      <c r="I51" s="75" t="s">
        <v>5</v>
      </c>
      <c r="J51" s="45" t="s">
        <v>103</v>
      </c>
      <c r="K51" s="77">
        <v>100000</v>
      </c>
      <c r="L51" s="77">
        <v>85000</v>
      </c>
      <c r="M51" s="77" t="s">
        <v>226</v>
      </c>
      <c r="N51" s="77">
        <v>100000</v>
      </c>
      <c r="O51" s="75">
        <v>20</v>
      </c>
      <c r="P51" s="75">
        <v>100000</v>
      </c>
      <c r="Q51" s="75" t="s">
        <v>227</v>
      </c>
      <c r="R51" s="75" t="s">
        <v>228</v>
      </c>
    </row>
    <row r="52" spans="1:18" ht="75">
      <c r="A52" s="75">
        <v>46</v>
      </c>
      <c r="B52" s="45"/>
      <c r="C52" s="75" t="s">
        <v>234</v>
      </c>
      <c r="D52" s="45" t="s">
        <v>235</v>
      </c>
      <c r="E52" s="45" t="s">
        <v>236</v>
      </c>
      <c r="F52" s="75" t="s">
        <v>30</v>
      </c>
      <c r="G52" s="75" t="s">
        <v>31</v>
      </c>
      <c r="H52" s="75" t="s">
        <v>35</v>
      </c>
      <c r="I52" s="75" t="s">
        <v>5</v>
      </c>
      <c r="J52" s="45" t="s">
        <v>103</v>
      </c>
      <c r="K52" s="77">
        <v>100000</v>
      </c>
      <c r="L52" s="77">
        <v>85000</v>
      </c>
      <c r="M52" s="77" t="s">
        <v>226</v>
      </c>
      <c r="N52" s="77">
        <v>100000</v>
      </c>
      <c r="O52" s="75">
        <v>20</v>
      </c>
      <c r="P52" s="75">
        <v>100000</v>
      </c>
      <c r="Q52" s="75" t="s">
        <v>227</v>
      </c>
      <c r="R52" s="75" t="s">
        <v>228</v>
      </c>
    </row>
    <row r="53" spans="1:18" ht="45">
      <c r="A53" s="75">
        <v>47</v>
      </c>
      <c r="B53" s="45"/>
      <c r="C53" s="75" t="s">
        <v>237</v>
      </c>
      <c r="D53" s="45" t="s">
        <v>238</v>
      </c>
      <c r="E53" s="45" t="s">
        <v>239</v>
      </c>
      <c r="F53" s="75" t="s">
        <v>30</v>
      </c>
      <c r="G53" s="75" t="s">
        <v>31</v>
      </c>
      <c r="H53" s="75" t="s">
        <v>35</v>
      </c>
      <c r="I53" s="75" t="s">
        <v>5</v>
      </c>
      <c r="J53" s="45" t="s">
        <v>103</v>
      </c>
      <c r="K53" s="77">
        <v>100000</v>
      </c>
      <c r="L53" s="77">
        <v>85000</v>
      </c>
      <c r="M53" s="77" t="s">
        <v>226</v>
      </c>
      <c r="N53" s="77">
        <v>100000</v>
      </c>
      <c r="O53" s="75">
        <v>20</v>
      </c>
      <c r="P53" s="75">
        <v>100000</v>
      </c>
      <c r="Q53" s="75" t="s">
        <v>227</v>
      </c>
      <c r="R53" s="75" t="s">
        <v>228</v>
      </c>
    </row>
    <row r="54" spans="1:18" ht="90">
      <c r="A54" s="75">
        <v>48</v>
      </c>
      <c r="B54" s="45"/>
      <c r="C54" s="75" t="s">
        <v>240</v>
      </c>
      <c r="D54" s="45" t="s">
        <v>241</v>
      </c>
      <c r="E54" s="45" t="s">
        <v>242</v>
      </c>
      <c r="F54" s="75" t="s">
        <v>30</v>
      </c>
      <c r="G54" s="75" t="s">
        <v>31</v>
      </c>
      <c r="H54" s="75" t="s">
        <v>35</v>
      </c>
      <c r="I54" s="75" t="s">
        <v>5</v>
      </c>
      <c r="J54" s="45" t="s">
        <v>103</v>
      </c>
      <c r="K54" s="77">
        <v>100000</v>
      </c>
      <c r="L54" s="77">
        <v>85000</v>
      </c>
      <c r="M54" s="77" t="s">
        <v>226</v>
      </c>
      <c r="N54" s="77">
        <v>100000</v>
      </c>
      <c r="O54" s="75">
        <v>20</v>
      </c>
      <c r="P54" s="75">
        <v>100000</v>
      </c>
      <c r="Q54" s="75" t="s">
        <v>227</v>
      </c>
      <c r="R54" s="75" t="s">
        <v>228</v>
      </c>
    </row>
    <row r="55" spans="1:18" ht="75">
      <c r="A55" s="75">
        <v>49</v>
      </c>
      <c r="B55" s="45"/>
      <c r="C55" s="75" t="s">
        <v>243</v>
      </c>
      <c r="D55" s="45" t="s">
        <v>244</v>
      </c>
      <c r="E55" s="45" t="s">
        <v>245</v>
      </c>
      <c r="F55" s="75" t="s">
        <v>30</v>
      </c>
      <c r="G55" s="75" t="s">
        <v>31</v>
      </c>
      <c r="H55" s="75" t="s">
        <v>35</v>
      </c>
      <c r="I55" s="75" t="s">
        <v>5</v>
      </c>
      <c r="J55" s="45" t="s">
        <v>103</v>
      </c>
      <c r="K55" s="77">
        <v>100000</v>
      </c>
      <c r="L55" s="77">
        <v>85000</v>
      </c>
      <c r="M55" s="77" t="s">
        <v>226</v>
      </c>
      <c r="N55" s="77">
        <v>100000</v>
      </c>
      <c r="O55" s="75">
        <v>20</v>
      </c>
      <c r="P55" s="75">
        <v>100000</v>
      </c>
      <c r="Q55" s="75" t="s">
        <v>227</v>
      </c>
      <c r="R55" s="75" t="s">
        <v>228</v>
      </c>
    </row>
    <row r="56" spans="1:18" ht="90">
      <c r="A56" s="75">
        <v>50</v>
      </c>
      <c r="B56" s="45"/>
      <c r="C56" s="75" t="s">
        <v>246</v>
      </c>
      <c r="D56" s="45" t="s">
        <v>247</v>
      </c>
      <c r="E56" s="45" t="s">
        <v>231</v>
      </c>
      <c r="F56" s="75" t="s">
        <v>30</v>
      </c>
      <c r="G56" s="75" t="s">
        <v>31</v>
      </c>
      <c r="H56" s="75" t="s">
        <v>35</v>
      </c>
      <c r="I56" s="75" t="s">
        <v>5</v>
      </c>
      <c r="J56" s="45" t="s">
        <v>103</v>
      </c>
      <c r="K56" s="77">
        <v>50000</v>
      </c>
      <c r="L56" s="77">
        <v>42500</v>
      </c>
      <c r="M56" s="77" t="s">
        <v>226</v>
      </c>
      <c r="N56" s="77">
        <v>50000</v>
      </c>
      <c r="O56" s="75">
        <v>20</v>
      </c>
      <c r="P56" s="75">
        <v>50000</v>
      </c>
      <c r="Q56" s="75" t="s">
        <v>227</v>
      </c>
      <c r="R56" s="75" t="s">
        <v>228</v>
      </c>
    </row>
    <row r="57" spans="1:18" ht="90">
      <c r="A57" s="75">
        <v>51</v>
      </c>
      <c r="B57" s="45"/>
      <c r="C57" s="75" t="s">
        <v>248</v>
      </c>
      <c r="D57" s="45" t="s">
        <v>249</v>
      </c>
      <c r="E57" s="45" t="s">
        <v>231</v>
      </c>
      <c r="F57" s="75" t="s">
        <v>30</v>
      </c>
      <c r="G57" s="75" t="s">
        <v>31</v>
      </c>
      <c r="H57" s="75" t="s">
        <v>35</v>
      </c>
      <c r="I57" s="75" t="s">
        <v>5</v>
      </c>
      <c r="J57" s="45" t="s">
        <v>103</v>
      </c>
      <c r="K57" s="77">
        <v>50000</v>
      </c>
      <c r="L57" s="77">
        <v>42500</v>
      </c>
      <c r="M57" s="77" t="s">
        <v>226</v>
      </c>
      <c r="N57" s="77">
        <v>50000</v>
      </c>
      <c r="O57" s="75">
        <v>20</v>
      </c>
      <c r="P57" s="75">
        <v>50000</v>
      </c>
      <c r="Q57" s="75" t="s">
        <v>227</v>
      </c>
      <c r="R57" s="75" t="s">
        <v>228</v>
      </c>
    </row>
    <row r="58" spans="1:18" ht="90">
      <c r="A58" s="75">
        <v>52</v>
      </c>
      <c r="B58" s="45"/>
      <c r="C58" s="75" t="s">
        <v>250</v>
      </c>
      <c r="D58" s="45" t="s">
        <v>251</v>
      </c>
      <c r="E58" s="45" t="s">
        <v>231</v>
      </c>
      <c r="F58" s="75" t="s">
        <v>30</v>
      </c>
      <c r="G58" s="75" t="s">
        <v>31</v>
      </c>
      <c r="H58" s="75" t="s">
        <v>35</v>
      </c>
      <c r="I58" s="75" t="s">
        <v>5</v>
      </c>
      <c r="J58" s="45" t="s">
        <v>103</v>
      </c>
      <c r="K58" s="77">
        <v>50000</v>
      </c>
      <c r="L58" s="77">
        <v>42500</v>
      </c>
      <c r="M58" s="77" t="s">
        <v>226</v>
      </c>
      <c r="N58" s="77">
        <v>50000</v>
      </c>
      <c r="O58" s="75">
        <v>20</v>
      </c>
      <c r="P58" s="75">
        <v>50000</v>
      </c>
      <c r="Q58" s="75" t="s">
        <v>227</v>
      </c>
      <c r="R58" s="75" t="s">
        <v>228</v>
      </c>
    </row>
    <row r="59" spans="1:18" ht="60">
      <c r="A59" s="75">
        <v>53</v>
      </c>
      <c r="B59" s="45"/>
      <c r="C59" s="75" t="s">
        <v>252</v>
      </c>
      <c r="D59" s="45" t="s">
        <v>253</v>
      </c>
      <c r="E59" s="45" t="s">
        <v>254</v>
      </c>
      <c r="F59" s="75" t="s">
        <v>30</v>
      </c>
      <c r="G59" s="75" t="s">
        <v>31</v>
      </c>
      <c r="H59" s="75" t="s">
        <v>35</v>
      </c>
      <c r="I59" s="75" t="s">
        <v>5</v>
      </c>
      <c r="J59" s="45" t="s">
        <v>103</v>
      </c>
      <c r="K59" s="77">
        <v>50000</v>
      </c>
      <c r="L59" s="77">
        <v>42500</v>
      </c>
      <c r="M59" s="77" t="s">
        <v>226</v>
      </c>
      <c r="N59" s="77">
        <v>50000</v>
      </c>
      <c r="O59" s="75">
        <v>20</v>
      </c>
      <c r="P59" s="75">
        <v>50000</v>
      </c>
      <c r="Q59" s="75" t="s">
        <v>227</v>
      </c>
      <c r="R59" s="75" t="s">
        <v>228</v>
      </c>
    </row>
    <row r="60" spans="1:18" ht="60">
      <c r="A60" s="75">
        <v>54</v>
      </c>
      <c r="B60" s="45"/>
      <c r="C60" s="75" t="s">
        <v>255</v>
      </c>
      <c r="D60" s="45" t="s">
        <v>256</v>
      </c>
      <c r="E60" s="45" t="s">
        <v>254</v>
      </c>
      <c r="F60" s="75" t="s">
        <v>30</v>
      </c>
      <c r="G60" s="75" t="s">
        <v>31</v>
      </c>
      <c r="H60" s="75" t="s">
        <v>35</v>
      </c>
      <c r="I60" s="75" t="s">
        <v>5</v>
      </c>
      <c r="J60" s="45" t="s">
        <v>103</v>
      </c>
      <c r="K60" s="77">
        <v>50000</v>
      </c>
      <c r="L60" s="77">
        <v>42500</v>
      </c>
      <c r="M60" s="77" t="s">
        <v>226</v>
      </c>
      <c r="N60" s="77">
        <v>50000</v>
      </c>
      <c r="O60" s="75">
        <v>20</v>
      </c>
      <c r="P60" s="75">
        <v>50000</v>
      </c>
      <c r="Q60" s="75" t="s">
        <v>227</v>
      </c>
      <c r="R60" s="75" t="s">
        <v>228</v>
      </c>
    </row>
    <row r="61" spans="1:18" ht="60">
      <c r="A61" s="75">
        <v>55</v>
      </c>
      <c r="B61" s="45"/>
      <c r="C61" s="75" t="s">
        <v>257</v>
      </c>
      <c r="D61" s="45" t="s">
        <v>256</v>
      </c>
      <c r="E61" s="45" t="s">
        <v>254</v>
      </c>
      <c r="F61" s="75" t="s">
        <v>30</v>
      </c>
      <c r="G61" s="75" t="s">
        <v>31</v>
      </c>
      <c r="H61" s="75" t="s">
        <v>35</v>
      </c>
      <c r="I61" s="75" t="s">
        <v>5</v>
      </c>
      <c r="J61" s="45" t="s">
        <v>103</v>
      </c>
      <c r="K61" s="77">
        <v>50000</v>
      </c>
      <c r="L61" s="77">
        <v>42500</v>
      </c>
      <c r="M61" s="77" t="s">
        <v>226</v>
      </c>
      <c r="N61" s="77">
        <v>50000</v>
      </c>
      <c r="O61" s="75">
        <v>20</v>
      </c>
      <c r="P61" s="75">
        <v>50000</v>
      </c>
      <c r="Q61" s="75" t="s">
        <v>227</v>
      </c>
      <c r="R61" s="75" t="s">
        <v>228</v>
      </c>
    </row>
    <row r="62" spans="1:18" ht="60">
      <c r="A62" s="75">
        <v>56</v>
      </c>
      <c r="B62" s="45"/>
      <c r="C62" s="75" t="s">
        <v>258</v>
      </c>
      <c r="D62" s="45" t="s">
        <v>259</v>
      </c>
      <c r="E62" s="45" t="s">
        <v>260</v>
      </c>
      <c r="F62" s="75" t="s">
        <v>30</v>
      </c>
      <c r="G62" s="75" t="s">
        <v>31</v>
      </c>
      <c r="H62" s="75" t="s">
        <v>35</v>
      </c>
      <c r="I62" s="75" t="s">
        <v>5</v>
      </c>
      <c r="J62" s="45" t="s">
        <v>103</v>
      </c>
      <c r="K62" s="77">
        <v>50000</v>
      </c>
      <c r="L62" s="77">
        <v>42500</v>
      </c>
      <c r="M62" s="77" t="s">
        <v>226</v>
      </c>
      <c r="N62" s="77">
        <v>50000</v>
      </c>
      <c r="O62" s="75">
        <v>20</v>
      </c>
      <c r="P62" s="75">
        <v>50000</v>
      </c>
      <c r="Q62" s="75" t="s">
        <v>227</v>
      </c>
      <c r="R62" s="75" t="s">
        <v>228</v>
      </c>
    </row>
    <row r="63" spans="1:18" ht="90">
      <c r="A63" s="75">
        <v>57</v>
      </c>
      <c r="B63" s="45"/>
      <c r="C63" s="75" t="s">
        <v>261</v>
      </c>
      <c r="D63" s="45" t="s">
        <v>262</v>
      </c>
      <c r="E63" s="45" t="s">
        <v>263</v>
      </c>
      <c r="F63" s="75" t="s">
        <v>30</v>
      </c>
      <c r="G63" s="75" t="s">
        <v>31</v>
      </c>
      <c r="H63" s="75" t="s">
        <v>35</v>
      </c>
      <c r="I63" s="75" t="s">
        <v>5</v>
      </c>
      <c r="J63" s="45" t="s">
        <v>103</v>
      </c>
      <c r="K63" s="77">
        <v>50000</v>
      </c>
      <c r="L63" s="77">
        <v>42500</v>
      </c>
      <c r="M63" s="77" t="s">
        <v>226</v>
      </c>
      <c r="N63" s="77">
        <v>50000</v>
      </c>
      <c r="O63" s="75">
        <v>20</v>
      </c>
      <c r="P63" s="75">
        <v>50000</v>
      </c>
      <c r="Q63" s="75" t="s">
        <v>227</v>
      </c>
      <c r="R63" s="75" t="s">
        <v>228</v>
      </c>
    </row>
    <row r="64" spans="1:18" ht="105">
      <c r="A64" s="75">
        <v>58</v>
      </c>
      <c r="B64" s="45"/>
      <c r="C64" s="75" t="s">
        <v>264</v>
      </c>
      <c r="D64" s="45" t="s">
        <v>265</v>
      </c>
      <c r="E64" s="45" t="s">
        <v>266</v>
      </c>
      <c r="F64" s="75" t="s">
        <v>30</v>
      </c>
      <c r="G64" s="75" t="s">
        <v>31</v>
      </c>
      <c r="H64" s="75" t="s">
        <v>35</v>
      </c>
      <c r="I64" s="75" t="s">
        <v>5</v>
      </c>
      <c r="J64" s="45" t="s">
        <v>103</v>
      </c>
      <c r="K64" s="77">
        <v>50000</v>
      </c>
      <c r="L64" s="77">
        <v>42500</v>
      </c>
      <c r="M64" s="77" t="s">
        <v>226</v>
      </c>
      <c r="N64" s="77">
        <v>50000</v>
      </c>
      <c r="O64" s="75">
        <v>20</v>
      </c>
      <c r="P64" s="75">
        <v>50000</v>
      </c>
      <c r="Q64" s="75" t="s">
        <v>227</v>
      </c>
      <c r="R64" s="75" t="s">
        <v>228</v>
      </c>
    </row>
    <row r="65" spans="1:18" ht="105">
      <c r="A65" s="75">
        <v>59</v>
      </c>
      <c r="B65" s="45"/>
      <c r="C65" s="75" t="s">
        <v>267</v>
      </c>
      <c r="D65" s="45" t="s">
        <v>268</v>
      </c>
      <c r="E65" s="45" t="s">
        <v>266</v>
      </c>
      <c r="F65" s="75" t="s">
        <v>30</v>
      </c>
      <c r="G65" s="75" t="s">
        <v>31</v>
      </c>
      <c r="H65" s="75" t="s">
        <v>35</v>
      </c>
      <c r="I65" s="75" t="s">
        <v>5</v>
      </c>
      <c r="J65" s="45" t="s">
        <v>103</v>
      </c>
      <c r="K65" s="77">
        <v>50000</v>
      </c>
      <c r="L65" s="77">
        <v>42500</v>
      </c>
      <c r="M65" s="77" t="s">
        <v>226</v>
      </c>
      <c r="N65" s="77">
        <v>50000</v>
      </c>
      <c r="O65" s="75">
        <v>20</v>
      </c>
      <c r="P65" s="75">
        <v>50000</v>
      </c>
      <c r="Q65" s="75" t="s">
        <v>227</v>
      </c>
      <c r="R65" s="75" t="s">
        <v>228</v>
      </c>
    </row>
    <row r="66" spans="1:18" ht="60">
      <c r="A66" s="75">
        <v>60</v>
      </c>
      <c r="B66" s="45"/>
      <c r="C66" s="75" t="s">
        <v>269</v>
      </c>
      <c r="D66" s="45" t="s">
        <v>270</v>
      </c>
      <c r="E66" s="45" t="s">
        <v>271</v>
      </c>
      <c r="F66" s="75" t="s">
        <v>30</v>
      </c>
      <c r="G66" s="75" t="s">
        <v>31</v>
      </c>
      <c r="H66" s="75" t="s">
        <v>50</v>
      </c>
      <c r="I66" s="75" t="s">
        <v>5</v>
      </c>
      <c r="J66" s="45" t="s">
        <v>103</v>
      </c>
      <c r="K66" s="77">
        <v>50000</v>
      </c>
      <c r="L66" s="77">
        <v>42500</v>
      </c>
      <c r="M66" s="77" t="s">
        <v>226</v>
      </c>
      <c r="N66" s="77">
        <v>50000</v>
      </c>
      <c r="O66" s="75">
        <v>20</v>
      </c>
      <c r="P66" s="75">
        <v>50000</v>
      </c>
      <c r="Q66" s="75" t="s">
        <v>227</v>
      </c>
      <c r="R66" s="75" t="s">
        <v>228</v>
      </c>
    </row>
    <row r="67" spans="1:18" ht="90">
      <c r="A67" s="75">
        <v>61</v>
      </c>
      <c r="B67" s="45"/>
      <c r="C67" s="75" t="s">
        <v>272</v>
      </c>
      <c r="D67" s="45" t="s">
        <v>273</v>
      </c>
      <c r="E67" s="45" t="s">
        <v>274</v>
      </c>
      <c r="F67" s="75" t="s">
        <v>30</v>
      </c>
      <c r="G67" s="75" t="s">
        <v>31</v>
      </c>
      <c r="H67" s="75" t="s">
        <v>50</v>
      </c>
      <c r="I67" s="75" t="s">
        <v>6</v>
      </c>
      <c r="J67" s="45" t="s">
        <v>103</v>
      </c>
      <c r="K67" s="77">
        <v>50000</v>
      </c>
      <c r="L67" s="77">
        <v>42500</v>
      </c>
      <c r="M67" s="77" t="s">
        <v>226</v>
      </c>
      <c r="N67" s="77">
        <v>50000</v>
      </c>
      <c r="O67" s="75">
        <v>20</v>
      </c>
      <c r="P67" s="75">
        <v>50000</v>
      </c>
      <c r="Q67" s="75" t="s">
        <v>227</v>
      </c>
      <c r="R67" s="75" t="s">
        <v>228</v>
      </c>
    </row>
    <row r="68" spans="1:18" ht="60">
      <c r="A68" s="75">
        <v>62</v>
      </c>
      <c r="B68" s="45"/>
      <c r="C68" s="75" t="s">
        <v>275</v>
      </c>
      <c r="D68" s="45" t="s">
        <v>276</v>
      </c>
      <c r="E68" s="45" t="s">
        <v>277</v>
      </c>
      <c r="F68" s="75" t="s">
        <v>30</v>
      </c>
      <c r="G68" s="75" t="s">
        <v>157</v>
      </c>
      <c r="H68" s="75" t="s">
        <v>50</v>
      </c>
      <c r="I68" s="75" t="s">
        <v>6</v>
      </c>
      <c r="J68" s="45" t="s">
        <v>103</v>
      </c>
      <c r="K68" s="77">
        <v>50000</v>
      </c>
      <c r="L68" s="77">
        <v>42500</v>
      </c>
      <c r="M68" s="77" t="s">
        <v>226</v>
      </c>
      <c r="N68" s="77">
        <v>50000</v>
      </c>
      <c r="O68" s="75">
        <v>20</v>
      </c>
      <c r="P68" s="75">
        <v>50000</v>
      </c>
      <c r="Q68" s="75" t="s">
        <v>227</v>
      </c>
      <c r="R68" s="75" t="s">
        <v>228</v>
      </c>
    </row>
    <row r="69" spans="1:18" ht="60">
      <c r="A69" s="75">
        <v>63</v>
      </c>
      <c r="B69" s="45"/>
      <c r="C69" s="75" t="s">
        <v>278</v>
      </c>
      <c r="D69" s="45" t="s">
        <v>235</v>
      </c>
      <c r="E69" s="45" t="s">
        <v>279</v>
      </c>
      <c r="F69" s="75" t="s">
        <v>30</v>
      </c>
      <c r="G69" s="75" t="s">
        <v>31</v>
      </c>
      <c r="H69" s="75" t="s">
        <v>35</v>
      </c>
      <c r="I69" s="75" t="s">
        <v>6</v>
      </c>
      <c r="J69" s="45" t="s">
        <v>103</v>
      </c>
      <c r="K69" s="77">
        <v>50000</v>
      </c>
      <c r="L69" s="77">
        <v>42500</v>
      </c>
      <c r="M69" s="77" t="s">
        <v>226</v>
      </c>
      <c r="N69" s="77">
        <v>50000</v>
      </c>
      <c r="O69" s="75">
        <v>20</v>
      </c>
      <c r="P69" s="75">
        <v>50000</v>
      </c>
      <c r="Q69" s="75" t="s">
        <v>227</v>
      </c>
      <c r="R69" s="75" t="s">
        <v>228</v>
      </c>
    </row>
    <row r="70" spans="1:18" ht="60">
      <c r="A70" s="75">
        <v>64</v>
      </c>
      <c r="B70" s="45"/>
      <c r="C70" s="75" t="s">
        <v>280</v>
      </c>
      <c r="D70" s="45" t="s">
        <v>281</v>
      </c>
      <c r="E70" s="45" t="s">
        <v>277</v>
      </c>
      <c r="F70" s="75" t="s">
        <v>30</v>
      </c>
      <c r="G70" s="75" t="s">
        <v>31</v>
      </c>
      <c r="H70" s="75" t="s">
        <v>35</v>
      </c>
      <c r="I70" s="75" t="s">
        <v>6</v>
      </c>
      <c r="J70" s="45" t="s">
        <v>103</v>
      </c>
      <c r="K70" s="77">
        <v>50000</v>
      </c>
      <c r="L70" s="77">
        <v>42500</v>
      </c>
      <c r="M70" s="77" t="s">
        <v>226</v>
      </c>
      <c r="N70" s="77">
        <v>50000</v>
      </c>
      <c r="O70" s="75">
        <v>20</v>
      </c>
      <c r="P70" s="75">
        <v>50000</v>
      </c>
      <c r="Q70" s="75" t="s">
        <v>227</v>
      </c>
      <c r="R70" s="75" t="s">
        <v>228</v>
      </c>
    </row>
    <row r="71" spans="1:18" ht="75">
      <c r="A71" s="75">
        <v>65</v>
      </c>
      <c r="B71" s="45"/>
      <c r="C71" s="75" t="s">
        <v>282</v>
      </c>
      <c r="D71" s="45" t="s">
        <v>283</v>
      </c>
      <c r="E71" s="45" t="s">
        <v>284</v>
      </c>
      <c r="F71" s="75" t="s">
        <v>30</v>
      </c>
      <c r="G71" s="75" t="s">
        <v>157</v>
      </c>
      <c r="H71" s="75" t="s">
        <v>35</v>
      </c>
      <c r="I71" s="75" t="s">
        <v>6</v>
      </c>
      <c r="J71" s="45" t="s">
        <v>103</v>
      </c>
      <c r="K71" s="77">
        <v>50000</v>
      </c>
      <c r="L71" s="77">
        <v>42500</v>
      </c>
      <c r="M71" s="77" t="s">
        <v>226</v>
      </c>
      <c r="N71" s="77">
        <v>50000</v>
      </c>
      <c r="O71" s="75">
        <v>20</v>
      </c>
      <c r="P71" s="75">
        <v>50000</v>
      </c>
      <c r="Q71" s="75" t="s">
        <v>227</v>
      </c>
      <c r="R71" s="75" t="s">
        <v>228</v>
      </c>
    </row>
    <row r="72" spans="1:18" ht="90">
      <c r="A72" s="75">
        <v>66</v>
      </c>
      <c r="B72" s="45"/>
      <c r="C72" s="75" t="s">
        <v>285</v>
      </c>
      <c r="D72" s="45" t="s">
        <v>262</v>
      </c>
      <c r="E72" s="45" t="s">
        <v>286</v>
      </c>
      <c r="F72" s="75" t="s">
        <v>30</v>
      </c>
      <c r="G72" s="75" t="s">
        <v>157</v>
      </c>
      <c r="H72" s="75" t="s">
        <v>35</v>
      </c>
      <c r="I72" s="75" t="s">
        <v>6</v>
      </c>
      <c r="J72" s="45" t="s">
        <v>103</v>
      </c>
      <c r="K72" s="77">
        <v>50000</v>
      </c>
      <c r="L72" s="77">
        <v>42500</v>
      </c>
      <c r="M72" s="77" t="s">
        <v>226</v>
      </c>
      <c r="N72" s="77">
        <v>50000</v>
      </c>
      <c r="O72" s="75">
        <v>20</v>
      </c>
      <c r="P72" s="75">
        <v>50000</v>
      </c>
      <c r="Q72" s="75" t="s">
        <v>227</v>
      </c>
      <c r="R72" s="75" t="s">
        <v>228</v>
      </c>
    </row>
    <row r="73" spans="1:18" ht="120">
      <c r="A73" s="75">
        <v>67</v>
      </c>
      <c r="B73" s="45"/>
      <c r="C73" s="75" t="s">
        <v>287</v>
      </c>
      <c r="D73" s="45" t="s">
        <v>288</v>
      </c>
      <c r="E73" s="45" t="s">
        <v>289</v>
      </c>
      <c r="F73" s="75" t="s">
        <v>30</v>
      </c>
      <c r="G73" s="75" t="s">
        <v>157</v>
      </c>
      <c r="H73" s="75" t="s">
        <v>35</v>
      </c>
      <c r="I73" s="75" t="s">
        <v>6</v>
      </c>
      <c r="J73" s="45" t="s">
        <v>103</v>
      </c>
      <c r="K73" s="77">
        <v>50000</v>
      </c>
      <c r="L73" s="77">
        <v>42500</v>
      </c>
      <c r="M73" s="77" t="s">
        <v>226</v>
      </c>
      <c r="N73" s="77">
        <v>50000</v>
      </c>
      <c r="O73" s="75">
        <v>20</v>
      </c>
      <c r="P73" s="75">
        <v>50000</v>
      </c>
      <c r="Q73" s="75" t="s">
        <v>227</v>
      </c>
      <c r="R73" s="75" t="s">
        <v>228</v>
      </c>
    </row>
    <row r="74" spans="1:18" ht="75">
      <c r="A74" s="75">
        <v>68</v>
      </c>
      <c r="B74" s="45"/>
      <c r="C74" s="75" t="s">
        <v>282</v>
      </c>
      <c r="D74" s="45" t="s">
        <v>290</v>
      </c>
      <c r="E74" s="45" t="s">
        <v>291</v>
      </c>
      <c r="F74" s="75" t="s">
        <v>30</v>
      </c>
      <c r="G74" s="75" t="s">
        <v>31</v>
      </c>
      <c r="H74" s="75" t="s">
        <v>35</v>
      </c>
      <c r="I74" s="75" t="s">
        <v>5</v>
      </c>
      <c r="J74" s="45" t="s">
        <v>103</v>
      </c>
      <c r="K74" s="77">
        <v>50000</v>
      </c>
      <c r="L74" s="77">
        <v>42500</v>
      </c>
      <c r="M74" s="77" t="s">
        <v>226</v>
      </c>
      <c r="N74" s="77">
        <v>50000</v>
      </c>
      <c r="O74" s="75">
        <v>20</v>
      </c>
      <c r="P74" s="75">
        <v>50000</v>
      </c>
      <c r="Q74" s="75" t="s">
        <v>227</v>
      </c>
      <c r="R74" s="75" t="s">
        <v>228</v>
      </c>
    </row>
    <row r="75" spans="1:18" ht="75">
      <c r="A75" s="75">
        <v>69</v>
      </c>
      <c r="B75" s="45"/>
      <c r="C75" s="75" t="s">
        <v>292</v>
      </c>
      <c r="D75" s="45" t="s">
        <v>293</v>
      </c>
      <c r="E75" s="45" t="s">
        <v>291</v>
      </c>
      <c r="F75" s="75" t="s">
        <v>30</v>
      </c>
      <c r="G75" s="75" t="s">
        <v>157</v>
      </c>
      <c r="H75" s="75" t="s">
        <v>35</v>
      </c>
      <c r="I75" s="75" t="s">
        <v>6</v>
      </c>
      <c r="J75" s="45" t="s">
        <v>103</v>
      </c>
      <c r="K75" s="77">
        <v>50000</v>
      </c>
      <c r="L75" s="77">
        <v>42500</v>
      </c>
      <c r="M75" s="77" t="s">
        <v>226</v>
      </c>
      <c r="N75" s="77">
        <v>50000</v>
      </c>
      <c r="O75" s="75">
        <v>20</v>
      </c>
      <c r="P75" s="75">
        <v>50000</v>
      </c>
      <c r="Q75" s="75" t="s">
        <v>227</v>
      </c>
      <c r="R75" s="75" t="s">
        <v>228</v>
      </c>
    </row>
    <row r="76" spans="1:18" ht="60">
      <c r="A76" s="75">
        <v>70</v>
      </c>
      <c r="B76" s="45"/>
      <c r="C76" s="75" t="s">
        <v>244</v>
      </c>
      <c r="D76" s="45" t="s">
        <v>294</v>
      </c>
      <c r="E76" s="45" t="s">
        <v>295</v>
      </c>
      <c r="F76" s="75" t="s">
        <v>30</v>
      </c>
      <c r="G76" s="75" t="s">
        <v>31</v>
      </c>
      <c r="H76" s="75" t="s">
        <v>35</v>
      </c>
      <c r="I76" s="75" t="s">
        <v>6</v>
      </c>
      <c r="J76" s="45" t="s">
        <v>103</v>
      </c>
      <c r="K76" s="77">
        <v>50000</v>
      </c>
      <c r="L76" s="77">
        <v>42500</v>
      </c>
      <c r="M76" s="77" t="s">
        <v>226</v>
      </c>
      <c r="N76" s="77">
        <v>50000</v>
      </c>
      <c r="O76" s="75">
        <v>20</v>
      </c>
      <c r="P76" s="75">
        <v>50000</v>
      </c>
      <c r="Q76" s="75" t="s">
        <v>227</v>
      </c>
      <c r="R76" s="75" t="s">
        <v>228</v>
      </c>
    </row>
    <row r="77" spans="1:18" ht="45">
      <c r="A77" s="75">
        <v>71</v>
      </c>
      <c r="B77" s="45"/>
      <c r="C77" s="75" t="s">
        <v>296</v>
      </c>
      <c r="D77" s="45" t="s">
        <v>297</v>
      </c>
      <c r="E77" s="45" t="s">
        <v>298</v>
      </c>
      <c r="F77" s="75" t="s">
        <v>30</v>
      </c>
      <c r="G77" s="75" t="s">
        <v>157</v>
      </c>
      <c r="H77" s="75" t="s">
        <v>35</v>
      </c>
      <c r="I77" s="75" t="s">
        <v>6</v>
      </c>
      <c r="J77" s="45" t="s">
        <v>103</v>
      </c>
      <c r="K77" s="77">
        <v>50000</v>
      </c>
      <c r="L77" s="77">
        <v>42500</v>
      </c>
      <c r="M77" s="77" t="s">
        <v>226</v>
      </c>
      <c r="N77" s="77">
        <v>50000</v>
      </c>
      <c r="O77" s="75">
        <v>20</v>
      </c>
      <c r="P77" s="75">
        <v>50000</v>
      </c>
      <c r="Q77" s="75" t="s">
        <v>227</v>
      </c>
      <c r="R77" s="75" t="s">
        <v>228</v>
      </c>
    </row>
    <row r="78" spans="1:18" ht="90">
      <c r="A78" s="75">
        <v>72</v>
      </c>
      <c r="B78" s="45"/>
      <c r="C78" s="75" t="s">
        <v>223</v>
      </c>
      <c r="D78" s="45" t="s">
        <v>299</v>
      </c>
      <c r="E78" s="45" t="s">
        <v>286</v>
      </c>
      <c r="F78" s="75" t="s">
        <v>30</v>
      </c>
      <c r="G78" s="75" t="s">
        <v>157</v>
      </c>
      <c r="H78" s="75" t="s">
        <v>35</v>
      </c>
      <c r="I78" s="75" t="s">
        <v>6</v>
      </c>
      <c r="J78" s="45" t="s">
        <v>300</v>
      </c>
      <c r="K78" s="77">
        <v>50000</v>
      </c>
      <c r="L78" s="77">
        <v>42500</v>
      </c>
      <c r="M78" s="77" t="s">
        <v>226</v>
      </c>
      <c r="N78" s="77">
        <v>50000</v>
      </c>
      <c r="O78" s="75">
        <v>20</v>
      </c>
      <c r="P78" s="75">
        <v>50000</v>
      </c>
      <c r="Q78" s="75" t="s">
        <v>227</v>
      </c>
      <c r="R78" s="75" t="s">
        <v>228</v>
      </c>
    </row>
    <row r="79" spans="1:18" ht="75">
      <c r="A79" s="75">
        <v>73</v>
      </c>
      <c r="B79" s="45"/>
      <c r="C79" s="75" t="s">
        <v>301</v>
      </c>
      <c r="D79" s="45" t="s">
        <v>302</v>
      </c>
      <c r="E79" s="45" t="s">
        <v>303</v>
      </c>
      <c r="F79" s="75" t="s">
        <v>30</v>
      </c>
      <c r="G79" s="75" t="s">
        <v>157</v>
      </c>
      <c r="H79" s="75" t="s">
        <v>35</v>
      </c>
      <c r="I79" s="75" t="s">
        <v>6</v>
      </c>
      <c r="J79" s="45" t="s">
        <v>162</v>
      </c>
      <c r="K79" s="77">
        <v>50000</v>
      </c>
      <c r="L79" s="77">
        <v>42500</v>
      </c>
      <c r="M79" s="77" t="s">
        <v>226</v>
      </c>
      <c r="N79" s="77">
        <v>50000</v>
      </c>
      <c r="O79" s="75">
        <v>20</v>
      </c>
      <c r="P79" s="75">
        <v>50000</v>
      </c>
      <c r="Q79" s="75" t="s">
        <v>227</v>
      </c>
      <c r="R79" s="75" t="s">
        <v>228</v>
      </c>
    </row>
    <row r="80" spans="1:18" ht="75">
      <c r="A80" s="75">
        <v>74</v>
      </c>
      <c r="B80" s="45"/>
      <c r="C80" s="75" t="s">
        <v>304</v>
      </c>
      <c r="D80" s="45" t="s">
        <v>305</v>
      </c>
      <c r="E80" s="45" t="s">
        <v>306</v>
      </c>
      <c r="F80" s="75" t="s">
        <v>30</v>
      </c>
      <c r="G80" s="75" t="s">
        <v>157</v>
      </c>
      <c r="H80" s="75" t="s">
        <v>35</v>
      </c>
      <c r="I80" s="75" t="s">
        <v>6</v>
      </c>
      <c r="J80" s="45" t="s">
        <v>307</v>
      </c>
      <c r="K80" s="77">
        <v>50000</v>
      </c>
      <c r="L80" s="77">
        <v>42500</v>
      </c>
      <c r="M80" s="77" t="s">
        <v>226</v>
      </c>
      <c r="N80" s="77">
        <v>50000</v>
      </c>
      <c r="O80" s="75">
        <v>20</v>
      </c>
      <c r="P80" s="75">
        <v>50000</v>
      </c>
      <c r="Q80" s="75" t="s">
        <v>227</v>
      </c>
      <c r="R80" s="75" t="s">
        <v>228</v>
      </c>
    </row>
    <row r="81" spans="1:18" ht="75">
      <c r="A81" s="75">
        <v>75</v>
      </c>
      <c r="B81" s="45"/>
      <c r="C81" s="75" t="s">
        <v>308</v>
      </c>
      <c r="D81" s="45" t="s">
        <v>275</v>
      </c>
      <c r="E81" s="45" t="s">
        <v>309</v>
      </c>
      <c r="F81" s="75" t="s">
        <v>30</v>
      </c>
      <c r="G81" s="75" t="s">
        <v>157</v>
      </c>
      <c r="H81" s="75" t="s">
        <v>50</v>
      </c>
      <c r="I81" s="75" t="s">
        <v>6</v>
      </c>
      <c r="J81" s="45" t="s">
        <v>162</v>
      </c>
      <c r="K81" s="77">
        <v>50000</v>
      </c>
      <c r="L81" s="77">
        <v>42500</v>
      </c>
      <c r="M81" s="77" t="s">
        <v>226</v>
      </c>
      <c r="N81" s="77">
        <v>50000</v>
      </c>
      <c r="O81" s="75">
        <v>20</v>
      </c>
      <c r="P81" s="75">
        <v>50000</v>
      </c>
      <c r="Q81" s="75" t="s">
        <v>227</v>
      </c>
      <c r="R81" s="75" t="s">
        <v>228</v>
      </c>
    </row>
    <row r="82" spans="1:18" ht="75">
      <c r="A82" s="75">
        <v>76</v>
      </c>
      <c r="B82" s="45"/>
      <c r="C82" s="75" t="s">
        <v>310</v>
      </c>
      <c r="D82" s="45" t="s">
        <v>311</v>
      </c>
      <c r="E82" s="45" t="s">
        <v>306</v>
      </c>
      <c r="F82" s="75" t="s">
        <v>30</v>
      </c>
      <c r="G82" s="75" t="s">
        <v>157</v>
      </c>
      <c r="H82" s="75" t="s">
        <v>35</v>
      </c>
      <c r="I82" s="75" t="s">
        <v>6</v>
      </c>
      <c r="J82" s="45" t="s">
        <v>162</v>
      </c>
      <c r="K82" s="77">
        <v>50000</v>
      </c>
      <c r="L82" s="77">
        <v>42500</v>
      </c>
      <c r="M82" s="77" t="s">
        <v>226</v>
      </c>
      <c r="N82" s="77">
        <v>50000</v>
      </c>
      <c r="O82" s="75">
        <v>20</v>
      </c>
      <c r="P82" s="75">
        <v>50000</v>
      </c>
      <c r="Q82" s="75" t="s">
        <v>227</v>
      </c>
      <c r="R82" s="75" t="s">
        <v>228</v>
      </c>
    </row>
    <row r="83" spans="1:18" ht="60">
      <c r="A83" s="75">
        <v>77</v>
      </c>
      <c r="B83" s="45"/>
      <c r="C83" s="75" t="s">
        <v>312</v>
      </c>
      <c r="D83" s="45" t="s">
        <v>308</v>
      </c>
      <c r="E83" s="45" t="s">
        <v>313</v>
      </c>
      <c r="F83" s="75" t="s">
        <v>30</v>
      </c>
      <c r="G83" s="75" t="s">
        <v>31</v>
      </c>
      <c r="H83" s="75" t="s">
        <v>50</v>
      </c>
      <c r="I83" s="75" t="s">
        <v>6</v>
      </c>
      <c r="J83" s="45" t="s">
        <v>162</v>
      </c>
      <c r="K83" s="77">
        <v>50000</v>
      </c>
      <c r="L83" s="77">
        <v>42500</v>
      </c>
      <c r="M83" s="77" t="s">
        <v>226</v>
      </c>
      <c r="N83" s="77">
        <v>50000</v>
      </c>
      <c r="O83" s="75">
        <v>20</v>
      </c>
      <c r="P83" s="75">
        <v>50000</v>
      </c>
      <c r="Q83" s="75" t="s">
        <v>227</v>
      </c>
      <c r="R83" s="75" t="s">
        <v>228</v>
      </c>
    </row>
    <row r="84" spans="1:18" ht="90">
      <c r="A84" s="75">
        <v>78</v>
      </c>
      <c r="B84" s="45"/>
      <c r="C84" s="75" t="s">
        <v>314</v>
      </c>
      <c r="D84" s="45" t="s">
        <v>315</v>
      </c>
      <c r="E84" s="45" t="s">
        <v>316</v>
      </c>
      <c r="F84" s="75" t="s">
        <v>30</v>
      </c>
      <c r="G84" s="75" t="s">
        <v>31</v>
      </c>
      <c r="H84" s="75" t="s">
        <v>35</v>
      </c>
      <c r="I84" s="75" t="s">
        <v>5</v>
      </c>
      <c r="J84" s="45" t="s">
        <v>317</v>
      </c>
      <c r="K84" s="77">
        <v>50000</v>
      </c>
      <c r="L84" s="77">
        <v>42500</v>
      </c>
      <c r="M84" s="77" t="s">
        <v>226</v>
      </c>
      <c r="N84" s="77">
        <v>50000</v>
      </c>
      <c r="O84" s="75">
        <v>20</v>
      </c>
      <c r="P84" s="75">
        <v>50000</v>
      </c>
      <c r="Q84" s="75" t="s">
        <v>227</v>
      </c>
      <c r="R84" s="75" t="s">
        <v>228</v>
      </c>
    </row>
    <row r="85" spans="1:18" ht="75">
      <c r="A85" s="75">
        <v>79</v>
      </c>
      <c r="B85" s="45"/>
      <c r="C85" s="81" t="s">
        <v>318</v>
      </c>
      <c r="D85" s="81" t="s">
        <v>319</v>
      </c>
      <c r="E85" s="45" t="s">
        <v>320</v>
      </c>
      <c r="F85" s="75" t="s">
        <v>30</v>
      </c>
      <c r="G85" s="75" t="s">
        <v>31</v>
      </c>
      <c r="H85" s="75" t="s">
        <v>35</v>
      </c>
      <c r="I85" s="75" t="s">
        <v>5</v>
      </c>
      <c r="J85" s="75" t="s">
        <v>103</v>
      </c>
      <c r="K85" s="77">
        <v>100000</v>
      </c>
      <c r="L85" s="77">
        <v>85000</v>
      </c>
      <c r="M85" s="77" t="s">
        <v>321</v>
      </c>
      <c r="N85" s="77">
        <v>100000</v>
      </c>
      <c r="O85" s="75">
        <v>20</v>
      </c>
      <c r="P85" s="75">
        <v>100000</v>
      </c>
      <c r="Q85" s="75" t="s">
        <v>321</v>
      </c>
      <c r="R85" s="75">
        <v>20</v>
      </c>
    </row>
    <row r="86" spans="1:18" ht="75">
      <c r="A86" s="75">
        <v>80</v>
      </c>
      <c r="B86" s="45"/>
      <c r="C86" s="81" t="s">
        <v>322</v>
      </c>
      <c r="D86" s="81" t="s">
        <v>323</v>
      </c>
      <c r="E86" s="45" t="s">
        <v>324</v>
      </c>
      <c r="F86" s="75" t="s">
        <v>30</v>
      </c>
      <c r="G86" s="75" t="s">
        <v>157</v>
      </c>
      <c r="H86" s="75" t="s">
        <v>35</v>
      </c>
      <c r="I86" s="75" t="s">
        <v>5</v>
      </c>
      <c r="J86" s="75" t="s">
        <v>103</v>
      </c>
      <c r="K86" s="77">
        <v>100000</v>
      </c>
      <c r="L86" s="77">
        <v>85000</v>
      </c>
      <c r="M86" s="77" t="s">
        <v>321</v>
      </c>
      <c r="N86" s="77">
        <v>100000</v>
      </c>
      <c r="O86" s="75">
        <v>20</v>
      </c>
      <c r="P86" s="75">
        <v>100000</v>
      </c>
      <c r="Q86" s="75" t="s">
        <v>321</v>
      </c>
      <c r="R86" s="75">
        <v>20</v>
      </c>
    </row>
    <row r="87" spans="1:18" ht="60">
      <c r="A87" s="75">
        <v>81</v>
      </c>
      <c r="B87" s="45"/>
      <c r="C87" s="81" t="s">
        <v>325</v>
      </c>
      <c r="D87" s="81" t="s">
        <v>326</v>
      </c>
      <c r="E87" s="45" t="s">
        <v>327</v>
      </c>
      <c r="F87" s="75" t="s">
        <v>30</v>
      </c>
      <c r="G87" s="75" t="s">
        <v>31</v>
      </c>
      <c r="H87" s="75" t="s">
        <v>35</v>
      </c>
      <c r="I87" s="75" t="s">
        <v>5</v>
      </c>
      <c r="J87" s="75" t="s">
        <v>103</v>
      </c>
      <c r="K87" s="77">
        <v>100000</v>
      </c>
      <c r="L87" s="77">
        <v>85000</v>
      </c>
      <c r="M87" s="77" t="s">
        <v>321</v>
      </c>
      <c r="N87" s="77">
        <v>100000</v>
      </c>
      <c r="O87" s="75">
        <v>20</v>
      </c>
      <c r="P87" s="75">
        <v>100000</v>
      </c>
      <c r="Q87" s="75" t="s">
        <v>321</v>
      </c>
      <c r="R87" s="75">
        <v>20</v>
      </c>
    </row>
    <row r="88" spans="1:18" ht="90">
      <c r="A88" s="75">
        <v>82</v>
      </c>
      <c r="B88" s="45"/>
      <c r="C88" s="81" t="s">
        <v>328</v>
      </c>
      <c r="D88" s="81" t="s">
        <v>329</v>
      </c>
      <c r="E88" s="45" t="s">
        <v>330</v>
      </c>
      <c r="F88" s="75" t="s">
        <v>30</v>
      </c>
      <c r="G88" s="75" t="s">
        <v>31</v>
      </c>
      <c r="H88" s="75" t="s">
        <v>35</v>
      </c>
      <c r="I88" s="75" t="s">
        <v>5</v>
      </c>
      <c r="J88" s="75" t="s">
        <v>103</v>
      </c>
      <c r="K88" s="77">
        <v>100000</v>
      </c>
      <c r="L88" s="77">
        <v>85000</v>
      </c>
      <c r="M88" s="77" t="s">
        <v>321</v>
      </c>
      <c r="N88" s="77">
        <v>100000</v>
      </c>
      <c r="O88" s="75">
        <v>20</v>
      </c>
      <c r="P88" s="75">
        <v>100000</v>
      </c>
      <c r="Q88" s="75" t="s">
        <v>321</v>
      </c>
      <c r="R88" s="75">
        <v>20</v>
      </c>
    </row>
    <row r="89" spans="1:18" ht="75">
      <c r="A89" s="75">
        <v>83</v>
      </c>
      <c r="B89" s="45"/>
      <c r="C89" s="81" t="s">
        <v>331</v>
      </c>
      <c r="D89" s="81" t="s">
        <v>332</v>
      </c>
      <c r="E89" s="45" t="s">
        <v>333</v>
      </c>
      <c r="F89" s="75" t="s">
        <v>30</v>
      </c>
      <c r="G89" s="75" t="s">
        <v>157</v>
      </c>
      <c r="H89" s="75" t="s">
        <v>35</v>
      </c>
      <c r="I89" s="75" t="s">
        <v>5</v>
      </c>
      <c r="J89" s="75" t="s">
        <v>103</v>
      </c>
      <c r="K89" s="77">
        <v>100000</v>
      </c>
      <c r="L89" s="77">
        <v>85000</v>
      </c>
      <c r="M89" s="77" t="s">
        <v>321</v>
      </c>
      <c r="N89" s="77">
        <v>100000</v>
      </c>
      <c r="O89" s="75">
        <v>20</v>
      </c>
      <c r="P89" s="75">
        <v>100000</v>
      </c>
      <c r="Q89" s="75" t="s">
        <v>321</v>
      </c>
      <c r="R89" s="75">
        <v>20</v>
      </c>
    </row>
    <row r="90" spans="1:18" ht="75">
      <c r="A90" s="75">
        <v>84</v>
      </c>
      <c r="B90" s="45"/>
      <c r="C90" s="81" t="s">
        <v>224</v>
      </c>
      <c r="D90" s="81" t="s">
        <v>319</v>
      </c>
      <c r="E90" s="45" t="s">
        <v>320</v>
      </c>
      <c r="F90" s="75" t="s">
        <v>30</v>
      </c>
      <c r="G90" s="75" t="s">
        <v>31</v>
      </c>
      <c r="H90" s="75" t="s">
        <v>35</v>
      </c>
      <c r="I90" s="75" t="s">
        <v>5</v>
      </c>
      <c r="J90" s="75" t="s">
        <v>103</v>
      </c>
      <c r="K90" s="77">
        <v>100000</v>
      </c>
      <c r="L90" s="77">
        <v>85000</v>
      </c>
      <c r="M90" s="77" t="s">
        <v>321</v>
      </c>
      <c r="N90" s="77">
        <v>100000</v>
      </c>
      <c r="O90" s="75">
        <v>20</v>
      </c>
      <c r="P90" s="75">
        <v>100000</v>
      </c>
      <c r="Q90" s="75" t="s">
        <v>321</v>
      </c>
      <c r="R90" s="75">
        <v>20</v>
      </c>
    </row>
    <row r="91" spans="1:18" ht="75">
      <c r="A91" s="75">
        <v>85</v>
      </c>
      <c r="B91" s="45"/>
      <c r="C91" s="81" t="s">
        <v>334</v>
      </c>
      <c r="D91" s="81" t="s">
        <v>335</v>
      </c>
      <c r="E91" s="45" t="s">
        <v>336</v>
      </c>
      <c r="F91" s="75" t="s">
        <v>30</v>
      </c>
      <c r="G91" s="75" t="s">
        <v>157</v>
      </c>
      <c r="H91" s="75" t="s">
        <v>35</v>
      </c>
      <c r="I91" s="75" t="s">
        <v>5</v>
      </c>
      <c r="J91" s="75" t="s">
        <v>103</v>
      </c>
      <c r="K91" s="77">
        <v>100000</v>
      </c>
      <c r="L91" s="77">
        <v>85000</v>
      </c>
      <c r="M91" s="77" t="s">
        <v>321</v>
      </c>
      <c r="N91" s="77">
        <v>100000</v>
      </c>
      <c r="O91" s="75">
        <v>20</v>
      </c>
      <c r="P91" s="75">
        <v>100000</v>
      </c>
      <c r="Q91" s="75" t="s">
        <v>321</v>
      </c>
      <c r="R91" s="75">
        <v>20</v>
      </c>
    </row>
    <row r="92" spans="1:18" ht="75">
      <c r="A92" s="75">
        <v>86</v>
      </c>
      <c r="B92" s="45"/>
      <c r="C92" s="81" t="s">
        <v>337</v>
      </c>
      <c r="D92" s="81" t="s">
        <v>338</v>
      </c>
      <c r="E92" s="45" t="s">
        <v>320</v>
      </c>
      <c r="F92" s="75" t="s">
        <v>30</v>
      </c>
      <c r="G92" s="75" t="s">
        <v>31</v>
      </c>
      <c r="H92" s="75" t="s">
        <v>35</v>
      </c>
      <c r="I92" s="75" t="s">
        <v>5</v>
      </c>
      <c r="J92" s="75" t="s">
        <v>103</v>
      </c>
      <c r="K92" s="77">
        <v>100000</v>
      </c>
      <c r="L92" s="77">
        <v>85000</v>
      </c>
      <c r="M92" s="77" t="s">
        <v>321</v>
      </c>
      <c r="N92" s="77">
        <v>100000</v>
      </c>
      <c r="O92" s="75">
        <v>20</v>
      </c>
      <c r="P92" s="75">
        <v>100000</v>
      </c>
      <c r="Q92" s="75" t="s">
        <v>321</v>
      </c>
      <c r="R92" s="75">
        <v>20</v>
      </c>
    </row>
    <row r="93" spans="1:18" ht="75">
      <c r="A93" s="75">
        <v>87</v>
      </c>
      <c r="B93" s="45"/>
      <c r="C93" s="81" t="s">
        <v>272</v>
      </c>
      <c r="D93" s="81" t="s">
        <v>319</v>
      </c>
      <c r="E93" s="45" t="s">
        <v>320</v>
      </c>
      <c r="F93" s="75" t="s">
        <v>30</v>
      </c>
      <c r="G93" s="75" t="s">
        <v>31</v>
      </c>
      <c r="H93" s="75" t="s">
        <v>35</v>
      </c>
      <c r="I93" s="75" t="s">
        <v>5</v>
      </c>
      <c r="J93" s="75" t="s">
        <v>103</v>
      </c>
      <c r="K93" s="77">
        <v>100000</v>
      </c>
      <c r="L93" s="77">
        <v>85000</v>
      </c>
      <c r="M93" s="77" t="s">
        <v>321</v>
      </c>
      <c r="N93" s="77">
        <v>100000</v>
      </c>
      <c r="O93" s="75">
        <v>20</v>
      </c>
      <c r="P93" s="75">
        <v>100000</v>
      </c>
      <c r="Q93" s="75" t="s">
        <v>321</v>
      </c>
      <c r="R93" s="75">
        <v>20</v>
      </c>
    </row>
    <row r="94" spans="1:18" ht="60">
      <c r="A94" s="75">
        <v>88</v>
      </c>
      <c r="B94" s="45"/>
      <c r="C94" s="81" t="s">
        <v>339</v>
      </c>
      <c r="D94" s="81" t="s">
        <v>340</v>
      </c>
      <c r="E94" s="45" t="s">
        <v>327</v>
      </c>
      <c r="F94" s="75" t="s">
        <v>30</v>
      </c>
      <c r="G94" s="75" t="s">
        <v>31</v>
      </c>
      <c r="H94" s="75" t="s">
        <v>35</v>
      </c>
      <c r="I94" s="75" t="s">
        <v>5</v>
      </c>
      <c r="J94" s="75" t="s">
        <v>103</v>
      </c>
      <c r="K94" s="77">
        <v>100000</v>
      </c>
      <c r="L94" s="77">
        <v>85000</v>
      </c>
      <c r="M94" s="77" t="s">
        <v>321</v>
      </c>
      <c r="N94" s="77">
        <v>100000</v>
      </c>
      <c r="O94" s="75">
        <v>20</v>
      </c>
      <c r="P94" s="75">
        <v>100000</v>
      </c>
      <c r="Q94" s="75" t="s">
        <v>321</v>
      </c>
      <c r="R94" s="75">
        <v>20</v>
      </c>
    </row>
    <row r="95" spans="1:18" ht="60">
      <c r="A95" s="75">
        <v>89</v>
      </c>
      <c r="B95" s="45"/>
      <c r="C95" s="81" t="s">
        <v>341</v>
      </c>
      <c r="D95" s="81" t="s">
        <v>342</v>
      </c>
      <c r="E95" s="45" t="s">
        <v>343</v>
      </c>
      <c r="F95" s="75" t="s">
        <v>30</v>
      </c>
      <c r="G95" s="75" t="s">
        <v>31</v>
      </c>
      <c r="H95" s="75" t="s">
        <v>35</v>
      </c>
      <c r="I95" s="75" t="s">
        <v>5</v>
      </c>
      <c r="J95" s="75" t="s">
        <v>103</v>
      </c>
      <c r="K95" s="77">
        <v>100000</v>
      </c>
      <c r="L95" s="77">
        <v>85000</v>
      </c>
      <c r="M95" s="77" t="s">
        <v>321</v>
      </c>
      <c r="N95" s="77">
        <v>100000</v>
      </c>
      <c r="O95" s="75">
        <v>20</v>
      </c>
      <c r="P95" s="75">
        <v>100000</v>
      </c>
      <c r="Q95" s="75" t="s">
        <v>321</v>
      </c>
      <c r="R95" s="75">
        <v>20</v>
      </c>
    </row>
    <row r="96" spans="1:18" ht="75">
      <c r="A96" s="75">
        <v>90</v>
      </c>
      <c r="B96" s="45"/>
      <c r="C96" s="81" t="s">
        <v>344</v>
      </c>
      <c r="D96" s="81" t="s">
        <v>319</v>
      </c>
      <c r="E96" s="45" t="s">
        <v>320</v>
      </c>
      <c r="F96" s="75" t="s">
        <v>30</v>
      </c>
      <c r="G96" s="75" t="s">
        <v>31</v>
      </c>
      <c r="H96" s="75" t="s">
        <v>35</v>
      </c>
      <c r="I96" s="75" t="s">
        <v>5</v>
      </c>
      <c r="J96" s="75" t="s">
        <v>103</v>
      </c>
      <c r="K96" s="77">
        <v>100000</v>
      </c>
      <c r="L96" s="77">
        <v>85000</v>
      </c>
      <c r="M96" s="77" t="s">
        <v>321</v>
      </c>
      <c r="N96" s="77">
        <v>100000</v>
      </c>
      <c r="O96" s="75">
        <v>20</v>
      </c>
      <c r="P96" s="75">
        <v>100000</v>
      </c>
      <c r="Q96" s="75" t="s">
        <v>321</v>
      </c>
      <c r="R96" s="75">
        <v>20</v>
      </c>
    </row>
    <row r="97" spans="1:18" ht="75">
      <c r="A97" s="75">
        <v>91</v>
      </c>
      <c r="B97" s="45"/>
      <c r="C97" s="81" t="s">
        <v>345</v>
      </c>
      <c r="D97" s="81" t="s">
        <v>346</v>
      </c>
      <c r="E97" s="45" t="s">
        <v>347</v>
      </c>
      <c r="F97" s="75" t="s">
        <v>30</v>
      </c>
      <c r="G97" s="75" t="s">
        <v>31</v>
      </c>
      <c r="H97" s="75" t="s">
        <v>35</v>
      </c>
      <c r="I97" s="75" t="s">
        <v>5</v>
      </c>
      <c r="J97" s="75" t="s">
        <v>103</v>
      </c>
      <c r="K97" s="77">
        <v>100000</v>
      </c>
      <c r="L97" s="77">
        <v>85000</v>
      </c>
      <c r="M97" s="77" t="s">
        <v>321</v>
      </c>
      <c r="N97" s="77">
        <v>100000</v>
      </c>
      <c r="O97" s="75">
        <v>20</v>
      </c>
      <c r="P97" s="75">
        <v>100000</v>
      </c>
      <c r="Q97" s="75" t="s">
        <v>321</v>
      </c>
      <c r="R97" s="75">
        <v>20</v>
      </c>
    </row>
    <row r="98" spans="1:18" ht="75">
      <c r="A98" s="75">
        <v>92</v>
      </c>
      <c r="B98" s="45"/>
      <c r="C98" s="81" t="s">
        <v>348</v>
      </c>
      <c r="D98" s="81" t="s">
        <v>349</v>
      </c>
      <c r="E98" s="45" t="s">
        <v>350</v>
      </c>
      <c r="F98" s="75" t="s">
        <v>30</v>
      </c>
      <c r="G98" s="75" t="s">
        <v>31</v>
      </c>
      <c r="H98" s="75" t="s">
        <v>35</v>
      </c>
      <c r="I98" s="75" t="s">
        <v>5</v>
      </c>
      <c r="J98" s="75" t="s">
        <v>103</v>
      </c>
      <c r="K98" s="77">
        <v>100000</v>
      </c>
      <c r="L98" s="77">
        <v>85000</v>
      </c>
      <c r="M98" s="77" t="s">
        <v>321</v>
      </c>
      <c r="N98" s="77">
        <v>100000</v>
      </c>
      <c r="O98" s="75">
        <v>20</v>
      </c>
      <c r="P98" s="75">
        <v>100000</v>
      </c>
      <c r="Q98" s="75" t="s">
        <v>321</v>
      </c>
      <c r="R98" s="75">
        <v>20</v>
      </c>
    </row>
    <row r="99" spans="1:18" ht="60">
      <c r="A99" s="75">
        <v>93</v>
      </c>
      <c r="B99" s="45"/>
      <c r="C99" s="81" t="s">
        <v>351</v>
      </c>
      <c r="D99" s="81" t="s">
        <v>352</v>
      </c>
      <c r="E99" s="45" t="s">
        <v>327</v>
      </c>
      <c r="F99" s="75" t="s">
        <v>30</v>
      </c>
      <c r="G99" s="75" t="s">
        <v>31</v>
      </c>
      <c r="H99" s="75" t="s">
        <v>35</v>
      </c>
      <c r="I99" s="75" t="s">
        <v>5</v>
      </c>
      <c r="J99" s="75" t="s">
        <v>103</v>
      </c>
      <c r="K99" s="77">
        <v>100000</v>
      </c>
      <c r="L99" s="77">
        <v>85000</v>
      </c>
      <c r="M99" s="77" t="s">
        <v>321</v>
      </c>
      <c r="N99" s="77">
        <v>100000</v>
      </c>
      <c r="O99" s="75">
        <v>20</v>
      </c>
      <c r="P99" s="75">
        <v>100000</v>
      </c>
      <c r="Q99" s="75" t="s">
        <v>321</v>
      </c>
      <c r="R99" s="75">
        <v>20</v>
      </c>
    </row>
    <row r="100" spans="1:18" ht="75">
      <c r="A100" s="75">
        <v>94</v>
      </c>
      <c r="B100" s="45"/>
      <c r="C100" s="81" t="s">
        <v>353</v>
      </c>
      <c r="D100" s="81" t="s">
        <v>354</v>
      </c>
      <c r="E100" s="45" t="s">
        <v>355</v>
      </c>
      <c r="F100" s="75" t="s">
        <v>30</v>
      </c>
      <c r="G100" s="75" t="s">
        <v>31</v>
      </c>
      <c r="H100" s="75" t="s">
        <v>35</v>
      </c>
      <c r="I100" s="75" t="s">
        <v>5</v>
      </c>
      <c r="J100" s="75" t="s">
        <v>103</v>
      </c>
      <c r="K100" s="77">
        <v>100000</v>
      </c>
      <c r="L100" s="77">
        <v>85000</v>
      </c>
      <c r="M100" s="77" t="s">
        <v>321</v>
      </c>
      <c r="N100" s="77">
        <v>100000</v>
      </c>
      <c r="O100" s="75">
        <v>20</v>
      </c>
      <c r="P100" s="75">
        <v>100000</v>
      </c>
      <c r="Q100" s="75" t="s">
        <v>321</v>
      </c>
      <c r="R100" s="75">
        <v>20</v>
      </c>
    </row>
    <row r="101" spans="1:18" ht="90">
      <c r="A101" s="75">
        <v>95</v>
      </c>
      <c r="B101" s="45"/>
      <c r="C101" s="81" t="s">
        <v>288</v>
      </c>
      <c r="D101" s="81" t="s">
        <v>356</v>
      </c>
      <c r="E101" s="45" t="s">
        <v>357</v>
      </c>
      <c r="F101" s="75" t="s">
        <v>30</v>
      </c>
      <c r="G101" s="75" t="s">
        <v>31</v>
      </c>
      <c r="H101" s="75" t="s">
        <v>35</v>
      </c>
      <c r="I101" s="75" t="s">
        <v>5</v>
      </c>
      <c r="J101" s="75" t="s">
        <v>103</v>
      </c>
      <c r="K101" s="77">
        <v>100000</v>
      </c>
      <c r="L101" s="77">
        <v>85000</v>
      </c>
      <c r="M101" s="77" t="s">
        <v>321</v>
      </c>
      <c r="N101" s="77">
        <v>100000</v>
      </c>
      <c r="O101" s="75">
        <v>20</v>
      </c>
      <c r="P101" s="75">
        <v>100000</v>
      </c>
      <c r="Q101" s="75" t="s">
        <v>321</v>
      </c>
      <c r="R101" s="75">
        <v>20</v>
      </c>
    </row>
    <row r="102" spans="1:18" ht="90">
      <c r="A102" s="75">
        <v>96</v>
      </c>
      <c r="B102" s="45"/>
      <c r="C102" s="81" t="s">
        <v>358</v>
      </c>
      <c r="D102" s="81" t="s">
        <v>356</v>
      </c>
      <c r="E102" s="45" t="s">
        <v>357</v>
      </c>
      <c r="F102" s="75" t="s">
        <v>30</v>
      </c>
      <c r="G102" s="75" t="s">
        <v>31</v>
      </c>
      <c r="H102" s="75" t="s">
        <v>35</v>
      </c>
      <c r="I102" s="75" t="s">
        <v>5</v>
      </c>
      <c r="J102" s="75" t="s">
        <v>103</v>
      </c>
      <c r="K102" s="77">
        <v>100000</v>
      </c>
      <c r="L102" s="77">
        <v>85000</v>
      </c>
      <c r="M102" s="77" t="s">
        <v>321</v>
      </c>
      <c r="N102" s="77">
        <v>100000</v>
      </c>
      <c r="O102" s="75">
        <v>20</v>
      </c>
      <c r="P102" s="75">
        <v>100000</v>
      </c>
      <c r="Q102" s="75" t="s">
        <v>321</v>
      </c>
      <c r="R102" s="75">
        <v>20</v>
      </c>
    </row>
    <row r="103" spans="1:18" ht="75">
      <c r="A103" s="75">
        <v>97</v>
      </c>
      <c r="B103" s="45"/>
      <c r="C103" s="81" t="s">
        <v>359</v>
      </c>
      <c r="D103" s="81" t="s">
        <v>262</v>
      </c>
      <c r="E103" s="45" t="s">
        <v>360</v>
      </c>
      <c r="F103" s="75" t="s">
        <v>30</v>
      </c>
      <c r="G103" s="75" t="s">
        <v>31</v>
      </c>
      <c r="H103" s="75" t="s">
        <v>35</v>
      </c>
      <c r="I103" s="75" t="s">
        <v>5</v>
      </c>
      <c r="J103" s="75" t="s">
        <v>361</v>
      </c>
      <c r="K103" s="77">
        <v>100000</v>
      </c>
      <c r="L103" s="77">
        <v>85000</v>
      </c>
      <c r="M103" s="77" t="s">
        <v>321</v>
      </c>
      <c r="N103" s="77">
        <v>100000</v>
      </c>
      <c r="O103" s="75">
        <v>20</v>
      </c>
      <c r="P103" s="75">
        <v>100000</v>
      </c>
      <c r="Q103" s="75" t="s">
        <v>321</v>
      </c>
      <c r="R103" s="75">
        <v>20</v>
      </c>
    </row>
    <row r="104" spans="1:18" ht="90">
      <c r="A104" s="75">
        <v>98</v>
      </c>
      <c r="B104" s="45"/>
      <c r="C104" s="81" t="s">
        <v>362</v>
      </c>
      <c r="D104" s="81" t="s">
        <v>363</v>
      </c>
      <c r="E104" s="45" t="s">
        <v>364</v>
      </c>
      <c r="F104" s="75" t="s">
        <v>30</v>
      </c>
      <c r="G104" s="75" t="s">
        <v>31</v>
      </c>
      <c r="H104" s="75" t="s">
        <v>35</v>
      </c>
      <c r="I104" s="75" t="s">
        <v>5</v>
      </c>
      <c r="J104" s="75" t="s">
        <v>103</v>
      </c>
      <c r="K104" s="77">
        <v>100000</v>
      </c>
      <c r="L104" s="77">
        <v>85000</v>
      </c>
      <c r="M104" s="77" t="s">
        <v>321</v>
      </c>
      <c r="N104" s="77">
        <v>100000</v>
      </c>
      <c r="O104" s="75">
        <v>20</v>
      </c>
      <c r="P104" s="75">
        <v>100000</v>
      </c>
      <c r="Q104" s="75" t="s">
        <v>321</v>
      </c>
      <c r="R104" s="75">
        <v>20</v>
      </c>
    </row>
    <row r="105" spans="1:18" ht="90">
      <c r="A105" s="75">
        <v>99</v>
      </c>
      <c r="B105" s="45"/>
      <c r="C105" s="81" t="s">
        <v>365</v>
      </c>
      <c r="D105" s="81" t="s">
        <v>366</v>
      </c>
      <c r="E105" s="45" t="s">
        <v>367</v>
      </c>
      <c r="F105" s="75" t="s">
        <v>30</v>
      </c>
      <c r="G105" s="75" t="s">
        <v>31</v>
      </c>
      <c r="H105" s="75" t="s">
        <v>35</v>
      </c>
      <c r="I105" s="75" t="s">
        <v>5</v>
      </c>
      <c r="J105" s="75" t="s">
        <v>103</v>
      </c>
      <c r="K105" s="77">
        <v>100000</v>
      </c>
      <c r="L105" s="77">
        <v>85000</v>
      </c>
      <c r="M105" s="77" t="s">
        <v>321</v>
      </c>
      <c r="N105" s="77">
        <v>100000</v>
      </c>
      <c r="O105" s="75">
        <v>20</v>
      </c>
      <c r="P105" s="75">
        <v>100000</v>
      </c>
      <c r="Q105" s="75" t="s">
        <v>321</v>
      </c>
      <c r="R105" s="75">
        <v>20</v>
      </c>
    </row>
    <row r="106" spans="1:18" ht="45">
      <c r="A106" s="75">
        <v>100</v>
      </c>
      <c r="B106" s="45"/>
      <c r="C106" s="81" t="s">
        <v>294</v>
      </c>
      <c r="D106" s="81" t="s">
        <v>368</v>
      </c>
      <c r="E106" s="45" t="s">
        <v>369</v>
      </c>
      <c r="F106" s="75" t="s">
        <v>30</v>
      </c>
      <c r="G106" s="75" t="s">
        <v>31</v>
      </c>
      <c r="H106" s="75" t="s">
        <v>35</v>
      </c>
      <c r="I106" s="75" t="s">
        <v>5</v>
      </c>
      <c r="J106" s="75" t="s">
        <v>370</v>
      </c>
      <c r="K106" s="77">
        <v>100000</v>
      </c>
      <c r="L106" s="77">
        <v>85000</v>
      </c>
      <c r="M106" s="77" t="s">
        <v>321</v>
      </c>
      <c r="N106" s="77">
        <v>100000</v>
      </c>
      <c r="O106" s="75">
        <v>20</v>
      </c>
      <c r="P106" s="75">
        <v>100000</v>
      </c>
      <c r="Q106" s="75" t="s">
        <v>321</v>
      </c>
      <c r="R106" s="75">
        <v>20</v>
      </c>
    </row>
    <row r="107" spans="1:18" ht="90">
      <c r="A107" s="75">
        <v>101</v>
      </c>
      <c r="B107" s="45"/>
      <c r="C107" s="81" t="s">
        <v>371</v>
      </c>
      <c r="D107" s="81" t="s">
        <v>372</v>
      </c>
      <c r="E107" s="45" t="s">
        <v>367</v>
      </c>
      <c r="F107" s="75" t="s">
        <v>30</v>
      </c>
      <c r="G107" s="75" t="s">
        <v>31</v>
      </c>
      <c r="H107" s="75" t="s">
        <v>35</v>
      </c>
      <c r="I107" s="75" t="s">
        <v>5</v>
      </c>
      <c r="J107" s="75" t="s">
        <v>373</v>
      </c>
      <c r="K107" s="77">
        <v>100000</v>
      </c>
      <c r="L107" s="77">
        <v>85000</v>
      </c>
      <c r="M107" s="77" t="s">
        <v>321</v>
      </c>
      <c r="N107" s="77">
        <v>100000</v>
      </c>
      <c r="O107" s="75">
        <v>20</v>
      </c>
      <c r="P107" s="75">
        <v>100000</v>
      </c>
      <c r="Q107" s="75" t="s">
        <v>321</v>
      </c>
      <c r="R107" s="75">
        <v>20</v>
      </c>
    </row>
    <row r="108" spans="1:18" ht="90">
      <c r="A108" s="75">
        <v>102</v>
      </c>
      <c r="B108" s="45"/>
      <c r="C108" s="81" t="s">
        <v>374</v>
      </c>
      <c r="D108" s="81" t="s">
        <v>375</v>
      </c>
      <c r="E108" s="45" t="s">
        <v>367</v>
      </c>
      <c r="F108" s="75" t="s">
        <v>30</v>
      </c>
      <c r="G108" s="75" t="s">
        <v>31</v>
      </c>
      <c r="H108" s="75" t="s">
        <v>35</v>
      </c>
      <c r="I108" s="75" t="s">
        <v>5</v>
      </c>
      <c r="J108" s="75" t="s">
        <v>103</v>
      </c>
      <c r="K108" s="77">
        <v>100000</v>
      </c>
      <c r="L108" s="77">
        <v>85000</v>
      </c>
      <c r="M108" s="77" t="s">
        <v>321</v>
      </c>
      <c r="N108" s="77">
        <v>100000</v>
      </c>
      <c r="O108" s="75">
        <v>20</v>
      </c>
      <c r="P108" s="75">
        <v>100000</v>
      </c>
      <c r="Q108" s="75" t="s">
        <v>321</v>
      </c>
      <c r="R108" s="75">
        <v>20</v>
      </c>
    </row>
    <row r="109" spans="1:18" ht="75">
      <c r="A109" s="75">
        <v>103</v>
      </c>
      <c r="B109" s="45"/>
      <c r="C109" s="81" t="s">
        <v>376</v>
      </c>
      <c r="D109" s="81" t="s">
        <v>377</v>
      </c>
      <c r="E109" s="45" t="s">
        <v>378</v>
      </c>
      <c r="F109" s="75" t="s">
        <v>30</v>
      </c>
      <c r="G109" s="75" t="s">
        <v>31</v>
      </c>
      <c r="H109" s="75" t="s">
        <v>35</v>
      </c>
      <c r="I109" s="75" t="s">
        <v>5</v>
      </c>
      <c r="J109" s="75" t="s">
        <v>103</v>
      </c>
      <c r="K109" s="77">
        <v>100000</v>
      </c>
      <c r="L109" s="77">
        <v>85000</v>
      </c>
      <c r="M109" s="77" t="s">
        <v>321</v>
      </c>
      <c r="N109" s="77">
        <v>100000</v>
      </c>
      <c r="O109" s="75">
        <v>20</v>
      </c>
      <c r="P109" s="75">
        <v>100000</v>
      </c>
      <c r="Q109" s="75" t="s">
        <v>321</v>
      </c>
      <c r="R109" s="75">
        <v>20</v>
      </c>
    </row>
    <row r="110" spans="1:18" ht="120">
      <c r="A110" s="75">
        <v>104</v>
      </c>
      <c r="B110" s="45"/>
      <c r="C110" s="81" t="s">
        <v>379</v>
      </c>
      <c r="D110" s="81" t="s">
        <v>380</v>
      </c>
      <c r="E110" s="45" t="s">
        <v>381</v>
      </c>
      <c r="F110" s="75" t="s">
        <v>30</v>
      </c>
      <c r="G110" s="75" t="s">
        <v>31</v>
      </c>
      <c r="H110" s="75" t="s">
        <v>35</v>
      </c>
      <c r="I110" s="75" t="s">
        <v>5</v>
      </c>
      <c r="J110" s="75" t="s">
        <v>103</v>
      </c>
      <c r="K110" s="77">
        <v>100000</v>
      </c>
      <c r="L110" s="77">
        <v>85000</v>
      </c>
      <c r="M110" s="77" t="s">
        <v>321</v>
      </c>
      <c r="N110" s="77">
        <v>100000</v>
      </c>
      <c r="O110" s="75">
        <v>20</v>
      </c>
      <c r="P110" s="75">
        <v>100000</v>
      </c>
      <c r="Q110" s="75" t="s">
        <v>321</v>
      </c>
      <c r="R110" s="75">
        <v>20</v>
      </c>
    </row>
    <row r="111" spans="1:18" ht="75">
      <c r="A111" s="75">
        <v>105</v>
      </c>
      <c r="B111" s="45"/>
      <c r="C111" s="81" t="s">
        <v>382</v>
      </c>
      <c r="D111" s="81" t="s">
        <v>383</v>
      </c>
      <c r="E111" s="45" t="s">
        <v>384</v>
      </c>
      <c r="F111" s="75" t="s">
        <v>30</v>
      </c>
      <c r="G111" s="75" t="s">
        <v>31</v>
      </c>
      <c r="H111" s="75" t="s">
        <v>35</v>
      </c>
      <c r="I111" s="75" t="s">
        <v>5</v>
      </c>
      <c r="J111" s="75" t="s">
        <v>103</v>
      </c>
      <c r="K111" s="77">
        <v>100000</v>
      </c>
      <c r="L111" s="77">
        <v>85000</v>
      </c>
      <c r="M111" s="77" t="s">
        <v>321</v>
      </c>
      <c r="N111" s="77">
        <v>100000</v>
      </c>
      <c r="O111" s="75">
        <v>20</v>
      </c>
      <c r="P111" s="75">
        <v>100000</v>
      </c>
      <c r="Q111" s="75" t="s">
        <v>321</v>
      </c>
      <c r="R111" s="75">
        <v>20</v>
      </c>
    </row>
    <row r="112" spans="1:18" ht="45">
      <c r="A112" s="75">
        <v>106</v>
      </c>
      <c r="B112" s="45"/>
      <c r="C112" s="81" t="s">
        <v>385</v>
      </c>
      <c r="D112" s="81" t="s">
        <v>293</v>
      </c>
      <c r="E112" s="45" t="s">
        <v>369</v>
      </c>
      <c r="F112" s="75" t="s">
        <v>30</v>
      </c>
      <c r="G112" s="75" t="s">
        <v>31</v>
      </c>
      <c r="H112" s="75" t="s">
        <v>35</v>
      </c>
      <c r="I112" s="75" t="s">
        <v>5</v>
      </c>
      <c r="J112" s="75" t="s">
        <v>386</v>
      </c>
      <c r="K112" s="77">
        <v>100000</v>
      </c>
      <c r="L112" s="77">
        <v>85000</v>
      </c>
      <c r="M112" s="77" t="s">
        <v>321</v>
      </c>
      <c r="N112" s="77">
        <v>100000</v>
      </c>
      <c r="O112" s="75">
        <v>20</v>
      </c>
      <c r="P112" s="75">
        <v>100000</v>
      </c>
      <c r="Q112" s="75" t="s">
        <v>321</v>
      </c>
      <c r="R112" s="75">
        <v>20</v>
      </c>
    </row>
    <row r="113" spans="1:18" ht="90">
      <c r="A113" s="75">
        <v>107</v>
      </c>
      <c r="B113" s="45"/>
      <c r="C113" s="81" t="s">
        <v>387</v>
      </c>
      <c r="D113" s="81" t="s">
        <v>388</v>
      </c>
      <c r="E113" s="45" t="s">
        <v>389</v>
      </c>
      <c r="F113" s="75" t="s">
        <v>30</v>
      </c>
      <c r="G113" s="75" t="s">
        <v>31</v>
      </c>
      <c r="H113" s="75" t="s">
        <v>35</v>
      </c>
      <c r="I113" s="75" t="s">
        <v>5</v>
      </c>
      <c r="J113" s="75" t="s">
        <v>390</v>
      </c>
      <c r="K113" s="77">
        <v>50000</v>
      </c>
      <c r="L113" s="77">
        <v>42500</v>
      </c>
      <c r="M113" s="77" t="s">
        <v>321</v>
      </c>
      <c r="N113" s="77">
        <v>50000</v>
      </c>
      <c r="O113" s="75">
        <v>20</v>
      </c>
      <c r="P113" s="75">
        <v>50000</v>
      </c>
      <c r="Q113" s="75" t="s">
        <v>321</v>
      </c>
      <c r="R113" s="75">
        <v>20</v>
      </c>
    </row>
    <row r="114" spans="1:18" ht="60">
      <c r="A114" s="75">
        <v>108</v>
      </c>
      <c r="B114" s="45"/>
      <c r="C114" s="81" t="s">
        <v>391</v>
      </c>
      <c r="D114" s="81" t="s">
        <v>392</v>
      </c>
      <c r="E114" s="45" t="s">
        <v>393</v>
      </c>
      <c r="F114" s="75" t="s">
        <v>30</v>
      </c>
      <c r="G114" s="75" t="s">
        <v>31</v>
      </c>
      <c r="H114" s="75" t="s">
        <v>35</v>
      </c>
      <c r="I114" s="75" t="s">
        <v>5</v>
      </c>
      <c r="J114" s="75" t="s">
        <v>390</v>
      </c>
      <c r="K114" s="77">
        <v>50000</v>
      </c>
      <c r="L114" s="77">
        <v>42500</v>
      </c>
      <c r="M114" s="77" t="s">
        <v>321</v>
      </c>
      <c r="N114" s="77">
        <v>50000</v>
      </c>
      <c r="O114" s="75">
        <v>20</v>
      </c>
      <c r="P114" s="75">
        <v>50000</v>
      </c>
      <c r="Q114" s="75" t="s">
        <v>321</v>
      </c>
      <c r="R114" s="75">
        <v>20</v>
      </c>
    </row>
    <row r="115" spans="1:18" ht="90">
      <c r="A115" s="75">
        <v>109</v>
      </c>
      <c r="B115" s="45"/>
      <c r="C115" s="81" t="s">
        <v>394</v>
      </c>
      <c r="D115" s="81" t="s">
        <v>395</v>
      </c>
      <c r="E115" s="45" t="s">
        <v>396</v>
      </c>
      <c r="F115" s="75" t="s">
        <v>30</v>
      </c>
      <c r="G115" s="75" t="s">
        <v>31</v>
      </c>
      <c r="H115" s="75" t="s">
        <v>35</v>
      </c>
      <c r="I115" s="75" t="s">
        <v>5</v>
      </c>
      <c r="J115" s="75" t="s">
        <v>103</v>
      </c>
      <c r="K115" s="77">
        <v>50000</v>
      </c>
      <c r="L115" s="77">
        <v>42500</v>
      </c>
      <c r="M115" s="77" t="s">
        <v>321</v>
      </c>
      <c r="N115" s="77">
        <v>50000</v>
      </c>
      <c r="O115" s="75">
        <v>20</v>
      </c>
      <c r="P115" s="75">
        <v>50000</v>
      </c>
      <c r="Q115" s="75" t="s">
        <v>321</v>
      </c>
      <c r="R115" s="75">
        <v>20</v>
      </c>
    </row>
    <row r="116" spans="1:18" ht="75">
      <c r="A116" s="75">
        <v>110</v>
      </c>
      <c r="B116" s="45"/>
      <c r="C116" s="81" t="s">
        <v>397</v>
      </c>
      <c r="D116" s="81" t="s">
        <v>340</v>
      </c>
      <c r="E116" s="45" t="s">
        <v>398</v>
      </c>
      <c r="F116" s="75" t="s">
        <v>30</v>
      </c>
      <c r="G116" s="75" t="s">
        <v>31</v>
      </c>
      <c r="H116" s="75" t="s">
        <v>35</v>
      </c>
      <c r="I116" s="75" t="s">
        <v>5</v>
      </c>
      <c r="J116" s="75" t="s">
        <v>103</v>
      </c>
      <c r="K116" s="77">
        <v>50000</v>
      </c>
      <c r="L116" s="77">
        <v>42500</v>
      </c>
      <c r="M116" s="77" t="s">
        <v>321</v>
      </c>
      <c r="N116" s="77">
        <v>50000</v>
      </c>
      <c r="O116" s="75">
        <v>20</v>
      </c>
      <c r="P116" s="75">
        <v>50000</v>
      </c>
      <c r="Q116" s="75" t="s">
        <v>321</v>
      </c>
      <c r="R116" s="75">
        <v>20</v>
      </c>
    </row>
    <row r="117" spans="1:18" ht="75">
      <c r="A117" s="75">
        <v>111</v>
      </c>
      <c r="B117" s="45"/>
      <c r="C117" s="81" t="s">
        <v>399</v>
      </c>
      <c r="D117" s="81" t="s">
        <v>400</v>
      </c>
      <c r="E117" s="45" t="s">
        <v>398</v>
      </c>
      <c r="F117" s="75" t="s">
        <v>30</v>
      </c>
      <c r="G117" s="75" t="s">
        <v>31</v>
      </c>
      <c r="H117" s="75" t="s">
        <v>35</v>
      </c>
      <c r="I117" s="75" t="s">
        <v>5</v>
      </c>
      <c r="J117" s="75" t="s">
        <v>103</v>
      </c>
      <c r="K117" s="77">
        <v>50000</v>
      </c>
      <c r="L117" s="77">
        <v>42500</v>
      </c>
      <c r="M117" s="77" t="s">
        <v>321</v>
      </c>
      <c r="N117" s="77">
        <v>50000</v>
      </c>
      <c r="O117" s="75">
        <v>20</v>
      </c>
      <c r="P117" s="75">
        <v>50000</v>
      </c>
      <c r="Q117" s="75" t="s">
        <v>321</v>
      </c>
      <c r="R117" s="75">
        <v>20</v>
      </c>
    </row>
    <row r="118" spans="1:18" ht="75">
      <c r="A118" s="75">
        <v>112</v>
      </c>
      <c r="B118" s="45"/>
      <c r="C118" s="81" t="s">
        <v>401</v>
      </c>
      <c r="D118" s="81" t="s">
        <v>402</v>
      </c>
      <c r="E118" s="45" t="s">
        <v>403</v>
      </c>
      <c r="F118" s="75" t="s">
        <v>30</v>
      </c>
      <c r="G118" s="75" t="s">
        <v>31</v>
      </c>
      <c r="H118" s="75" t="s">
        <v>35</v>
      </c>
      <c r="I118" s="75" t="s">
        <v>5</v>
      </c>
      <c r="J118" s="75" t="s">
        <v>103</v>
      </c>
      <c r="K118" s="77">
        <v>50000</v>
      </c>
      <c r="L118" s="77">
        <v>42500</v>
      </c>
      <c r="M118" s="77" t="s">
        <v>321</v>
      </c>
      <c r="N118" s="77">
        <v>50000</v>
      </c>
      <c r="O118" s="75">
        <v>20</v>
      </c>
      <c r="P118" s="75">
        <v>50000</v>
      </c>
      <c r="Q118" s="75" t="s">
        <v>321</v>
      </c>
      <c r="R118" s="75">
        <v>20</v>
      </c>
    </row>
    <row r="119" spans="1:18" ht="90">
      <c r="A119" s="75">
        <v>113</v>
      </c>
      <c r="B119" s="45"/>
      <c r="C119" s="81" t="s">
        <v>404</v>
      </c>
      <c r="D119" s="81" t="s">
        <v>405</v>
      </c>
      <c r="E119" s="45" t="s">
        <v>406</v>
      </c>
      <c r="F119" s="75" t="s">
        <v>30</v>
      </c>
      <c r="G119" s="75" t="s">
        <v>31</v>
      </c>
      <c r="H119" s="75" t="s">
        <v>35</v>
      </c>
      <c r="I119" s="75" t="s">
        <v>5</v>
      </c>
      <c r="J119" s="75" t="s">
        <v>103</v>
      </c>
      <c r="K119" s="77">
        <v>50000</v>
      </c>
      <c r="L119" s="77">
        <v>42500</v>
      </c>
      <c r="M119" s="77" t="s">
        <v>321</v>
      </c>
      <c r="N119" s="77">
        <v>50000</v>
      </c>
      <c r="O119" s="75">
        <v>20</v>
      </c>
      <c r="P119" s="75">
        <v>50000</v>
      </c>
      <c r="Q119" s="75" t="s">
        <v>321</v>
      </c>
      <c r="R119" s="75">
        <v>20</v>
      </c>
    </row>
    <row r="120" spans="1:18" ht="90">
      <c r="A120" s="75">
        <v>114</v>
      </c>
      <c r="B120" s="45"/>
      <c r="C120" s="81" t="s">
        <v>407</v>
      </c>
      <c r="D120" s="81" t="s">
        <v>408</v>
      </c>
      <c r="E120" s="45" t="s">
        <v>409</v>
      </c>
      <c r="F120" s="75" t="s">
        <v>30</v>
      </c>
      <c r="G120" s="75" t="s">
        <v>31</v>
      </c>
      <c r="H120" s="75" t="s">
        <v>35</v>
      </c>
      <c r="I120" s="75" t="s">
        <v>5</v>
      </c>
      <c r="J120" s="75" t="s">
        <v>103</v>
      </c>
      <c r="K120" s="77">
        <v>50000</v>
      </c>
      <c r="L120" s="77">
        <v>42500</v>
      </c>
      <c r="M120" s="77" t="s">
        <v>321</v>
      </c>
      <c r="N120" s="77">
        <v>50000</v>
      </c>
      <c r="O120" s="75">
        <v>20</v>
      </c>
      <c r="P120" s="75">
        <v>50000</v>
      </c>
      <c r="Q120" s="75" t="s">
        <v>321</v>
      </c>
      <c r="R120" s="75">
        <v>20</v>
      </c>
    </row>
    <row r="121" spans="1:18" ht="75">
      <c r="A121" s="75">
        <v>115</v>
      </c>
      <c r="B121" s="45"/>
      <c r="C121" s="81" t="s">
        <v>410</v>
      </c>
      <c r="D121" s="81" t="s">
        <v>411</v>
      </c>
      <c r="E121" s="45" t="s">
        <v>412</v>
      </c>
      <c r="F121" s="75" t="s">
        <v>30</v>
      </c>
      <c r="G121" s="75" t="s">
        <v>31</v>
      </c>
      <c r="H121" s="75" t="s">
        <v>35</v>
      </c>
      <c r="I121" s="75" t="s">
        <v>5</v>
      </c>
      <c r="J121" s="75" t="s">
        <v>103</v>
      </c>
      <c r="K121" s="77">
        <v>50000</v>
      </c>
      <c r="L121" s="77">
        <v>42500</v>
      </c>
      <c r="M121" s="77" t="s">
        <v>321</v>
      </c>
      <c r="N121" s="77">
        <v>50000</v>
      </c>
      <c r="O121" s="75">
        <v>20</v>
      </c>
      <c r="P121" s="75">
        <v>50000</v>
      </c>
      <c r="Q121" s="75" t="s">
        <v>321</v>
      </c>
      <c r="R121" s="75">
        <v>20</v>
      </c>
    </row>
    <row r="122" spans="1:18" ht="75">
      <c r="A122" s="75">
        <v>116</v>
      </c>
      <c r="B122" s="45"/>
      <c r="C122" s="81" t="s">
        <v>413</v>
      </c>
      <c r="D122" s="81" t="s">
        <v>414</v>
      </c>
      <c r="E122" s="45" t="s">
        <v>355</v>
      </c>
      <c r="F122" s="75" t="s">
        <v>30</v>
      </c>
      <c r="G122" s="75" t="s">
        <v>31</v>
      </c>
      <c r="H122" s="75" t="s">
        <v>35</v>
      </c>
      <c r="I122" s="75" t="s">
        <v>5</v>
      </c>
      <c r="J122" s="75" t="s">
        <v>415</v>
      </c>
      <c r="K122" s="77">
        <v>50000</v>
      </c>
      <c r="L122" s="77">
        <v>42500</v>
      </c>
      <c r="M122" s="77" t="s">
        <v>321</v>
      </c>
      <c r="N122" s="77">
        <v>50000</v>
      </c>
      <c r="O122" s="75">
        <v>20</v>
      </c>
      <c r="P122" s="75">
        <v>50000</v>
      </c>
      <c r="Q122" s="75" t="s">
        <v>321</v>
      </c>
      <c r="R122" s="75">
        <v>20</v>
      </c>
    </row>
    <row r="123" spans="1:18" ht="75">
      <c r="A123" s="75">
        <v>117</v>
      </c>
      <c r="B123" s="45"/>
      <c r="C123" s="81" t="s">
        <v>416</v>
      </c>
      <c r="D123" s="81" t="s">
        <v>417</v>
      </c>
      <c r="E123" s="45" t="s">
        <v>412</v>
      </c>
      <c r="F123" s="75" t="s">
        <v>30</v>
      </c>
      <c r="G123" s="75" t="s">
        <v>31</v>
      </c>
      <c r="H123" s="75" t="s">
        <v>35</v>
      </c>
      <c r="I123" s="75" t="s">
        <v>5</v>
      </c>
      <c r="J123" s="75" t="s">
        <v>390</v>
      </c>
      <c r="K123" s="77">
        <v>50000</v>
      </c>
      <c r="L123" s="77">
        <v>42500</v>
      </c>
      <c r="M123" s="77" t="s">
        <v>321</v>
      </c>
      <c r="N123" s="77">
        <v>50000</v>
      </c>
      <c r="O123" s="75">
        <v>20</v>
      </c>
      <c r="P123" s="75">
        <v>50000</v>
      </c>
      <c r="Q123" s="75" t="s">
        <v>321</v>
      </c>
      <c r="R123" s="75">
        <v>20</v>
      </c>
    </row>
    <row r="124" spans="1:18" ht="75">
      <c r="A124" s="75">
        <v>118</v>
      </c>
      <c r="B124" s="45"/>
      <c r="C124" s="81" t="s">
        <v>418</v>
      </c>
      <c r="D124" s="81" t="s">
        <v>419</v>
      </c>
      <c r="E124" s="45" t="s">
        <v>412</v>
      </c>
      <c r="F124" s="75" t="s">
        <v>30</v>
      </c>
      <c r="G124" s="75" t="s">
        <v>31</v>
      </c>
      <c r="H124" s="75" t="s">
        <v>35</v>
      </c>
      <c r="I124" s="75" t="s">
        <v>5</v>
      </c>
      <c r="J124" s="75" t="s">
        <v>390</v>
      </c>
      <c r="K124" s="77">
        <v>50000</v>
      </c>
      <c r="L124" s="77">
        <v>42500</v>
      </c>
      <c r="M124" s="77" t="s">
        <v>321</v>
      </c>
      <c r="N124" s="77">
        <v>50000</v>
      </c>
      <c r="O124" s="75">
        <v>20</v>
      </c>
      <c r="P124" s="75">
        <v>50000</v>
      </c>
      <c r="Q124" s="75" t="s">
        <v>321</v>
      </c>
      <c r="R124" s="75">
        <v>20</v>
      </c>
    </row>
    <row r="125" spans="1:18" ht="75">
      <c r="A125" s="75">
        <v>119</v>
      </c>
      <c r="B125" s="45"/>
      <c r="C125" s="81" t="s">
        <v>420</v>
      </c>
      <c r="D125" s="81" t="s">
        <v>419</v>
      </c>
      <c r="E125" s="45" t="s">
        <v>412</v>
      </c>
      <c r="F125" s="75" t="s">
        <v>30</v>
      </c>
      <c r="G125" s="75" t="s">
        <v>31</v>
      </c>
      <c r="H125" s="75" t="s">
        <v>35</v>
      </c>
      <c r="I125" s="75" t="s">
        <v>5</v>
      </c>
      <c r="J125" s="75" t="s">
        <v>390</v>
      </c>
      <c r="K125" s="77">
        <v>50000</v>
      </c>
      <c r="L125" s="77">
        <v>42500</v>
      </c>
      <c r="M125" s="77" t="s">
        <v>321</v>
      </c>
      <c r="N125" s="77">
        <v>50000</v>
      </c>
      <c r="O125" s="75">
        <v>20</v>
      </c>
      <c r="P125" s="75">
        <v>50000</v>
      </c>
      <c r="Q125" s="75" t="s">
        <v>321</v>
      </c>
      <c r="R125" s="75">
        <v>20</v>
      </c>
    </row>
    <row r="126" spans="1:18" ht="75">
      <c r="A126" s="75">
        <v>120</v>
      </c>
      <c r="B126" s="45"/>
      <c r="C126" s="81" t="s">
        <v>421</v>
      </c>
      <c r="D126" s="81" t="s">
        <v>422</v>
      </c>
      <c r="E126" s="45" t="s">
        <v>412</v>
      </c>
      <c r="F126" s="75" t="s">
        <v>30</v>
      </c>
      <c r="G126" s="75" t="s">
        <v>31</v>
      </c>
      <c r="H126" s="75" t="s">
        <v>35</v>
      </c>
      <c r="I126" s="75" t="s">
        <v>5</v>
      </c>
      <c r="J126" s="75" t="s">
        <v>390</v>
      </c>
      <c r="K126" s="77">
        <v>50000</v>
      </c>
      <c r="L126" s="77">
        <v>42500</v>
      </c>
      <c r="M126" s="77" t="s">
        <v>321</v>
      </c>
      <c r="N126" s="77">
        <v>50000</v>
      </c>
      <c r="O126" s="75">
        <v>20</v>
      </c>
      <c r="P126" s="75">
        <v>50000</v>
      </c>
      <c r="Q126" s="75" t="s">
        <v>321</v>
      </c>
      <c r="R126" s="75">
        <v>20</v>
      </c>
    </row>
    <row r="127" spans="1:18" ht="90">
      <c r="A127" s="75">
        <v>121</v>
      </c>
      <c r="B127" s="45"/>
      <c r="C127" s="81" t="s">
        <v>423</v>
      </c>
      <c r="D127" s="81" t="s">
        <v>244</v>
      </c>
      <c r="E127" s="45" t="s">
        <v>424</v>
      </c>
      <c r="F127" s="75" t="s">
        <v>30</v>
      </c>
      <c r="G127" s="75" t="s">
        <v>31</v>
      </c>
      <c r="H127" s="75" t="s">
        <v>35</v>
      </c>
      <c r="I127" s="75" t="s">
        <v>5</v>
      </c>
      <c r="J127" s="75" t="s">
        <v>425</v>
      </c>
      <c r="K127" s="77">
        <v>50000</v>
      </c>
      <c r="L127" s="77">
        <v>42500</v>
      </c>
      <c r="M127" s="77" t="s">
        <v>321</v>
      </c>
      <c r="N127" s="77">
        <v>50000</v>
      </c>
      <c r="O127" s="75">
        <v>20</v>
      </c>
      <c r="P127" s="75">
        <v>50000</v>
      </c>
      <c r="Q127" s="75" t="s">
        <v>321</v>
      </c>
      <c r="R127" s="75">
        <v>20</v>
      </c>
    </row>
    <row r="128" spans="1:18" ht="90">
      <c r="A128" s="75">
        <v>122</v>
      </c>
      <c r="B128" s="45"/>
      <c r="C128" s="81" t="s">
        <v>426</v>
      </c>
      <c r="D128" s="81" t="s">
        <v>427</v>
      </c>
      <c r="E128" s="45" t="s">
        <v>424</v>
      </c>
      <c r="F128" s="75" t="s">
        <v>30</v>
      </c>
      <c r="G128" s="75" t="s">
        <v>31</v>
      </c>
      <c r="H128" s="75" t="s">
        <v>35</v>
      </c>
      <c r="I128" s="75" t="s">
        <v>5</v>
      </c>
      <c r="J128" s="75" t="s">
        <v>425</v>
      </c>
      <c r="K128" s="77">
        <v>50000</v>
      </c>
      <c r="L128" s="77">
        <v>42500</v>
      </c>
      <c r="M128" s="77" t="s">
        <v>321</v>
      </c>
      <c r="N128" s="77">
        <v>50000</v>
      </c>
      <c r="O128" s="75">
        <v>20</v>
      </c>
      <c r="P128" s="75">
        <v>50000</v>
      </c>
      <c r="Q128" s="75" t="s">
        <v>321</v>
      </c>
      <c r="R128" s="75">
        <v>20</v>
      </c>
    </row>
    <row r="129" spans="1:18" ht="75">
      <c r="A129" s="75">
        <v>123</v>
      </c>
      <c r="B129" s="45"/>
      <c r="C129" s="81" t="s">
        <v>428</v>
      </c>
      <c r="D129" s="81" t="s">
        <v>429</v>
      </c>
      <c r="E129" s="45" t="s">
        <v>430</v>
      </c>
      <c r="F129" s="75" t="s">
        <v>30</v>
      </c>
      <c r="G129" s="75" t="s">
        <v>31</v>
      </c>
      <c r="H129" s="75" t="s">
        <v>35</v>
      </c>
      <c r="I129" s="75" t="s">
        <v>5</v>
      </c>
      <c r="J129" s="75" t="s">
        <v>425</v>
      </c>
      <c r="K129" s="77">
        <v>50000</v>
      </c>
      <c r="L129" s="77">
        <v>42500</v>
      </c>
      <c r="M129" s="77" t="s">
        <v>321</v>
      </c>
      <c r="N129" s="77">
        <v>50000</v>
      </c>
      <c r="O129" s="75">
        <v>20</v>
      </c>
      <c r="P129" s="75">
        <v>50000</v>
      </c>
      <c r="Q129" s="75" t="s">
        <v>321</v>
      </c>
      <c r="R129" s="75">
        <v>20</v>
      </c>
    </row>
    <row r="130" spans="1:18" ht="105">
      <c r="A130" s="75">
        <v>124</v>
      </c>
      <c r="B130" s="45"/>
      <c r="C130" s="81" t="s">
        <v>431</v>
      </c>
      <c r="D130" s="81" t="s">
        <v>432</v>
      </c>
      <c r="E130" s="45" t="s">
        <v>433</v>
      </c>
      <c r="F130" s="75" t="s">
        <v>30</v>
      </c>
      <c r="G130" s="75" t="s">
        <v>31</v>
      </c>
      <c r="H130" s="75" t="s">
        <v>35</v>
      </c>
      <c r="I130" s="75" t="s">
        <v>5</v>
      </c>
      <c r="J130" s="75" t="s">
        <v>103</v>
      </c>
      <c r="K130" s="77">
        <v>50000</v>
      </c>
      <c r="L130" s="77">
        <v>42500</v>
      </c>
      <c r="M130" s="77" t="s">
        <v>321</v>
      </c>
      <c r="N130" s="77">
        <v>50000</v>
      </c>
      <c r="O130" s="75">
        <v>20</v>
      </c>
      <c r="P130" s="75">
        <v>50000</v>
      </c>
      <c r="Q130" s="75" t="s">
        <v>321</v>
      </c>
      <c r="R130" s="75">
        <v>20</v>
      </c>
    </row>
    <row r="131" spans="1:18" ht="75">
      <c r="A131" s="75">
        <v>125</v>
      </c>
      <c r="B131" s="45"/>
      <c r="C131" s="81" t="s">
        <v>340</v>
      </c>
      <c r="D131" s="81" t="s">
        <v>434</v>
      </c>
      <c r="E131" s="45" t="s">
        <v>435</v>
      </c>
      <c r="F131" s="75" t="s">
        <v>30</v>
      </c>
      <c r="G131" s="75" t="s">
        <v>31</v>
      </c>
      <c r="H131" s="75" t="s">
        <v>35</v>
      </c>
      <c r="I131" s="75" t="s">
        <v>5</v>
      </c>
      <c r="J131" s="75" t="s">
        <v>390</v>
      </c>
      <c r="K131" s="77">
        <v>50000</v>
      </c>
      <c r="L131" s="77">
        <v>42500</v>
      </c>
      <c r="M131" s="77" t="s">
        <v>321</v>
      </c>
      <c r="N131" s="77">
        <v>50000</v>
      </c>
      <c r="O131" s="75">
        <v>20</v>
      </c>
      <c r="P131" s="75">
        <v>50000</v>
      </c>
      <c r="Q131" s="75" t="s">
        <v>321</v>
      </c>
      <c r="R131" s="75">
        <v>20</v>
      </c>
    </row>
    <row r="132" spans="1:18" ht="75">
      <c r="A132" s="75">
        <v>126</v>
      </c>
      <c r="B132" s="45"/>
      <c r="C132" s="81" t="s">
        <v>436</v>
      </c>
      <c r="D132" s="81" t="s">
        <v>402</v>
      </c>
      <c r="E132" s="45" t="s">
        <v>403</v>
      </c>
      <c r="F132" s="75" t="s">
        <v>30</v>
      </c>
      <c r="G132" s="75" t="s">
        <v>31</v>
      </c>
      <c r="H132" s="75" t="s">
        <v>35</v>
      </c>
      <c r="I132" s="75" t="s">
        <v>5</v>
      </c>
      <c r="J132" s="75" t="s">
        <v>390</v>
      </c>
      <c r="K132" s="77">
        <v>50000</v>
      </c>
      <c r="L132" s="77">
        <v>42500</v>
      </c>
      <c r="M132" s="77" t="s">
        <v>321</v>
      </c>
      <c r="N132" s="77">
        <v>50000</v>
      </c>
      <c r="O132" s="75">
        <v>20</v>
      </c>
      <c r="P132" s="75">
        <v>50000</v>
      </c>
      <c r="Q132" s="75" t="s">
        <v>321</v>
      </c>
      <c r="R132" s="75">
        <v>20</v>
      </c>
    </row>
    <row r="133" spans="1:18" ht="105">
      <c r="A133" s="75">
        <v>127</v>
      </c>
      <c r="B133" s="45"/>
      <c r="C133" s="81" t="s">
        <v>437</v>
      </c>
      <c r="D133" s="81" t="s">
        <v>438</v>
      </c>
      <c r="E133" s="45" t="s">
        <v>439</v>
      </c>
      <c r="F133" s="75" t="s">
        <v>30</v>
      </c>
      <c r="G133" s="75" t="s">
        <v>31</v>
      </c>
      <c r="H133" s="75" t="s">
        <v>35</v>
      </c>
      <c r="I133" s="75" t="s">
        <v>5</v>
      </c>
      <c r="J133" s="75" t="s">
        <v>103</v>
      </c>
      <c r="K133" s="77">
        <v>50000</v>
      </c>
      <c r="L133" s="77">
        <v>42500</v>
      </c>
      <c r="M133" s="77" t="s">
        <v>321</v>
      </c>
      <c r="N133" s="77">
        <v>50000</v>
      </c>
      <c r="O133" s="75">
        <v>20</v>
      </c>
      <c r="P133" s="75">
        <v>50000</v>
      </c>
      <c r="Q133" s="75" t="s">
        <v>321</v>
      </c>
      <c r="R133" s="75">
        <v>20</v>
      </c>
    </row>
    <row r="134" spans="1:18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>
        <f>SUM(K7:K133)</f>
        <v>8500000</v>
      </c>
      <c r="L134" s="82">
        <f>SUM(L7:L133)</f>
        <v>7225000</v>
      </c>
      <c r="M134" s="82"/>
      <c r="N134" s="82"/>
      <c r="O134" s="82"/>
      <c r="P134" s="82"/>
      <c r="Q134" s="82"/>
      <c r="R134" s="82"/>
    </row>
    <row r="135" spans="1:18">
      <c r="I135" s="470" t="s">
        <v>3221</v>
      </c>
      <c r="L135" s="511">
        <v>850000</v>
      </c>
    </row>
    <row r="136" spans="1:18">
      <c r="L136">
        <f>SUM(L134:L135)</f>
        <v>8075000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5"/>
  <sheetViews>
    <sheetView topLeftCell="A13" workbookViewId="0">
      <selection activeCell="P6" sqref="P6:P14"/>
    </sheetView>
  </sheetViews>
  <sheetFormatPr defaultRowHeight="15"/>
  <sheetData>
    <row r="1" spans="1:19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</row>
    <row r="2" spans="1:19" ht="18.75">
      <c r="A2" s="642" t="s">
        <v>1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</row>
    <row r="3" spans="1:19" ht="18.75">
      <c r="A3" s="642" t="s">
        <v>82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</row>
    <row r="4" spans="1:19" ht="18.75">
      <c r="A4" s="674" t="s">
        <v>440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</row>
    <row r="5" spans="1:19" ht="60">
      <c r="A5" s="75" t="s">
        <v>84</v>
      </c>
      <c r="B5" s="75" t="s">
        <v>85</v>
      </c>
      <c r="C5" s="77" t="s">
        <v>86</v>
      </c>
      <c r="D5" s="75" t="s">
        <v>87</v>
      </c>
      <c r="E5" s="75" t="s">
        <v>88</v>
      </c>
      <c r="F5" s="75" t="s">
        <v>9</v>
      </c>
      <c r="G5" s="75" t="s">
        <v>89</v>
      </c>
      <c r="H5" s="75" t="s">
        <v>90</v>
      </c>
      <c r="I5" s="75" t="s">
        <v>91</v>
      </c>
      <c r="J5" s="83" t="s">
        <v>441</v>
      </c>
      <c r="K5" s="83" t="s">
        <v>442</v>
      </c>
      <c r="L5" s="83" t="s">
        <v>443</v>
      </c>
      <c r="M5" s="83" t="s">
        <v>444</v>
      </c>
      <c r="N5" s="83" t="s">
        <v>445</v>
      </c>
      <c r="O5" s="83" t="s">
        <v>446</v>
      </c>
      <c r="P5" s="83" t="s">
        <v>96</v>
      </c>
      <c r="Q5" s="83" t="s">
        <v>95</v>
      </c>
      <c r="R5" s="83" t="s">
        <v>97</v>
      </c>
    </row>
    <row r="6" spans="1:19" ht="120">
      <c r="A6" s="75">
        <v>1</v>
      </c>
      <c r="B6" s="84" t="s">
        <v>447</v>
      </c>
      <c r="C6" s="74" t="s">
        <v>448</v>
      </c>
      <c r="D6" s="45" t="s">
        <v>449</v>
      </c>
      <c r="E6" s="34" t="s">
        <v>450</v>
      </c>
      <c r="F6" s="34" t="s">
        <v>30</v>
      </c>
      <c r="G6" s="85" t="s">
        <v>101</v>
      </c>
      <c r="H6" s="85" t="s">
        <v>101</v>
      </c>
      <c r="I6" s="85" t="s">
        <v>102</v>
      </c>
      <c r="J6" s="45" t="s">
        <v>451</v>
      </c>
      <c r="K6" s="45" t="s">
        <v>452</v>
      </c>
      <c r="L6" s="45" t="s">
        <v>453</v>
      </c>
      <c r="M6" s="34" t="s">
        <v>454</v>
      </c>
      <c r="N6" s="34">
        <v>100000</v>
      </c>
      <c r="O6" s="34" t="s">
        <v>455</v>
      </c>
      <c r="P6" s="34">
        <v>50000</v>
      </c>
      <c r="Q6" s="34" t="s">
        <v>456</v>
      </c>
      <c r="R6" s="34">
        <v>60</v>
      </c>
      <c r="S6">
        <f>P6*0.9</f>
        <v>45000</v>
      </c>
    </row>
    <row r="7" spans="1:19" ht="90">
      <c r="A7" s="75">
        <v>2</v>
      </c>
      <c r="B7" s="84" t="s">
        <v>447</v>
      </c>
      <c r="C7" s="74" t="s">
        <v>457</v>
      </c>
      <c r="D7" s="45" t="s">
        <v>458</v>
      </c>
      <c r="E7" s="45" t="s">
        <v>459</v>
      </c>
      <c r="F7" s="34" t="s">
        <v>30</v>
      </c>
      <c r="G7" s="85" t="s">
        <v>101</v>
      </c>
      <c r="H7" s="85" t="s">
        <v>101</v>
      </c>
      <c r="I7" s="85" t="s">
        <v>102</v>
      </c>
      <c r="J7" s="45" t="s">
        <v>460</v>
      </c>
      <c r="K7" s="45" t="s">
        <v>452</v>
      </c>
      <c r="L7" s="45" t="s">
        <v>461</v>
      </c>
      <c r="M7" s="34" t="s">
        <v>454</v>
      </c>
      <c r="N7" s="34">
        <v>132000</v>
      </c>
      <c r="O7" s="34" t="s">
        <v>455</v>
      </c>
      <c r="P7" s="34">
        <v>44000</v>
      </c>
      <c r="Q7" s="34" t="s">
        <v>456</v>
      </c>
      <c r="R7" s="34">
        <v>60</v>
      </c>
      <c r="S7">
        <f t="shared" ref="S7:S14" si="0">P7*0.9</f>
        <v>39600</v>
      </c>
    </row>
    <row r="8" spans="1:19" ht="120">
      <c r="A8" s="75">
        <v>3</v>
      </c>
      <c r="B8" s="84" t="s">
        <v>447</v>
      </c>
      <c r="C8" s="74" t="s">
        <v>462</v>
      </c>
      <c r="D8" s="75" t="s">
        <v>463</v>
      </c>
      <c r="E8" s="45" t="s">
        <v>464</v>
      </c>
      <c r="F8" s="34" t="s">
        <v>30</v>
      </c>
      <c r="G8" s="85" t="s">
        <v>101</v>
      </c>
      <c r="H8" s="85" t="s">
        <v>101</v>
      </c>
      <c r="I8" s="85" t="s">
        <v>102</v>
      </c>
      <c r="J8" s="45" t="s">
        <v>465</v>
      </c>
      <c r="K8" s="45" t="s">
        <v>452</v>
      </c>
      <c r="L8" s="45" t="s">
        <v>466</v>
      </c>
      <c r="M8" s="34" t="s">
        <v>467</v>
      </c>
      <c r="N8" s="34">
        <v>73000</v>
      </c>
      <c r="O8" s="34" t="s">
        <v>455</v>
      </c>
      <c r="P8" s="34">
        <v>36500</v>
      </c>
      <c r="Q8" s="34" t="s">
        <v>456</v>
      </c>
      <c r="R8" s="34">
        <v>60</v>
      </c>
      <c r="S8">
        <f t="shared" si="0"/>
        <v>32850</v>
      </c>
    </row>
    <row r="9" spans="1:19" ht="120">
      <c r="A9" s="75">
        <v>4</v>
      </c>
      <c r="B9" s="84" t="s">
        <v>447</v>
      </c>
      <c r="C9" s="74" t="s">
        <v>468</v>
      </c>
      <c r="D9" s="45" t="s">
        <v>469</v>
      </c>
      <c r="E9" s="45" t="s">
        <v>470</v>
      </c>
      <c r="F9" s="34" t="s">
        <v>30</v>
      </c>
      <c r="G9" s="85" t="s">
        <v>101</v>
      </c>
      <c r="H9" s="85" t="s">
        <v>101</v>
      </c>
      <c r="I9" s="85" t="s">
        <v>102</v>
      </c>
      <c r="J9" s="45" t="s">
        <v>465</v>
      </c>
      <c r="K9" s="45" t="s">
        <v>452</v>
      </c>
      <c r="L9" s="45" t="s">
        <v>466</v>
      </c>
      <c r="M9" s="34" t="s">
        <v>467</v>
      </c>
      <c r="N9" s="34">
        <v>73000</v>
      </c>
      <c r="O9" s="34" t="s">
        <v>455</v>
      </c>
      <c r="P9" s="34">
        <v>36500</v>
      </c>
      <c r="Q9" s="34" t="s">
        <v>456</v>
      </c>
      <c r="R9" s="34">
        <v>60</v>
      </c>
      <c r="S9">
        <f t="shared" si="0"/>
        <v>32850</v>
      </c>
    </row>
    <row r="10" spans="1:19" ht="210">
      <c r="A10" s="75">
        <v>5</v>
      </c>
      <c r="B10" s="84" t="s">
        <v>447</v>
      </c>
      <c r="C10" s="74" t="s">
        <v>471</v>
      </c>
      <c r="D10" s="45" t="s">
        <v>472</v>
      </c>
      <c r="E10" s="45" t="s">
        <v>473</v>
      </c>
      <c r="F10" s="34" t="s">
        <v>30</v>
      </c>
      <c r="G10" s="85" t="s">
        <v>474</v>
      </c>
      <c r="H10" s="85" t="s">
        <v>101</v>
      </c>
      <c r="I10" s="85" t="s">
        <v>102</v>
      </c>
      <c r="J10" s="45" t="s">
        <v>475</v>
      </c>
      <c r="K10" s="45" t="s">
        <v>476</v>
      </c>
      <c r="L10" s="45" t="s">
        <v>466</v>
      </c>
      <c r="M10" s="34" t="s">
        <v>467</v>
      </c>
      <c r="N10" s="34">
        <v>100000</v>
      </c>
      <c r="O10" s="34" t="s">
        <v>455</v>
      </c>
      <c r="P10" s="34">
        <v>50000</v>
      </c>
      <c r="Q10" s="34" t="s">
        <v>456</v>
      </c>
      <c r="R10" s="34">
        <v>60</v>
      </c>
      <c r="S10">
        <f t="shared" si="0"/>
        <v>45000</v>
      </c>
    </row>
    <row r="11" spans="1:19" ht="150">
      <c r="A11" s="75">
        <v>6</v>
      </c>
      <c r="B11" s="84" t="s">
        <v>447</v>
      </c>
      <c r="C11" s="74" t="s">
        <v>477</v>
      </c>
      <c r="D11" s="45" t="s">
        <v>478</v>
      </c>
      <c r="E11" s="45" t="s">
        <v>479</v>
      </c>
      <c r="F11" s="34" t="s">
        <v>30</v>
      </c>
      <c r="G11" s="85" t="s">
        <v>31</v>
      </c>
      <c r="H11" s="85" t="s">
        <v>35</v>
      </c>
      <c r="I11" s="85" t="s">
        <v>5</v>
      </c>
      <c r="J11" s="45" t="s">
        <v>480</v>
      </c>
      <c r="K11" s="45" t="s">
        <v>452</v>
      </c>
      <c r="L11" s="45" t="s">
        <v>481</v>
      </c>
      <c r="M11" s="34" t="s">
        <v>454</v>
      </c>
      <c r="N11" s="86">
        <v>138000</v>
      </c>
      <c r="O11" s="34" t="s">
        <v>482</v>
      </c>
      <c r="P11" s="86">
        <v>46000</v>
      </c>
      <c r="Q11" s="34" t="s">
        <v>483</v>
      </c>
      <c r="R11" s="34">
        <v>20</v>
      </c>
      <c r="S11">
        <f t="shared" si="0"/>
        <v>41400</v>
      </c>
    </row>
    <row r="12" spans="1:19" ht="105">
      <c r="A12" s="75">
        <v>7</v>
      </c>
      <c r="B12" s="84" t="s">
        <v>447</v>
      </c>
      <c r="C12" s="77" t="s">
        <v>484</v>
      </c>
      <c r="D12" s="75" t="s">
        <v>485</v>
      </c>
      <c r="E12" s="75" t="s">
        <v>486</v>
      </c>
      <c r="F12" s="45" t="s">
        <v>43</v>
      </c>
      <c r="G12" s="85" t="s">
        <v>31</v>
      </c>
      <c r="H12" s="85" t="s">
        <v>35</v>
      </c>
      <c r="I12" s="85" t="s">
        <v>5</v>
      </c>
      <c r="J12" s="45" t="s">
        <v>487</v>
      </c>
      <c r="K12" s="29" t="s">
        <v>488</v>
      </c>
      <c r="L12" s="29" t="s">
        <v>489</v>
      </c>
      <c r="M12" s="29" t="s">
        <v>490</v>
      </c>
      <c r="N12" s="87">
        <v>83000</v>
      </c>
      <c r="O12" s="29" t="s">
        <v>321</v>
      </c>
      <c r="P12" s="87">
        <v>41500</v>
      </c>
      <c r="Q12" s="29" t="s">
        <v>321</v>
      </c>
      <c r="R12" s="29">
        <v>20</v>
      </c>
      <c r="S12">
        <f t="shared" si="0"/>
        <v>37350</v>
      </c>
    </row>
    <row r="13" spans="1:19" ht="75">
      <c r="A13" s="75">
        <v>8</v>
      </c>
      <c r="B13" s="84" t="s">
        <v>447</v>
      </c>
      <c r="C13" s="77" t="s">
        <v>491</v>
      </c>
      <c r="D13" s="75" t="s">
        <v>492</v>
      </c>
      <c r="E13" s="75" t="s">
        <v>493</v>
      </c>
      <c r="F13" s="45" t="s">
        <v>43</v>
      </c>
      <c r="G13" s="85" t="s">
        <v>31</v>
      </c>
      <c r="H13" s="85" t="s">
        <v>35</v>
      </c>
      <c r="I13" s="85" t="s">
        <v>5</v>
      </c>
      <c r="J13" s="83" t="s">
        <v>494</v>
      </c>
      <c r="K13" s="29" t="s">
        <v>495</v>
      </c>
      <c r="L13" s="29" t="s">
        <v>496</v>
      </c>
      <c r="M13" s="29" t="s">
        <v>497</v>
      </c>
      <c r="N13" s="87">
        <v>65000</v>
      </c>
      <c r="O13" s="29" t="s">
        <v>321</v>
      </c>
      <c r="P13" s="87">
        <v>32500</v>
      </c>
      <c r="Q13" s="29" t="s">
        <v>321</v>
      </c>
      <c r="R13" s="29">
        <v>20</v>
      </c>
      <c r="S13">
        <f t="shared" si="0"/>
        <v>29250</v>
      </c>
    </row>
    <row r="14" spans="1:19" ht="180">
      <c r="A14" s="79">
        <v>9</v>
      </c>
      <c r="B14" s="88" t="s">
        <v>447</v>
      </c>
      <c r="C14" s="89" t="s">
        <v>498</v>
      </c>
      <c r="D14" s="78" t="s">
        <v>499</v>
      </c>
      <c r="E14" s="78" t="s">
        <v>500</v>
      </c>
      <c r="F14" s="90" t="s">
        <v>43</v>
      </c>
      <c r="G14" s="91" t="s">
        <v>31</v>
      </c>
      <c r="H14" s="91" t="s">
        <v>35</v>
      </c>
      <c r="I14" s="91" t="s">
        <v>5</v>
      </c>
      <c r="J14" s="78" t="s">
        <v>501</v>
      </c>
      <c r="K14" s="78" t="s">
        <v>488</v>
      </c>
      <c r="L14" s="78" t="s">
        <v>489</v>
      </c>
      <c r="M14" s="90" t="s">
        <v>490</v>
      </c>
      <c r="N14" s="92">
        <v>140750</v>
      </c>
      <c r="O14" s="93" t="s">
        <v>321</v>
      </c>
      <c r="P14" s="92">
        <v>47750</v>
      </c>
      <c r="Q14" s="94" t="s">
        <v>321</v>
      </c>
      <c r="R14" s="90">
        <v>20</v>
      </c>
      <c r="S14">
        <f t="shared" si="0"/>
        <v>42975</v>
      </c>
    </row>
    <row r="15" spans="1:19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f>SUM(P6:P14)</f>
        <v>384750</v>
      </c>
      <c r="Q15" s="11"/>
      <c r="R15" s="11"/>
      <c r="S15">
        <f>SUM(S6:S14)</f>
        <v>346275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51"/>
  <sheetViews>
    <sheetView topLeftCell="A142" workbookViewId="0">
      <selection activeCell="L149" sqref="L149:L151"/>
    </sheetView>
  </sheetViews>
  <sheetFormatPr defaultRowHeight="15"/>
  <cols>
    <col min="1" max="1" width="6" customWidth="1"/>
    <col min="2" max="2" width="7.140625" customWidth="1"/>
    <col min="3" max="3" width="15" customWidth="1"/>
    <col min="5" max="5" width="17.5703125" customWidth="1"/>
    <col min="7" max="7" width="12.5703125" customWidth="1"/>
    <col min="11" max="11" width="16.5703125" customWidth="1"/>
    <col min="13" max="13" width="14" customWidth="1"/>
    <col min="14" max="14" width="12.42578125" customWidth="1"/>
    <col min="16" max="16" width="11.28515625" customWidth="1"/>
  </cols>
  <sheetData>
    <row r="1" spans="1:18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</row>
    <row r="2" spans="1:18" ht="18.75">
      <c r="A2" s="642" t="s">
        <v>1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</row>
    <row r="3" spans="1:18" ht="18.75">
      <c r="A3" s="642" t="s">
        <v>82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</row>
    <row r="4" spans="1:18" ht="18.75">
      <c r="A4" s="675" t="s">
        <v>502</v>
      </c>
      <c r="B4" s="675"/>
      <c r="C4" s="675"/>
      <c r="D4" s="675"/>
      <c r="E4" s="675"/>
      <c r="F4" s="675"/>
      <c r="G4" s="675"/>
      <c r="H4" s="95"/>
      <c r="I4" s="95"/>
      <c r="J4" s="7"/>
      <c r="K4" s="96"/>
      <c r="L4" s="97"/>
      <c r="M4" s="98"/>
      <c r="N4" s="98"/>
      <c r="O4" s="99"/>
      <c r="P4" s="9"/>
      <c r="Q4" s="9"/>
      <c r="R4" s="10" t="s">
        <v>503</v>
      </c>
    </row>
    <row r="5" spans="1:18" ht="22.5">
      <c r="A5" s="100"/>
      <c r="B5" s="100"/>
      <c r="C5" s="100"/>
      <c r="D5" s="100"/>
      <c r="E5" s="100"/>
      <c r="F5" s="101"/>
      <c r="G5" s="101"/>
      <c r="H5" s="101"/>
      <c r="I5" s="101"/>
      <c r="J5" s="102"/>
      <c r="K5" s="103"/>
      <c r="L5" s="103"/>
      <c r="M5" s="104"/>
      <c r="N5" s="104"/>
      <c r="O5" s="105"/>
      <c r="P5" s="105"/>
      <c r="Q5" s="105" t="s">
        <v>504</v>
      </c>
      <c r="R5" s="106"/>
    </row>
    <row r="6" spans="1:18" ht="22.5">
      <c r="A6" s="676" t="s">
        <v>505</v>
      </c>
      <c r="B6" s="676"/>
      <c r="C6" s="100"/>
      <c r="D6" s="100"/>
      <c r="E6" s="100"/>
      <c r="F6" s="101"/>
      <c r="G6" s="101"/>
      <c r="H6" s="101"/>
      <c r="I6" s="101"/>
      <c r="J6" s="102"/>
      <c r="K6" s="103"/>
      <c r="L6" s="103"/>
      <c r="M6" s="104"/>
      <c r="N6" s="104"/>
      <c r="O6" s="105"/>
      <c r="P6" s="105"/>
      <c r="Q6" s="105" t="s">
        <v>506</v>
      </c>
      <c r="R6" s="106"/>
    </row>
    <row r="7" spans="1:18" ht="47.25" customHeight="1">
      <c r="A7" s="107" t="s">
        <v>84</v>
      </c>
      <c r="B7" s="107" t="s">
        <v>85</v>
      </c>
      <c r="C7" s="107" t="s">
        <v>86</v>
      </c>
      <c r="D7" s="107" t="s">
        <v>87</v>
      </c>
      <c r="E7" s="107" t="s">
        <v>88</v>
      </c>
      <c r="F7" s="108" t="s">
        <v>9</v>
      </c>
      <c r="G7" s="108" t="s">
        <v>89</v>
      </c>
      <c r="H7" s="108" t="s">
        <v>90</v>
      </c>
      <c r="I7" s="108" t="s">
        <v>91</v>
      </c>
      <c r="J7" s="45" t="s">
        <v>92</v>
      </c>
      <c r="K7" s="109" t="s">
        <v>93</v>
      </c>
      <c r="L7" s="110" t="s">
        <v>94</v>
      </c>
      <c r="M7" s="110" t="s">
        <v>95</v>
      </c>
      <c r="N7" s="110" t="s">
        <v>96</v>
      </c>
      <c r="O7" s="45" t="s">
        <v>97</v>
      </c>
      <c r="P7" s="45" t="s">
        <v>96</v>
      </c>
      <c r="Q7" s="45" t="s">
        <v>95</v>
      </c>
      <c r="R7" s="75" t="s">
        <v>97</v>
      </c>
    </row>
    <row r="8" spans="1:18" ht="60.75" customHeight="1">
      <c r="A8" s="512">
        <v>1</v>
      </c>
      <c r="B8" s="513"/>
      <c r="C8" s="514" t="s">
        <v>507</v>
      </c>
      <c r="D8" s="514" t="s">
        <v>508</v>
      </c>
      <c r="E8" s="513" t="s">
        <v>509</v>
      </c>
      <c r="F8" s="515" t="s">
        <v>30</v>
      </c>
      <c r="G8" s="516" t="s">
        <v>31</v>
      </c>
      <c r="H8" s="514" t="s">
        <v>35</v>
      </c>
      <c r="I8" s="514" t="s">
        <v>5</v>
      </c>
      <c r="J8" s="514" t="s">
        <v>103</v>
      </c>
      <c r="K8" s="517">
        <v>100000</v>
      </c>
      <c r="L8" s="517">
        <v>90000</v>
      </c>
      <c r="M8" s="518" t="s">
        <v>510</v>
      </c>
      <c r="N8" s="519">
        <v>100000</v>
      </c>
      <c r="O8" s="520">
        <v>20</v>
      </c>
      <c r="P8" s="519">
        <v>100000</v>
      </c>
      <c r="Q8" s="518" t="s">
        <v>511</v>
      </c>
      <c r="R8" s="521">
        <v>20</v>
      </c>
    </row>
    <row r="9" spans="1:18" ht="64.5" customHeight="1">
      <c r="A9" s="512">
        <v>2</v>
      </c>
      <c r="B9" s="513"/>
      <c r="C9" s="514" t="s">
        <v>512</v>
      </c>
      <c r="D9" s="514" t="s">
        <v>513</v>
      </c>
      <c r="E9" s="513" t="s">
        <v>509</v>
      </c>
      <c r="F9" s="515" t="s">
        <v>30</v>
      </c>
      <c r="G9" s="516" t="s">
        <v>31</v>
      </c>
      <c r="H9" s="514" t="s">
        <v>35</v>
      </c>
      <c r="I9" s="514" t="s">
        <v>5</v>
      </c>
      <c r="J9" s="514" t="s">
        <v>103</v>
      </c>
      <c r="K9" s="517">
        <v>100000</v>
      </c>
      <c r="L9" s="517">
        <v>90000</v>
      </c>
      <c r="M9" s="518" t="s">
        <v>510</v>
      </c>
      <c r="N9" s="519">
        <v>100000</v>
      </c>
      <c r="O9" s="520">
        <v>20</v>
      </c>
      <c r="P9" s="519">
        <v>100000</v>
      </c>
      <c r="Q9" s="518" t="s">
        <v>511</v>
      </c>
      <c r="R9" s="521">
        <v>20</v>
      </c>
    </row>
    <row r="10" spans="1:18" ht="52.5" customHeight="1">
      <c r="A10" s="512">
        <v>3</v>
      </c>
      <c r="B10" s="513"/>
      <c r="C10" s="514" t="s">
        <v>514</v>
      </c>
      <c r="D10" s="514" t="s">
        <v>515</v>
      </c>
      <c r="E10" s="513" t="s">
        <v>516</v>
      </c>
      <c r="F10" s="515" t="s">
        <v>30</v>
      </c>
      <c r="G10" s="516" t="s">
        <v>31</v>
      </c>
      <c r="H10" s="514" t="s">
        <v>35</v>
      </c>
      <c r="I10" s="514" t="s">
        <v>5</v>
      </c>
      <c r="J10" s="514" t="s">
        <v>103</v>
      </c>
      <c r="K10" s="517">
        <v>100000</v>
      </c>
      <c r="L10" s="517">
        <v>90000</v>
      </c>
      <c r="M10" s="518" t="s">
        <v>510</v>
      </c>
      <c r="N10" s="519">
        <v>100000</v>
      </c>
      <c r="O10" s="520">
        <v>20</v>
      </c>
      <c r="P10" s="519">
        <v>100000</v>
      </c>
      <c r="Q10" s="518" t="s">
        <v>511</v>
      </c>
      <c r="R10" s="521">
        <v>20</v>
      </c>
    </row>
    <row r="11" spans="1:18" ht="51" customHeight="1">
      <c r="A11" s="512">
        <v>4</v>
      </c>
      <c r="B11" s="513"/>
      <c r="C11" s="514" t="s">
        <v>517</v>
      </c>
      <c r="D11" s="514" t="s">
        <v>518</v>
      </c>
      <c r="E11" s="513" t="s">
        <v>519</v>
      </c>
      <c r="F11" s="515" t="s">
        <v>30</v>
      </c>
      <c r="G11" s="516" t="s">
        <v>31</v>
      </c>
      <c r="H11" s="514" t="s">
        <v>35</v>
      </c>
      <c r="I11" s="514" t="s">
        <v>5</v>
      </c>
      <c r="J11" s="514" t="s">
        <v>103</v>
      </c>
      <c r="K11" s="517">
        <v>100000</v>
      </c>
      <c r="L11" s="517">
        <v>90000</v>
      </c>
      <c r="M11" s="518" t="s">
        <v>510</v>
      </c>
      <c r="N11" s="519">
        <v>100000</v>
      </c>
      <c r="O11" s="520">
        <v>20</v>
      </c>
      <c r="P11" s="519">
        <v>100000</v>
      </c>
      <c r="Q11" s="518" t="s">
        <v>511</v>
      </c>
      <c r="R11" s="521">
        <v>20</v>
      </c>
    </row>
    <row r="12" spans="1:18" ht="68.25" customHeight="1">
      <c r="A12" s="512">
        <v>5</v>
      </c>
      <c r="B12" s="513"/>
      <c r="C12" s="514" t="s">
        <v>520</v>
      </c>
      <c r="D12" s="514" t="s">
        <v>521</v>
      </c>
      <c r="E12" s="513" t="s">
        <v>522</v>
      </c>
      <c r="F12" s="515" t="s">
        <v>30</v>
      </c>
      <c r="G12" s="516" t="s">
        <v>31</v>
      </c>
      <c r="H12" s="514" t="s">
        <v>35</v>
      </c>
      <c r="I12" s="514" t="s">
        <v>5</v>
      </c>
      <c r="J12" s="514" t="s">
        <v>523</v>
      </c>
      <c r="K12" s="517">
        <v>100000</v>
      </c>
      <c r="L12" s="517">
        <v>90000</v>
      </c>
      <c r="M12" s="518" t="s">
        <v>510</v>
      </c>
      <c r="N12" s="519">
        <v>100000</v>
      </c>
      <c r="O12" s="520">
        <v>20</v>
      </c>
      <c r="P12" s="519">
        <v>100000</v>
      </c>
      <c r="Q12" s="518" t="s">
        <v>511</v>
      </c>
      <c r="R12" s="521">
        <v>20</v>
      </c>
    </row>
    <row r="13" spans="1:18" ht="47.25">
      <c r="A13" s="512">
        <v>6</v>
      </c>
      <c r="B13" s="513"/>
      <c r="C13" s="514" t="s">
        <v>524</v>
      </c>
      <c r="D13" s="514" t="s">
        <v>513</v>
      </c>
      <c r="E13" s="513" t="s">
        <v>525</v>
      </c>
      <c r="F13" s="515" t="s">
        <v>30</v>
      </c>
      <c r="G13" s="516" t="s">
        <v>31</v>
      </c>
      <c r="H13" s="514" t="s">
        <v>35</v>
      </c>
      <c r="I13" s="514" t="s">
        <v>5</v>
      </c>
      <c r="J13" s="514" t="s">
        <v>103</v>
      </c>
      <c r="K13" s="517">
        <v>100000</v>
      </c>
      <c r="L13" s="517">
        <v>90000</v>
      </c>
      <c r="M13" s="518" t="s">
        <v>510</v>
      </c>
      <c r="N13" s="519">
        <v>100000</v>
      </c>
      <c r="O13" s="520">
        <v>20</v>
      </c>
      <c r="P13" s="519">
        <v>100000</v>
      </c>
      <c r="Q13" s="518" t="s">
        <v>511</v>
      </c>
      <c r="R13" s="521">
        <v>20</v>
      </c>
    </row>
    <row r="14" spans="1:18" ht="47.25">
      <c r="A14" s="512">
        <v>7</v>
      </c>
      <c r="B14" s="513"/>
      <c r="C14" s="514" t="s">
        <v>526</v>
      </c>
      <c r="D14" s="514" t="s">
        <v>527</v>
      </c>
      <c r="E14" s="513" t="s">
        <v>525</v>
      </c>
      <c r="F14" s="515" t="s">
        <v>30</v>
      </c>
      <c r="G14" s="516" t="s">
        <v>31</v>
      </c>
      <c r="H14" s="514" t="s">
        <v>35</v>
      </c>
      <c r="I14" s="514" t="s">
        <v>5</v>
      </c>
      <c r="J14" s="514" t="s">
        <v>103</v>
      </c>
      <c r="K14" s="517">
        <v>100000</v>
      </c>
      <c r="L14" s="517">
        <v>90000</v>
      </c>
      <c r="M14" s="518" t="s">
        <v>510</v>
      </c>
      <c r="N14" s="519">
        <v>100000</v>
      </c>
      <c r="O14" s="520">
        <v>20</v>
      </c>
      <c r="P14" s="519">
        <v>100000</v>
      </c>
      <c r="Q14" s="518" t="s">
        <v>511</v>
      </c>
      <c r="R14" s="521">
        <v>20</v>
      </c>
    </row>
    <row r="15" spans="1:18" ht="47.25">
      <c r="A15" s="512">
        <v>8</v>
      </c>
      <c r="B15" s="513"/>
      <c r="C15" s="514" t="s">
        <v>528</v>
      </c>
      <c r="D15" s="514" t="s">
        <v>529</v>
      </c>
      <c r="E15" s="513" t="s">
        <v>525</v>
      </c>
      <c r="F15" s="515" t="s">
        <v>30</v>
      </c>
      <c r="G15" s="516" t="s">
        <v>31</v>
      </c>
      <c r="H15" s="514" t="s">
        <v>35</v>
      </c>
      <c r="I15" s="514" t="s">
        <v>5</v>
      </c>
      <c r="J15" s="514" t="s">
        <v>103</v>
      </c>
      <c r="K15" s="517">
        <v>100000</v>
      </c>
      <c r="L15" s="517">
        <v>90000</v>
      </c>
      <c r="M15" s="518" t="s">
        <v>510</v>
      </c>
      <c r="N15" s="519">
        <v>100000</v>
      </c>
      <c r="O15" s="520">
        <v>20</v>
      </c>
      <c r="P15" s="519">
        <v>100000</v>
      </c>
      <c r="Q15" s="518" t="s">
        <v>511</v>
      </c>
      <c r="R15" s="521">
        <v>20</v>
      </c>
    </row>
    <row r="16" spans="1:18" ht="47.25">
      <c r="A16" s="512">
        <v>9</v>
      </c>
      <c r="B16" s="513"/>
      <c r="C16" s="514" t="s">
        <v>530</v>
      </c>
      <c r="D16" s="514" t="s">
        <v>531</v>
      </c>
      <c r="E16" s="513" t="s">
        <v>532</v>
      </c>
      <c r="F16" s="515" t="s">
        <v>30</v>
      </c>
      <c r="G16" s="516" t="s">
        <v>31</v>
      </c>
      <c r="H16" s="522" t="s">
        <v>50</v>
      </c>
      <c r="I16" s="514" t="s">
        <v>5</v>
      </c>
      <c r="J16" s="514" t="s">
        <v>103</v>
      </c>
      <c r="K16" s="517">
        <v>100000</v>
      </c>
      <c r="L16" s="517">
        <v>90000</v>
      </c>
      <c r="M16" s="518" t="s">
        <v>510</v>
      </c>
      <c r="N16" s="519">
        <v>100000</v>
      </c>
      <c r="O16" s="520">
        <v>20</v>
      </c>
      <c r="P16" s="519">
        <v>100000</v>
      </c>
      <c r="Q16" s="518" t="s">
        <v>511</v>
      </c>
      <c r="R16" s="521">
        <v>20</v>
      </c>
    </row>
    <row r="17" spans="1:18" ht="47.25">
      <c r="A17" s="512">
        <v>10</v>
      </c>
      <c r="B17" s="513"/>
      <c r="C17" s="514" t="s">
        <v>533</v>
      </c>
      <c r="D17" s="514" t="s">
        <v>534</v>
      </c>
      <c r="E17" s="513" t="s">
        <v>535</v>
      </c>
      <c r="F17" s="515" t="s">
        <v>30</v>
      </c>
      <c r="G17" s="516" t="s">
        <v>31</v>
      </c>
      <c r="H17" s="522" t="s">
        <v>50</v>
      </c>
      <c r="I17" s="514" t="s">
        <v>5</v>
      </c>
      <c r="J17" s="514" t="s">
        <v>536</v>
      </c>
      <c r="K17" s="517">
        <v>100000</v>
      </c>
      <c r="L17" s="517">
        <v>90000</v>
      </c>
      <c r="M17" s="518" t="s">
        <v>510</v>
      </c>
      <c r="N17" s="519">
        <v>100000</v>
      </c>
      <c r="O17" s="520">
        <v>20</v>
      </c>
      <c r="P17" s="519">
        <v>100000</v>
      </c>
      <c r="Q17" s="518" t="s">
        <v>511</v>
      </c>
      <c r="R17" s="521">
        <v>20</v>
      </c>
    </row>
    <row r="18" spans="1:18" ht="63">
      <c r="A18" s="512">
        <v>11</v>
      </c>
      <c r="B18" s="513"/>
      <c r="C18" s="514" t="s">
        <v>537</v>
      </c>
      <c r="D18" s="514" t="s">
        <v>258</v>
      </c>
      <c r="E18" s="513" t="s">
        <v>538</v>
      </c>
      <c r="F18" s="515" t="s">
        <v>30</v>
      </c>
      <c r="G18" s="516" t="s">
        <v>31</v>
      </c>
      <c r="H18" s="514" t="s">
        <v>35</v>
      </c>
      <c r="I18" s="514" t="s">
        <v>5</v>
      </c>
      <c r="J18" s="514" t="s">
        <v>103</v>
      </c>
      <c r="K18" s="517">
        <v>100000</v>
      </c>
      <c r="L18" s="517">
        <v>90000</v>
      </c>
      <c r="M18" s="518" t="s">
        <v>510</v>
      </c>
      <c r="N18" s="519">
        <v>100000</v>
      </c>
      <c r="O18" s="520">
        <v>20</v>
      </c>
      <c r="P18" s="519">
        <v>100000</v>
      </c>
      <c r="Q18" s="518" t="s">
        <v>511</v>
      </c>
      <c r="R18" s="521">
        <v>20</v>
      </c>
    </row>
    <row r="19" spans="1:18" ht="47.25">
      <c r="A19" s="512">
        <v>12</v>
      </c>
      <c r="B19" s="513"/>
      <c r="C19" s="514" t="s">
        <v>539</v>
      </c>
      <c r="D19" s="514" t="s">
        <v>323</v>
      </c>
      <c r="E19" s="513" t="s">
        <v>540</v>
      </c>
      <c r="F19" s="515" t="s">
        <v>30</v>
      </c>
      <c r="G19" s="522" t="s">
        <v>157</v>
      </c>
      <c r="H19" s="514" t="s">
        <v>35</v>
      </c>
      <c r="I19" s="514" t="s">
        <v>5</v>
      </c>
      <c r="J19" s="514" t="s">
        <v>103</v>
      </c>
      <c r="K19" s="517">
        <v>100000</v>
      </c>
      <c r="L19" s="517">
        <v>90000</v>
      </c>
      <c r="M19" s="518" t="s">
        <v>510</v>
      </c>
      <c r="N19" s="519">
        <v>100000</v>
      </c>
      <c r="O19" s="520">
        <v>20</v>
      </c>
      <c r="P19" s="519">
        <v>100000</v>
      </c>
      <c r="Q19" s="518" t="s">
        <v>511</v>
      </c>
      <c r="R19" s="521">
        <v>20</v>
      </c>
    </row>
    <row r="20" spans="1:18" ht="47.25">
      <c r="A20" s="512">
        <v>13</v>
      </c>
      <c r="B20" s="513"/>
      <c r="C20" s="514" t="s">
        <v>541</v>
      </c>
      <c r="D20" s="514" t="s">
        <v>542</v>
      </c>
      <c r="E20" s="513" t="s">
        <v>543</v>
      </c>
      <c r="F20" s="515" t="s">
        <v>30</v>
      </c>
      <c r="G20" s="516" t="s">
        <v>31</v>
      </c>
      <c r="H20" s="522" t="s">
        <v>50</v>
      </c>
      <c r="I20" s="514" t="s">
        <v>5</v>
      </c>
      <c r="J20" s="514" t="s">
        <v>103</v>
      </c>
      <c r="K20" s="517">
        <v>100000</v>
      </c>
      <c r="L20" s="517">
        <v>90000</v>
      </c>
      <c r="M20" s="518" t="s">
        <v>510</v>
      </c>
      <c r="N20" s="519">
        <v>100000</v>
      </c>
      <c r="O20" s="520">
        <v>20</v>
      </c>
      <c r="P20" s="519">
        <v>100000</v>
      </c>
      <c r="Q20" s="518" t="s">
        <v>511</v>
      </c>
      <c r="R20" s="521">
        <v>20</v>
      </c>
    </row>
    <row r="21" spans="1:18" ht="47.25">
      <c r="A21" s="512">
        <v>14</v>
      </c>
      <c r="B21" s="513"/>
      <c r="C21" s="514" t="s">
        <v>544</v>
      </c>
      <c r="D21" s="514" t="s">
        <v>356</v>
      </c>
      <c r="E21" s="513" t="s">
        <v>525</v>
      </c>
      <c r="F21" s="515" t="s">
        <v>30</v>
      </c>
      <c r="G21" s="516" t="s">
        <v>31</v>
      </c>
      <c r="H21" s="514" t="s">
        <v>35</v>
      </c>
      <c r="I21" s="514" t="s">
        <v>5</v>
      </c>
      <c r="J21" s="514" t="s">
        <v>103</v>
      </c>
      <c r="K21" s="517">
        <v>100000</v>
      </c>
      <c r="L21" s="517">
        <v>90000</v>
      </c>
      <c r="M21" s="518" t="s">
        <v>510</v>
      </c>
      <c r="N21" s="519">
        <v>100000</v>
      </c>
      <c r="O21" s="520">
        <v>20</v>
      </c>
      <c r="P21" s="519">
        <v>100000</v>
      </c>
      <c r="Q21" s="518" t="s">
        <v>511</v>
      </c>
      <c r="R21" s="521">
        <v>20</v>
      </c>
    </row>
    <row r="22" spans="1:18" ht="47.25">
      <c r="A22" s="512">
        <v>15</v>
      </c>
      <c r="B22" s="513"/>
      <c r="C22" s="514" t="s">
        <v>545</v>
      </c>
      <c r="D22" s="514" t="s">
        <v>546</v>
      </c>
      <c r="E22" s="513" t="s">
        <v>547</v>
      </c>
      <c r="F22" s="515" t="s">
        <v>30</v>
      </c>
      <c r="G22" s="516" t="s">
        <v>31</v>
      </c>
      <c r="H22" s="514" t="s">
        <v>35</v>
      </c>
      <c r="I22" s="514" t="s">
        <v>5</v>
      </c>
      <c r="J22" s="514" t="s">
        <v>103</v>
      </c>
      <c r="K22" s="517">
        <v>100000</v>
      </c>
      <c r="L22" s="517">
        <v>90000</v>
      </c>
      <c r="M22" s="518" t="s">
        <v>510</v>
      </c>
      <c r="N22" s="519">
        <v>100000</v>
      </c>
      <c r="O22" s="520">
        <v>20</v>
      </c>
      <c r="P22" s="519">
        <v>100000</v>
      </c>
      <c r="Q22" s="518" t="s">
        <v>511</v>
      </c>
      <c r="R22" s="521">
        <v>20</v>
      </c>
    </row>
    <row r="23" spans="1:18" ht="47.25">
      <c r="A23" s="512">
        <v>16</v>
      </c>
      <c r="B23" s="513"/>
      <c r="C23" s="514" t="s">
        <v>548</v>
      </c>
      <c r="D23" s="514" t="s">
        <v>549</v>
      </c>
      <c r="E23" s="513" t="s">
        <v>550</v>
      </c>
      <c r="F23" s="515" t="s">
        <v>30</v>
      </c>
      <c r="G23" s="516" t="s">
        <v>31</v>
      </c>
      <c r="H23" s="514" t="s">
        <v>35</v>
      </c>
      <c r="I23" s="514" t="s">
        <v>5</v>
      </c>
      <c r="J23" s="514" t="s">
        <v>103</v>
      </c>
      <c r="K23" s="517">
        <v>100000</v>
      </c>
      <c r="L23" s="517">
        <v>90000</v>
      </c>
      <c r="M23" s="518" t="s">
        <v>510</v>
      </c>
      <c r="N23" s="519">
        <v>100000</v>
      </c>
      <c r="O23" s="520">
        <v>20</v>
      </c>
      <c r="P23" s="519">
        <v>100000</v>
      </c>
      <c r="Q23" s="518" t="s">
        <v>511</v>
      </c>
      <c r="R23" s="521">
        <v>20</v>
      </c>
    </row>
    <row r="24" spans="1:18" ht="47.25">
      <c r="A24" s="512">
        <v>17</v>
      </c>
      <c r="B24" s="513"/>
      <c r="C24" s="514" t="s">
        <v>551</v>
      </c>
      <c r="D24" s="514" t="s">
        <v>368</v>
      </c>
      <c r="E24" s="513" t="s">
        <v>552</v>
      </c>
      <c r="F24" s="515" t="s">
        <v>30</v>
      </c>
      <c r="G24" s="516" t="s">
        <v>31</v>
      </c>
      <c r="H24" s="514" t="s">
        <v>35</v>
      </c>
      <c r="I24" s="514" t="s">
        <v>5</v>
      </c>
      <c r="J24" s="514" t="s">
        <v>103</v>
      </c>
      <c r="K24" s="517">
        <v>100000</v>
      </c>
      <c r="L24" s="517">
        <v>90000</v>
      </c>
      <c r="M24" s="518" t="s">
        <v>510</v>
      </c>
      <c r="N24" s="519">
        <v>100000</v>
      </c>
      <c r="O24" s="520">
        <v>20</v>
      </c>
      <c r="P24" s="519">
        <v>100000</v>
      </c>
      <c r="Q24" s="518" t="s">
        <v>511</v>
      </c>
      <c r="R24" s="521">
        <v>20</v>
      </c>
    </row>
    <row r="25" spans="1:18" ht="63">
      <c r="A25" s="512">
        <v>18</v>
      </c>
      <c r="B25" s="513"/>
      <c r="C25" s="514" t="s">
        <v>553</v>
      </c>
      <c r="D25" s="514" t="s">
        <v>554</v>
      </c>
      <c r="E25" s="513" t="s">
        <v>555</v>
      </c>
      <c r="F25" s="515" t="s">
        <v>30</v>
      </c>
      <c r="G25" s="516" t="s">
        <v>31</v>
      </c>
      <c r="H25" s="522" t="s">
        <v>50</v>
      </c>
      <c r="I25" s="514" t="s">
        <v>5</v>
      </c>
      <c r="J25" s="514" t="s">
        <v>103</v>
      </c>
      <c r="K25" s="517">
        <v>100000</v>
      </c>
      <c r="L25" s="517">
        <v>90000</v>
      </c>
      <c r="M25" s="518" t="s">
        <v>510</v>
      </c>
      <c r="N25" s="519">
        <v>100000</v>
      </c>
      <c r="O25" s="520">
        <v>20</v>
      </c>
      <c r="P25" s="519">
        <v>100000</v>
      </c>
      <c r="Q25" s="518" t="s">
        <v>511</v>
      </c>
      <c r="R25" s="521">
        <v>20</v>
      </c>
    </row>
    <row r="26" spans="1:18" ht="63">
      <c r="A26" s="512">
        <v>19</v>
      </c>
      <c r="B26" s="513"/>
      <c r="C26" s="514" t="s">
        <v>556</v>
      </c>
      <c r="D26" s="514" t="s">
        <v>557</v>
      </c>
      <c r="E26" s="513" t="s">
        <v>558</v>
      </c>
      <c r="F26" s="515" t="s">
        <v>30</v>
      </c>
      <c r="G26" s="516" t="s">
        <v>31</v>
      </c>
      <c r="H26" s="522" t="s">
        <v>50</v>
      </c>
      <c r="I26" s="514" t="s">
        <v>5</v>
      </c>
      <c r="J26" s="514" t="s">
        <v>103</v>
      </c>
      <c r="K26" s="517">
        <v>100000</v>
      </c>
      <c r="L26" s="517">
        <v>90000</v>
      </c>
      <c r="M26" s="518" t="s">
        <v>510</v>
      </c>
      <c r="N26" s="519">
        <v>100000</v>
      </c>
      <c r="O26" s="520">
        <v>20</v>
      </c>
      <c r="P26" s="519">
        <v>100000</v>
      </c>
      <c r="Q26" s="518" t="s">
        <v>511</v>
      </c>
      <c r="R26" s="521">
        <v>20</v>
      </c>
    </row>
    <row r="27" spans="1:18" ht="47.25">
      <c r="A27" s="512">
        <v>20</v>
      </c>
      <c r="B27" s="513"/>
      <c r="C27" s="514" t="s">
        <v>559</v>
      </c>
      <c r="D27" s="514" t="s">
        <v>560</v>
      </c>
      <c r="E27" s="513" t="s">
        <v>561</v>
      </c>
      <c r="F27" s="515" t="s">
        <v>30</v>
      </c>
      <c r="G27" s="516" t="s">
        <v>31</v>
      </c>
      <c r="H27" s="514" t="s">
        <v>35</v>
      </c>
      <c r="I27" s="514" t="s">
        <v>5</v>
      </c>
      <c r="J27" s="514" t="s">
        <v>103</v>
      </c>
      <c r="K27" s="517">
        <v>100000</v>
      </c>
      <c r="L27" s="517">
        <v>90000</v>
      </c>
      <c r="M27" s="518" t="s">
        <v>510</v>
      </c>
      <c r="N27" s="519">
        <v>100000</v>
      </c>
      <c r="O27" s="520">
        <v>20</v>
      </c>
      <c r="P27" s="519">
        <v>100000</v>
      </c>
      <c r="Q27" s="518" t="s">
        <v>511</v>
      </c>
      <c r="R27" s="521">
        <v>20</v>
      </c>
    </row>
    <row r="28" spans="1:18" ht="47.25">
      <c r="A28" s="512">
        <v>21</v>
      </c>
      <c r="B28" s="513"/>
      <c r="C28" s="514" t="s">
        <v>562</v>
      </c>
      <c r="D28" s="514" t="s">
        <v>563</v>
      </c>
      <c r="E28" s="513" t="s">
        <v>540</v>
      </c>
      <c r="F28" s="515" t="s">
        <v>30</v>
      </c>
      <c r="G28" s="522" t="s">
        <v>157</v>
      </c>
      <c r="H28" s="514" t="s">
        <v>35</v>
      </c>
      <c r="I28" s="514" t="s">
        <v>5</v>
      </c>
      <c r="J28" s="514" t="s">
        <v>103</v>
      </c>
      <c r="K28" s="517">
        <v>100000</v>
      </c>
      <c r="L28" s="517">
        <v>90000</v>
      </c>
      <c r="M28" s="518" t="s">
        <v>510</v>
      </c>
      <c r="N28" s="519">
        <v>100000</v>
      </c>
      <c r="O28" s="520">
        <v>20</v>
      </c>
      <c r="P28" s="519">
        <v>100000</v>
      </c>
      <c r="Q28" s="518" t="s">
        <v>511</v>
      </c>
      <c r="R28" s="521">
        <v>20</v>
      </c>
    </row>
    <row r="29" spans="1:18" ht="47.25">
      <c r="A29" s="512">
        <v>22</v>
      </c>
      <c r="B29" s="513"/>
      <c r="C29" s="514" t="s">
        <v>564</v>
      </c>
      <c r="D29" s="514" t="s">
        <v>565</v>
      </c>
      <c r="E29" s="513" t="s">
        <v>566</v>
      </c>
      <c r="F29" s="515" t="s">
        <v>30</v>
      </c>
      <c r="G29" s="516" t="s">
        <v>31</v>
      </c>
      <c r="H29" s="514" t="s">
        <v>35</v>
      </c>
      <c r="I29" s="514" t="s">
        <v>5</v>
      </c>
      <c r="J29" s="514" t="s">
        <v>103</v>
      </c>
      <c r="K29" s="517">
        <v>100000</v>
      </c>
      <c r="L29" s="517">
        <v>90000</v>
      </c>
      <c r="M29" s="518" t="s">
        <v>510</v>
      </c>
      <c r="N29" s="519">
        <v>100000</v>
      </c>
      <c r="O29" s="520">
        <v>20</v>
      </c>
      <c r="P29" s="519">
        <v>100000</v>
      </c>
      <c r="Q29" s="518" t="s">
        <v>511</v>
      </c>
      <c r="R29" s="521">
        <v>20</v>
      </c>
    </row>
    <row r="30" spans="1:18" ht="47.25">
      <c r="A30" s="512">
        <v>23</v>
      </c>
      <c r="B30" s="513"/>
      <c r="C30" s="514" t="s">
        <v>567</v>
      </c>
      <c r="D30" s="514" t="s">
        <v>568</v>
      </c>
      <c r="E30" s="513" t="s">
        <v>569</v>
      </c>
      <c r="F30" s="515" t="s">
        <v>30</v>
      </c>
      <c r="G30" s="516" t="s">
        <v>31</v>
      </c>
      <c r="H30" s="522" t="s">
        <v>50</v>
      </c>
      <c r="I30" s="514" t="s">
        <v>5</v>
      </c>
      <c r="J30" s="514" t="s">
        <v>103</v>
      </c>
      <c r="K30" s="517">
        <v>100000</v>
      </c>
      <c r="L30" s="517">
        <v>90000</v>
      </c>
      <c r="M30" s="518" t="s">
        <v>510</v>
      </c>
      <c r="N30" s="519">
        <v>100000</v>
      </c>
      <c r="O30" s="520">
        <v>20</v>
      </c>
      <c r="P30" s="519">
        <v>100000</v>
      </c>
      <c r="Q30" s="518" t="s">
        <v>511</v>
      </c>
      <c r="R30" s="521">
        <v>20</v>
      </c>
    </row>
    <row r="31" spans="1:18" ht="47.25">
      <c r="A31" s="512">
        <v>24</v>
      </c>
      <c r="B31" s="513"/>
      <c r="C31" s="514" t="s">
        <v>570</v>
      </c>
      <c r="D31" s="514" t="s">
        <v>571</v>
      </c>
      <c r="E31" s="513" t="s">
        <v>525</v>
      </c>
      <c r="F31" s="515" t="s">
        <v>30</v>
      </c>
      <c r="G31" s="516" t="s">
        <v>31</v>
      </c>
      <c r="H31" s="514" t="s">
        <v>35</v>
      </c>
      <c r="I31" s="514" t="s">
        <v>5</v>
      </c>
      <c r="J31" s="514" t="s">
        <v>103</v>
      </c>
      <c r="K31" s="517">
        <v>100000</v>
      </c>
      <c r="L31" s="517">
        <v>90000</v>
      </c>
      <c r="M31" s="518" t="s">
        <v>510</v>
      </c>
      <c r="N31" s="519">
        <v>100000</v>
      </c>
      <c r="O31" s="520">
        <v>20</v>
      </c>
      <c r="P31" s="519">
        <v>100000</v>
      </c>
      <c r="Q31" s="518" t="s">
        <v>511</v>
      </c>
      <c r="R31" s="521">
        <v>20</v>
      </c>
    </row>
    <row r="32" spans="1:18" ht="63">
      <c r="A32" s="512">
        <v>25</v>
      </c>
      <c r="B32" s="513"/>
      <c r="C32" s="514" t="s">
        <v>572</v>
      </c>
      <c r="D32" s="514" t="s">
        <v>573</v>
      </c>
      <c r="E32" s="513" t="s">
        <v>574</v>
      </c>
      <c r="F32" s="515" t="s">
        <v>30</v>
      </c>
      <c r="G32" s="516" t="s">
        <v>31</v>
      </c>
      <c r="H32" s="514" t="s">
        <v>35</v>
      </c>
      <c r="I32" s="514" t="s">
        <v>5</v>
      </c>
      <c r="J32" s="514" t="s">
        <v>103</v>
      </c>
      <c r="K32" s="517">
        <v>100000</v>
      </c>
      <c r="L32" s="517">
        <v>90000</v>
      </c>
      <c r="M32" s="518" t="s">
        <v>510</v>
      </c>
      <c r="N32" s="519">
        <v>100000</v>
      </c>
      <c r="O32" s="520">
        <v>20</v>
      </c>
      <c r="P32" s="519">
        <v>100000</v>
      </c>
      <c r="Q32" s="518" t="s">
        <v>511</v>
      </c>
      <c r="R32" s="521">
        <v>20</v>
      </c>
    </row>
    <row r="33" spans="1:18" ht="47.25">
      <c r="A33" s="512">
        <v>26</v>
      </c>
      <c r="B33" s="513"/>
      <c r="C33" s="514" t="s">
        <v>575</v>
      </c>
      <c r="D33" s="514" t="s">
        <v>305</v>
      </c>
      <c r="E33" s="513" t="s">
        <v>576</v>
      </c>
      <c r="F33" s="515" t="s">
        <v>30</v>
      </c>
      <c r="G33" s="516" t="s">
        <v>31</v>
      </c>
      <c r="H33" s="514" t="s">
        <v>35</v>
      </c>
      <c r="I33" s="514" t="s">
        <v>5</v>
      </c>
      <c r="J33" s="514" t="s">
        <v>103</v>
      </c>
      <c r="K33" s="517">
        <v>100000</v>
      </c>
      <c r="L33" s="517">
        <v>90000</v>
      </c>
      <c r="M33" s="518" t="s">
        <v>510</v>
      </c>
      <c r="N33" s="519">
        <v>100000</v>
      </c>
      <c r="O33" s="520">
        <v>20</v>
      </c>
      <c r="P33" s="519">
        <v>100000</v>
      </c>
      <c r="Q33" s="518" t="s">
        <v>511</v>
      </c>
      <c r="R33" s="521">
        <v>20</v>
      </c>
    </row>
    <row r="34" spans="1:18" ht="47.25">
      <c r="A34" s="512">
        <v>27</v>
      </c>
      <c r="B34" s="513"/>
      <c r="C34" s="514" t="s">
        <v>577</v>
      </c>
      <c r="D34" s="514" t="s">
        <v>578</v>
      </c>
      <c r="E34" s="513" t="s">
        <v>579</v>
      </c>
      <c r="F34" s="515" t="s">
        <v>30</v>
      </c>
      <c r="G34" s="516" t="s">
        <v>31</v>
      </c>
      <c r="H34" s="514" t="s">
        <v>35</v>
      </c>
      <c r="I34" s="514" t="s">
        <v>5</v>
      </c>
      <c r="J34" s="514" t="s">
        <v>103</v>
      </c>
      <c r="K34" s="517">
        <v>100000</v>
      </c>
      <c r="L34" s="517">
        <v>90000</v>
      </c>
      <c r="M34" s="518" t="s">
        <v>510</v>
      </c>
      <c r="N34" s="519">
        <v>100000</v>
      </c>
      <c r="O34" s="520">
        <v>20</v>
      </c>
      <c r="P34" s="519">
        <v>100000</v>
      </c>
      <c r="Q34" s="518" t="s">
        <v>511</v>
      </c>
      <c r="R34" s="521">
        <v>20</v>
      </c>
    </row>
    <row r="35" spans="1:18" ht="47.25">
      <c r="A35" s="512">
        <v>28</v>
      </c>
      <c r="B35" s="513"/>
      <c r="C35" s="514" t="s">
        <v>429</v>
      </c>
      <c r="D35" s="514" t="s">
        <v>580</v>
      </c>
      <c r="E35" s="513" t="s">
        <v>581</v>
      </c>
      <c r="F35" s="515" t="s">
        <v>30</v>
      </c>
      <c r="G35" s="516" t="s">
        <v>31</v>
      </c>
      <c r="H35" s="514" t="s">
        <v>35</v>
      </c>
      <c r="I35" s="514" t="s">
        <v>5</v>
      </c>
      <c r="J35" s="514" t="s">
        <v>523</v>
      </c>
      <c r="K35" s="517">
        <v>100000</v>
      </c>
      <c r="L35" s="517">
        <v>90000</v>
      </c>
      <c r="M35" s="518" t="s">
        <v>510</v>
      </c>
      <c r="N35" s="519">
        <v>100000</v>
      </c>
      <c r="O35" s="520">
        <v>20</v>
      </c>
      <c r="P35" s="519">
        <v>100000</v>
      </c>
      <c r="Q35" s="518" t="s">
        <v>511</v>
      </c>
      <c r="R35" s="521">
        <v>20</v>
      </c>
    </row>
    <row r="36" spans="1:18" ht="47.25">
      <c r="A36" s="512">
        <v>29</v>
      </c>
      <c r="B36" s="513"/>
      <c r="C36" s="514" t="s">
        <v>582</v>
      </c>
      <c r="D36" s="514" t="s">
        <v>250</v>
      </c>
      <c r="E36" s="513" t="s">
        <v>583</v>
      </c>
      <c r="F36" s="515" t="s">
        <v>30</v>
      </c>
      <c r="G36" s="522" t="s">
        <v>157</v>
      </c>
      <c r="H36" s="522" t="s">
        <v>50</v>
      </c>
      <c r="I36" s="514" t="s">
        <v>6</v>
      </c>
      <c r="J36" s="514" t="s">
        <v>584</v>
      </c>
      <c r="K36" s="517">
        <v>50000</v>
      </c>
      <c r="L36" s="517">
        <v>45000</v>
      </c>
      <c r="M36" s="518" t="s">
        <v>510</v>
      </c>
      <c r="N36" s="519">
        <v>50000</v>
      </c>
      <c r="O36" s="520">
        <v>20</v>
      </c>
      <c r="P36" s="519">
        <v>50000</v>
      </c>
      <c r="Q36" s="518" t="s">
        <v>511</v>
      </c>
      <c r="R36" s="521">
        <v>20</v>
      </c>
    </row>
    <row r="37" spans="1:18" ht="47.25">
      <c r="A37" s="512">
        <v>30</v>
      </c>
      <c r="B37" s="513"/>
      <c r="C37" s="514" t="s">
        <v>585</v>
      </c>
      <c r="D37" s="514" t="s">
        <v>250</v>
      </c>
      <c r="E37" s="513" t="s">
        <v>586</v>
      </c>
      <c r="F37" s="515" t="s">
        <v>30</v>
      </c>
      <c r="G37" s="522" t="s">
        <v>157</v>
      </c>
      <c r="H37" s="522" t="s">
        <v>50</v>
      </c>
      <c r="I37" s="514" t="s">
        <v>6</v>
      </c>
      <c r="J37" s="514" t="s">
        <v>587</v>
      </c>
      <c r="K37" s="517">
        <v>50000</v>
      </c>
      <c r="L37" s="517">
        <v>45000</v>
      </c>
      <c r="M37" s="518" t="s">
        <v>510</v>
      </c>
      <c r="N37" s="519">
        <v>50000</v>
      </c>
      <c r="O37" s="520">
        <v>20</v>
      </c>
      <c r="P37" s="519">
        <v>50000</v>
      </c>
      <c r="Q37" s="518" t="s">
        <v>511</v>
      </c>
      <c r="R37" s="521">
        <v>20</v>
      </c>
    </row>
    <row r="38" spans="1:18" ht="47.25">
      <c r="A38" s="512">
        <v>31</v>
      </c>
      <c r="B38" s="523"/>
      <c r="C38" s="514" t="s">
        <v>588</v>
      </c>
      <c r="D38" s="514" t="s">
        <v>589</v>
      </c>
      <c r="E38" s="513" t="s">
        <v>590</v>
      </c>
      <c r="F38" s="515" t="s">
        <v>30</v>
      </c>
      <c r="G38" s="516" t="s">
        <v>31</v>
      </c>
      <c r="H38" s="522" t="s">
        <v>50</v>
      </c>
      <c r="I38" s="514" t="s">
        <v>5</v>
      </c>
      <c r="J38" s="514" t="s">
        <v>103</v>
      </c>
      <c r="K38" s="517">
        <v>50000</v>
      </c>
      <c r="L38" s="517">
        <v>45000</v>
      </c>
      <c r="M38" s="518" t="s">
        <v>510</v>
      </c>
      <c r="N38" s="519">
        <v>50000</v>
      </c>
      <c r="O38" s="520">
        <v>20</v>
      </c>
      <c r="P38" s="519">
        <v>50000</v>
      </c>
      <c r="Q38" s="518" t="s">
        <v>511</v>
      </c>
      <c r="R38" s="521">
        <v>20</v>
      </c>
    </row>
    <row r="39" spans="1:18" ht="47.25">
      <c r="A39" s="512">
        <v>32</v>
      </c>
      <c r="B39" s="523"/>
      <c r="C39" s="514" t="s">
        <v>591</v>
      </c>
      <c r="D39" s="514" t="s">
        <v>592</v>
      </c>
      <c r="E39" s="513" t="s">
        <v>540</v>
      </c>
      <c r="F39" s="515" t="s">
        <v>30</v>
      </c>
      <c r="G39" s="522" t="s">
        <v>157</v>
      </c>
      <c r="H39" s="514" t="s">
        <v>35</v>
      </c>
      <c r="I39" s="514" t="s">
        <v>5</v>
      </c>
      <c r="J39" s="514" t="s">
        <v>162</v>
      </c>
      <c r="K39" s="517">
        <v>50000</v>
      </c>
      <c r="L39" s="517">
        <v>45000</v>
      </c>
      <c r="M39" s="518" t="s">
        <v>510</v>
      </c>
      <c r="N39" s="519">
        <v>50000</v>
      </c>
      <c r="O39" s="520">
        <v>20</v>
      </c>
      <c r="P39" s="519">
        <v>50000</v>
      </c>
      <c r="Q39" s="518" t="s">
        <v>511</v>
      </c>
      <c r="R39" s="521">
        <v>20</v>
      </c>
    </row>
    <row r="40" spans="1:18" ht="47.25">
      <c r="A40" s="512">
        <v>33</v>
      </c>
      <c r="B40" s="523"/>
      <c r="C40" s="514" t="s">
        <v>593</v>
      </c>
      <c r="D40" s="514" t="s">
        <v>594</v>
      </c>
      <c r="E40" s="513" t="s">
        <v>595</v>
      </c>
      <c r="F40" s="515" t="s">
        <v>30</v>
      </c>
      <c r="G40" s="522" t="s">
        <v>157</v>
      </c>
      <c r="H40" s="514" t="s">
        <v>35</v>
      </c>
      <c r="I40" s="514" t="s">
        <v>6</v>
      </c>
      <c r="J40" s="514" t="s">
        <v>596</v>
      </c>
      <c r="K40" s="517">
        <v>50000</v>
      </c>
      <c r="L40" s="517">
        <v>45000</v>
      </c>
      <c r="M40" s="518" t="s">
        <v>510</v>
      </c>
      <c r="N40" s="519">
        <v>50000</v>
      </c>
      <c r="O40" s="520">
        <v>20</v>
      </c>
      <c r="P40" s="519">
        <v>50000</v>
      </c>
      <c r="Q40" s="518" t="s">
        <v>511</v>
      </c>
      <c r="R40" s="521">
        <v>20</v>
      </c>
    </row>
    <row r="41" spans="1:18" ht="63">
      <c r="A41" s="512">
        <v>34</v>
      </c>
      <c r="B41" s="513"/>
      <c r="C41" s="524" t="s">
        <v>507</v>
      </c>
      <c r="D41" s="514" t="s">
        <v>508</v>
      </c>
      <c r="E41" s="513" t="s">
        <v>509</v>
      </c>
      <c r="F41" s="515" t="s">
        <v>30</v>
      </c>
      <c r="G41" s="525" t="s">
        <v>31</v>
      </c>
      <c r="H41" s="525" t="s">
        <v>35</v>
      </c>
      <c r="I41" s="525" t="s">
        <v>5</v>
      </c>
      <c r="J41" s="514" t="s">
        <v>103</v>
      </c>
      <c r="K41" s="522">
        <v>100000</v>
      </c>
      <c r="L41" s="522">
        <v>90000</v>
      </c>
      <c r="M41" s="518" t="s">
        <v>510</v>
      </c>
      <c r="N41" s="518">
        <v>37392.300000000003</v>
      </c>
      <c r="O41" s="526">
        <v>20</v>
      </c>
      <c r="P41" s="518">
        <v>100000</v>
      </c>
      <c r="Q41" s="518" t="s">
        <v>511</v>
      </c>
      <c r="R41" s="518">
        <v>20</v>
      </c>
    </row>
    <row r="42" spans="1:18" ht="63">
      <c r="A42" s="512">
        <v>35</v>
      </c>
      <c r="B42" s="513"/>
      <c r="C42" s="514" t="s">
        <v>512</v>
      </c>
      <c r="D42" s="514" t="s">
        <v>513</v>
      </c>
      <c r="E42" s="513" t="s">
        <v>509</v>
      </c>
      <c r="F42" s="515" t="s">
        <v>30</v>
      </c>
      <c r="G42" s="525" t="s">
        <v>31</v>
      </c>
      <c r="H42" s="525" t="s">
        <v>35</v>
      </c>
      <c r="I42" s="525" t="s">
        <v>5</v>
      </c>
      <c r="J42" s="514" t="s">
        <v>103</v>
      </c>
      <c r="K42" s="522">
        <v>100000</v>
      </c>
      <c r="L42" s="522">
        <v>90000</v>
      </c>
      <c r="M42" s="518" t="s">
        <v>510</v>
      </c>
      <c r="N42" s="518">
        <v>37392.300000000003</v>
      </c>
      <c r="O42" s="526">
        <v>20</v>
      </c>
      <c r="P42" s="518">
        <v>100000</v>
      </c>
      <c r="Q42" s="518" t="s">
        <v>511</v>
      </c>
      <c r="R42" s="518">
        <v>20</v>
      </c>
    </row>
    <row r="43" spans="1:18" ht="47.25">
      <c r="A43" s="512">
        <v>36</v>
      </c>
      <c r="B43" s="513"/>
      <c r="C43" s="514" t="s">
        <v>514</v>
      </c>
      <c r="D43" s="514" t="s">
        <v>515</v>
      </c>
      <c r="E43" s="513" t="s">
        <v>516</v>
      </c>
      <c r="F43" s="515" t="s">
        <v>30</v>
      </c>
      <c r="G43" s="525" t="s">
        <v>31</v>
      </c>
      <c r="H43" s="525" t="s">
        <v>35</v>
      </c>
      <c r="I43" s="525" t="s">
        <v>5</v>
      </c>
      <c r="J43" s="514" t="s">
        <v>103</v>
      </c>
      <c r="K43" s="522">
        <v>100000</v>
      </c>
      <c r="L43" s="522">
        <v>90000</v>
      </c>
      <c r="M43" s="518" t="s">
        <v>510</v>
      </c>
      <c r="N43" s="518">
        <v>37392.300000000003</v>
      </c>
      <c r="O43" s="526">
        <v>20</v>
      </c>
      <c r="P43" s="518">
        <v>100000</v>
      </c>
      <c r="Q43" s="518" t="s">
        <v>511</v>
      </c>
      <c r="R43" s="518">
        <v>20</v>
      </c>
    </row>
    <row r="44" spans="1:18" ht="47.25">
      <c r="A44" s="512">
        <v>37</v>
      </c>
      <c r="B44" s="513"/>
      <c r="C44" s="514" t="s">
        <v>517</v>
      </c>
      <c r="D44" s="514" t="s">
        <v>518</v>
      </c>
      <c r="E44" s="513" t="s">
        <v>519</v>
      </c>
      <c r="F44" s="515" t="s">
        <v>30</v>
      </c>
      <c r="G44" s="525" t="s">
        <v>31</v>
      </c>
      <c r="H44" s="525" t="s">
        <v>35</v>
      </c>
      <c r="I44" s="525" t="s">
        <v>5</v>
      </c>
      <c r="J44" s="514" t="s">
        <v>103</v>
      </c>
      <c r="K44" s="522">
        <v>100000</v>
      </c>
      <c r="L44" s="522">
        <v>90000</v>
      </c>
      <c r="M44" s="518" t="s">
        <v>510</v>
      </c>
      <c r="N44" s="518">
        <v>37392.300000000003</v>
      </c>
      <c r="O44" s="526">
        <v>20</v>
      </c>
      <c r="P44" s="518">
        <v>100000</v>
      </c>
      <c r="Q44" s="518" t="s">
        <v>511</v>
      </c>
      <c r="R44" s="518">
        <v>20</v>
      </c>
    </row>
    <row r="45" spans="1:18" ht="63">
      <c r="A45" s="512">
        <v>38</v>
      </c>
      <c r="B45" s="513"/>
      <c r="C45" s="514" t="s">
        <v>520</v>
      </c>
      <c r="D45" s="514" t="s">
        <v>521</v>
      </c>
      <c r="E45" s="513" t="s">
        <v>522</v>
      </c>
      <c r="F45" s="515" t="s">
        <v>30</v>
      </c>
      <c r="G45" s="525" t="s">
        <v>31</v>
      </c>
      <c r="H45" s="525" t="s">
        <v>35</v>
      </c>
      <c r="I45" s="525" t="s">
        <v>5</v>
      </c>
      <c r="J45" s="514" t="s">
        <v>523</v>
      </c>
      <c r="K45" s="522">
        <v>100000</v>
      </c>
      <c r="L45" s="522">
        <v>90000</v>
      </c>
      <c r="M45" s="518" t="s">
        <v>510</v>
      </c>
      <c r="N45" s="518">
        <v>37392.300000000003</v>
      </c>
      <c r="O45" s="526">
        <v>20</v>
      </c>
      <c r="P45" s="518">
        <v>100000</v>
      </c>
      <c r="Q45" s="518" t="s">
        <v>511</v>
      </c>
      <c r="R45" s="518">
        <v>20</v>
      </c>
    </row>
    <row r="46" spans="1:18" ht="47.25">
      <c r="A46" s="512">
        <v>39</v>
      </c>
      <c r="B46" s="513"/>
      <c r="C46" s="514" t="s">
        <v>524</v>
      </c>
      <c r="D46" s="514" t="s">
        <v>513</v>
      </c>
      <c r="E46" s="513" t="s">
        <v>525</v>
      </c>
      <c r="F46" s="515" t="s">
        <v>30</v>
      </c>
      <c r="G46" s="525" t="s">
        <v>31</v>
      </c>
      <c r="H46" s="525" t="s">
        <v>35</v>
      </c>
      <c r="I46" s="525" t="s">
        <v>5</v>
      </c>
      <c r="J46" s="514" t="s">
        <v>103</v>
      </c>
      <c r="K46" s="522">
        <v>100000</v>
      </c>
      <c r="L46" s="522">
        <v>90000</v>
      </c>
      <c r="M46" s="518" t="s">
        <v>510</v>
      </c>
      <c r="N46" s="518">
        <v>37392.300000000003</v>
      </c>
      <c r="O46" s="526">
        <v>20</v>
      </c>
      <c r="P46" s="518">
        <v>100000</v>
      </c>
      <c r="Q46" s="518" t="s">
        <v>511</v>
      </c>
      <c r="R46" s="518">
        <v>20</v>
      </c>
    </row>
    <row r="47" spans="1:18" ht="47.25">
      <c r="A47" s="512">
        <v>40</v>
      </c>
      <c r="B47" s="513"/>
      <c r="C47" s="514" t="s">
        <v>526</v>
      </c>
      <c r="D47" s="514" t="s">
        <v>527</v>
      </c>
      <c r="E47" s="513" t="s">
        <v>525</v>
      </c>
      <c r="F47" s="515" t="s">
        <v>30</v>
      </c>
      <c r="G47" s="525" t="s">
        <v>31</v>
      </c>
      <c r="H47" s="525" t="s">
        <v>35</v>
      </c>
      <c r="I47" s="525" t="s">
        <v>5</v>
      </c>
      <c r="J47" s="514" t="s">
        <v>103</v>
      </c>
      <c r="K47" s="522">
        <v>100000</v>
      </c>
      <c r="L47" s="522">
        <v>90000</v>
      </c>
      <c r="M47" s="518" t="s">
        <v>510</v>
      </c>
      <c r="N47" s="518">
        <v>37392.300000000003</v>
      </c>
      <c r="O47" s="526">
        <v>20</v>
      </c>
      <c r="P47" s="518">
        <v>100000</v>
      </c>
      <c r="Q47" s="518" t="s">
        <v>511</v>
      </c>
      <c r="R47" s="518">
        <v>20</v>
      </c>
    </row>
    <row r="48" spans="1:18" ht="47.25">
      <c r="A48" s="512">
        <v>41</v>
      </c>
      <c r="B48" s="513"/>
      <c r="C48" s="514" t="s">
        <v>528</v>
      </c>
      <c r="D48" s="514" t="s">
        <v>529</v>
      </c>
      <c r="E48" s="513" t="s">
        <v>525</v>
      </c>
      <c r="F48" s="515" t="s">
        <v>30</v>
      </c>
      <c r="G48" s="525" t="s">
        <v>31</v>
      </c>
      <c r="H48" s="525" t="s">
        <v>35</v>
      </c>
      <c r="I48" s="525" t="s">
        <v>5</v>
      </c>
      <c r="J48" s="514" t="s">
        <v>103</v>
      </c>
      <c r="K48" s="522">
        <v>100000</v>
      </c>
      <c r="L48" s="522">
        <v>90000</v>
      </c>
      <c r="M48" s="518" t="s">
        <v>510</v>
      </c>
      <c r="N48" s="518">
        <v>37392.300000000003</v>
      </c>
      <c r="O48" s="526">
        <v>20</v>
      </c>
      <c r="P48" s="518">
        <v>100000</v>
      </c>
      <c r="Q48" s="518" t="s">
        <v>511</v>
      </c>
      <c r="R48" s="518">
        <v>20</v>
      </c>
    </row>
    <row r="49" spans="1:18" ht="47.25">
      <c r="A49" s="512">
        <v>42</v>
      </c>
      <c r="B49" s="513"/>
      <c r="C49" s="514" t="s">
        <v>530</v>
      </c>
      <c r="D49" s="514" t="s">
        <v>531</v>
      </c>
      <c r="E49" s="513" t="s">
        <v>532</v>
      </c>
      <c r="F49" s="515" t="s">
        <v>30</v>
      </c>
      <c r="G49" s="525" t="s">
        <v>31</v>
      </c>
      <c r="H49" s="525" t="s">
        <v>50</v>
      </c>
      <c r="I49" s="525" t="s">
        <v>5</v>
      </c>
      <c r="J49" s="514" t="s">
        <v>103</v>
      </c>
      <c r="K49" s="522">
        <v>100000</v>
      </c>
      <c r="L49" s="522">
        <v>90000</v>
      </c>
      <c r="M49" s="518" t="s">
        <v>510</v>
      </c>
      <c r="N49" s="518">
        <v>37392.300000000003</v>
      </c>
      <c r="O49" s="526">
        <v>20</v>
      </c>
      <c r="P49" s="518">
        <v>100000</v>
      </c>
      <c r="Q49" s="518" t="s">
        <v>511</v>
      </c>
      <c r="R49" s="518">
        <v>20</v>
      </c>
    </row>
    <row r="50" spans="1:18" ht="47.25">
      <c r="A50" s="512">
        <v>43</v>
      </c>
      <c r="B50" s="513"/>
      <c r="C50" s="514" t="s">
        <v>533</v>
      </c>
      <c r="D50" s="514" t="s">
        <v>534</v>
      </c>
      <c r="E50" s="513" t="s">
        <v>535</v>
      </c>
      <c r="F50" s="515" t="s">
        <v>30</v>
      </c>
      <c r="G50" s="525" t="s">
        <v>31</v>
      </c>
      <c r="H50" s="525" t="s">
        <v>50</v>
      </c>
      <c r="I50" s="525" t="s">
        <v>5</v>
      </c>
      <c r="J50" s="514" t="s">
        <v>536</v>
      </c>
      <c r="K50" s="522">
        <v>100000</v>
      </c>
      <c r="L50" s="522">
        <v>90000</v>
      </c>
      <c r="M50" s="518" t="s">
        <v>510</v>
      </c>
      <c r="N50" s="518">
        <v>37392.300000000003</v>
      </c>
      <c r="O50" s="526">
        <v>20</v>
      </c>
      <c r="P50" s="518">
        <v>100000</v>
      </c>
      <c r="Q50" s="518" t="s">
        <v>511</v>
      </c>
      <c r="R50" s="518">
        <v>20</v>
      </c>
    </row>
    <row r="51" spans="1:18" ht="63">
      <c r="A51" s="512">
        <v>44</v>
      </c>
      <c r="B51" s="513"/>
      <c r="C51" s="514" t="s">
        <v>537</v>
      </c>
      <c r="D51" s="514" t="s">
        <v>258</v>
      </c>
      <c r="E51" s="513" t="s">
        <v>538</v>
      </c>
      <c r="F51" s="515" t="s">
        <v>30</v>
      </c>
      <c r="G51" s="525" t="s">
        <v>31</v>
      </c>
      <c r="H51" s="525" t="s">
        <v>35</v>
      </c>
      <c r="I51" s="525" t="s">
        <v>5</v>
      </c>
      <c r="J51" s="514" t="s">
        <v>103</v>
      </c>
      <c r="K51" s="522">
        <v>100000</v>
      </c>
      <c r="L51" s="522">
        <v>90000</v>
      </c>
      <c r="M51" s="518" t="s">
        <v>510</v>
      </c>
      <c r="N51" s="518">
        <v>37392.300000000003</v>
      </c>
      <c r="O51" s="526">
        <v>20</v>
      </c>
      <c r="P51" s="518">
        <v>100000</v>
      </c>
      <c r="Q51" s="518" t="s">
        <v>511</v>
      </c>
      <c r="R51" s="518">
        <v>20</v>
      </c>
    </row>
    <row r="52" spans="1:18" ht="47.25">
      <c r="A52" s="512">
        <v>45</v>
      </c>
      <c r="B52" s="513"/>
      <c r="C52" s="514" t="s">
        <v>539</v>
      </c>
      <c r="D52" s="514" t="s">
        <v>323</v>
      </c>
      <c r="E52" s="513" t="s">
        <v>540</v>
      </c>
      <c r="F52" s="515" t="s">
        <v>30</v>
      </c>
      <c r="G52" s="522" t="s">
        <v>157</v>
      </c>
      <c r="H52" s="525" t="s">
        <v>35</v>
      </c>
      <c r="I52" s="525" t="s">
        <v>5</v>
      </c>
      <c r="J52" s="514" t="s">
        <v>103</v>
      </c>
      <c r="K52" s="522">
        <v>100000</v>
      </c>
      <c r="L52" s="522">
        <v>90000</v>
      </c>
      <c r="M52" s="518" t="s">
        <v>510</v>
      </c>
      <c r="N52" s="518">
        <v>37392.300000000003</v>
      </c>
      <c r="O52" s="526">
        <v>20</v>
      </c>
      <c r="P52" s="518">
        <v>100000</v>
      </c>
      <c r="Q52" s="518" t="s">
        <v>511</v>
      </c>
      <c r="R52" s="518">
        <v>20</v>
      </c>
    </row>
    <row r="53" spans="1:18" ht="47.25">
      <c r="A53" s="512">
        <v>46</v>
      </c>
      <c r="B53" s="513"/>
      <c r="C53" s="514" t="s">
        <v>541</v>
      </c>
      <c r="D53" s="514" t="s">
        <v>542</v>
      </c>
      <c r="E53" s="513" t="s">
        <v>543</v>
      </c>
      <c r="F53" s="515" t="s">
        <v>30</v>
      </c>
      <c r="G53" s="525" t="s">
        <v>31</v>
      </c>
      <c r="H53" s="525" t="s">
        <v>50</v>
      </c>
      <c r="I53" s="525" t="s">
        <v>5</v>
      </c>
      <c r="J53" s="514" t="s">
        <v>103</v>
      </c>
      <c r="K53" s="522">
        <v>100000</v>
      </c>
      <c r="L53" s="522">
        <v>90000</v>
      </c>
      <c r="M53" s="518" t="s">
        <v>510</v>
      </c>
      <c r="N53" s="518">
        <v>37392.300000000003</v>
      </c>
      <c r="O53" s="526">
        <v>20</v>
      </c>
      <c r="P53" s="518">
        <v>100000</v>
      </c>
      <c r="Q53" s="518" t="s">
        <v>511</v>
      </c>
      <c r="R53" s="518">
        <v>20</v>
      </c>
    </row>
    <row r="54" spans="1:18" ht="47.25">
      <c r="A54" s="512">
        <v>47</v>
      </c>
      <c r="B54" s="513"/>
      <c r="C54" s="514" t="s">
        <v>544</v>
      </c>
      <c r="D54" s="514" t="s">
        <v>356</v>
      </c>
      <c r="E54" s="513" t="s">
        <v>525</v>
      </c>
      <c r="F54" s="515" t="s">
        <v>30</v>
      </c>
      <c r="G54" s="525" t="s">
        <v>31</v>
      </c>
      <c r="H54" s="525" t="s">
        <v>35</v>
      </c>
      <c r="I54" s="525" t="s">
        <v>5</v>
      </c>
      <c r="J54" s="514" t="s">
        <v>103</v>
      </c>
      <c r="K54" s="522">
        <v>100000</v>
      </c>
      <c r="L54" s="522">
        <v>90000</v>
      </c>
      <c r="M54" s="518" t="s">
        <v>510</v>
      </c>
      <c r="N54" s="518">
        <v>37392.300000000003</v>
      </c>
      <c r="O54" s="526">
        <v>20</v>
      </c>
      <c r="P54" s="518">
        <v>100000</v>
      </c>
      <c r="Q54" s="518" t="s">
        <v>511</v>
      </c>
      <c r="R54" s="518">
        <v>20</v>
      </c>
    </row>
    <row r="55" spans="1:18" ht="47.25">
      <c r="A55" s="512">
        <v>48</v>
      </c>
      <c r="B55" s="513"/>
      <c r="C55" s="514" t="s">
        <v>545</v>
      </c>
      <c r="D55" s="514" t="s">
        <v>546</v>
      </c>
      <c r="E55" s="513" t="s">
        <v>547</v>
      </c>
      <c r="F55" s="515" t="s">
        <v>30</v>
      </c>
      <c r="G55" s="525" t="s">
        <v>31</v>
      </c>
      <c r="H55" s="525" t="s">
        <v>35</v>
      </c>
      <c r="I55" s="525" t="s">
        <v>5</v>
      </c>
      <c r="J55" s="514" t="s">
        <v>103</v>
      </c>
      <c r="K55" s="522">
        <v>100000</v>
      </c>
      <c r="L55" s="522">
        <v>90000</v>
      </c>
      <c r="M55" s="518" t="s">
        <v>510</v>
      </c>
      <c r="N55" s="518">
        <v>37392.300000000003</v>
      </c>
      <c r="O55" s="526">
        <v>20</v>
      </c>
      <c r="P55" s="518">
        <v>100000</v>
      </c>
      <c r="Q55" s="518" t="s">
        <v>511</v>
      </c>
      <c r="R55" s="518">
        <v>20</v>
      </c>
    </row>
    <row r="56" spans="1:18" ht="47.25">
      <c r="A56" s="512">
        <v>49</v>
      </c>
      <c r="B56" s="513"/>
      <c r="C56" s="514" t="s">
        <v>548</v>
      </c>
      <c r="D56" s="514" t="s">
        <v>549</v>
      </c>
      <c r="E56" s="513" t="s">
        <v>550</v>
      </c>
      <c r="F56" s="515" t="s">
        <v>30</v>
      </c>
      <c r="G56" s="525" t="s">
        <v>31</v>
      </c>
      <c r="H56" s="525" t="s">
        <v>35</v>
      </c>
      <c r="I56" s="525" t="s">
        <v>5</v>
      </c>
      <c r="J56" s="514" t="s">
        <v>103</v>
      </c>
      <c r="K56" s="522">
        <v>100000</v>
      </c>
      <c r="L56" s="522">
        <v>90000</v>
      </c>
      <c r="M56" s="518" t="s">
        <v>510</v>
      </c>
      <c r="N56" s="518">
        <v>37392.300000000003</v>
      </c>
      <c r="O56" s="526">
        <v>20</v>
      </c>
      <c r="P56" s="518">
        <v>100000</v>
      </c>
      <c r="Q56" s="518" t="s">
        <v>511</v>
      </c>
      <c r="R56" s="518">
        <v>20</v>
      </c>
    </row>
    <row r="57" spans="1:18" ht="47.25">
      <c r="A57" s="512">
        <v>50</v>
      </c>
      <c r="B57" s="513"/>
      <c r="C57" s="514" t="s">
        <v>551</v>
      </c>
      <c r="D57" s="514" t="s">
        <v>368</v>
      </c>
      <c r="E57" s="513" t="s">
        <v>552</v>
      </c>
      <c r="F57" s="515" t="s">
        <v>30</v>
      </c>
      <c r="G57" s="525" t="s">
        <v>31</v>
      </c>
      <c r="H57" s="525" t="s">
        <v>35</v>
      </c>
      <c r="I57" s="525" t="s">
        <v>5</v>
      </c>
      <c r="J57" s="514" t="s">
        <v>103</v>
      </c>
      <c r="K57" s="522">
        <v>100000</v>
      </c>
      <c r="L57" s="522">
        <v>90000</v>
      </c>
      <c r="M57" s="518" t="s">
        <v>510</v>
      </c>
      <c r="N57" s="518">
        <v>37392.300000000003</v>
      </c>
      <c r="O57" s="526">
        <v>20</v>
      </c>
      <c r="P57" s="518">
        <v>100000</v>
      </c>
      <c r="Q57" s="518" t="s">
        <v>511</v>
      </c>
      <c r="R57" s="518">
        <v>20</v>
      </c>
    </row>
    <row r="58" spans="1:18" ht="63">
      <c r="A58" s="512">
        <v>51</v>
      </c>
      <c r="B58" s="513"/>
      <c r="C58" s="514" t="s">
        <v>553</v>
      </c>
      <c r="D58" s="514" t="s">
        <v>554</v>
      </c>
      <c r="E58" s="513" t="s">
        <v>555</v>
      </c>
      <c r="F58" s="515" t="s">
        <v>30</v>
      </c>
      <c r="G58" s="525" t="s">
        <v>31</v>
      </c>
      <c r="H58" s="525" t="s">
        <v>50</v>
      </c>
      <c r="I58" s="525" t="s">
        <v>5</v>
      </c>
      <c r="J58" s="514" t="s">
        <v>103</v>
      </c>
      <c r="K58" s="522">
        <v>100000</v>
      </c>
      <c r="L58" s="522">
        <v>90000</v>
      </c>
      <c r="M58" s="518" t="s">
        <v>510</v>
      </c>
      <c r="N58" s="518">
        <v>37392.300000000003</v>
      </c>
      <c r="O58" s="526">
        <v>20</v>
      </c>
      <c r="P58" s="518">
        <v>100000</v>
      </c>
      <c r="Q58" s="518" t="s">
        <v>511</v>
      </c>
      <c r="R58" s="518">
        <v>20</v>
      </c>
    </row>
    <row r="59" spans="1:18" ht="63">
      <c r="A59" s="512">
        <v>52</v>
      </c>
      <c r="B59" s="513"/>
      <c r="C59" s="514" t="s">
        <v>556</v>
      </c>
      <c r="D59" s="514" t="s">
        <v>557</v>
      </c>
      <c r="E59" s="513" t="s">
        <v>558</v>
      </c>
      <c r="F59" s="515" t="s">
        <v>30</v>
      </c>
      <c r="G59" s="525" t="s">
        <v>31</v>
      </c>
      <c r="H59" s="525" t="s">
        <v>50</v>
      </c>
      <c r="I59" s="525" t="s">
        <v>5</v>
      </c>
      <c r="J59" s="514" t="s">
        <v>103</v>
      </c>
      <c r="K59" s="522">
        <v>100000</v>
      </c>
      <c r="L59" s="522">
        <v>90000</v>
      </c>
      <c r="M59" s="518" t="s">
        <v>510</v>
      </c>
      <c r="N59" s="518">
        <v>37392.300000000003</v>
      </c>
      <c r="O59" s="526">
        <v>20</v>
      </c>
      <c r="P59" s="518">
        <v>100000</v>
      </c>
      <c r="Q59" s="518" t="s">
        <v>511</v>
      </c>
      <c r="R59" s="518">
        <v>20</v>
      </c>
    </row>
    <row r="60" spans="1:18" ht="47.25">
      <c r="A60" s="512">
        <v>53</v>
      </c>
      <c r="B60" s="513"/>
      <c r="C60" s="514" t="s">
        <v>559</v>
      </c>
      <c r="D60" s="514" t="s">
        <v>560</v>
      </c>
      <c r="E60" s="513" t="s">
        <v>561</v>
      </c>
      <c r="F60" s="515" t="s">
        <v>30</v>
      </c>
      <c r="G60" s="525" t="s">
        <v>31</v>
      </c>
      <c r="H60" s="525" t="s">
        <v>35</v>
      </c>
      <c r="I60" s="525" t="s">
        <v>5</v>
      </c>
      <c r="J60" s="514" t="s">
        <v>103</v>
      </c>
      <c r="K60" s="522">
        <v>100000</v>
      </c>
      <c r="L60" s="522">
        <v>90000</v>
      </c>
      <c r="M60" s="518" t="s">
        <v>510</v>
      </c>
      <c r="N60" s="518">
        <v>37392.300000000003</v>
      </c>
      <c r="O60" s="526">
        <v>20</v>
      </c>
      <c r="P60" s="518">
        <v>100000</v>
      </c>
      <c r="Q60" s="518" t="s">
        <v>511</v>
      </c>
      <c r="R60" s="518">
        <v>20</v>
      </c>
    </row>
    <row r="61" spans="1:18" ht="47.25">
      <c r="A61" s="512">
        <v>54</v>
      </c>
      <c r="B61" s="513"/>
      <c r="C61" s="514" t="s">
        <v>562</v>
      </c>
      <c r="D61" s="514" t="s">
        <v>563</v>
      </c>
      <c r="E61" s="513" t="s">
        <v>540</v>
      </c>
      <c r="F61" s="515" t="s">
        <v>30</v>
      </c>
      <c r="G61" s="522" t="s">
        <v>157</v>
      </c>
      <c r="H61" s="525" t="s">
        <v>35</v>
      </c>
      <c r="I61" s="525" t="s">
        <v>5</v>
      </c>
      <c r="J61" s="514" t="s">
        <v>103</v>
      </c>
      <c r="K61" s="522">
        <v>100000</v>
      </c>
      <c r="L61" s="522">
        <v>90000</v>
      </c>
      <c r="M61" s="518" t="s">
        <v>510</v>
      </c>
      <c r="N61" s="518">
        <v>37392.300000000003</v>
      </c>
      <c r="O61" s="526">
        <v>20</v>
      </c>
      <c r="P61" s="518">
        <v>100000</v>
      </c>
      <c r="Q61" s="518" t="s">
        <v>511</v>
      </c>
      <c r="R61" s="518">
        <v>20</v>
      </c>
    </row>
    <row r="62" spans="1:18" ht="47.25">
      <c r="A62" s="512">
        <v>55</v>
      </c>
      <c r="B62" s="513"/>
      <c r="C62" s="514" t="s">
        <v>564</v>
      </c>
      <c r="D62" s="514" t="s">
        <v>565</v>
      </c>
      <c r="E62" s="513" t="s">
        <v>566</v>
      </c>
      <c r="F62" s="515" t="s">
        <v>30</v>
      </c>
      <c r="G62" s="525" t="s">
        <v>31</v>
      </c>
      <c r="H62" s="525" t="s">
        <v>35</v>
      </c>
      <c r="I62" s="525" t="s">
        <v>5</v>
      </c>
      <c r="J62" s="514" t="s">
        <v>103</v>
      </c>
      <c r="K62" s="522">
        <v>100000</v>
      </c>
      <c r="L62" s="522">
        <v>90000</v>
      </c>
      <c r="M62" s="518" t="s">
        <v>510</v>
      </c>
      <c r="N62" s="518">
        <v>37392.300000000003</v>
      </c>
      <c r="O62" s="526">
        <v>20</v>
      </c>
      <c r="P62" s="518">
        <v>100000</v>
      </c>
      <c r="Q62" s="518" t="s">
        <v>511</v>
      </c>
      <c r="R62" s="518">
        <v>20</v>
      </c>
    </row>
    <row r="63" spans="1:18" ht="47.25">
      <c r="A63" s="512">
        <v>56</v>
      </c>
      <c r="B63" s="513"/>
      <c r="C63" s="514" t="s">
        <v>567</v>
      </c>
      <c r="D63" s="514" t="s">
        <v>568</v>
      </c>
      <c r="E63" s="513" t="s">
        <v>569</v>
      </c>
      <c r="F63" s="515" t="s">
        <v>30</v>
      </c>
      <c r="G63" s="525" t="s">
        <v>31</v>
      </c>
      <c r="H63" s="525" t="s">
        <v>50</v>
      </c>
      <c r="I63" s="525" t="s">
        <v>5</v>
      </c>
      <c r="J63" s="514" t="s">
        <v>103</v>
      </c>
      <c r="K63" s="522">
        <v>100000</v>
      </c>
      <c r="L63" s="522">
        <v>90000</v>
      </c>
      <c r="M63" s="518" t="s">
        <v>510</v>
      </c>
      <c r="N63" s="518">
        <v>37392.300000000003</v>
      </c>
      <c r="O63" s="526">
        <v>20</v>
      </c>
      <c r="P63" s="518">
        <v>100000</v>
      </c>
      <c r="Q63" s="518" t="s">
        <v>511</v>
      </c>
      <c r="R63" s="518">
        <v>20</v>
      </c>
    </row>
    <row r="64" spans="1:18" ht="47.25">
      <c r="A64" s="512">
        <v>57</v>
      </c>
      <c r="B64" s="513"/>
      <c r="C64" s="514" t="s">
        <v>570</v>
      </c>
      <c r="D64" s="514" t="s">
        <v>571</v>
      </c>
      <c r="E64" s="513" t="s">
        <v>525</v>
      </c>
      <c r="F64" s="515" t="s">
        <v>30</v>
      </c>
      <c r="G64" s="525" t="s">
        <v>31</v>
      </c>
      <c r="H64" s="525" t="s">
        <v>35</v>
      </c>
      <c r="I64" s="525" t="s">
        <v>5</v>
      </c>
      <c r="J64" s="514" t="s">
        <v>103</v>
      </c>
      <c r="K64" s="522">
        <v>100000</v>
      </c>
      <c r="L64" s="522">
        <v>90000</v>
      </c>
      <c r="M64" s="518" t="s">
        <v>510</v>
      </c>
      <c r="N64" s="518">
        <v>37392.300000000003</v>
      </c>
      <c r="O64" s="526">
        <v>20</v>
      </c>
      <c r="P64" s="518">
        <v>100000</v>
      </c>
      <c r="Q64" s="518" t="s">
        <v>511</v>
      </c>
      <c r="R64" s="518">
        <v>20</v>
      </c>
    </row>
    <row r="65" spans="1:18" ht="63">
      <c r="A65" s="512">
        <v>58</v>
      </c>
      <c r="B65" s="513"/>
      <c r="C65" s="514" t="s">
        <v>572</v>
      </c>
      <c r="D65" s="514" t="s">
        <v>573</v>
      </c>
      <c r="E65" s="513" t="s">
        <v>574</v>
      </c>
      <c r="F65" s="515" t="s">
        <v>30</v>
      </c>
      <c r="G65" s="525" t="s">
        <v>31</v>
      </c>
      <c r="H65" s="525" t="s">
        <v>35</v>
      </c>
      <c r="I65" s="525" t="s">
        <v>5</v>
      </c>
      <c r="J65" s="514" t="s">
        <v>103</v>
      </c>
      <c r="K65" s="522">
        <v>100000</v>
      </c>
      <c r="L65" s="522">
        <v>90000</v>
      </c>
      <c r="M65" s="518" t="s">
        <v>510</v>
      </c>
      <c r="N65" s="518">
        <v>37392.300000000003</v>
      </c>
      <c r="O65" s="526">
        <v>20</v>
      </c>
      <c r="P65" s="518">
        <v>100000</v>
      </c>
      <c r="Q65" s="518" t="s">
        <v>511</v>
      </c>
      <c r="R65" s="518">
        <v>20</v>
      </c>
    </row>
    <row r="66" spans="1:18" ht="47.25">
      <c r="A66" s="512">
        <v>59</v>
      </c>
      <c r="B66" s="513"/>
      <c r="C66" s="514" t="s">
        <v>575</v>
      </c>
      <c r="D66" s="514" t="s">
        <v>305</v>
      </c>
      <c r="E66" s="513" t="s">
        <v>576</v>
      </c>
      <c r="F66" s="515" t="s">
        <v>30</v>
      </c>
      <c r="G66" s="525" t="s">
        <v>31</v>
      </c>
      <c r="H66" s="525" t="s">
        <v>35</v>
      </c>
      <c r="I66" s="525" t="s">
        <v>5</v>
      </c>
      <c r="J66" s="514" t="s">
        <v>103</v>
      </c>
      <c r="K66" s="522">
        <v>100000</v>
      </c>
      <c r="L66" s="522">
        <v>90000</v>
      </c>
      <c r="M66" s="518" t="s">
        <v>510</v>
      </c>
      <c r="N66" s="518">
        <v>37392.300000000003</v>
      </c>
      <c r="O66" s="526">
        <v>20</v>
      </c>
      <c r="P66" s="518">
        <v>100000</v>
      </c>
      <c r="Q66" s="518" t="s">
        <v>511</v>
      </c>
      <c r="R66" s="518">
        <v>20</v>
      </c>
    </row>
    <row r="67" spans="1:18" ht="47.25">
      <c r="A67" s="512">
        <v>60</v>
      </c>
      <c r="B67" s="513"/>
      <c r="C67" s="514" t="s">
        <v>577</v>
      </c>
      <c r="D67" s="514" t="s">
        <v>578</v>
      </c>
      <c r="E67" s="513" t="s">
        <v>579</v>
      </c>
      <c r="F67" s="515" t="s">
        <v>30</v>
      </c>
      <c r="G67" s="525" t="s">
        <v>31</v>
      </c>
      <c r="H67" s="525" t="s">
        <v>35</v>
      </c>
      <c r="I67" s="525" t="s">
        <v>5</v>
      </c>
      <c r="J67" s="514" t="s">
        <v>103</v>
      </c>
      <c r="K67" s="522">
        <v>100000</v>
      </c>
      <c r="L67" s="522">
        <v>90000</v>
      </c>
      <c r="M67" s="518" t="s">
        <v>510</v>
      </c>
      <c r="N67" s="518">
        <v>37392.300000000003</v>
      </c>
      <c r="O67" s="526">
        <v>20</v>
      </c>
      <c r="P67" s="518">
        <v>100000</v>
      </c>
      <c r="Q67" s="518" t="s">
        <v>511</v>
      </c>
      <c r="R67" s="518">
        <v>20</v>
      </c>
    </row>
    <row r="68" spans="1:18" ht="47.25">
      <c r="A68" s="512">
        <v>61</v>
      </c>
      <c r="B68" s="513"/>
      <c r="C68" s="514" t="s">
        <v>429</v>
      </c>
      <c r="D68" s="514" t="s">
        <v>580</v>
      </c>
      <c r="E68" s="513" t="s">
        <v>581</v>
      </c>
      <c r="F68" s="515" t="s">
        <v>30</v>
      </c>
      <c r="G68" s="525" t="s">
        <v>31</v>
      </c>
      <c r="H68" s="525" t="s">
        <v>35</v>
      </c>
      <c r="I68" s="525" t="s">
        <v>5</v>
      </c>
      <c r="J68" s="514" t="s">
        <v>523</v>
      </c>
      <c r="K68" s="522">
        <v>100000</v>
      </c>
      <c r="L68" s="522">
        <v>90000</v>
      </c>
      <c r="M68" s="518" t="s">
        <v>510</v>
      </c>
      <c r="N68" s="518">
        <v>37392.300000000003</v>
      </c>
      <c r="O68" s="526">
        <v>20</v>
      </c>
      <c r="P68" s="518">
        <v>100000</v>
      </c>
      <c r="Q68" s="518" t="s">
        <v>511</v>
      </c>
      <c r="R68" s="518">
        <v>20</v>
      </c>
    </row>
    <row r="69" spans="1:18" ht="47.25">
      <c r="A69" s="512">
        <v>62</v>
      </c>
      <c r="B69" s="513"/>
      <c r="C69" s="514" t="s">
        <v>582</v>
      </c>
      <c r="D69" s="514" t="s">
        <v>250</v>
      </c>
      <c r="E69" s="513" t="s">
        <v>583</v>
      </c>
      <c r="F69" s="515" t="s">
        <v>30</v>
      </c>
      <c r="G69" s="522" t="s">
        <v>157</v>
      </c>
      <c r="H69" s="525" t="s">
        <v>50</v>
      </c>
      <c r="I69" s="525" t="s">
        <v>6</v>
      </c>
      <c r="J69" s="514" t="s">
        <v>584</v>
      </c>
      <c r="K69" s="522">
        <v>50000</v>
      </c>
      <c r="L69" s="522">
        <v>45000</v>
      </c>
      <c r="M69" s="518" t="s">
        <v>510</v>
      </c>
      <c r="N69" s="518">
        <v>37392.300000000003</v>
      </c>
      <c r="O69" s="526">
        <v>20</v>
      </c>
      <c r="P69" s="518">
        <v>50000</v>
      </c>
      <c r="Q69" s="518" t="s">
        <v>511</v>
      </c>
      <c r="R69" s="518">
        <v>20</v>
      </c>
    </row>
    <row r="70" spans="1:18" ht="47.25">
      <c r="A70" s="512">
        <v>63</v>
      </c>
      <c r="B70" s="513"/>
      <c r="C70" s="514" t="s">
        <v>585</v>
      </c>
      <c r="D70" s="514" t="s">
        <v>250</v>
      </c>
      <c r="E70" s="513" t="s">
        <v>586</v>
      </c>
      <c r="F70" s="515" t="s">
        <v>30</v>
      </c>
      <c r="G70" s="522" t="s">
        <v>157</v>
      </c>
      <c r="H70" s="525" t="s">
        <v>50</v>
      </c>
      <c r="I70" s="525" t="s">
        <v>6</v>
      </c>
      <c r="J70" s="514" t="s">
        <v>587</v>
      </c>
      <c r="K70" s="522">
        <v>50000</v>
      </c>
      <c r="L70" s="522">
        <v>45000</v>
      </c>
      <c r="M70" s="518" t="s">
        <v>510</v>
      </c>
      <c r="N70" s="518">
        <v>37392.300000000003</v>
      </c>
      <c r="O70" s="526">
        <v>20</v>
      </c>
      <c r="P70" s="518">
        <v>50000</v>
      </c>
      <c r="Q70" s="518" t="s">
        <v>511</v>
      </c>
      <c r="R70" s="518">
        <v>20</v>
      </c>
    </row>
    <row r="71" spans="1:18" ht="47.25">
      <c r="A71" s="512">
        <v>64</v>
      </c>
      <c r="B71" s="523"/>
      <c r="C71" s="514" t="s">
        <v>588</v>
      </c>
      <c r="D71" s="514" t="s">
        <v>589</v>
      </c>
      <c r="E71" s="513" t="s">
        <v>590</v>
      </c>
      <c r="F71" s="515" t="s">
        <v>30</v>
      </c>
      <c r="G71" s="525" t="s">
        <v>31</v>
      </c>
      <c r="H71" s="525" t="s">
        <v>50</v>
      </c>
      <c r="I71" s="525" t="s">
        <v>5</v>
      </c>
      <c r="J71" s="514" t="s">
        <v>103</v>
      </c>
      <c r="K71" s="522">
        <v>50000</v>
      </c>
      <c r="L71" s="522">
        <v>45000</v>
      </c>
      <c r="M71" s="518" t="s">
        <v>510</v>
      </c>
      <c r="N71" s="518">
        <v>37392.300000000003</v>
      </c>
      <c r="O71" s="526">
        <v>20</v>
      </c>
      <c r="P71" s="518">
        <v>50000</v>
      </c>
      <c r="Q71" s="518" t="s">
        <v>511</v>
      </c>
      <c r="R71" s="518">
        <v>20</v>
      </c>
    </row>
    <row r="72" spans="1:18" ht="47.25">
      <c r="A72" s="512">
        <v>65</v>
      </c>
      <c r="B72" s="523"/>
      <c r="C72" s="514" t="s">
        <v>591</v>
      </c>
      <c r="D72" s="514" t="s">
        <v>592</v>
      </c>
      <c r="E72" s="513" t="s">
        <v>540</v>
      </c>
      <c r="F72" s="515" t="s">
        <v>30</v>
      </c>
      <c r="G72" s="522" t="s">
        <v>157</v>
      </c>
      <c r="H72" s="525" t="s">
        <v>35</v>
      </c>
      <c r="I72" s="525" t="s">
        <v>5</v>
      </c>
      <c r="J72" s="514" t="s">
        <v>162</v>
      </c>
      <c r="K72" s="522">
        <v>50000</v>
      </c>
      <c r="L72" s="522">
        <v>45000</v>
      </c>
      <c r="M72" s="518" t="s">
        <v>510</v>
      </c>
      <c r="N72" s="518">
        <v>37392.300000000003</v>
      </c>
      <c r="O72" s="526">
        <v>20</v>
      </c>
      <c r="P72" s="518">
        <v>50000</v>
      </c>
      <c r="Q72" s="518" t="s">
        <v>511</v>
      </c>
      <c r="R72" s="518">
        <v>20</v>
      </c>
    </row>
    <row r="73" spans="1:18" ht="47.25">
      <c r="A73" s="512">
        <v>66</v>
      </c>
      <c r="B73" s="523"/>
      <c r="C73" s="524" t="s">
        <v>593</v>
      </c>
      <c r="D73" s="514" t="s">
        <v>594</v>
      </c>
      <c r="E73" s="513" t="s">
        <v>595</v>
      </c>
      <c r="F73" s="515" t="s">
        <v>30</v>
      </c>
      <c r="G73" s="522" t="s">
        <v>157</v>
      </c>
      <c r="H73" s="525" t="s">
        <v>35</v>
      </c>
      <c r="I73" s="525" t="s">
        <v>6</v>
      </c>
      <c r="J73" s="514" t="s">
        <v>596</v>
      </c>
      <c r="K73" s="522">
        <v>50000</v>
      </c>
      <c r="L73" s="522">
        <v>45000</v>
      </c>
      <c r="M73" s="518" t="s">
        <v>510</v>
      </c>
      <c r="N73" s="518">
        <v>37392.300000000003</v>
      </c>
      <c r="O73" s="526">
        <v>20</v>
      </c>
      <c r="P73" s="518">
        <v>50000</v>
      </c>
      <c r="Q73" s="518" t="s">
        <v>511</v>
      </c>
      <c r="R73" s="518">
        <v>20</v>
      </c>
    </row>
    <row r="74" spans="1:18" ht="63">
      <c r="A74" s="512">
        <v>67</v>
      </c>
      <c r="B74" s="513"/>
      <c r="C74" s="514" t="s">
        <v>597</v>
      </c>
      <c r="D74" s="514" t="s">
        <v>514</v>
      </c>
      <c r="E74" s="513" t="s">
        <v>598</v>
      </c>
      <c r="F74" s="515" t="s">
        <v>30</v>
      </c>
      <c r="G74" s="522" t="s">
        <v>31</v>
      </c>
      <c r="H74" s="522" t="s">
        <v>35</v>
      </c>
      <c r="I74" s="522" t="s">
        <v>5</v>
      </c>
      <c r="J74" s="514" t="s">
        <v>103</v>
      </c>
      <c r="K74" s="522">
        <v>100000</v>
      </c>
      <c r="L74" s="522">
        <v>90000</v>
      </c>
      <c r="M74" s="518" t="s">
        <v>510</v>
      </c>
      <c r="N74" s="518">
        <v>100000</v>
      </c>
      <c r="O74" s="518">
        <v>20</v>
      </c>
      <c r="P74" s="518">
        <v>100000</v>
      </c>
      <c r="Q74" s="527" t="s">
        <v>599</v>
      </c>
      <c r="R74" s="518">
        <v>20</v>
      </c>
    </row>
    <row r="75" spans="1:18" ht="47.25">
      <c r="A75" s="512">
        <v>68</v>
      </c>
      <c r="B75" s="513"/>
      <c r="C75" s="514" t="s">
        <v>600</v>
      </c>
      <c r="D75" s="514" t="s">
        <v>601</v>
      </c>
      <c r="E75" s="513" t="s">
        <v>602</v>
      </c>
      <c r="F75" s="515" t="s">
        <v>30</v>
      </c>
      <c r="G75" s="522" t="s">
        <v>31</v>
      </c>
      <c r="H75" s="522" t="s">
        <v>50</v>
      </c>
      <c r="I75" s="522" t="s">
        <v>5</v>
      </c>
      <c r="J75" s="514" t="s">
        <v>103</v>
      </c>
      <c r="K75" s="522">
        <v>100000</v>
      </c>
      <c r="L75" s="522">
        <v>90000</v>
      </c>
      <c r="M75" s="518" t="s">
        <v>510</v>
      </c>
      <c r="N75" s="518">
        <v>100000</v>
      </c>
      <c r="O75" s="518">
        <v>20</v>
      </c>
      <c r="P75" s="518">
        <v>100000</v>
      </c>
      <c r="Q75" s="527" t="s">
        <v>599</v>
      </c>
      <c r="R75" s="518">
        <v>20</v>
      </c>
    </row>
    <row r="76" spans="1:18" ht="47.25">
      <c r="A76" s="512">
        <v>69</v>
      </c>
      <c r="B76" s="528"/>
      <c r="C76" s="529" t="s">
        <v>603</v>
      </c>
      <c r="D76" s="529" t="s">
        <v>604</v>
      </c>
      <c r="E76" s="528" t="s">
        <v>605</v>
      </c>
      <c r="F76" s="530" t="s">
        <v>30</v>
      </c>
      <c r="G76" s="522" t="s">
        <v>31</v>
      </c>
      <c r="H76" s="522" t="s">
        <v>50</v>
      </c>
      <c r="I76" s="522" t="s">
        <v>5</v>
      </c>
      <c r="J76" s="529" t="s">
        <v>103</v>
      </c>
      <c r="K76" s="531">
        <v>50000</v>
      </c>
      <c r="L76" s="531">
        <v>45000</v>
      </c>
      <c r="M76" s="532" t="s">
        <v>510</v>
      </c>
      <c r="N76" s="532">
        <v>50000</v>
      </c>
      <c r="O76" s="532">
        <v>20</v>
      </c>
      <c r="P76" s="532">
        <v>50000</v>
      </c>
      <c r="Q76" s="533" t="s">
        <v>599</v>
      </c>
      <c r="R76" s="518">
        <v>20</v>
      </c>
    </row>
    <row r="77" spans="1:18" ht="63">
      <c r="A77" s="512">
        <v>70</v>
      </c>
      <c r="B77" s="534"/>
      <c r="C77" s="514" t="s">
        <v>606</v>
      </c>
      <c r="D77" s="514" t="s">
        <v>323</v>
      </c>
      <c r="E77" s="513" t="s">
        <v>607</v>
      </c>
      <c r="F77" s="515" t="s">
        <v>30</v>
      </c>
      <c r="G77" s="522" t="s">
        <v>157</v>
      </c>
      <c r="H77" s="525" t="s">
        <v>35</v>
      </c>
      <c r="I77" s="525" t="s">
        <v>5</v>
      </c>
      <c r="J77" s="514" t="s">
        <v>103</v>
      </c>
      <c r="K77" s="522">
        <v>100000</v>
      </c>
      <c r="L77" s="522">
        <v>90000</v>
      </c>
      <c r="M77" s="518" t="s">
        <v>510</v>
      </c>
      <c r="N77" s="518">
        <v>100000</v>
      </c>
      <c r="O77" s="518">
        <v>20</v>
      </c>
      <c r="P77" s="518">
        <v>100000</v>
      </c>
      <c r="Q77" s="527" t="s">
        <v>608</v>
      </c>
      <c r="R77" s="518">
        <v>20</v>
      </c>
    </row>
    <row r="78" spans="1:18" ht="63">
      <c r="A78" s="512">
        <v>71</v>
      </c>
      <c r="B78" s="534"/>
      <c r="C78" s="514" t="s">
        <v>609</v>
      </c>
      <c r="D78" s="514" t="s">
        <v>610</v>
      </c>
      <c r="E78" s="513" t="s">
        <v>611</v>
      </c>
      <c r="F78" s="515" t="s">
        <v>30</v>
      </c>
      <c r="G78" s="525" t="s">
        <v>31</v>
      </c>
      <c r="H78" s="525" t="s">
        <v>35</v>
      </c>
      <c r="I78" s="525" t="s">
        <v>5</v>
      </c>
      <c r="J78" s="514" t="s">
        <v>103</v>
      </c>
      <c r="K78" s="522">
        <v>100000</v>
      </c>
      <c r="L78" s="522">
        <v>90000</v>
      </c>
      <c r="M78" s="518" t="s">
        <v>510</v>
      </c>
      <c r="N78" s="518">
        <v>100000</v>
      </c>
      <c r="O78" s="518">
        <v>20</v>
      </c>
      <c r="P78" s="518">
        <v>100000</v>
      </c>
      <c r="Q78" s="527" t="s">
        <v>608</v>
      </c>
      <c r="R78" s="518">
        <v>20</v>
      </c>
    </row>
    <row r="79" spans="1:18" ht="63">
      <c r="A79" s="512">
        <v>72</v>
      </c>
      <c r="B79" s="534"/>
      <c r="C79" s="514" t="s">
        <v>612</v>
      </c>
      <c r="D79" s="514" t="s">
        <v>272</v>
      </c>
      <c r="E79" s="513" t="s">
        <v>613</v>
      </c>
      <c r="F79" s="515" t="s">
        <v>30</v>
      </c>
      <c r="G79" s="525" t="s">
        <v>31</v>
      </c>
      <c r="H79" s="525" t="s">
        <v>35</v>
      </c>
      <c r="I79" s="525" t="s">
        <v>5</v>
      </c>
      <c r="J79" s="514" t="s">
        <v>103</v>
      </c>
      <c r="K79" s="522">
        <v>100000</v>
      </c>
      <c r="L79" s="522">
        <v>90000</v>
      </c>
      <c r="M79" s="518" t="s">
        <v>510</v>
      </c>
      <c r="N79" s="518">
        <v>100000</v>
      </c>
      <c r="O79" s="518">
        <v>20</v>
      </c>
      <c r="P79" s="518">
        <v>100000</v>
      </c>
      <c r="Q79" s="527" t="s">
        <v>608</v>
      </c>
      <c r="R79" s="518">
        <v>20</v>
      </c>
    </row>
    <row r="80" spans="1:18" ht="78.75">
      <c r="A80" s="512">
        <v>73</v>
      </c>
      <c r="B80" s="534"/>
      <c r="C80" s="514" t="s">
        <v>614</v>
      </c>
      <c r="D80" s="514" t="s">
        <v>564</v>
      </c>
      <c r="E80" s="513" t="s">
        <v>615</v>
      </c>
      <c r="F80" s="515" t="s">
        <v>30</v>
      </c>
      <c r="G80" s="525" t="s">
        <v>31</v>
      </c>
      <c r="H80" s="525" t="s">
        <v>35</v>
      </c>
      <c r="I80" s="525" t="s">
        <v>5</v>
      </c>
      <c r="J80" s="514" t="s">
        <v>103</v>
      </c>
      <c r="K80" s="522">
        <v>100000</v>
      </c>
      <c r="L80" s="522">
        <v>90000</v>
      </c>
      <c r="M80" s="518" t="s">
        <v>510</v>
      </c>
      <c r="N80" s="518">
        <v>100000</v>
      </c>
      <c r="O80" s="518">
        <v>20</v>
      </c>
      <c r="P80" s="518">
        <v>100000</v>
      </c>
      <c r="Q80" s="527" t="s">
        <v>608</v>
      </c>
      <c r="R80" s="518">
        <v>20</v>
      </c>
    </row>
    <row r="81" spans="1:18" ht="63">
      <c r="A81" s="512">
        <v>74</v>
      </c>
      <c r="B81" s="534"/>
      <c r="C81" s="514" t="s">
        <v>616</v>
      </c>
      <c r="D81" s="514" t="s">
        <v>617</v>
      </c>
      <c r="E81" s="513" t="s">
        <v>618</v>
      </c>
      <c r="F81" s="515" t="s">
        <v>30</v>
      </c>
      <c r="G81" s="525" t="s">
        <v>31</v>
      </c>
      <c r="H81" s="525" t="s">
        <v>50</v>
      </c>
      <c r="I81" s="525" t="s">
        <v>5</v>
      </c>
      <c r="J81" s="514" t="s">
        <v>103</v>
      </c>
      <c r="K81" s="522">
        <v>100000</v>
      </c>
      <c r="L81" s="522">
        <v>90000</v>
      </c>
      <c r="M81" s="518" t="s">
        <v>510</v>
      </c>
      <c r="N81" s="518">
        <v>100000</v>
      </c>
      <c r="O81" s="518">
        <v>20</v>
      </c>
      <c r="P81" s="518">
        <v>100000</v>
      </c>
      <c r="Q81" s="527" t="s">
        <v>608</v>
      </c>
      <c r="R81" s="518">
        <v>20</v>
      </c>
    </row>
    <row r="82" spans="1:18" ht="47.25">
      <c r="A82" s="512">
        <v>75</v>
      </c>
      <c r="B82" s="534"/>
      <c r="C82" s="514" t="s">
        <v>513</v>
      </c>
      <c r="D82" s="514" t="s">
        <v>619</v>
      </c>
      <c r="E82" s="513" t="s">
        <v>620</v>
      </c>
      <c r="F82" s="515" t="s">
        <v>30</v>
      </c>
      <c r="G82" s="525" t="s">
        <v>31</v>
      </c>
      <c r="H82" s="525" t="s">
        <v>35</v>
      </c>
      <c r="I82" s="525" t="s">
        <v>5</v>
      </c>
      <c r="J82" s="514" t="s">
        <v>103</v>
      </c>
      <c r="K82" s="522">
        <v>100000</v>
      </c>
      <c r="L82" s="522">
        <v>90000</v>
      </c>
      <c r="M82" s="518" t="s">
        <v>510</v>
      </c>
      <c r="N82" s="518">
        <v>100000</v>
      </c>
      <c r="O82" s="518">
        <v>20</v>
      </c>
      <c r="P82" s="518">
        <v>100000</v>
      </c>
      <c r="Q82" s="527" t="s">
        <v>608</v>
      </c>
      <c r="R82" s="518">
        <v>20</v>
      </c>
    </row>
    <row r="83" spans="1:18" ht="63">
      <c r="A83" s="512">
        <v>76</v>
      </c>
      <c r="B83" s="534"/>
      <c r="C83" s="514" t="s">
        <v>621</v>
      </c>
      <c r="D83" s="514" t="s">
        <v>230</v>
      </c>
      <c r="E83" s="513" t="s">
        <v>622</v>
      </c>
      <c r="F83" s="515" t="s">
        <v>30</v>
      </c>
      <c r="G83" s="525" t="s">
        <v>31</v>
      </c>
      <c r="H83" s="525" t="s">
        <v>35</v>
      </c>
      <c r="I83" s="525" t="s">
        <v>5</v>
      </c>
      <c r="J83" s="514" t="s">
        <v>103</v>
      </c>
      <c r="K83" s="522">
        <v>100000</v>
      </c>
      <c r="L83" s="522">
        <v>90000</v>
      </c>
      <c r="M83" s="518" t="s">
        <v>510</v>
      </c>
      <c r="N83" s="518">
        <v>100000</v>
      </c>
      <c r="O83" s="518">
        <v>20</v>
      </c>
      <c r="P83" s="518">
        <v>100000</v>
      </c>
      <c r="Q83" s="527" t="s">
        <v>608</v>
      </c>
      <c r="R83" s="518">
        <v>20</v>
      </c>
    </row>
    <row r="84" spans="1:18" ht="78.75">
      <c r="A84" s="512">
        <v>77</v>
      </c>
      <c r="B84" s="534"/>
      <c r="C84" s="514" t="s">
        <v>623</v>
      </c>
      <c r="D84" s="514" t="s">
        <v>624</v>
      </c>
      <c r="E84" s="513" t="s">
        <v>625</v>
      </c>
      <c r="F84" s="515" t="s">
        <v>30</v>
      </c>
      <c r="G84" s="525" t="s">
        <v>31</v>
      </c>
      <c r="H84" s="525" t="s">
        <v>35</v>
      </c>
      <c r="I84" s="525" t="s">
        <v>5</v>
      </c>
      <c r="J84" s="514" t="s">
        <v>103</v>
      </c>
      <c r="K84" s="522">
        <v>100000</v>
      </c>
      <c r="L84" s="522">
        <v>90000</v>
      </c>
      <c r="M84" s="518" t="s">
        <v>510</v>
      </c>
      <c r="N84" s="518">
        <v>100000</v>
      </c>
      <c r="O84" s="518">
        <v>20</v>
      </c>
      <c r="P84" s="518">
        <v>100000</v>
      </c>
      <c r="Q84" s="527" t="s">
        <v>608</v>
      </c>
      <c r="R84" s="518">
        <v>20</v>
      </c>
    </row>
    <row r="85" spans="1:18" ht="63">
      <c r="A85" s="512">
        <v>78</v>
      </c>
      <c r="B85" s="534"/>
      <c r="C85" s="514" t="s">
        <v>626</v>
      </c>
      <c r="D85" s="514" t="s">
        <v>518</v>
      </c>
      <c r="E85" s="513" t="s">
        <v>627</v>
      </c>
      <c r="F85" s="515" t="s">
        <v>30</v>
      </c>
      <c r="G85" s="525" t="s">
        <v>31</v>
      </c>
      <c r="H85" s="525" t="s">
        <v>35</v>
      </c>
      <c r="I85" s="525" t="s">
        <v>5</v>
      </c>
      <c r="J85" s="514" t="s">
        <v>103</v>
      </c>
      <c r="K85" s="522">
        <v>100000</v>
      </c>
      <c r="L85" s="522">
        <v>90000</v>
      </c>
      <c r="M85" s="518" t="s">
        <v>510</v>
      </c>
      <c r="N85" s="518">
        <v>100000</v>
      </c>
      <c r="O85" s="518">
        <v>20</v>
      </c>
      <c r="P85" s="518">
        <v>100000</v>
      </c>
      <c r="Q85" s="527" t="s">
        <v>608</v>
      </c>
      <c r="R85" s="518">
        <v>20</v>
      </c>
    </row>
    <row r="86" spans="1:18" ht="63">
      <c r="A86" s="512">
        <v>79</v>
      </c>
      <c r="B86" s="534"/>
      <c r="C86" s="514" t="s">
        <v>628</v>
      </c>
      <c r="D86" s="514" t="s">
        <v>629</v>
      </c>
      <c r="E86" s="513" t="s">
        <v>598</v>
      </c>
      <c r="F86" s="515" t="s">
        <v>30</v>
      </c>
      <c r="G86" s="525" t="s">
        <v>31</v>
      </c>
      <c r="H86" s="525" t="s">
        <v>35</v>
      </c>
      <c r="I86" s="525" t="s">
        <v>5</v>
      </c>
      <c r="J86" s="514" t="s">
        <v>103</v>
      </c>
      <c r="K86" s="522">
        <v>100000</v>
      </c>
      <c r="L86" s="522">
        <v>90000</v>
      </c>
      <c r="M86" s="518" t="s">
        <v>510</v>
      </c>
      <c r="N86" s="518">
        <v>100000</v>
      </c>
      <c r="O86" s="518">
        <v>20</v>
      </c>
      <c r="P86" s="518">
        <v>100000</v>
      </c>
      <c r="Q86" s="527" t="s">
        <v>608</v>
      </c>
      <c r="R86" s="518">
        <v>20</v>
      </c>
    </row>
    <row r="87" spans="1:18" ht="47.25">
      <c r="A87" s="512">
        <v>80</v>
      </c>
      <c r="B87" s="534"/>
      <c r="C87" s="514" t="s">
        <v>630</v>
      </c>
      <c r="D87" s="514" t="s">
        <v>631</v>
      </c>
      <c r="E87" s="513" t="s">
        <v>632</v>
      </c>
      <c r="F87" s="515" t="s">
        <v>30</v>
      </c>
      <c r="G87" s="525" t="s">
        <v>31</v>
      </c>
      <c r="H87" s="525" t="s">
        <v>35</v>
      </c>
      <c r="I87" s="525" t="s">
        <v>5</v>
      </c>
      <c r="J87" s="514" t="s">
        <v>103</v>
      </c>
      <c r="K87" s="522">
        <v>100000</v>
      </c>
      <c r="L87" s="522">
        <v>90000</v>
      </c>
      <c r="M87" s="518" t="s">
        <v>510</v>
      </c>
      <c r="N87" s="518">
        <v>100000</v>
      </c>
      <c r="O87" s="518">
        <v>20</v>
      </c>
      <c r="P87" s="518">
        <v>100000</v>
      </c>
      <c r="Q87" s="527" t="s">
        <v>608</v>
      </c>
      <c r="R87" s="518">
        <v>20</v>
      </c>
    </row>
    <row r="88" spans="1:18" ht="47.25">
      <c r="A88" s="512">
        <v>81</v>
      </c>
      <c r="B88" s="534"/>
      <c r="C88" s="514" t="s">
        <v>633</v>
      </c>
      <c r="D88" s="514" t="s">
        <v>634</v>
      </c>
      <c r="E88" s="513" t="s">
        <v>635</v>
      </c>
      <c r="F88" s="515" t="s">
        <v>30</v>
      </c>
      <c r="G88" s="525" t="s">
        <v>31</v>
      </c>
      <c r="H88" s="525" t="s">
        <v>35</v>
      </c>
      <c r="I88" s="525" t="s">
        <v>5</v>
      </c>
      <c r="J88" s="514" t="s">
        <v>103</v>
      </c>
      <c r="K88" s="522">
        <v>100000</v>
      </c>
      <c r="L88" s="522">
        <v>90000</v>
      </c>
      <c r="M88" s="518" t="s">
        <v>510</v>
      </c>
      <c r="N88" s="518">
        <v>100000</v>
      </c>
      <c r="O88" s="518">
        <v>20</v>
      </c>
      <c r="P88" s="518">
        <v>100000</v>
      </c>
      <c r="Q88" s="527" t="s">
        <v>608</v>
      </c>
      <c r="R88" s="518">
        <v>20</v>
      </c>
    </row>
    <row r="89" spans="1:18" ht="63">
      <c r="A89" s="512">
        <v>82</v>
      </c>
      <c r="B89" s="534"/>
      <c r="C89" s="514" t="s">
        <v>589</v>
      </c>
      <c r="D89" s="514" t="s">
        <v>636</v>
      </c>
      <c r="E89" s="513" t="s">
        <v>637</v>
      </c>
      <c r="F89" s="515" t="s">
        <v>30</v>
      </c>
      <c r="G89" s="525" t="s">
        <v>31</v>
      </c>
      <c r="H89" s="525" t="s">
        <v>35</v>
      </c>
      <c r="I89" s="525" t="s">
        <v>5</v>
      </c>
      <c r="J89" s="514" t="s">
        <v>103</v>
      </c>
      <c r="K89" s="522">
        <v>100000</v>
      </c>
      <c r="L89" s="522">
        <v>90000</v>
      </c>
      <c r="M89" s="518" t="s">
        <v>510</v>
      </c>
      <c r="N89" s="518">
        <v>100000</v>
      </c>
      <c r="O89" s="518">
        <v>20</v>
      </c>
      <c r="P89" s="518">
        <v>100000</v>
      </c>
      <c r="Q89" s="527" t="s">
        <v>608</v>
      </c>
      <c r="R89" s="518">
        <v>20</v>
      </c>
    </row>
    <row r="90" spans="1:18" ht="78.75">
      <c r="A90" s="512">
        <v>83</v>
      </c>
      <c r="B90" s="534"/>
      <c r="C90" s="514" t="s">
        <v>638</v>
      </c>
      <c r="D90" s="514" t="s">
        <v>559</v>
      </c>
      <c r="E90" s="513" t="s">
        <v>639</v>
      </c>
      <c r="F90" s="515" t="s">
        <v>30</v>
      </c>
      <c r="G90" s="525" t="s">
        <v>31</v>
      </c>
      <c r="H90" s="525" t="s">
        <v>35</v>
      </c>
      <c r="I90" s="525" t="s">
        <v>5</v>
      </c>
      <c r="J90" s="514" t="s">
        <v>103</v>
      </c>
      <c r="K90" s="522">
        <v>100000</v>
      </c>
      <c r="L90" s="522">
        <v>90000</v>
      </c>
      <c r="M90" s="518" t="s">
        <v>510</v>
      </c>
      <c r="N90" s="518">
        <v>100000</v>
      </c>
      <c r="O90" s="518">
        <v>20</v>
      </c>
      <c r="P90" s="518">
        <v>100000</v>
      </c>
      <c r="Q90" s="527" t="s">
        <v>608</v>
      </c>
      <c r="R90" s="518">
        <v>20</v>
      </c>
    </row>
    <row r="91" spans="1:18" ht="63">
      <c r="A91" s="512">
        <v>84</v>
      </c>
      <c r="B91" s="534"/>
      <c r="C91" s="514" t="s">
        <v>640</v>
      </c>
      <c r="D91" s="514" t="s">
        <v>244</v>
      </c>
      <c r="E91" s="513" t="s">
        <v>641</v>
      </c>
      <c r="F91" s="515" t="s">
        <v>30</v>
      </c>
      <c r="G91" s="525" t="s">
        <v>31</v>
      </c>
      <c r="H91" s="525" t="s">
        <v>35</v>
      </c>
      <c r="I91" s="525" t="s">
        <v>5</v>
      </c>
      <c r="J91" s="514" t="s">
        <v>103</v>
      </c>
      <c r="K91" s="522">
        <v>100000</v>
      </c>
      <c r="L91" s="522">
        <v>90000</v>
      </c>
      <c r="M91" s="518" t="s">
        <v>510</v>
      </c>
      <c r="N91" s="518">
        <v>100000</v>
      </c>
      <c r="O91" s="518">
        <v>20</v>
      </c>
      <c r="P91" s="518">
        <v>100000</v>
      </c>
      <c r="Q91" s="527" t="s">
        <v>608</v>
      </c>
      <c r="R91" s="518">
        <v>20</v>
      </c>
    </row>
    <row r="92" spans="1:18" ht="63">
      <c r="A92" s="512">
        <v>85</v>
      </c>
      <c r="B92" s="534"/>
      <c r="C92" s="514" t="s">
        <v>642</v>
      </c>
      <c r="D92" s="514" t="s">
        <v>643</v>
      </c>
      <c r="E92" s="513" t="s">
        <v>644</v>
      </c>
      <c r="F92" s="515" t="s">
        <v>30</v>
      </c>
      <c r="G92" s="525" t="s">
        <v>31</v>
      </c>
      <c r="H92" s="525" t="s">
        <v>35</v>
      </c>
      <c r="I92" s="525" t="s">
        <v>5</v>
      </c>
      <c r="J92" s="514" t="s">
        <v>103</v>
      </c>
      <c r="K92" s="522">
        <v>100000</v>
      </c>
      <c r="L92" s="522">
        <v>90000</v>
      </c>
      <c r="M92" s="518" t="s">
        <v>510</v>
      </c>
      <c r="N92" s="518">
        <v>100000</v>
      </c>
      <c r="O92" s="518">
        <v>20</v>
      </c>
      <c r="P92" s="518">
        <v>100000</v>
      </c>
      <c r="Q92" s="527" t="s">
        <v>608</v>
      </c>
      <c r="R92" s="518">
        <v>20</v>
      </c>
    </row>
    <row r="93" spans="1:18" ht="63">
      <c r="A93" s="512">
        <v>86</v>
      </c>
      <c r="B93" s="534"/>
      <c r="C93" s="514" t="s">
        <v>645</v>
      </c>
      <c r="D93" s="514" t="s">
        <v>408</v>
      </c>
      <c r="E93" s="513" t="s">
        <v>646</v>
      </c>
      <c r="F93" s="515" t="s">
        <v>30</v>
      </c>
      <c r="G93" s="525" t="s">
        <v>31</v>
      </c>
      <c r="H93" s="525" t="s">
        <v>35</v>
      </c>
      <c r="I93" s="525" t="s">
        <v>5</v>
      </c>
      <c r="J93" s="514" t="s">
        <v>103</v>
      </c>
      <c r="K93" s="522">
        <v>100000</v>
      </c>
      <c r="L93" s="522">
        <v>90000</v>
      </c>
      <c r="M93" s="518" t="s">
        <v>510</v>
      </c>
      <c r="N93" s="518">
        <v>100000</v>
      </c>
      <c r="O93" s="518">
        <v>20</v>
      </c>
      <c r="P93" s="518">
        <v>100000</v>
      </c>
      <c r="Q93" s="527" t="s">
        <v>608</v>
      </c>
      <c r="R93" s="518">
        <v>20</v>
      </c>
    </row>
    <row r="94" spans="1:18" ht="47.25">
      <c r="A94" s="512">
        <v>87</v>
      </c>
      <c r="B94" s="534"/>
      <c r="C94" s="514" t="s">
        <v>647</v>
      </c>
      <c r="D94" s="514" t="s">
        <v>340</v>
      </c>
      <c r="E94" s="513" t="s">
        <v>648</v>
      </c>
      <c r="F94" s="515" t="s">
        <v>30</v>
      </c>
      <c r="G94" s="525" t="s">
        <v>31</v>
      </c>
      <c r="H94" s="525" t="s">
        <v>35</v>
      </c>
      <c r="I94" s="525" t="s">
        <v>5</v>
      </c>
      <c r="J94" s="514" t="s">
        <v>103</v>
      </c>
      <c r="K94" s="522">
        <v>100000</v>
      </c>
      <c r="L94" s="522">
        <v>90000</v>
      </c>
      <c r="M94" s="518" t="s">
        <v>510</v>
      </c>
      <c r="N94" s="518">
        <v>100000</v>
      </c>
      <c r="O94" s="518">
        <v>20</v>
      </c>
      <c r="P94" s="518">
        <v>100000</v>
      </c>
      <c r="Q94" s="527" t="s">
        <v>608</v>
      </c>
      <c r="R94" s="518">
        <v>20</v>
      </c>
    </row>
    <row r="95" spans="1:18" ht="78.75">
      <c r="A95" s="512">
        <v>88</v>
      </c>
      <c r="B95" s="534"/>
      <c r="C95" s="514" t="s">
        <v>649</v>
      </c>
      <c r="D95" s="514" t="s">
        <v>650</v>
      </c>
      <c r="E95" s="513" t="s">
        <v>651</v>
      </c>
      <c r="F95" s="515" t="s">
        <v>30</v>
      </c>
      <c r="G95" s="522" t="s">
        <v>157</v>
      </c>
      <c r="H95" s="525" t="s">
        <v>50</v>
      </c>
      <c r="I95" s="525" t="s">
        <v>5</v>
      </c>
      <c r="J95" s="514" t="s">
        <v>103</v>
      </c>
      <c r="K95" s="522">
        <v>100000</v>
      </c>
      <c r="L95" s="522">
        <v>90000</v>
      </c>
      <c r="M95" s="518" t="s">
        <v>510</v>
      </c>
      <c r="N95" s="518">
        <v>100000</v>
      </c>
      <c r="O95" s="518">
        <v>20</v>
      </c>
      <c r="P95" s="518">
        <v>100000</v>
      </c>
      <c r="Q95" s="527" t="s">
        <v>608</v>
      </c>
      <c r="R95" s="518">
        <v>20</v>
      </c>
    </row>
    <row r="96" spans="1:18" ht="78.75">
      <c r="A96" s="512">
        <v>89</v>
      </c>
      <c r="B96" s="534"/>
      <c r="C96" s="514" t="s">
        <v>652</v>
      </c>
      <c r="D96" s="514" t="s">
        <v>653</v>
      </c>
      <c r="E96" s="513" t="s">
        <v>651</v>
      </c>
      <c r="F96" s="515" t="s">
        <v>30</v>
      </c>
      <c r="G96" s="522" t="s">
        <v>157</v>
      </c>
      <c r="H96" s="525" t="s">
        <v>35</v>
      </c>
      <c r="I96" s="525" t="s">
        <v>5</v>
      </c>
      <c r="J96" s="514" t="s">
        <v>103</v>
      </c>
      <c r="K96" s="522">
        <v>100000</v>
      </c>
      <c r="L96" s="522">
        <v>90000</v>
      </c>
      <c r="M96" s="518" t="s">
        <v>510</v>
      </c>
      <c r="N96" s="518">
        <v>100000</v>
      </c>
      <c r="O96" s="518">
        <v>20</v>
      </c>
      <c r="P96" s="518">
        <v>100000</v>
      </c>
      <c r="Q96" s="527" t="s">
        <v>608</v>
      </c>
      <c r="R96" s="518">
        <v>20</v>
      </c>
    </row>
    <row r="97" spans="1:18" ht="78.75">
      <c r="A97" s="512">
        <v>90</v>
      </c>
      <c r="B97" s="534"/>
      <c r="C97" s="514" t="s">
        <v>621</v>
      </c>
      <c r="D97" s="514" t="s">
        <v>654</v>
      </c>
      <c r="E97" s="513" t="s">
        <v>615</v>
      </c>
      <c r="F97" s="515" t="s">
        <v>30</v>
      </c>
      <c r="G97" s="525" t="s">
        <v>31</v>
      </c>
      <c r="H97" s="525" t="s">
        <v>35</v>
      </c>
      <c r="I97" s="525" t="s">
        <v>5</v>
      </c>
      <c r="J97" s="514" t="s">
        <v>103</v>
      </c>
      <c r="K97" s="522">
        <v>100000</v>
      </c>
      <c r="L97" s="522">
        <v>90000</v>
      </c>
      <c r="M97" s="518" t="s">
        <v>510</v>
      </c>
      <c r="N97" s="518">
        <v>100000</v>
      </c>
      <c r="O97" s="518">
        <v>20</v>
      </c>
      <c r="P97" s="518">
        <v>100000</v>
      </c>
      <c r="Q97" s="527" t="s">
        <v>608</v>
      </c>
      <c r="R97" s="518">
        <v>20</v>
      </c>
    </row>
    <row r="98" spans="1:18" ht="47.25">
      <c r="A98" s="512">
        <v>91</v>
      </c>
      <c r="B98" s="534"/>
      <c r="C98" s="514" t="s">
        <v>655</v>
      </c>
      <c r="D98" s="514" t="s">
        <v>656</v>
      </c>
      <c r="E98" s="513" t="s">
        <v>657</v>
      </c>
      <c r="F98" s="515" t="s">
        <v>30</v>
      </c>
      <c r="G98" s="525" t="s">
        <v>31</v>
      </c>
      <c r="H98" s="525" t="s">
        <v>35</v>
      </c>
      <c r="I98" s="525" t="s">
        <v>5</v>
      </c>
      <c r="J98" s="514" t="s">
        <v>103</v>
      </c>
      <c r="K98" s="522">
        <v>100000</v>
      </c>
      <c r="L98" s="522">
        <v>90000</v>
      </c>
      <c r="M98" s="518" t="s">
        <v>510</v>
      </c>
      <c r="N98" s="518">
        <v>100000</v>
      </c>
      <c r="O98" s="518">
        <v>20</v>
      </c>
      <c r="P98" s="518">
        <v>100000</v>
      </c>
      <c r="Q98" s="527" t="s">
        <v>608</v>
      </c>
      <c r="R98" s="518">
        <v>20</v>
      </c>
    </row>
    <row r="99" spans="1:18" ht="63">
      <c r="A99" s="512">
        <v>92</v>
      </c>
      <c r="B99" s="534"/>
      <c r="C99" s="514" t="s">
        <v>658</v>
      </c>
      <c r="D99" s="514" t="s">
        <v>659</v>
      </c>
      <c r="E99" s="513" t="s">
        <v>660</v>
      </c>
      <c r="F99" s="515" t="s">
        <v>30</v>
      </c>
      <c r="G99" s="525" t="s">
        <v>31</v>
      </c>
      <c r="H99" s="525" t="s">
        <v>35</v>
      </c>
      <c r="I99" s="525" t="s">
        <v>5</v>
      </c>
      <c r="J99" s="514" t="s">
        <v>103</v>
      </c>
      <c r="K99" s="522">
        <v>100000</v>
      </c>
      <c r="L99" s="522">
        <v>90000</v>
      </c>
      <c r="M99" s="518" t="s">
        <v>510</v>
      </c>
      <c r="N99" s="518">
        <v>100000</v>
      </c>
      <c r="O99" s="518">
        <v>20</v>
      </c>
      <c r="P99" s="518">
        <v>100000</v>
      </c>
      <c r="Q99" s="527" t="s">
        <v>608</v>
      </c>
      <c r="R99" s="518">
        <v>20</v>
      </c>
    </row>
    <row r="100" spans="1:18" ht="47.25">
      <c r="A100" s="512">
        <v>93</v>
      </c>
      <c r="B100" s="534"/>
      <c r="C100" s="514" t="s">
        <v>661</v>
      </c>
      <c r="D100" s="514" t="s">
        <v>662</v>
      </c>
      <c r="E100" s="513" t="s">
        <v>663</v>
      </c>
      <c r="F100" s="515" t="s">
        <v>30</v>
      </c>
      <c r="G100" s="525" t="s">
        <v>31</v>
      </c>
      <c r="H100" s="525" t="s">
        <v>35</v>
      </c>
      <c r="I100" s="525" t="s">
        <v>5</v>
      </c>
      <c r="J100" s="514" t="s">
        <v>103</v>
      </c>
      <c r="K100" s="522">
        <v>100000</v>
      </c>
      <c r="L100" s="522">
        <v>90000</v>
      </c>
      <c r="M100" s="518" t="s">
        <v>510</v>
      </c>
      <c r="N100" s="518">
        <v>100000</v>
      </c>
      <c r="O100" s="518">
        <v>20</v>
      </c>
      <c r="P100" s="518">
        <v>100000</v>
      </c>
      <c r="Q100" s="527" t="s">
        <v>608</v>
      </c>
      <c r="R100" s="518">
        <v>20</v>
      </c>
    </row>
    <row r="101" spans="1:18" ht="63">
      <c r="A101" s="512">
        <v>94</v>
      </c>
      <c r="B101" s="534"/>
      <c r="C101" s="514" t="s">
        <v>664</v>
      </c>
      <c r="D101" s="514" t="s">
        <v>665</v>
      </c>
      <c r="E101" s="513" t="s">
        <v>646</v>
      </c>
      <c r="F101" s="515" t="s">
        <v>30</v>
      </c>
      <c r="G101" s="525" t="s">
        <v>31</v>
      </c>
      <c r="H101" s="525" t="s">
        <v>35</v>
      </c>
      <c r="I101" s="525" t="s">
        <v>5</v>
      </c>
      <c r="J101" s="514" t="s">
        <v>103</v>
      </c>
      <c r="K101" s="522">
        <v>100000</v>
      </c>
      <c r="L101" s="522">
        <v>90000</v>
      </c>
      <c r="M101" s="518" t="s">
        <v>510</v>
      </c>
      <c r="N101" s="518">
        <v>100000</v>
      </c>
      <c r="O101" s="518">
        <v>20</v>
      </c>
      <c r="P101" s="518">
        <v>100000</v>
      </c>
      <c r="Q101" s="527" t="s">
        <v>608</v>
      </c>
      <c r="R101" s="518">
        <v>20</v>
      </c>
    </row>
    <row r="102" spans="1:18" ht="63">
      <c r="A102" s="512">
        <v>95</v>
      </c>
      <c r="B102" s="534"/>
      <c r="C102" s="514" t="s">
        <v>666</v>
      </c>
      <c r="D102" s="514" t="s">
        <v>545</v>
      </c>
      <c r="E102" s="513" t="s">
        <v>667</v>
      </c>
      <c r="F102" s="515" t="s">
        <v>30</v>
      </c>
      <c r="G102" s="525" t="s">
        <v>31</v>
      </c>
      <c r="H102" s="525" t="s">
        <v>35</v>
      </c>
      <c r="I102" s="525" t="s">
        <v>5</v>
      </c>
      <c r="J102" s="514" t="s">
        <v>103</v>
      </c>
      <c r="K102" s="522">
        <v>100000</v>
      </c>
      <c r="L102" s="522">
        <v>90000</v>
      </c>
      <c r="M102" s="518" t="s">
        <v>510</v>
      </c>
      <c r="N102" s="518">
        <v>100000</v>
      </c>
      <c r="O102" s="518">
        <v>20</v>
      </c>
      <c r="P102" s="518">
        <v>100000</v>
      </c>
      <c r="Q102" s="527" t="s">
        <v>608</v>
      </c>
      <c r="R102" s="518">
        <v>20</v>
      </c>
    </row>
    <row r="103" spans="1:18" ht="47.25">
      <c r="A103" s="512">
        <v>96</v>
      </c>
      <c r="B103" s="534"/>
      <c r="C103" s="514" t="s">
        <v>668</v>
      </c>
      <c r="D103" s="514" t="s">
        <v>669</v>
      </c>
      <c r="E103" s="513" t="s">
        <v>620</v>
      </c>
      <c r="F103" s="515" t="s">
        <v>30</v>
      </c>
      <c r="G103" s="525" t="s">
        <v>31</v>
      </c>
      <c r="H103" s="525" t="s">
        <v>35</v>
      </c>
      <c r="I103" s="525" t="s">
        <v>5</v>
      </c>
      <c r="J103" s="514" t="s">
        <v>103</v>
      </c>
      <c r="K103" s="522">
        <v>100000</v>
      </c>
      <c r="L103" s="522">
        <v>90000</v>
      </c>
      <c r="M103" s="518" t="s">
        <v>510</v>
      </c>
      <c r="N103" s="518">
        <v>100000</v>
      </c>
      <c r="O103" s="518">
        <v>20</v>
      </c>
      <c r="P103" s="518">
        <v>100000</v>
      </c>
      <c r="Q103" s="527" t="s">
        <v>608</v>
      </c>
      <c r="R103" s="518">
        <v>20</v>
      </c>
    </row>
    <row r="104" spans="1:18" ht="63">
      <c r="A104" s="512">
        <v>97</v>
      </c>
      <c r="B104" s="534"/>
      <c r="C104" s="514" t="s">
        <v>670</v>
      </c>
      <c r="D104" s="514" t="s">
        <v>671</v>
      </c>
      <c r="E104" s="513" t="s">
        <v>672</v>
      </c>
      <c r="F104" s="515" t="s">
        <v>30</v>
      </c>
      <c r="G104" s="525" t="s">
        <v>31</v>
      </c>
      <c r="H104" s="525" t="s">
        <v>35</v>
      </c>
      <c r="I104" s="525" t="s">
        <v>5</v>
      </c>
      <c r="J104" s="514" t="s">
        <v>103</v>
      </c>
      <c r="K104" s="522">
        <v>100000</v>
      </c>
      <c r="L104" s="522">
        <v>90000</v>
      </c>
      <c r="M104" s="518" t="s">
        <v>510</v>
      </c>
      <c r="N104" s="518">
        <v>100000</v>
      </c>
      <c r="O104" s="518">
        <v>20</v>
      </c>
      <c r="P104" s="518">
        <v>100000</v>
      </c>
      <c r="Q104" s="527" t="s">
        <v>608</v>
      </c>
      <c r="R104" s="518">
        <v>20</v>
      </c>
    </row>
    <row r="105" spans="1:18" ht="63">
      <c r="A105" s="512">
        <v>98</v>
      </c>
      <c r="B105" s="534"/>
      <c r="C105" s="514" t="s">
        <v>673</v>
      </c>
      <c r="D105" s="514" t="s">
        <v>339</v>
      </c>
      <c r="E105" s="513" t="s">
        <v>646</v>
      </c>
      <c r="F105" s="515" t="s">
        <v>30</v>
      </c>
      <c r="G105" s="525" t="s">
        <v>31</v>
      </c>
      <c r="H105" s="525" t="s">
        <v>35</v>
      </c>
      <c r="I105" s="525" t="s">
        <v>5</v>
      </c>
      <c r="J105" s="514" t="s">
        <v>103</v>
      </c>
      <c r="K105" s="522">
        <v>100000</v>
      </c>
      <c r="L105" s="522">
        <v>90000</v>
      </c>
      <c r="M105" s="518" t="s">
        <v>510</v>
      </c>
      <c r="N105" s="518">
        <v>100000</v>
      </c>
      <c r="O105" s="518">
        <v>20</v>
      </c>
      <c r="P105" s="518">
        <v>100000</v>
      </c>
      <c r="Q105" s="527" t="s">
        <v>608</v>
      </c>
      <c r="R105" s="518">
        <v>20</v>
      </c>
    </row>
    <row r="106" spans="1:18" ht="63">
      <c r="A106" s="512">
        <v>99</v>
      </c>
      <c r="B106" s="534"/>
      <c r="C106" s="514" t="s">
        <v>674</v>
      </c>
      <c r="D106" s="514" t="s">
        <v>675</v>
      </c>
      <c r="E106" s="513" t="s">
        <v>676</v>
      </c>
      <c r="F106" s="515" t="s">
        <v>30</v>
      </c>
      <c r="G106" s="525" t="s">
        <v>31</v>
      </c>
      <c r="H106" s="525" t="s">
        <v>35</v>
      </c>
      <c r="I106" s="525" t="s">
        <v>5</v>
      </c>
      <c r="J106" s="514" t="s">
        <v>103</v>
      </c>
      <c r="K106" s="522">
        <v>100000</v>
      </c>
      <c r="L106" s="522">
        <v>90000</v>
      </c>
      <c r="M106" s="518" t="s">
        <v>510</v>
      </c>
      <c r="N106" s="518">
        <v>100000</v>
      </c>
      <c r="O106" s="518">
        <v>20</v>
      </c>
      <c r="P106" s="518">
        <v>100000</v>
      </c>
      <c r="Q106" s="527" t="s">
        <v>608</v>
      </c>
      <c r="R106" s="518">
        <v>20</v>
      </c>
    </row>
    <row r="107" spans="1:18" ht="47.25">
      <c r="A107" s="512">
        <v>100</v>
      </c>
      <c r="B107" s="534"/>
      <c r="C107" s="514" t="s">
        <v>677</v>
      </c>
      <c r="D107" s="514" t="s">
        <v>526</v>
      </c>
      <c r="E107" s="513" t="s">
        <v>678</v>
      </c>
      <c r="F107" s="515" t="s">
        <v>30</v>
      </c>
      <c r="G107" s="525" t="s">
        <v>31</v>
      </c>
      <c r="H107" s="525" t="s">
        <v>35</v>
      </c>
      <c r="I107" s="525" t="s">
        <v>5</v>
      </c>
      <c r="J107" s="514" t="s">
        <v>103</v>
      </c>
      <c r="K107" s="522">
        <v>100000</v>
      </c>
      <c r="L107" s="522">
        <v>90000</v>
      </c>
      <c r="M107" s="518" t="s">
        <v>510</v>
      </c>
      <c r="N107" s="518">
        <v>100000</v>
      </c>
      <c r="O107" s="518">
        <v>20</v>
      </c>
      <c r="P107" s="518">
        <v>100000</v>
      </c>
      <c r="Q107" s="527" t="s">
        <v>608</v>
      </c>
      <c r="R107" s="518">
        <v>20</v>
      </c>
    </row>
    <row r="108" spans="1:18" ht="47.25">
      <c r="A108" s="512">
        <v>101</v>
      </c>
      <c r="B108" s="534"/>
      <c r="C108" s="514" t="s">
        <v>679</v>
      </c>
      <c r="D108" s="514" t="s">
        <v>680</v>
      </c>
      <c r="E108" s="513" t="s">
        <v>678</v>
      </c>
      <c r="F108" s="515" t="s">
        <v>30</v>
      </c>
      <c r="G108" s="525" t="s">
        <v>31</v>
      </c>
      <c r="H108" s="525" t="s">
        <v>35</v>
      </c>
      <c r="I108" s="525" t="s">
        <v>5</v>
      </c>
      <c r="J108" s="514" t="s">
        <v>103</v>
      </c>
      <c r="K108" s="522">
        <v>100000</v>
      </c>
      <c r="L108" s="522">
        <v>90000</v>
      </c>
      <c r="M108" s="518" t="s">
        <v>510</v>
      </c>
      <c r="N108" s="518">
        <v>100000</v>
      </c>
      <c r="O108" s="518">
        <v>20</v>
      </c>
      <c r="P108" s="518">
        <v>100000</v>
      </c>
      <c r="Q108" s="527" t="s">
        <v>608</v>
      </c>
      <c r="R108" s="518">
        <v>20</v>
      </c>
    </row>
    <row r="109" spans="1:18" ht="63">
      <c r="A109" s="512">
        <v>102</v>
      </c>
      <c r="B109" s="534"/>
      <c r="C109" s="514" t="s">
        <v>681</v>
      </c>
      <c r="D109" s="514" t="s">
        <v>682</v>
      </c>
      <c r="E109" s="513" t="s">
        <v>683</v>
      </c>
      <c r="F109" s="515" t="s">
        <v>30</v>
      </c>
      <c r="G109" s="525" t="s">
        <v>31</v>
      </c>
      <c r="H109" s="525" t="s">
        <v>35</v>
      </c>
      <c r="I109" s="525" t="s">
        <v>5</v>
      </c>
      <c r="J109" s="514" t="s">
        <v>103</v>
      </c>
      <c r="K109" s="522">
        <v>100000</v>
      </c>
      <c r="L109" s="522">
        <v>90000</v>
      </c>
      <c r="M109" s="518" t="s">
        <v>510</v>
      </c>
      <c r="N109" s="518">
        <v>100000</v>
      </c>
      <c r="O109" s="518">
        <v>20</v>
      </c>
      <c r="P109" s="518">
        <v>100000</v>
      </c>
      <c r="Q109" s="527" t="s">
        <v>608</v>
      </c>
      <c r="R109" s="518">
        <v>20</v>
      </c>
    </row>
    <row r="110" spans="1:18" ht="63">
      <c r="A110" s="512">
        <v>103</v>
      </c>
      <c r="B110" s="534"/>
      <c r="C110" s="514" t="s">
        <v>684</v>
      </c>
      <c r="D110" s="514" t="s">
        <v>685</v>
      </c>
      <c r="E110" s="513" t="s">
        <v>686</v>
      </c>
      <c r="F110" s="515" t="s">
        <v>30</v>
      </c>
      <c r="G110" s="522" t="s">
        <v>157</v>
      </c>
      <c r="H110" s="525" t="s">
        <v>50</v>
      </c>
      <c r="I110" s="525" t="s">
        <v>5</v>
      </c>
      <c r="J110" s="514" t="s">
        <v>103</v>
      </c>
      <c r="K110" s="522">
        <v>100000</v>
      </c>
      <c r="L110" s="522">
        <v>90000</v>
      </c>
      <c r="M110" s="518" t="s">
        <v>510</v>
      </c>
      <c r="N110" s="518">
        <v>100000</v>
      </c>
      <c r="O110" s="518">
        <v>20</v>
      </c>
      <c r="P110" s="518">
        <v>100000</v>
      </c>
      <c r="Q110" s="527" t="s">
        <v>608</v>
      </c>
      <c r="R110" s="518">
        <v>20</v>
      </c>
    </row>
    <row r="111" spans="1:18" ht="47.25">
      <c r="A111" s="512">
        <v>104</v>
      </c>
      <c r="B111" s="534"/>
      <c r="C111" s="514" t="s">
        <v>687</v>
      </c>
      <c r="D111" s="514" t="s">
        <v>281</v>
      </c>
      <c r="E111" s="513" t="s">
        <v>688</v>
      </c>
      <c r="F111" s="515" t="s">
        <v>30</v>
      </c>
      <c r="G111" s="525" t="s">
        <v>31</v>
      </c>
      <c r="H111" s="525" t="s">
        <v>35</v>
      </c>
      <c r="I111" s="525" t="s">
        <v>5</v>
      </c>
      <c r="J111" s="514" t="s">
        <v>103</v>
      </c>
      <c r="K111" s="522">
        <v>100000</v>
      </c>
      <c r="L111" s="522">
        <v>90000</v>
      </c>
      <c r="M111" s="518" t="s">
        <v>510</v>
      </c>
      <c r="N111" s="518">
        <v>100000</v>
      </c>
      <c r="O111" s="518">
        <v>20</v>
      </c>
      <c r="P111" s="518">
        <v>100000</v>
      </c>
      <c r="Q111" s="527" t="s">
        <v>608</v>
      </c>
      <c r="R111" s="518">
        <v>20</v>
      </c>
    </row>
    <row r="112" spans="1:18" ht="47.25">
      <c r="A112" s="512">
        <v>105</v>
      </c>
      <c r="B112" s="534"/>
      <c r="C112" s="514" t="s">
        <v>633</v>
      </c>
      <c r="D112" s="514" t="s">
        <v>689</v>
      </c>
      <c r="E112" s="513" t="s">
        <v>688</v>
      </c>
      <c r="F112" s="515" t="s">
        <v>30</v>
      </c>
      <c r="G112" s="525" t="s">
        <v>31</v>
      </c>
      <c r="H112" s="525" t="s">
        <v>35</v>
      </c>
      <c r="I112" s="525" t="s">
        <v>5</v>
      </c>
      <c r="J112" s="514" t="s">
        <v>103</v>
      </c>
      <c r="K112" s="522">
        <v>100000</v>
      </c>
      <c r="L112" s="522">
        <v>90000</v>
      </c>
      <c r="M112" s="518" t="s">
        <v>510</v>
      </c>
      <c r="N112" s="518">
        <v>100000</v>
      </c>
      <c r="O112" s="518">
        <v>20</v>
      </c>
      <c r="P112" s="518">
        <v>100000</v>
      </c>
      <c r="Q112" s="527" t="s">
        <v>608</v>
      </c>
      <c r="R112" s="518">
        <v>20</v>
      </c>
    </row>
    <row r="113" spans="1:18" ht="78.75">
      <c r="A113" s="512">
        <v>106</v>
      </c>
      <c r="B113" s="534"/>
      <c r="C113" s="514" t="s">
        <v>690</v>
      </c>
      <c r="D113" s="514" t="s">
        <v>559</v>
      </c>
      <c r="E113" s="513" t="s">
        <v>639</v>
      </c>
      <c r="F113" s="515" t="s">
        <v>30</v>
      </c>
      <c r="G113" s="525" t="s">
        <v>31</v>
      </c>
      <c r="H113" s="525" t="s">
        <v>35</v>
      </c>
      <c r="I113" s="525" t="s">
        <v>5</v>
      </c>
      <c r="J113" s="514" t="s">
        <v>103</v>
      </c>
      <c r="K113" s="522">
        <v>100000</v>
      </c>
      <c r="L113" s="522">
        <v>90000</v>
      </c>
      <c r="M113" s="518" t="s">
        <v>510</v>
      </c>
      <c r="N113" s="518">
        <v>100000</v>
      </c>
      <c r="O113" s="518">
        <v>20</v>
      </c>
      <c r="P113" s="518">
        <v>100000</v>
      </c>
      <c r="Q113" s="527" t="s">
        <v>608</v>
      </c>
      <c r="R113" s="518">
        <v>20</v>
      </c>
    </row>
    <row r="114" spans="1:18" ht="47.25">
      <c r="A114" s="512">
        <v>107</v>
      </c>
      <c r="B114" s="534"/>
      <c r="C114" s="514" t="s">
        <v>691</v>
      </c>
      <c r="D114" s="514" t="s">
        <v>692</v>
      </c>
      <c r="E114" s="513" t="s">
        <v>678</v>
      </c>
      <c r="F114" s="515" t="s">
        <v>30</v>
      </c>
      <c r="G114" s="525" t="s">
        <v>31</v>
      </c>
      <c r="H114" s="525" t="s">
        <v>50</v>
      </c>
      <c r="I114" s="525" t="s">
        <v>5</v>
      </c>
      <c r="J114" s="514" t="s">
        <v>103</v>
      </c>
      <c r="K114" s="522">
        <v>100000</v>
      </c>
      <c r="L114" s="522">
        <v>90000</v>
      </c>
      <c r="M114" s="518" t="s">
        <v>510</v>
      </c>
      <c r="N114" s="518">
        <v>100000</v>
      </c>
      <c r="O114" s="518">
        <v>20</v>
      </c>
      <c r="P114" s="518">
        <v>100000</v>
      </c>
      <c r="Q114" s="527" t="s">
        <v>608</v>
      </c>
      <c r="R114" s="518">
        <v>20</v>
      </c>
    </row>
    <row r="115" spans="1:18" ht="47.25">
      <c r="A115" s="512">
        <v>108</v>
      </c>
      <c r="B115" s="534"/>
      <c r="C115" s="514" t="s">
        <v>693</v>
      </c>
      <c r="D115" s="514" t="s">
        <v>340</v>
      </c>
      <c r="E115" s="513" t="s">
        <v>648</v>
      </c>
      <c r="F115" s="515" t="s">
        <v>30</v>
      </c>
      <c r="G115" s="525" t="s">
        <v>31</v>
      </c>
      <c r="H115" s="525" t="s">
        <v>35</v>
      </c>
      <c r="I115" s="525" t="s">
        <v>5</v>
      </c>
      <c r="J115" s="514" t="s">
        <v>103</v>
      </c>
      <c r="K115" s="522">
        <v>100000</v>
      </c>
      <c r="L115" s="522">
        <v>90000</v>
      </c>
      <c r="M115" s="518" t="s">
        <v>510</v>
      </c>
      <c r="N115" s="518">
        <v>100000</v>
      </c>
      <c r="O115" s="518">
        <v>20</v>
      </c>
      <c r="P115" s="518">
        <v>100000</v>
      </c>
      <c r="Q115" s="527" t="s">
        <v>608</v>
      </c>
      <c r="R115" s="518">
        <v>20</v>
      </c>
    </row>
    <row r="116" spans="1:18" ht="63">
      <c r="A116" s="512">
        <v>109</v>
      </c>
      <c r="B116" s="534"/>
      <c r="C116" s="514" t="s">
        <v>694</v>
      </c>
      <c r="D116" s="514" t="s">
        <v>695</v>
      </c>
      <c r="E116" s="513" t="s">
        <v>696</v>
      </c>
      <c r="F116" s="515" t="s">
        <v>30</v>
      </c>
      <c r="G116" s="525" t="s">
        <v>31</v>
      </c>
      <c r="H116" s="525" t="s">
        <v>35</v>
      </c>
      <c r="I116" s="525" t="s">
        <v>5</v>
      </c>
      <c r="J116" s="514" t="s">
        <v>103</v>
      </c>
      <c r="K116" s="522">
        <v>100000</v>
      </c>
      <c r="L116" s="522">
        <v>90000</v>
      </c>
      <c r="M116" s="518" t="s">
        <v>510</v>
      </c>
      <c r="N116" s="518">
        <v>100000</v>
      </c>
      <c r="O116" s="518">
        <v>20</v>
      </c>
      <c r="P116" s="518">
        <v>100000</v>
      </c>
      <c r="Q116" s="527" t="s">
        <v>608</v>
      </c>
      <c r="R116" s="518">
        <v>20</v>
      </c>
    </row>
    <row r="117" spans="1:18" ht="47.25">
      <c r="A117" s="512">
        <v>110</v>
      </c>
      <c r="B117" s="534"/>
      <c r="C117" s="514" t="s">
        <v>697</v>
      </c>
      <c r="D117" s="514" t="s">
        <v>698</v>
      </c>
      <c r="E117" s="513" t="s">
        <v>699</v>
      </c>
      <c r="F117" s="515" t="s">
        <v>30</v>
      </c>
      <c r="G117" s="525" t="s">
        <v>31</v>
      </c>
      <c r="H117" s="525" t="s">
        <v>35</v>
      </c>
      <c r="I117" s="525" t="s">
        <v>5</v>
      </c>
      <c r="J117" s="514" t="s">
        <v>103</v>
      </c>
      <c r="K117" s="522">
        <v>100000</v>
      </c>
      <c r="L117" s="522">
        <v>90000</v>
      </c>
      <c r="M117" s="518" t="s">
        <v>510</v>
      </c>
      <c r="N117" s="518">
        <v>100000</v>
      </c>
      <c r="O117" s="518">
        <v>20</v>
      </c>
      <c r="P117" s="518">
        <v>100000</v>
      </c>
      <c r="Q117" s="527" t="s">
        <v>608</v>
      </c>
      <c r="R117" s="518">
        <v>20</v>
      </c>
    </row>
    <row r="118" spans="1:18" ht="47.25">
      <c r="A118" s="512">
        <v>111</v>
      </c>
      <c r="B118" s="534"/>
      <c r="C118" s="514" t="s">
        <v>700</v>
      </c>
      <c r="D118" s="514" t="s">
        <v>394</v>
      </c>
      <c r="E118" s="513" t="s">
        <v>701</v>
      </c>
      <c r="F118" s="515" t="s">
        <v>30</v>
      </c>
      <c r="G118" s="525" t="s">
        <v>31</v>
      </c>
      <c r="H118" s="525" t="s">
        <v>35</v>
      </c>
      <c r="I118" s="525" t="s">
        <v>5</v>
      </c>
      <c r="J118" s="514" t="s">
        <v>103</v>
      </c>
      <c r="K118" s="522">
        <v>100000</v>
      </c>
      <c r="L118" s="522">
        <v>90000</v>
      </c>
      <c r="M118" s="518" t="s">
        <v>510</v>
      </c>
      <c r="N118" s="518">
        <v>100000</v>
      </c>
      <c r="O118" s="518">
        <v>20</v>
      </c>
      <c r="P118" s="518">
        <v>100000</v>
      </c>
      <c r="Q118" s="527" t="s">
        <v>608</v>
      </c>
      <c r="R118" s="518">
        <v>20</v>
      </c>
    </row>
    <row r="119" spans="1:18" ht="63">
      <c r="A119" s="512">
        <v>112</v>
      </c>
      <c r="B119" s="534"/>
      <c r="C119" s="514" t="s">
        <v>674</v>
      </c>
      <c r="D119" s="514" t="s">
        <v>702</v>
      </c>
      <c r="E119" s="513" t="s">
        <v>672</v>
      </c>
      <c r="F119" s="515" t="s">
        <v>30</v>
      </c>
      <c r="G119" s="525" t="s">
        <v>31</v>
      </c>
      <c r="H119" s="525" t="s">
        <v>35</v>
      </c>
      <c r="I119" s="525" t="s">
        <v>5</v>
      </c>
      <c r="J119" s="514" t="s">
        <v>103</v>
      </c>
      <c r="K119" s="522">
        <v>100000</v>
      </c>
      <c r="L119" s="522">
        <v>90000</v>
      </c>
      <c r="M119" s="518" t="s">
        <v>510</v>
      </c>
      <c r="N119" s="518">
        <v>100000</v>
      </c>
      <c r="O119" s="518">
        <v>20</v>
      </c>
      <c r="P119" s="518">
        <v>100000</v>
      </c>
      <c r="Q119" s="527" t="s">
        <v>608</v>
      </c>
      <c r="R119" s="518">
        <v>20</v>
      </c>
    </row>
    <row r="120" spans="1:18" ht="63">
      <c r="A120" s="512">
        <v>113</v>
      </c>
      <c r="B120" s="534"/>
      <c r="C120" s="514" t="s">
        <v>703</v>
      </c>
      <c r="D120" s="514" t="s">
        <v>704</v>
      </c>
      <c r="E120" s="513" t="s">
        <v>672</v>
      </c>
      <c r="F120" s="515" t="s">
        <v>30</v>
      </c>
      <c r="G120" s="525" t="s">
        <v>31</v>
      </c>
      <c r="H120" s="525" t="s">
        <v>35</v>
      </c>
      <c r="I120" s="525" t="s">
        <v>5</v>
      </c>
      <c r="J120" s="514" t="s">
        <v>103</v>
      </c>
      <c r="K120" s="522">
        <v>100000</v>
      </c>
      <c r="L120" s="522">
        <v>90000</v>
      </c>
      <c r="M120" s="518" t="s">
        <v>510</v>
      </c>
      <c r="N120" s="518">
        <v>100000</v>
      </c>
      <c r="O120" s="518">
        <v>20</v>
      </c>
      <c r="P120" s="518">
        <v>100000</v>
      </c>
      <c r="Q120" s="527" t="s">
        <v>608</v>
      </c>
      <c r="R120" s="518">
        <v>20</v>
      </c>
    </row>
    <row r="121" spans="1:18" ht="63">
      <c r="A121" s="512">
        <v>114</v>
      </c>
      <c r="B121" s="534"/>
      <c r="C121" s="514" t="s">
        <v>705</v>
      </c>
      <c r="D121" s="514" t="s">
        <v>706</v>
      </c>
      <c r="E121" s="513" t="s">
        <v>707</v>
      </c>
      <c r="F121" s="515" t="s">
        <v>30</v>
      </c>
      <c r="G121" s="522" t="s">
        <v>157</v>
      </c>
      <c r="H121" s="525" t="s">
        <v>50</v>
      </c>
      <c r="I121" s="525" t="s">
        <v>5</v>
      </c>
      <c r="J121" s="514" t="s">
        <v>103</v>
      </c>
      <c r="K121" s="522">
        <v>100000</v>
      </c>
      <c r="L121" s="522">
        <v>90000</v>
      </c>
      <c r="M121" s="518" t="s">
        <v>510</v>
      </c>
      <c r="N121" s="518">
        <v>100000</v>
      </c>
      <c r="O121" s="518">
        <v>20</v>
      </c>
      <c r="P121" s="518">
        <v>100000</v>
      </c>
      <c r="Q121" s="527" t="s">
        <v>608</v>
      </c>
      <c r="R121" s="518">
        <v>20</v>
      </c>
    </row>
    <row r="122" spans="1:18" ht="63">
      <c r="A122" s="512">
        <v>115</v>
      </c>
      <c r="B122" s="534"/>
      <c r="C122" s="514" t="s">
        <v>633</v>
      </c>
      <c r="D122" s="514" t="s">
        <v>432</v>
      </c>
      <c r="E122" s="513" t="s">
        <v>598</v>
      </c>
      <c r="F122" s="515" t="s">
        <v>30</v>
      </c>
      <c r="G122" s="525" t="s">
        <v>31</v>
      </c>
      <c r="H122" s="525" t="s">
        <v>35</v>
      </c>
      <c r="I122" s="525" t="s">
        <v>5</v>
      </c>
      <c r="J122" s="514" t="s">
        <v>103</v>
      </c>
      <c r="K122" s="522">
        <v>100000</v>
      </c>
      <c r="L122" s="522">
        <v>90000</v>
      </c>
      <c r="M122" s="518" t="s">
        <v>510</v>
      </c>
      <c r="N122" s="518">
        <v>100000</v>
      </c>
      <c r="O122" s="518">
        <v>20</v>
      </c>
      <c r="P122" s="518">
        <v>100000</v>
      </c>
      <c r="Q122" s="527" t="s">
        <v>608</v>
      </c>
      <c r="R122" s="518">
        <v>20</v>
      </c>
    </row>
    <row r="123" spans="1:18" ht="63">
      <c r="A123" s="512">
        <v>116</v>
      </c>
      <c r="B123" s="534"/>
      <c r="C123" s="514" t="s">
        <v>708</v>
      </c>
      <c r="D123" s="514" t="s">
        <v>709</v>
      </c>
      <c r="E123" s="513" t="s">
        <v>598</v>
      </c>
      <c r="F123" s="515" t="s">
        <v>30</v>
      </c>
      <c r="G123" s="525" t="s">
        <v>31</v>
      </c>
      <c r="H123" s="525" t="s">
        <v>35</v>
      </c>
      <c r="I123" s="525" t="s">
        <v>5</v>
      </c>
      <c r="J123" s="514" t="s">
        <v>103</v>
      </c>
      <c r="K123" s="522">
        <v>100000</v>
      </c>
      <c r="L123" s="522">
        <v>90000</v>
      </c>
      <c r="M123" s="518" t="s">
        <v>510</v>
      </c>
      <c r="N123" s="518">
        <v>100000</v>
      </c>
      <c r="O123" s="518">
        <v>20</v>
      </c>
      <c r="P123" s="518">
        <v>100000</v>
      </c>
      <c r="Q123" s="527" t="s">
        <v>608</v>
      </c>
      <c r="R123" s="518">
        <v>20</v>
      </c>
    </row>
    <row r="124" spans="1:18" ht="63">
      <c r="A124" s="512">
        <v>117</v>
      </c>
      <c r="B124" s="534"/>
      <c r="C124" s="514" t="s">
        <v>710</v>
      </c>
      <c r="D124" s="514" t="s">
        <v>711</v>
      </c>
      <c r="E124" s="513" t="s">
        <v>641</v>
      </c>
      <c r="F124" s="515" t="s">
        <v>30</v>
      </c>
      <c r="G124" s="525" t="s">
        <v>31</v>
      </c>
      <c r="H124" s="525" t="s">
        <v>35</v>
      </c>
      <c r="I124" s="525" t="s">
        <v>5</v>
      </c>
      <c r="J124" s="514" t="s">
        <v>103</v>
      </c>
      <c r="K124" s="522">
        <v>100000</v>
      </c>
      <c r="L124" s="522">
        <v>90000</v>
      </c>
      <c r="M124" s="518" t="s">
        <v>510</v>
      </c>
      <c r="N124" s="518">
        <v>100000</v>
      </c>
      <c r="O124" s="518">
        <v>20</v>
      </c>
      <c r="P124" s="518">
        <v>100000</v>
      </c>
      <c r="Q124" s="527" t="s">
        <v>608</v>
      </c>
      <c r="R124" s="518">
        <v>20</v>
      </c>
    </row>
    <row r="125" spans="1:18" ht="47.25">
      <c r="A125" s="512">
        <v>118</v>
      </c>
      <c r="B125" s="534"/>
      <c r="C125" s="514" t="s">
        <v>352</v>
      </c>
      <c r="D125" s="514" t="s">
        <v>712</v>
      </c>
      <c r="E125" s="513" t="s">
        <v>713</v>
      </c>
      <c r="F125" s="515" t="s">
        <v>30</v>
      </c>
      <c r="G125" s="525" t="s">
        <v>31</v>
      </c>
      <c r="H125" s="525" t="s">
        <v>35</v>
      </c>
      <c r="I125" s="525" t="s">
        <v>5</v>
      </c>
      <c r="J125" s="514" t="s">
        <v>103</v>
      </c>
      <c r="K125" s="522">
        <v>100000</v>
      </c>
      <c r="L125" s="522">
        <v>90000</v>
      </c>
      <c r="M125" s="518" t="s">
        <v>510</v>
      </c>
      <c r="N125" s="518">
        <v>100000</v>
      </c>
      <c r="O125" s="518">
        <v>20</v>
      </c>
      <c r="P125" s="518">
        <v>100000</v>
      </c>
      <c r="Q125" s="527" t="s">
        <v>608</v>
      </c>
      <c r="R125" s="518">
        <v>20</v>
      </c>
    </row>
    <row r="126" spans="1:18" ht="63">
      <c r="A126" s="512">
        <v>119</v>
      </c>
      <c r="B126" s="534"/>
      <c r="C126" s="514" t="s">
        <v>638</v>
      </c>
      <c r="D126" s="514" t="s">
        <v>714</v>
      </c>
      <c r="E126" s="513" t="s">
        <v>696</v>
      </c>
      <c r="F126" s="515" t="s">
        <v>30</v>
      </c>
      <c r="G126" s="525" t="s">
        <v>31</v>
      </c>
      <c r="H126" s="525" t="s">
        <v>35</v>
      </c>
      <c r="I126" s="525" t="s">
        <v>5</v>
      </c>
      <c r="J126" s="514" t="s">
        <v>103</v>
      </c>
      <c r="K126" s="522">
        <v>100000</v>
      </c>
      <c r="L126" s="522">
        <v>90000</v>
      </c>
      <c r="M126" s="518" t="s">
        <v>510</v>
      </c>
      <c r="N126" s="518">
        <v>100000</v>
      </c>
      <c r="O126" s="518">
        <v>20</v>
      </c>
      <c r="P126" s="518">
        <v>100000</v>
      </c>
      <c r="Q126" s="527" t="s">
        <v>608</v>
      </c>
      <c r="R126" s="518">
        <v>20</v>
      </c>
    </row>
    <row r="127" spans="1:18" ht="63">
      <c r="A127" s="512">
        <v>120</v>
      </c>
      <c r="B127" s="534"/>
      <c r="C127" s="514" t="s">
        <v>715</v>
      </c>
      <c r="D127" s="514" t="s">
        <v>716</v>
      </c>
      <c r="E127" s="513" t="s">
        <v>660</v>
      </c>
      <c r="F127" s="515" t="s">
        <v>30</v>
      </c>
      <c r="G127" s="525" t="s">
        <v>31</v>
      </c>
      <c r="H127" s="525" t="s">
        <v>35</v>
      </c>
      <c r="I127" s="525" t="s">
        <v>5</v>
      </c>
      <c r="J127" s="514" t="s">
        <v>103</v>
      </c>
      <c r="K127" s="522">
        <v>100000</v>
      </c>
      <c r="L127" s="522">
        <v>90000</v>
      </c>
      <c r="M127" s="518" t="s">
        <v>510</v>
      </c>
      <c r="N127" s="518">
        <v>100000</v>
      </c>
      <c r="O127" s="518">
        <v>20</v>
      </c>
      <c r="P127" s="518">
        <v>100000</v>
      </c>
      <c r="Q127" s="527" t="s">
        <v>608</v>
      </c>
      <c r="R127" s="518">
        <v>20</v>
      </c>
    </row>
    <row r="128" spans="1:18" ht="47.25">
      <c r="A128" s="512">
        <v>121</v>
      </c>
      <c r="B128" s="534"/>
      <c r="C128" s="514" t="s">
        <v>717</v>
      </c>
      <c r="D128" s="514" t="s">
        <v>520</v>
      </c>
      <c r="E128" s="513" t="s">
        <v>718</v>
      </c>
      <c r="F128" s="515" t="s">
        <v>30</v>
      </c>
      <c r="G128" s="525" t="s">
        <v>31</v>
      </c>
      <c r="H128" s="525" t="s">
        <v>50</v>
      </c>
      <c r="I128" s="525" t="s">
        <v>5</v>
      </c>
      <c r="J128" s="514" t="s">
        <v>103</v>
      </c>
      <c r="K128" s="522">
        <v>100000</v>
      </c>
      <c r="L128" s="522">
        <v>90000</v>
      </c>
      <c r="M128" s="518" t="s">
        <v>510</v>
      </c>
      <c r="N128" s="518">
        <v>100000</v>
      </c>
      <c r="O128" s="518">
        <v>20</v>
      </c>
      <c r="P128" s="518">
        <v>100000</v>
      </c>
      <c r="Q128" s="527" t="s">
        <v>608</v>
      </c>
      <c r="R128" s="518">
        <v>20</v>
      </c>
    </row>
    <row r="129" spans="1:18" ht="63">
      <c r="A129" s="512">
        <v>122</v>
      </c>
      <c r="B129" s="534"/>
      <c r="C129" s="514" t="s">
        <v>719</v>
      </c>
      <c r="D129" s="514" t="s">
        <v>720</v>
      </c>
      <c r="E129" s="513" t="s">
        <v>618</v>
      </c>
      <c r="F129" s="515" t="s">
        <v>30</v>
      </c>
      <c r="G129" s="525" t="s">
        <v>31</v>
      </c>
      <c r="H129" s="525" t="s">
        <v>50</v>
      </c>
      <c r="I129" s="525" t="s">
        <v>5</v>
      </c>
      <c r="J129" s="514" t="s">
        <v>103</v>
      </c>
      <c r="K129" s="522">
        <v>100000</v>
      </c>
      <c r="L129" s="522">
        <v>90000</v>
      </c>
      <c r="M129" s="518" t="s">
        <v>510</v>
      </c>
      <c r="N129" s="518">
        <v>100000</v>
      </c>
      <c r="O129" s="518">
        <v>20</v>
      </c>
      <c r="P129" s="518">
        <v>100000</v>
      </c>
      <c r="Q129" s="527" t="s">
        <v>608</v>
      </c>
      <c r="R129" s="518">
        <v>20</v>
      </c>
    </row>
    <row r="130" spans="1:18" ht="63">
      <c r="A130" s="512">
        <v>123</v>
      </c>
      <c r="B130" s="534"/>
      <c r="C130" s="514" t="s">
        <v>721</v>
      </c>
      <c r="D130" s="514" t="s">
        <v>230</v>
      </c>
      <c r="E130" s="513" t="s">
        <v>722</v>
      </c>
      <c r="F130" s="515" t="s">
        <v>30</v>
      </c>
      <c r="G130" s="525" t="s">
        <v>31</v>
      </c>
      <c r="H130" s="525" t="s">
        <v>50</v>
      </c>
      <c r="I130" s="525" t="s">
        <v>5</v>
      </c>
      <c r="J130" s="514" t="s">
        <v>103</v>
      </c>
      <c r="K130" s="522">
        <v>100000</v>
      </c>
      <c r="L130" s="522">
        <v>90000</v>
      </c>
      <c r="M130" s="518" t="s">
        <v>510</v>
      </c>
      <c r="N130" s="518">
        <v>100000</v>
      </c>
      <c r="O130" s="518">
        <v>20</v>
      </c>
      <c r="P130" s="518">
        <v>100000</v>
      </c>
      <c r="Q130" s="527" t="s">
        <v>608</v>
      </c>
      <c r="R130" s="518">
        <v>20</v>
      </c>
    </row>
    <row r="131" spans="1:18" ht="47.25">
      <c r="A131" s="512">
        <v>124</v>
      </c>
      <c r="B131" s="534"/>
      <c r="C131" s="514" t="s">
        <v>723</v>
      </c>
      <c r="D131" s="514" t="s">
        <v>724</v>
      </c>
      <c r="E131" s="513" t="s">
        <v>725</v>
      </c>
      <c r="F131" s="515" t="s">
        <v>30</v>
      </c>
      <c r="G131" s="525" t="s">
        <v>31</v>
      </c>
      <c r="H131" s="525" t="s">
        <v>35</v>
      </c>
      <c r="I131" s="525" t="s">
        <v>5</v>
      </c>
      <c r="J131" s="514" t="s">
        <v>103</v>
      </c>
      <c r="K131" s="522">
        <v>100000</v>
      </c>
      <c r="L131" s="522">
        <v>90000</v>
      </c>
      <c r="M131" s="518" t="s">
        <v>510</v>
      </c>
      <c r="N131" s="518">
        <v>100000</v>
      </c>
      <c r="O131" s="518">
        <v>20</v>
      </c>
      <c r="P131" s="518">
        <v>100000</v>
      </c>
      <c r="Q131" s="527" t="s">
        <v>608</v>
      </c>
      <c r="R131" s="518">
        <v>20</v>
      </c>
    </row>
    <row r="132" spans="1:18" ht="78.75">
      <c r="A132" s="512">
        <v>125</v>
      </c>
      <c r="B132" s="534"/>
      <c r="C132" s="514" t="s">
        <v>726</v>
      </c>
      <c r="D132" s="514" t="s">
        <v>727</v>
      </c>
      <c r="E132" s="513" t="s">
        <v>615</v>
      </c>
      <c r="F132" s="515" t="s">
        <v>30</v>
      </c>
      <c r="G132" s="525" t="s">
        <v>31</v>
      </c>
      <c r="H132" s="525" t="s">
        <v>50</v>
      </c>
      <c r="I132" s="525" t="s">
        <v>5</v>
      </c>
      <c r="J132" s="514" t="s">
        <v>103</v>
      </c>
      <c r="K132" s="522">
        <v>100000</v>
      </c>
      <c r="L132" s="522">
        <v>90000</v>
      </c>
      <c r="M132" s="518" t="s">
        <v>510</v>
      </c>
      <c r="N132" s="518">
        <v>100000</v>
      </c>
      <c r="O132" s="518">
        <v>20</v>
      </c>
      <c r="P132" s="518">
        <v>100000</v>
      </c>
      <c r="Q132" s="527" t="s">
        <v>608</v>
      </c>
      <c r="R132" s="518">
        <v>20</v>
      </c>
    </row>
    <row r="133" spans="1:18" ht="47.25">
      <c r="A133" s="512">
        <v>126</v>
      </c>
      <c r="B133" s="534"/>
      <c r="C133" s="514" t="s">
        <v>728</v>
      </c>
      <c r="D133" s="514" t="s">
        <v>729</v>
      </c>
      <c r="E133" s="513" t="s">
        <v>725</v>
      </c>
      <c r="F133" s="515" t="s">
        <v>30</v>
      </c>
      <c r="G133" s="525" t="s">
        <v>31</v>
      </c>
      <c r="H133" s="525" t="s">
        <v>35</v>
      </c>
      <c r="I133" s="525" t="s">
        <v>5</v>
      </c>
      <c r="J133" s="514" t="s">
        <v>103</v>
      </c>
      <c r="K133" s="522">
        <v>100000</v>
      </c>
      <c r="L133" s="522">
        <v>90000</v>
      </c>
      <c r="M133" s="518" t="s">
        <v>510</v>
      </c>
      <c r="N133" s="518">
        <v>100000</v>
      </c>
      <c r="O133" s="518">
        <v>20</v>
      </c>
      <c r="P133" s="518">
        <v>100000</v>
      </c>
      <c r="Q133" s="527" t="s">
        <v>608</v>
      </c>
      <c r="R133" s="518">
        <v>20</v>
      </c>
    </row>
    <row r="134" spans="1:18" ht="63">
      <c r="A134" s="512">
        <v>127</v>
      </c>
      <c r="B134" s="534"/>
      <c r="C134" s="514" t="s">
        <v>730</v>
      </c>
      <c r="D134" s="514" t="s">
        <v>731</v>
      </c>
      <c r="E134" s="513" t="s">
        <v>683</v>
      </c>
      <c r="F134" s="515" t="s">
        <v>30</v>
      </c>
      <c r="G134" s="525" t="s">
        <v>31</v>
      </c>
      <c r="H134" s="525" t="s">
        <v>35</v>
      </c>
      <c r="I134" s="525" t="s">
        <v>5</v>
      </c>
      <c r="J134" s="514" t="s">
        <v>103</v>
      </c>
      <c r="K134" s="522">
        <v>100000</v>
      </c>
      <c r="L134" s="522">
        <v>90000</v>
      </c>
      <c r="M134" s="518" t="s">
        <v>510</v>
      </c>
      <c r="N134" s="518">
        <v>100000</v>
      </c>
      <c r="O134" s="518">
        <v>20</v>
      </c>
      <c r="P134" s="518">
        <v>100000</v>
      </c>
      <c r="Q134" s="527" t="s">
        <v>608</v>
      </c>
      <c r="R134" s="518">
        <v>20</v>
      </c>
    </row>
    <row r="135" spans="1:18" ht="63">
      <c r="A135" s="512">
        <v>128</v>
      </c>
      <c r="B135" s="534"/>
      <c r="C135" s="514" t="s">
        <v>732</v>
      </c>
      <c r="D135" s="514" t="s">
        <v>484</v>
      </c>
      <c r="E135" s="513" t="s">
        <v>733</v>
      </c>
      <c r="F135" s="515" t="s">
        <v>30</v>
      </c>
      <c r="G135" s="525" t="s">
        <v>31</v>
      </c>
      <c r="H135" s="525" t="s">
        <v>50</v>
      </c>
      <c r="I135" s="525" t="s">
        <v>5</v>
      </c>
      <c r="J135" s="514" t="s">
        <v>103</v>
      </c>
      <c r="K135" s="522">
        <v>100000</v>
      </c>
      <c r="L135" s="522">
        <v>90000</v>
      </c>
      <c r="M135" s="518" t="s">
        <v>510</v>
      </c>
      <c r="N135" s="518">
        <v>100000</v>
      </c>
      <c r="O135" s="518">
        <v>20</v>
      </c>
      <c r="P135" s="518">
        <v>100000</v>
      </c>
      <c r="Q135" s="527" t="s">
        <v>608</v>
      </c>
      <c r="R135" s="518">
        <v>20</v>
      </c>
    </row>
    <row r="136" spans="1:18" ht="63">
      <c r="A136" s="512">
        <v>129</v>
      </c>
      <c r="B136" s="534"/>
      <c r="C136" s="514" t="s">
        <v>734</v>
      </c>
      <c r="D136" s="514" t="s">
        <v>735</v>
      </c>
      <c r="E136" s="513" t="s">
        <v>736</v>
      </c>
      <c r="F136" s="515" t="s">
        <v>30</v>
      </c>
      <c r="G136" s="525" t="s">
        <v>31</v>
      </c>
      <c r="H136" s="525" t="s">
        <v>35</v>
      </c>
      <c r="I136" s="525" t="s">
        <v>5</v>
      </c>
      <c r="J136" s="514" t="s">
        <v>103</v>
      </c>
      <c r="K136" s="522">
        <v>100000</v>
      </c>
      <c r="L136" s="522">
        <v>90000</v>
      </c>
      <c r="M136" s="518" t="s">
        <v>510</v>
      </c>
      <c r="N136" s="518">
        <v>100000</v>
      </c>
      <c r="O136" s="518">
        <v>20</v>
      </c>
      <c r="P136" s="518">
        <v>100000</v>
      </c>
      <c r="Q136" s="527" t="s">
        <v>608</v>
      </c>
      <c r="R136" s="518">
        <v>20</v>
      </c>
    </row>
    <row r="137" spans="1:18" ht="47.25">
      <c r="A137" s="512">
        <v>130</v>
      </c>
      <c r="B137" s="534"/>
      <c r="C137" s="514" t="s">
        <v>526</v>
      </c>
      <c r="D137" s="514" t="s">
        <v>737</v>
      </c>
      <c r="E137" s="513" t="s">
        <v>699</v>
      </c>
      <c r="F137" s="515" t="s">
        <v>30</v>
      </c>
      <c r="G137" s="525" t="s">
        <v>31</v>
      </c>
      <c r="H137" s="525" t="s">
        <v>35</v>
      </c>
      <c r="I137" s="525" t="s">
        <v>5</v>
      </c>
      <c r="J137" s="514" t="s">
        <v>103</v>
      </c>
      <c r="K137" s="522">
        <v>100000</v>
      </c>
      <c r="L137" s="522">
        <v>90000</v>
      </c>
      <c r="M137" s="518" t="s">
        <v>510</v>
      </c>
      <c r="N137" s="518">
        <v>100000</v>
      </c>
      <c r="O137" s="518">
        <v>20</v>
      </c>
      <c r="P137" s="518">
        <v>100000</v>
      </c>
      <c r="Q137" s="527" t="s">
        <v>608</v>
      </c>
      <c r="R137" s="518">
        <v>20</v>
      </c>
    </row>
    <row r="138" spans="1:18" ht="47.25">
      <c r="A138" s="512">
        <v>131</v>
      </c>
      <c r="B138" s="534"/>
      <c r="C138" s="514" t="s">
        <v>388</v>
      </c>
      <c r="D138" s="514" t="s">
        <v>738</v>
      </c>
      <c r="E138" s="513" t="s">
        <v>663</v>
      </c>
      <c r="F138" s="515" t="s">
        <v>30</v>
      </c>
      <c r="G138" s="525" t="s">
        <v>31</v>
      </c>
      <c r="H138" s="525" t="s">
        <v>35</v>
      </c>
      <c r="I138" s="525" t="s">
        <v>5</v>
      </c>
      <c r="J138" s="514" t="s">
        <v>103</v>
      </c>
      <c r="K138" s="522">
        <v>100000</v>
      </c>
      <c r="L138" s="522">
        <v>90000</v>
      </c>
      <c r="M138" s="518" t="s">
        <v>510</v>
      </c>
      <c r="N138" s="518">
        <v>100000</v>
      </c>
      <c r="O138" s="518">
        <v>20</v>
      </c>
      <c r="P138" s="518">
        <v>100000</v>
      </c>
      <c r="Q138" s="527" t="s">
        <v>608</v>
      </c>
      <c r="R138" s="518">
        <v>20</v>
      </c>
    </row>
    <row r="139" spans="1:18" ht="47.25">
      <c r="A139" s="512">
        <v>132</v>
      </c>
      <c r="B139" s="534"/>
      <c r="C139" s="514" t="s">
        <v>739</v>
      </c>
      <c r="D139" s="514" t="s">
        <v>726</v>
      </c>
      <c r="E139" s="513" t="s">
        <v>663</v>
      </c>
      <c r="F139" s="515" t="s">
        <v>30</v>
      </c>
      <c r="G139" s="525" t="s">
        <v>31</v>
      </c>
      <c r="H139" s="525" t="s">
        <v>35</v>
      </c>
      <c r="I139" s="525" t="s">
        <v>5</v>
      </c>
      <c r="J139" s="514" t="s">
        <v>103</v>
      </c>
      <c r="K139" s="522">
        <v>100000</v>
      </c>
      <c r="L139" s="522">
        <v>90000</v>
      </c>
      <c r="M139" s="518" t="s">
        <v>510</v>
      </c>
      <c r="N139" s="518">
        <v>100000</v>
      </c>
      <c r="O139" s="518">
        <v>20</v>
      </c>
      <c r="P139" s="518">
        <v>100000</v>
      </c>
      <c r="Q139" s="527" t="s">
        <v>608</v>
      </c>
      <c r="R139" s="518">
        <v>20</v>
      </c>
    </row>
    <row r="140" spans="1:18" ht="47.25">
      <c r="A140" s="512">
        <v>133</v>
      </c>
      <c r="B140" s="534"/>
      <c r="C140" s="514" t="s">
        <v>740</v>
      </c>
      <c r="D140" s="514" t="s">
        <v>741</v>
      </c>
      <c r="E140" s="513" t="s">
        <v>742</v>
      </c>
      <c r="F140" s="515" t="s">
        <v>30</v>
      </c>
      <c r="G140" s="525" t="s">
        <v>31</v>
      </c>
      <c r="H140" s="525" t="s">
        <v>35</v>
      </c>
      <c r="I140" s="525" t="s">
        <v>5</v>
      </c>
      <c r="J140" s="514" t="s">
        <v>103</v>
      </c>
      <c r="K140" s="522">
        <v>100000</v>
      </c>
      <c r="L140" s="522">
        <v>90000</v>
      </c>
      <c r="M140" s="518" t="s">
        <v>510</v>
      </c>
      <c r="N140" s="518">
        <v>100000</v>
      </c>
      <c r="O140" s="518">
        <v>20</v>
      </c>
      <c r="P140" s="518">
        <v>100000</v>
      </c>
      <c r="Q140" s="527" t="s">
        <v>608</v>
      </c>
      <c r="R140" s="518">
        <v>20</v>
      </c>
    </row>
    <row r="141" spans="1:18" ht="47.25">
      <c r="A141" s="512">
        <v>134</v>
      </c>
      <c r="B141" s="534"/>
      <c r="C141" s="514" t="s">
        <v>743</v>
      </c>
      <c r="D141" s="514" t="s">
        <v>744</v>
      </c>
      <c r="E141" s="513" t="s">
        <v>745</v>
      </c>
      <c r="F141" s="515" t="s">
        <v>30</v>
      </c>
      <c r="G141" s="525" t="s">
        <v>31</v>
      </c>
      <c r="H141" s="525" t="s">
        <v>35</v>
      </c>
      <c r="I141" s="525" t="s">
        <v>5</v>
      </c>
      <c r="J141" s="514" t="s">
        <v>103</v>
      </c>
      <c r="K141" s="522">
        <v>100000</v>
      </c>
      <c r="L141" s="522">
        <v>90000</v>
      </c>
      <c r="M141" s="518" t="s">
        <v>510</v>
      </c>
      <c r="N141" s="518">
        <v>100000</v>
      </c>
      <c r="O141" s="518">
        <v>20</v>
      </c>
      <c r="P141" s="518">
        <v>100000</v>
      </c>
      <c r="Q141" s="527" t="s">
        <v>608</v>
      </c>
      <c r="R141" s="518">
        <v>20</v>
      </c>
    </row>
    <row r="142" spans="1:18" ht="47.25">
      <c r="A142" s="512">
        <v>135</v>
      </c>
      <c r="B142" s="534"/>
      <c r="C142" s="514" t="s">
        <v>746</v>
      </c>
      <c r="D142" s="514" t="s">
        <v>747</v>
      </c>
      <c r="E142" s="513" t="s">
        <v>748</v>
      </c>
      <c r="F142" s="515" t="s">
        <v>30</v>
      </c>
      <c r="G142" s="522" t="s">
        <v>157</v>
      </c>
      <c r="H142" s="525" t="s">
        <v>35</v>
      </c>
      <c r="I142" s="525" t="s">
        <v>6</v>
      </c>
      <c r="J142" s="514" t="s">
        <v>103</v>
      </c>
      <c r="K142" s="522">
        <v>50000</v>
      </c>
      <c r="L142" s="522">
        <v>45000</v>
      </c>
      <c r="M142" s="518" t="s">
        <v>510</v>
      </c>
      <c r="N142" s="518">
        <v>50000</v>
      </c>
      <c r="O142" s="518">
        <v>20</v>
      </c>
      <c r="P142" s="518">
        <v>50000</v>
      </c>
      <c r="Q142" s="527" t="s">
        <v>608</v>
      </c>
      <c r="R142" s="518">
        <v>20</v>
      </c>
    </row>
    <row r="143" spans="1:18" ht="63">
      <c r="A143" s="512">
        <v>136</v>
      </c>
      <c r="B143" s="534"/>
      <c r="C143" s="514" t="s">
        <v>749</v>
      </c>
      <c r="D143" s="514" t="s">
        <v>374</v>
      </c>
      <c r="E143" s="513" t="s">
        <v>750</v>
      </c>
      <c r="F143" s="515" t="s">
        <v>30</v>
      </c>
      <c r="G143" s="525" t="s">
        <v>31</v>
      </c>
      <c r="H143" s="525" t="s">
        <v>35</v>
      </c>
      <c r="I143" s="525" t="s">
        <v>5</v>
      </c>
      <c r="J143" s="514" t="s">
        <v>103</v>
      </c>
      <c r="K143" s="522">
        <v>50000</v>
      </c>
      <c r="L143" s="522">
        <v>45000</v>
      </c>
      <c r="M143" s="518" t="s">
        <v>510</v>
      </c>
      <c r="N143" s="518">
        <v>50000</v>
      </c>
      <c r="O143" s="518">
        <v>20</v>
      </c>
      <c r="P143" s="518">
        <v>50000</v>
      </c>
      <c r="Q143" s="527" t="s">
        <v>608</v>
      </c>
      <c r="R143" s="518">
        <v>20</v>
      </c>
    </row>
    <row r="144" spans="1:18" ht="78.75">
      <c r="A144" s="512">
        <v>137</v>
      </c>
      <c r="B144" s="534"/>
      <c r="C144" s="514" t="s">
        <v>751</v>
      </c>
      <c r="D144" s="514" t="s">
        <v>594</v>
      </c>
      <c r="E144" s="513" t="s">
        <v>752</v>
      </c>
      <c r="F144" s="515" t="s">
        <v>30</v>
      </c>
      <c r="G144" s="522" t="s">
        <v>157</v>
      </c>
      <c r="H144" s="525" t="s">
        <v>35</v>
      </c>
      <c r="I144" s="525" t="s">
        <v>6</v>
      </c>
      <c r="J144" s="514" t="s">
        <v>103</v>
      </c>
      <c r="K144" s="522">
        <v>50000</v>
      </c>
      <c r="L144" s="522">
        <v>45000</v>
      </c>
      <c r="M144" s="518" t="s">
        <v>510</v>
      </c>
      <c r="N144" s="518">
        <v>50000</v>
      </c>
      <c r="O144" s="518">
        <v>20</v>
      </c>
      <c r="P144" s="518">
        <v>50000</v>
      </c>
      <c r="Q144" s="527" t="s">
        <v>608</v>
      </c>
      <c r="R144" s="518">
        <v>20</v>
      </c>
    </row>
    <row r="145" spans="1:18" ht="63">
      <c r="A145" s="512">
        <v>138</v>
      </c>
      <c r="B145" s="534"/>
      <c r="C145" s="514" t="s">
        <v>753</v>
      </c>
      <c r="D145" s="514" t="s">
        <v>703</v>
      </c>
      <c r="E145" s="513" t="s">
        <v>754</v>
      </c>
      <c r="F145" s="515" t="s">
        <v>30</v>
      </c>
      <c r="G145" s="525" t="s">
        <v>31</v>
      </c>
      <c r="H145" s="525" t="s">
        <v>35</v>
      </c>
      <c r="I145" s="525" t="s">
        <v>5</v>
      </c>
      <c r="J145" s="514" t="s">
        <v>103</v>
      </c>
      <c r="K145" s="522">
        <v>50000</v>
      </c>
      <c r="L145" s="522">
        <v>45000</v>
      </c>
      <c r="M145" s="518" t="s">
        <v>510</v>
      </c>
      <c r="N145" s="518">
        <v>50000</v>
      </c>
      <c r="O145" s="518">
        <v>20</v>
      </c>
      <c r="P145" s="518">
        <v>50000</v>
      </c>
      <c r="Q145" s="527" t="s">
        <v>608</v>
      </c>
      <c r="R145" s="518">
        <v>20</v>
      </c>
    </row>
    <row r="146" spans="1:18" ht="63">
      <c r="A146" s="512">
        <v>139</v>
      </c>
      <c r="B146" s="534"/>
      <c r="C146" s="514" t="s">
        <v>755</v>
      </c>
      <c r="D146" s="514" t="s">
        <v>512</v>
      </c>
      <c r="E146" s="513" t="s">
        <v>756</v>
      </c>
      <c r="F146" s="515" t="s">
        <v>30</v>
      </c>
      <c r="G146" s="525" t="s">
        <v>31</v>
      </c>
      <c r="H146" s="525" t="s">
        <v>35</v>
      </c>
      <c r="I146" s="525" t="s">
        <v>5</v>
      </c>
      <c r="J146" s="514" t="s">
        <v>103</v>
      </c>
      <c r="K146" s="522">
        <v>50000</v>
      </c>
      <c r="L146" s="522">
        <v>45000</v>
      </c>
      <c r="M146" s="518" t="s">
        <v>510</v>
      </c>
      <c r="N146" s="518">
        <v>50000</v>
      </c>
      <c r="O146" s="518">
        <v>20</v>
      </c>
      <c r="P146" s="518">
        <v>50000</v>
      </c>
      <c r="Q146" s="527" t="s">
        <v>608</v>
      </c>
      <c r="R146" s="518">
        <v>20</v>
      </c>
    </row>
    <row r="147" spans="1:18" ht="63">
      <c r="A147" s="512">
        <v>140</v>
      </c>
      <c r="B147" s="534"/>
      <c r="C147" s="514" t="s">
        <v>757</v>
      </c>
      <c r="D147" s="514" t="s">
        <v>681</v>
      </c>
      <c r="E147" s="513" t="s">
        <v>758</v>
      </c>
      <c r="F147" s="515" t="s">
        <v>30</v>
      </c>
      <c r="G147" s="525" t="s">
        <v>31</v>
      </c>
      <c r="H147" s="525" t="s">
        <v>35</v>
      </c>
      <c r="I147" s="525" t="s">
        <v>5</v>
      </c>
      <c r="J147" s="514" t="s">
        <v>103</v>
      </c>
      <c r="K147" s="522">
        <v>50000</v>
      </c>
      <c r="L147" s="522">
        <v>45000</v>
      </c>
      <c r="M147" s="518" t="s">
        <v>510</v>
      </c>
      <c r="N147" s="518">
        <v>50000</v>
      </c>
      <c r="O147" s="518">
        <v>20</v>
      </c>
      <c r="P147" s="518">
        <v>50000</v>
      </c>
      <c r="Q147" s="527" t="s">
        <v>608</v>
      </c>
      <c r="R147" s="518">
        <v>20</v>
      </c>
    </row>
    <row r="148" spans="1:18" ht="47.25">
      <c r="A148" s="512">
        <v>141</v>
      </c>
      <c r="B148" s="534"/>
      <c r="C148" s="514" t="s">
        <v>759</v>
      </c>
      <c r="D148" s="514" t="s">
        <v>760</v>
      </c>
      <c r="E148" s="513" t="s">
        <v>761</v>
      </c>
      <c r="F148" s="515" t="s">
        <v>30</v>
      </c>
      <c r="G148" s="525" t="s">
        <v>31</v>
      </c>
      <c r="H148" s="525" t="s">
        <v>50</v>
      </c>
      <c r="I148" s="525" t="s">
        <v>5</v>
      </c>
      <c r="J148" s="514" t="s">
        <v>103</v>
      </c>
      <c r="K148" s="522">
        <v>50000</v>
      </c>
      <c r="L148" s="522">
        <v>45000</v>
      </c>
      <c r="M148" s="518" t="s">
        <v>510</v>
      </c>
      <c r="N148" s="518">
        <v>50000</v>
      </c>
      <c r="O148" s="518">
        <v>20</v>
      </c>
      <c r="P148" s="518">
        <v>50000</v>
      </c>
      <c r="Q148" s="527" t="s">
        <v>608</v>
      </c>
      <c r="R148" s="518">
        <v>20</v>
      </c>
    </row>
    <row r="149" spans="1:18" ht="18.75">
      <c r="A149" s="121"/>
      <c r="B149" s="121"/>
      <c r="C149" s="121"/>
      <c r="D149" s="121"/>
      <c r="E149" s="121"/>
      <c r="F149" s="121"/>
      <c r="G149" s="121"/>
      <c r="H149" s="121"/>
      <c r="I149" s="121"/>
      <c r="J149" s="121"/>
      <c r="K149" s="535">
        <f>SUM(K8:K148)</f>
        <v>13200000</v>
      </c>
      <c r="L149" s="121">
        <f t="shared" ref="L149" si="0">SUM(L8:L148)</f>
        <v>11880000</v>
      </c>
      <c r="M149" s="121"/>
      <c r="N149" s="121"/>
      <c r="O149" s="121"/>
      <c r="P149" s="121"/>
      <c r="Q149" s="121"/>
      <c r="R149" s="121"/>
    </row>
    <row r="150" spans="1:18" ht="15.75">
      <c r="L150" s="536">
        <v>660000</v>
      </c>
    </row>
    <row r="151" spans="1:18">
      <c r="L151">
        <f>SUM(L149:L150)</f>
        <v>12540000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"/>
  <sheetViews>
    <sheetView topLeftCell="A12" workbookViewId="0">
      <selection activeCell="P8" sqref="P8:P12"/>
    </sheetView>
  </sheetViews>
  <sheetFormatPr defaultRowHeight="15"/>
  <sheetData>
    <row r="1" spans="1:20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122"/>
    </row>
    <row r="2" spans="1:20" ht="18.75">
      <c r="A2" s="642" t="s">
        <v>1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122"/>
    </row>
    <row r="3" spans="1:20" ht="18.75">
      <c r="A3" s="642" t="s">
        <v>82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122"/>
    </row>
    <row r="4" spans="1:20" ht="18.75">
      <c r="A4" s="675" t="s">
        <v>762</v>
      </c>
      <c r="B4" s="675"/>
      <c r="C4" s="675"/>
      <c r="D4" s="675"/>
      <c r="E4" s="675"/>
      <c r="F4" s="675"/>
      <c r="G4" s="675"/>
      <c r="H4" s="7"/>
      <c r="I4" s="7"/>
      <c r="J4" s="677" t="s">
        <v>763</v>
      </c>
      <c r="K4" s="677"/>
      <c r="L4" s="6"/>
      <c r="M4" s="7"/>
      <c r="N4" s="96"/>
      <c r="O4" s="7"/>
      <c r="P4" s="123"/>
      <c r="Q4" s="124"/>
      <c r="R4" s="125" t="s">
        <v>503</v>
      </c>
      <c r="S4" s="122"/>
    </row>
    <row r="5" spans="1:20" ht="15.75">
      <c r="A5" s="126"/>
      <c r="B5" s="126"/>
      <c r="C5" s="127"/>
      <c r="D5" s="126"/>
      <c r="E5" s="126"/>
      <c r="F5" s="128"/>
      <c r="G5" s="129"/>
      <c r="H5" s="130"/>
      <c r="I5" s="131"/>
      <c r="J5" s="677"/>
      <c r="K5" s="677"/>
      <c r="L5" s="126"/>
      <c r="M5" s="126"/>
      <c r="N5" s="103"/>
      <c r="O5" s="128"/>
      <c r="P5" s="103"/>
      <c r="Q5" s="678" t="s">
        <v>764</v>
      </c>
      <c r="R5" s="678"/>
      <c r="S5" s="122"/>
    </row>
    <row r="6" spans="1:20">
      <c r="A6" s="676" t="s">
        <v>505</v>
      </c>
      <c r="B6" s="676"/>
      <c r="C6" s="127"/>
      <c r="D6" s="126"/>
      <c r="E6" s="126"/>
      <c r="F6" s="128"/>
      <c r="G6" s="128"/>
      <c r="H6" s="128"/>
      <c r="I6" s="128"/>
      <c r="J6" s="126"/>
      <c r="K6" s="126"/>
      <c r="L6" s="126"/>
      <c r="M6" s="126"/>
      <c r="N6" s="103"/>
      <c r="O6" s="128"/>
      <c r="P6" s="103"/>
      <c r="Q6" s="128"/>
      <c r="R6" s="126"/>
      <c r="S6" s="122"/>
    </row>
    <row r="7" spans="1:20" ht="60">
      <c r="A7" s="76" t="s">
        <v>84</v>
      </c>
      <c r="B7" s="76" t="s">
        <v>85</v>
      </c>
      <c r="C7" s="133" t="s">
        <v>86</v>
      </c>
      <c r="D7" s="76" t="s">
        <v>87</v>
      </c>
      <c r="E7" s="76" t="s">
        <v>88</v>
      </c>
      <c r="F7" s="75" t="s">
        <v>9</v>
      </c>
      <c r="G7" s="75" t="s">
        <v>89</v>
      </c>
      <c r="H7" s="75" t="s">
        <v>90</v>
      </c>
      <c r="I7" s="134" t="s">
        <v>91</v>
      </c>
      <c r="J7" s="135" t="s">
        <v>441</v>
      </c>
      <c r="K7" s="135" t="s">
        <v>442</v>
      </c>
      <c r="L7" s="135" t="s">
        <v>443</v>
      </c>
      <c r="M7" s="135" t="s">
        <v>444</v>
      </c>
      <c r="N7" s="136" t="s">
        <v>445</v>
      </c>
      <c r="O7" s="137" t="s">
        <v>446</v>
      </c>
      <c r="P7" s="136" t="s">
        <v>96</v>
      </c>
      <c r="Q7" s="137" t="s">
        <v>95</v>
      </c>
      <c r="R7" s="138" t="s">
        <v>97</v>
      </c>
      <c r="S7" s="11" t="s">
        <v>93</v>
      </c>
    </row>
    <row r="8" spans="1:20" ht="126">
      <c r="A8" s="107">
        <v>1</v>
      </c>
      <c r="B8" s="139" t="s">
        <v>447</v>
      </c>
      <c r="C8" s="111" t="s">
        <v>448</v>
      </c>
      <c r="D8" s="111" t="s">
        <v>449</v>
      </c>
      <c r="E8" s="116" t="s">
        <v>450</v>
      </c>
      <c r="F8" s="116" t="s">
        <v>30</v>
      </c>
      <c r="G8" s="113" t="s">
        <v>31</v>
      </c>
      <c r="H8" s="113" t="s">
        <v>35</v>
      </c>
      <c r="I8" s="113" t="s">
        <v>5</v>
      </c>
      <c r="J8" s="111" t="s">
        <v>451</v>
      </c>
      <c r="K8" s="111" t="s">
        <v>452</v>
      </c>
      <c r="L8" s="111" t="s">
        <v>453</v>
      </c>
      <c r="M8" s="116" t="s">
        <v>454</v>
      </c>
      <c r="N8" s="116">
        <v>100000</v>
      </c>
      <c r="O8" s="140" t="s">
        <v>455</v>
      </c>
      <c r="P8" s="116">
        <v>50000</v>
      </c>
      <c r="Q8" s="140" t="s">
        <v>456</v>
      </c>
      <c r="R8" s="141" t="s">
        <v>765</v>
      </c>
      <c r="S8" s="116">
        <v>50000</v>
      </c>
      <c r="T8">
        <f>P8*0.9</f>
        <v>45000</v>
      </c>
    </row>
    <row r="9" spans="1:20" ht="110.25">
      <c r="A9" s="107">
        <v>2</v>
      </c>
      <c r="B9" s="139" t="s">
        <v>447</v>
      </c>
      <c r="C9" s="111" t="s">
        <v>457</v>
      </c>
      <c r="D9" s="111" t="s">
        <v>458</v>
      </c>
      <c r="E9" s="111" t="s">
        <v>459</v>
      </c>
      <c r="F9" s="116" t="s">
        <v>30</v>
      </c>
      <c r="G9" s="113" t="s">
        <v>31</v>
      </c>
      <c r="H9" s="113" t="s">
        <v>35</v>
      </c>
      <c r="I9" s="113" t="s">
        <v>5</v>
      </c>
      <c r="J9" s="111" t="s">
        <v>460</v>
      </c>
      <c r="K9" s="111" t="s">
        <v>452</v>
      </c>
      <c r="L9" s="111" t="s">
        <v>461</v>
      </c>
      <c r="M9" s="116" t="s">
        <v>454</v>
      </c>
      <c r="N9" s="116">
        <v>132000</v>
      </c>
      <c r="O9" s="140" t="s">
        <v>455</v>
      </c>
      <c r="P9" s="116">
        <v>44000</v>
      </c>
      <c r="Q9" s="140" t="s">
        <v>456</v>
      </c>
      <c r="R9" s="141" t="s">
        <v>765</v>
      </c>
      <c r="S9" s="116">
        <v>44000</v>
      </c>
      <c r="T9">
        <f t="shared" ref="T9:T12" si="0">P9*0.9</f>
        <v>39600</v>
      </c>
    </row>
    <row r="10" spans="1:20" ht="141.75">
      <c r="A10" s="107">
        <v>3</v>
      </c>
      <c r="B10" s="139" t="s">
        <v>447</v>
      </c>
      <c r="C10" s="111" t="s">
        <v>462</v>
      </c>
      <c r="D10" s="115" t="s">
        <v>463</v>
      </c>
      <c r="E10" s="111" t="s">
        <v>464</v>
      </c>
      <c r="F10" s="116" t="s">
        <v>30</v>
      </c>
      <c r="G10" s="113" t="s">
        <v>31</v>
      </c>
      <c r="H10" s="113" t="s">
        <v>35</v>
      </c>
      <c r="I10" s="113" t="s">
        <v>5</v>
      </c>
      <c r="J10" s="111" t="s">
        <v>465</v>
      </c>
      <c r="K10" s="111" t="s">
        <v>452</v>
      </c>
      <c r="L10" s="111" t="s">
        <v>466</v>
      </c>
      <c r="M10" s="116" t="s">
        <v>467</v>
      </c>
      <c r="N10" s="116">
        <v>73000</v>
      </c>
      <c r="O10" s="140" t="s">
        <v>455</v>
      </c>
      <c r="P10" s="116">
        <v>36500</v>
      </c>
      <c r="Q10" s="140" t="s">
        <v>456</v>
      </c>
      <c r="R10" s="141" t="s">
        <v>765</v>
      </c>
      <c r="S10" s="116">
        <v>36500</v>
      </c>
      <c r="T10">
        <f t="shared" si="0"/>
        <v>32850</v>
      </c>
    </row>
    <row r="11" spans="1:20" ht="141.75">
      <c r="A11" s="107">
        <v>4</v>
      </c>
      <c r="B11" s="139" t="s">
        <v>447</v>
      </c>
      <c r="C11" s="111" t="s">
        <v>468</v>
      </c>
      <c r="D11" s="111" t="s">
        <v>469</v>
      </c>
      <c r="E11" s="111" t="s">
        <v>470</v>
      </c>
      <c r="F11" s="116" t="s">
        <v>30</v>
      </c>
      <c r="G11" s="113" t="s">
        <v>31</v>
      </c>
      <c r="H11" s="113" t="s">
        <v>35</v>
      </c>
      <c r="I11" s="113" t="s">
        <v>5</v>
      </c>
      <c r="J11" s="111" t="s">
        <v>465</v>
      </c>
      <c r="K11" s="111" t="s">
        <v>452</v>
      </c>
      <c r="L11" s="111" t="s">
        <v>466</v>
      </c>
      <c r="M11" s="116" t="s">
        <v>467</v>
      </c>
      <c r="N11" s="116">
        <v>73000</v>
      </c>
      <c r="O11" s="140" t="s">
        <v>455</v>
      </c>
      <c r="P11" s="116">
        <v>36500</v>
      </c>
      <c r="Q11" s="140" t="s">
        <v>456</v>
      </c>
      <c r="R11" s="141" t="s">
        <v>765</v>
      </c>
      <c r="S11" s="116">
        <v>36500</v>
      </c>
      <c r="T11">
        <f t="shared" si="0"/>
        <v>32850</v>
      </c>
    </row>
    <row r="12" spans="1:20" ht="220.5">
      <c r="A12" s="146">
        <v>5</v>
      </c>
      <c r="B12" s="142" t="s">
        <v>447</v>
      </c>
      <c r="C12" s="119" t="s">
        <v>471</v>
      </c>
      <c r="D12" s="119" t="s">
        <v>472</v>
      </c>
      <c r="E12" s="119" t="s">
        <v>473</v>
      </c>
      <c r="F12" s="143" t="s">
        <v>30</v>
      </c>
      <c r="G12" s="120" t="s">
        <v>157</v>
      </c>
      <c r="H12" s="120" t="s">
        <v>35</v>
      </c>
      <c r="I12" s="120" t="s">
        <v>5</v>
      </c>
      <c r="J12" s="119" t="s">
        <v>475</v>
      </c>
      <c r="K12" s="119" t="s">
        <v>476</v>
      </c>
      <c r="L12" s="119" t="s">
        <v>466</v>
      </c>
      <c r="M12" s="143" t="s">
        <v>467</v>
      </c>
      <c r="N12" s="143">
        <v>100000</v>
      </c>
      <c r="O12" s="144" t="s">
        <v>455</v>
      </c>
      <c r="P12" s="143">
        <v>50000</v>
      </c>
      <c r="Q12" s="144" t="s">
        <v>456</v>
      </c>
      <c r="R12" s="145" t="s">
        <v>765</v>
      </c>
      <c r="S12" s="143">
        <v>50000</v>
      </c>
      <c r="T12">
        <f t="shared" si="0"/>
        <v>45000</v>
      </c>
    </row>
    <row r="13" spans="1:20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>
        <f>SUM(P8:P12)</f>
        <v>217000</v>
      </c>
      <c r="Q13" s="121"/>
      <c r="R13" s="121"/>
      <c r="S13" s="121">
        <f>SUM(S8:S12)</f>
        <v>217000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36"/>
  <sheetViews>
    <sheetView topLeftCell="A130" workbookViewId="0">
      <selection activeCell="L140" sqref="L140"/>
    </sheetView>
  </sheetViews>
  <sheetFormatPr defaultRowHeight="15"/>
  <cols>
    <col min="11" max="11" width="12.7109375" bestFit="1" customWidth="1"/>
    <col min="12" max="12" width="11.28515625" bestFit="1" customWidth="1"/>
  </cols>
  <sheetData>
    <row r="1" spans="1:20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</row>
    <row r="2" spans="1:20" ht="18.75">
      <c r="A2" s="642" t="s">
        <v>1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</row>
    <row r="3" spans="1:20" ht="18.75">
      <c r="A3" s="642" t="s">
        <v>82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</row>
    <row r="4" spans="1:20" ht="18.75">
      <c r="A4" s="675" t="s">
        <v>766</v>
      </c>
      <c r="B4" s="675"/>
      <c r="C4" s="675"/>
      <c r="D4" s="675"/>
      <c r="E4" s="675"/>
      <c r="F4" s="675"/>
      <c r="G4" s="675"/>
      <c r="H4" s="147"/>
      <c r="I4" s="147"/>
      <c r="J4" s="7"/>
      <c r="K4" s="96"/>
      <c r="L4" s="97"/>
      <c r="M4" s="98"/>
      <c r="N4" s="96"/>
      <c r="O4" s="6"/>
      <c r="P4" s="148"/>
      <c r="Q4" s="9"/>
      <c r="R4" s="125" t="s">
        <v>503</v>
      </c>
    </row>
    <row r="5" spans="1:20" ht="22.5">
      <c r="A5" s="100"/>
      <c r="B5" s="100"/>
      <c r="C5" s="100"/>
      <c r="D5" s="100"/>
      <c r="E5" s="100"/>
      <c r="F5" s="149"/>
      <c r="G5" s="149"/>
      <c r="H5" s="149"/>
      <c r="I5" s="149"/>
      <c r="J5" s="102"/>
      <c r="K5" s="103"/>
      <c r="L5" s="103"/>
      <c r="M5" s="104"/>
      <c r="N5" s="103"/>
      <c r="O5" s="100"/>
      <c r="P5" s="100"/>
      <c r="Q5" s="105" t="s">
        <v>504</v>
      </c>
      <c r="R5" s="150"/>
    </row>
    <row r="6" spans="1:20" ht="22.5">
      <c r="A6" s="676" t="s">
        <v>505</v>
      </c>
      <c r="B6" s="676"/>
      <c r="C6" s="100"/>
      <c r="D6" s="100"/>
      <c r="E6" s="100"/>
      <c r="F6" s="149"/>
      <c r="G6" s="149"/>
      <c r="H6" s="149"/>
      <c r="I6" s="149"/>
      <c r="J6" s="102"/>
      <c r="K6" s="103"/>
      <c r="L6" s="103"/>
      <c r="M6" s="104"/>
      <c r="N6" s="103"/>
      <c r="O6" s="100"/>
      <c r="P6" s="100"/>
      <c r="Q6" s="105" t="s">
        <v>506</v>
      </c>
      <c r="R6" s="150"/>
    </row>
    <row r="7" spans="1:20" ht="63">
      <c r="A7" s="111" t="s">
        <v>84</v>
      </c>
      <c r="B7" s="111" t="s">
        <v>85</v>
      </c>
      <c r="C7" s="111" t="s">
        <v>86</v>
      </c>
      <c r="D7" s="111" t="s">
        <v>87</v>
      </c>
      <c r="E7" s="111" t="s">
        <v>88</v>
      </c>
      <c r="F7" s="111" t="s">
        <v>9</v>
      </c>
      <c r="G7" s="111" t="s">
        <v>89</v>
      </c>
      <c r="H7" s="111" t="s">
        <v>90</v>
      </c>
      <c r="I7" s="111" t="s">
        <v>91</v>
      </c>
      <c r="J7" s="111" t="s">
        <v>92</v>
      </c>
      <c r="K7" s="114" t="s">
        <v>93</v>
      </c>
      <c r="L7" s="114" t="s">
        <v>94</v>
      </c>
      <c r="M7" s="114" t="s">
        <v>95</v>
      </c>
      <c r="N7" s="114" t="s">
        <v>96</v>
      </c>
      <c r="O7" s="111" t="s">
        <v>97</v>
      </c>
      <c r="P7" s="111" t="s">
        <v>96</v>
      </c>
      <c r="Q7" s="111" t="s">
        <v>95</v>
      </c>
      <c r="R7" s="115" t="s">
        <v>97</v>
      </c>
      <c r="S7" s="45" t="s">
        <v>767</v>
      </c>
      <c r="T7" s="45" t="s">
        <v>768</v>
      </c>
    </row>
    <row r="8" spans="1:20" ht="63">
      <c r="A8" s="115">
        <v>1</v>
      </c>
      <c r="B8" s="151"/>
      <c r="C8" s="117" t="s">
        <v>769</v>
      </c>
      <c r="D8" s="117" t="s">
        <v>770</v>
      </c>
      <c r="E8" s="117" t="s">
        <v>771</v>
      </c>
      <c r="F8" s="117" t="s">
        <v>30</v>
      </c>
      <c r="G8" s="117" t="s">
        <v>31</v>
      </c>
      <c r="H8" s="152" t="s">
        <v>35</v>
      </c>
      <c r="I8" s="117" t="s">
        <v>5</v>
      </c>
      <c r="J8" s="117" t="s">
        <v>772</v>
      </c>
      <c r="K8" s="151">
        <v>100000</v>
      </c>
      <c r="L8" s="117">
        <v>70000</v>
      </c>
      <c r="M8" s="153" t="s">
        <v>773</v>
      </c>
      <c r="N8" s="117">
        <v>70000</v>
      </c>
      <c r="O8" s="117">
        <v>20</v>
      </c>
      <c r="P8" s="117">
        <v>70000</v>
      </c>
      <c r="Q8" s="151" t="s">
        <v>774</v>
      </c>
      <c r="R8" s="117">
        <v>20</v>
      </c>
      <c r="S8" s="154" t="s">
        <v>775</v>
      </c>
      <c r="T8" s="154" t="s">
        <v>776</v>
      </c>
    </row>
    <row r="9" spans="1:20" ht="63">
      <c r="A9" s="115">
        <v>2</v>
      </c>
      <c r="B9" s="151"/>
      <c r="C9" s="117" t="s">
        <v>777</v>
      </c>
      <c r="D9" s="117" t="s">
        <v>778</v>
      </c>
      <c r="E9" s="117" t="s">
        <v>779</v>
      </c>
      <c r="F9" s="117" t="s">
        <v>30</v>
      </c>
      <c r="G9" s="117" t="s">
        <v>31</v>
      </c>
      <c r="H9" s="152" t="s">
        <v>50</v>
      </c>
      <c r="I9" s="117" t="s">
        <v>5</v>
      </c>
      <c r="J9" s="117" t="s">
        <v>772</v>
      </c>
      <c r="K9" s="151">
        <v>100000</v>
      </c>
      <c r="L9" s="117">
        <v>70000</v>
      </c>
      <c r="M9" s="153" t="s">
        <v>773</v>
      </c>
      <c r="N9" s="117">
        <v>70000</v>
      </c>
      <c r="O9" s="117">
        <v>20</v>
      </c>
      <c r="P9" s="117">
        <v>70000</v>
      </c>
      <c r="Q9" s="151" t="s">
        <v>774</v>
      </c>
      <c r="R9" s="117">
        <v>20</v>
      </c>
      <c r="S9" s="154" t="s">
        <v>780</v>
      </c>
      <c r="T9" s="154" t="s">
        <v>781</v>
      </c>
    </row>
    <row r="10" spans="1:20" ht="63">
      <c r="A10" s="115">
        <v>3</v>
      </c>
      <c r="B10" s="151"/>
      <c r="C10" s="117" t="s">
        <v>782</v>
      </c>
      <c r="D10" s="117" t="s">
        <v>783</v>
      </c>
      <c r="E10" s="117" t="s">
        <v>779</v>
      </c>
      <c r="F10" s="117" t="s">
        <v>30</v>
      </c>
      <c r="G10" s="117" t="s">
        <v>31</v>
      </c>
      <c r="H10" s="152" t="s">
        <v>50</v>
      </c>
      <c r="I10" s="117" t="s">
        <v>5</v>
      </c>
      <c r="J10" s="117" t="s">
        <v>772</v>
      </c>
      <c r="K10" s="151">
        <v>100000</v>
      </c>
      <c r="L10" s="117">
        <v>70000</v>
      </c>
      <c r="M10" s="153" t="s">
        <v>773</v>
      </c>
      <c r="N10" s="117">
        <v>70000</v>
      </c>
      <c r="O10" s="117">
        <v>20</v>
      </c>
      <c r="P10" s="117">
        <v>70000</v>
      </c>
      <c r="Q10" s="151" t="s">
        <v>774</v>
      </c>
      <c r="R10" s="117">
        <v>20</v>
      </c>
      <c r="S10" s="154" t="s">
        <v>784</v>
      </c>
      <c r="T10" s="154" t="s">
        <v>785</v>
      </c>
    </row>
    <row r="11" spans="1:20" ht="63">
      <c r="A11" s="115">
        <v>4</v>
      </c>
      <c r="B11" s="151"/>
      <c r="C11" s="117" t="s">
        <v>786</v>
      </c>
      <c r="D11" s="117" t="s">
        <v>787</v>
      </c>
      <c r="E11" s="117" t="s">
        <v>779</v>
      </c>
      <c r="F11" s="117" t="s">
        <v>30</v>
      </c>
      <c r="G11" s="117" t="s">
        <v>31</v>
      </c>
      <c r="H11" s="152" t="s">
        <v>35</v>
      </c>
      <c r="I11" s="117" t="s">
        <v>5</v>
      </c>
      <c r="J11" s="117" t="s">
        <v>772</v>
      </c>
      <c r="K11" s="151">
        <v>100000</v>
      </c>
      <c r="L11" s="117">
        <v>70000</v>
      </c>
      <c r="M11" s="153" t="s">
        <v>773</v>
      </c>
      <c r="N11" s="117">
        <v>70000</v>
      </c>
      <c r="O11" s="117">
        <v>20</v>
      </c>
      <c r="P11" s="117">
        <v>70000</v>
      </c>
      <c r="Q11" s="151" t="s">
        <v>774</v>
      </c>
      <c r="R11" s="117">
        <v>20</v>
      </c>
      <c r="S11" s="154" t="s">
        <v>788</v>
      </c>
      <c r="T11" s="154" t="s">
        <v>789</v>
      </c>
    </row>
    <row r="12" spans="1:20" ht="63">
      <c r="A12" s="115">
        <v>5</v>
      </c>
      <c r="B12" s="151"/>
      <c r="C12" s="117" t="s">
        <v>790</v>
      </c>
      <c r="D12" s="117" t="s">
        <v>791</v>
      </c>
      <c r="E12" s="117" t="s">
        <v>792</v>
      </c>
      <c r="F12" s="117" t="s">
        <v>30</v>
      </c>
      <c r="G12" s="117" t="s">
        <v>793</v>
      </c>
      <c r="H12" s="152" t="s">
        <v>35</v>
      </c>
      <c r="I12" s="117" t="s">
        <v>5</v>
      </c>
      <c r="J12" s="117" t="s">
        <v>772</v>
      </c>
      <c r="K12" s="151">
        <v>50000</v>
      </c>
      <c r="L12" s="117">
        <v>35000</v>
      </c>
      <c r="M12" s="153" t="s">
        <v>773</v>
      </c>
      <c r="N12" s="117">
        <v>35000</v>
      </c>
      <c r="O12" s="117">
        <v>20</v>
      </c>
      <c r="P12" s="117">
        <v>35000</v>
      </c>
      <c r="Q12" s="151" t="s">
        <v>774</v>
      </c>
      <c r="R12" s="117">
        <v>20</v>
      </c>
      <c r="S12" s="154" t="s">
        <v>794</v>
      </c>
      <c r="T12" s="154" t="s">
        <v>795</v>
      </c>
    </row>
    <row r="13" spans="1:20" ht="63">
      <c r="A13" s="115">
        <v>6</v>
      </c>
      <c r="B13" s="151"/>
      <c r="C13" s="117" t="s">
        <v>796</v>
      </c>
      <c r="D13" s="117" t="s">
        <v>797</v>
      </c>
      <c r="E13" s="117" t="s">
        <v>798</v>
      </c>
      <c r="F13" s="117" t="s">
        <v>30</v>
      </c>
      <c r="G13" s="117" t="s">
        <v>793</v>
      </c>
      <c r="H13" s="152" t="s">
        <v>35</v>
      </c>
      <c r="I13" s="117" t="s">
        <v>5</v>
      </c>
      <c r="J13" s="117" t="s">
        <v>772</v>
      </c>
      <c r="K13" s="151">
        <v>50000</v>
      </c>
      <c r="L13" s="117">
        <v>35000</v>
      </c>
      <c r="M13" s="153" t="s">
        <v>773</v>
      </c>
      <c r="N13" s="117">
        <v>35000</v>
      </c>
      <c r="O13" s="117">
        <v>20</v>
      </c>
      <c r="P13" s="117">
        <v>35000</v>
      </c>
      <c r="Q13" s="151" t="s">
        <v>774</v>
      </c>
      <c r="R13" s="117">
        <v>20</v>
      </c>
      <c r="S13" s="154">
        <v>55145461822</v>
      </c>
      <c r="T13" s="154" t="s">
        <v>799</v>
      </c>
    </row>
    <row r="14" spans="1:20" ht="94.5">
      <c r="A14" s="115">
        <v>7</v>
      </c>
      <c r="B14" s="151"/>
      <c r="C14" s="117" t="s">
        <v>134</v>
      </c>
      <c r="D14" s="117" t="s">
        <v>800</v>
      </c>
      <c r="E14" s="117" t="s">
        <v>801</v>
      </c>
      <c r="F14" s="117" t="s">
        <v>30</v>
      </c>
      <c r="G14" s="117" t="s">
        <v>31</v>
      </c>
      <c r="H14" s="152" t="s">
        <v>35</v>
      </c>
      <c r="I14" s="117" t="s">
        <v>5</v>
      </c>
      <c r="J14" s="117" t="s">
        <v>772</v>
      </c>
      <c r="K14" s="151">
        <v>50000</v>
      </c>
      <c r="L14" s="117">
        <v>35000</v>
      </c>
      <c r="M14" s="153" t="s">
        <v>773</v>
      </c>
      <c r="N14" s="117">
        <v>35000</v>
      </c>
      <c r="O14" s="117">
        <v>20</v>
      </c>
      <c r="P14" s="117">
        <v>35000</v>
      </c>
      <c r="Q14" s="151" t="s">
        <v>774</v>
      </c>
      <c r="R14" s="117">
        <v>20</v>
      </c>
      <c r="S14" s="154">
        <v>60097521820</v>
      </c>
      <c r="T14" s="154" t="s">
        <v>802</v>
      </c>
    </row>
    <row r="15" spans="1:20" ht="78.75">
      <c r="A15" s="115">
        <v>8</v>
      </c>
      <c r="B15" s="151"/>
      <c r="C15" s="117" t="s">
        <v>803</v>
      </c>
      <c r="D15" s="117" t="s">
        <v>804</v>
      </c>
      <c r="E15" s="117" t="s">
        <v>805</v>
      </c>
      <c r="F15" s="117" t="s">
        <v>30</v>
      </c>
      <c r="G15" s="117" t="s">
        <v>31</v>
      </c>
      <c r="H15" s="152" t="s">
        <v>50</v>
      </c>
      <c r="I15" s="117" t="s">
        <v>5</v>
      </c>
      <c r="J15" s="117" t="s">
        <v>772</v>
      </c>
      <c r="K15" s="151">
        <v>100000</v>
      </c>
      <c r="L15" s="117">
        <v>70000</v>
      </c>
      <c r="M15" s="153" t="s">
        <v>773</v>
      </c>
      <c r="N15" s="117">
        <v>70000</v>
      </c>
      <c r="O15" s="117">
        <v>20</v>
      </c>
      <c r="P15" s="117">
        <v>70000</v>
      </c>
      <c r="Q15" s="151" t="s">
        <v>774</v>
      </c>
      <c r="R15" s="117">
        <v>20</v>
      </c>
      <c r="S15" s="154">
        <v>44530100000173</v>
      </c>
      <c r="T15" s="154" t="s">
        <v>806</v>
      </c>
    </row>
    <row r="16" spans="1:20" ht="47.25">
      <c r="A16" s="115">
        <v>9</v>
      </c>
      <c r="B16" s="151"/>
      <c r="C16" s="117" t="s">
        <v>807</v>
      </c>
      <c r="D16" s="117" t="s">
        <v>808</v>
      </c>
      <c r="E16" s="117" t="s">
        <v>809</v>
      </c>
      <c r="F16" s="117" t="s">
        <v>30</v>
      </c>
      <c r="G16" s="117" t="s">
        <v>31</v>
      </c>
      <c r="H16" s="152" t="s">
        <v>35</v>
      </c>
      <c r="I16" s="117" t="s">
        <v>5</v>
      </c>
      <c r="J16" s="117" t="s">
        <v>772</v>
      </c>
      <c r="K16" s="151">
        <v>100000</v>
      </c>
      <c r="L16" s="117">
        <v>70000</v>
      </c>
      <c r="M16" s="153" t="s">
        <v>773</v>
      </c>
      <c r="N16" s="117">
        <v>70000</v>
      </c>
      <c r="O16" s="117">
        <v>20</v>
      </c>
      <c r="P16" s="117">
        <v>70000</v>
      </c>
      <c r="Q16" s="151" t="s">
        <v>774</v>
      </c>
      <c r="R16" s="117">
        <v>20</v>
      </c>
      <c r="S16" s="154">
        <v>10197854894</v>
      </c>
      <c r="T16" s="154" t="s">
        <v>810</v>
      </c>
    </row>
    <row r="17" spans="1:20" ht="63">
      <c r="A17" s="115">
        <v>10</v>
      </c>
      <c r="B17" s="151"/>
      <c r="C17" s="117" t="s">
        <v>811</v>
      </c>
      <c r="D17" s="117" t="s">
        <v>812</v>
      </c>
      <c r="E17" s="117" t="s">
        <v>813</v>
      </c>
      <c r="F17" s="117" t="s">
        <v>30</v>
      </c>
      <c r="G17" s="117" t="s">
        <v>31</v>
      </c>
      <c r="H17" s="152" t="s">
        <v>35</v>
      </c>
      <c r="I17" s="117" t="s">
        <v>5</v>
      </c>
      <c r="J17" s="117" t="s">
        <v>772</v>
      </c>
      <c r="K17" s="151">
        <v>100000</v>
      </c>
      <c r="L17" s="117">
        <v>70000</v>
      </c>
      <c r="M17" s="153" t="s">
        <v>773</v>
      </c>
      <c r="N17" s="117">
        <v>70000</v>
      </c>
      <c r="O17" s="117">
        <v>20</v>
      </c>
      <c r="P17" s="117">
        <v>70000</v>
      </c>
      <c r="Q17" s="151" t="s">
        <v>774</v>
      </c>
      <c r="R17" s="117">
        <v>20</v>
      </c>
      <c r="S17" s="154">
        <v>61045688738</v>
      </c>
      <c r="T17" s="154" t="s">
        <v>814</v>
      </c>
    </row>
    <row r="18" spans="1:20" ht="94.5">
      <c r="A18" s="115">
        <v>11</v>
      </c>
      <c r="B18" s="151"/>
      <c r="C18" s="117" t="s">
        <v>202</v>
      </c>
      <c r="D18" s="117" t="s">
        <v>815</v>
      </c>
      <c r="E18" s="117" t="s">
        <v>801</v>
      </c>
      <c r="F18" s="117" t="s">
        <v>30</v>
      </c>
      <c r="G18" s="117" t="s">
        <v>31</v>
      </c>
      <c r="H18" s="152" t="s">
        <v>35</v>
      </c>
      <c r="I18" s="117" t="s">
        <v>5</v>
      </c>
      <c r="J18" s="117" t="s">
        <v>772</v>
      </c>
      <c r="K18" s="151">
        <v>100000</v>
      </c>
      <c r="L18" s="117">
        <v>70000</v>
      </c>
      <c r="M18" s="153" t="s">
        <v>773</v>
      </c>
      <c r="N18" s="117">
        <v>70000</v>
      </c>
      <c r="O18" s="117">
        <v>20</v>
      </c>
      <c r="P18" s="117">
        <v>70000</v>
      </c>
      <c r="Q18" s="151" t="s">
        <v>774</v>
      </c>
      <c r="R18" s="117">
        <v>20</v>
      </c>
      <c r="S18" s="154" t="s">
        <v>816</v>
      </c>
      <c r="T18" s="154" t="s">
        <v>817</v>
      </c>
    </row>
    <row r="19" spans="1:20" ht="47.25">
      <c r="A19" s="115">
        <v>12</v>
      </c>
      <c r="B19" s="151"/>
      <c r="C19" s="117" t="s">
        <v>818</v>
      </c>
      <c r="D19" s="117" t="s">
        <v>819</v>
      </c>
      <c r="E19" s="117" t="s">
        <v>820</v>
      </c>
      <c r="F19" s="117" t="s">
        <v>30</v>
      </c>
      <c r="G19" s="117" t="s">
        <v>31</v>
      </c>
      <c r="H19" s="152" t="s">
        <v>50</v>
      </c>
      <c r="I19" s="117" t="s">
        <v>5</v>
      </c>
      <c r="J19" s="117" t="s">
        <v>772</v>
      </c>
      <c r="K19" s="151">
        <v>100000</v>
      </c>
      <c r="L19" s="117">
        <v>70000</v>
      </c>
      <c r="M19" s="153" t="s">
        <v>773</v>
      </c>
      <c r="N19" s="117">
        <v>70000</v>
      </c>
      <c r="O19" s="117">
        <v>20</v>
      </c>
      <c r="P19" s="117">
        <v>70000</v>
      </c>
      <c r="Q19" s="151" t="s">
        <v>774</v>
      </c>
      <c r="R19" s="117">
        <v>20</v>
      </c>
      <c r="S19" s="154" t="s">
        <v>821</v>
      </c>
      <c r="T19" s="154" t="s">
        <v>822</v>
      </c>
    </row>
    <row r="20" spans="1:20" ht="78.75">
      <c r="A20" s="115">
        <v>13</v>
      </c>
      <c r="B20" s="151"/>
      <c r="C20" s="117" t="s">
        <v>823</v>
      </c>
      <c r="D20" s="117" t="s">
        <v>824</v>
      </c>
      <c r="E20" s="117" t="s">
        <v>825</v>
      </c>
      <c r="F20" s="117" t="s">
        <v>30</v>
      </c>
      <c r="G20" s="117" t="s">
        <v>31</v>
      </c>
      <c r="H20" s="152" t="s">
        <v>35</v>
      </c>
      <c r="I20" s="117" t="s">
        <v>5</v>
      </c>
      <c r="J20" s="117" t="s">
        <v>772</v>
      </c>
      <c r="K20" s="151">
        <v>100000</v>
      </c>
      <c r="L20" s="117">
        <v>70000</v>
      </c>
      <c r="M20" s="153" t="s">
        <v>773</v>
      </c>
      <c r="N20" s="117">
        <v>70000</v>
      </c>
      <c r="O20" s="117">
        <v>20</v>
      </c>
      <c r="P20" s="117">
        <v>70000</v>
      </c>
      <c r="Q20" s="151" t="s">
        <v>774</v>
      </c>
      <c r="R20" s="117">
        <v>20</v>
      </c>
      <c r="S20" s="154" t="s">
        <v>826</v>
      </c>
      <c r="T20" s="154" t="s">
        <v>827</v>
      </c>
    </row>
    <row r="21" spans="1:20" ht="94.5">
      <c r="A21" s="115">
        <v>14</v>
      </c>
      <c r="B21" s="151"/>
      <c r="C21" s="117" t="s">
        <v>828</v>
      </c>
      <c r="D21" s="117" t="s">
        <v>829</v>
      </c>
      <c r="E21" s="117" t="s">
        <v>830</v>
      </c>
      <c r="F21" s="117" t="s">
        <v>30</v>
      </c>
      <c r="G21" s="117" t="s">
        <v>31</v>
      </c>
      <c r="H21" s="152" t="s">
        <v>35</v>
      </c>
      <c r="I21" s="117" t="s">
        <v>5</v>
      </c>
      <c r="J21" s="117" t="s">
        <v>772</v>
      </c>
      <c r="K21" s="151">
        <v>100000</v>
      </c>
      <c r="L21" s="117">
        <v>70000</v>
      </c>
      <c r="M21" s="153" t="s">
        <v>773</v>
      </c>
      <c r="N21" s="117">
        <v>70000</v>
      </c>
      <c r="O21" s="117">
        <v>20</v>
      </c>
      <c r="P21" s="117">
        <v>70000</v>
      </c>
      <c r="Q21" s="151" t="s">
        <v>774</v>
      </c>
      <c r="R21" s="117">
        <v>20</v>
      </c>
      <c r="S21" s="154" t="s">
        <v>831</v>
      </c>
      <c r="T21" s="154" t="s">
        <v>832</v>
      </c>
    </row>
    <row r="22" spans="1:20" ht="94.5">
      <c r="A22" s="115">
        <v>15</v>
      </c>
      <c r="B22" s="151"/>
      <c r="C22" s="117" t="s">
        <v>833</v>
      </c>
      <c r="D22" s="117" t="s">
        <v>834</v>
      </c>
      <c r="E22" s="117" t="s">
        <v>835</v>
      </c>
      <c r="F22" s="117" t="s">
        <v>30</v>
      </c>
      <c r="G22" s="117" t="s">
        <v>31</v>
      </c>
      <c r="H22" s="152" t="s">
        <v>35</v>
      </c>
      <c r="I22" s="117" t="s">
        <v>5</v>
      </c>
      <c r="J22" s="117" t="s">
        <v>772</v>
      </c>
      <c r="K22" s="151">
        <v>100000</v>
      </c>
      <c r="L22" s="117">
        <v>70000</v>
      </c>
      <c r="M22" s="153" t="s">
        <v>773</v>
      </c>
      <c r="N22" s="117">
        <v>70000</v>
      </c>
      <c r="O22" s="117">
        <v>20</v>
      </c>
      <c r="P22" s="117">
        <v>70000</v>
      </c>
      <c r="Q22" s="151" t="s">
        <v>774</v>
      </c>
      <c r="R22" s="117">
        <v>20</v>
      </c>
      <c r="S22" s="154" t="s">
        <v>836</v>
      </c>
      <c r="T22" s="154" t="s">
        <v>837</v>
      </c>
    </row>
    <row r="23" spans="1:20" ht="63">
      <c r="A23" s="115">
        <v>16</v>
      </c>
      <c r="B23" s="151"/>
      <c r="C23" s="117" t="s">
        <v>838</v>
      </c>
      <c r="D23" s="117" t="s">
        <v>839</v>
      </c>
      <c r="E23" s="117" t="s">
        <v>840</v>
      </c>
      <c r="F23" s="117" t="s">
        <v>30</v>
      </c>
      <c r="G23" s="117" t="s">
        <v>31</v>
      </c>
      <c r="H23" s="152" t="s">
        <v>35</v>
      </c>
      <c r="I23" s="117" t="s">
        <v>5</v>
      </c>
      <c r="J23" s="117" t="s">
        <v>772</v>
      </c>
      <c r="K23" s="151">
        <v>100000</v>
      </c>
      <c r="L23" s="117">
        <v>70000</v>
      </c>
      <c r="M23" s="153" t="s">
        <v>773</v>
      </c>
      <c r="N23" s="117">
        <v>70000</v>
      </c>
      <c r="O23" s="117">
        <v>20</v>
      </c>
      <c r="P23" s="117">
        <v>70000</v>
      </c>
      <c r="Q23" s="151" t="s">
        <v>774</v>
      </c>
      <c r="R23" s="117">
        <v>20</v>
      </c>
      <c r="S23" s="154" t="s">
        <v>841</v>
      </c>
      <c r="T23" s="154" t="s">
        <v>842</v>
      </c>
    </row>
    <row r="24" spans="1:20" ht="63">
      <c r="A24" s="115">
        <v>17</v>
      </c>
      <c r="B24" s="151"/>
      <c r="C24" s="117" t="s">
        <v>843</v>
      </c>
      <c r="D24" s="117" t="s">
        <v>844</v>
      </c>
      <c r="E24" s="117" t="s">
        <v>813</v>
      </c>
      <c r="F24" s="117" t="s">
        <v>30</v>
      </c>
      <c r="G24" s="117" t="s">
        <v>31</v>
      </c>
      <c r="H24" s="152" t="s">
        <v>50</v>
      </c>
      <c r="I24" s="117" t="s">
        <v>5</v>
      </c>
      <c r="J24" s="117" t="s">
        <v>772</v>
      </c>
      <c r="K24" s="151">
        <v>100000</v>
      </c>
      <c r="L24" s="117">
        <v>70000</v>
      </c>
      <c r="M24" s="153" t="s">
        <v>773</v>
      </c>
      <c r="N24" s="117">
        <v>70000</v>
      </c>
      <c r="O24" s="117">
        <v>20</v>
      </c>
      <c r="P24" s="117">
        <v>70000</v>
      </c>
      <c r="Q24" s="151" t="s">
        <v>774</v>
      </c>
      <c r="R24" s="117">
        <v>20</v>
      </c>
      <c r="S24" s="154" t="s">
        <v>845</v>
      </c>
      <c r="T24" s="154" t="s">
        <v>846</v>
      </c>
    </row>
    <row r="25" spans="1:20" ht="63.75">
      <c r="A25" s="115">
        <v>18</v>
      </c>
      <c r="B25" s="151"/>
      <c r="C25" s="117" t="s">
        <v>847</v>
      </c>
      <c r="D25" s="117" t="s">
        <v>848</v>
      </c>
      <c r="E25" s="155" t="s">
        <v>849</v>
      </c>
      <c r="F25" s="117" t="s">
        <v>30</v>
      </c>
      <c r="G25" s="117" t="s">
        <v>31</v>
      </c>
      <c r="H25" s="152" t="s">
        <v>35</v>
      </c>
      <c r="I25" s="117" t="s">
        <v>5</v>
      </c>
      <c r="J25" s="117" t="s">
        <v>772</v>
      </c>
      <c r="K25" s="151">
        <v>100000</v>
      </c>
      <c r="L25" s="117">
        <v>70000</v>
      </c>
      <c r="M25" s="153" t="s">
        <v>773</v>
      </c>
      <c r="N25" s="117">
        <v>70000</v>
      </c>
      <c r="O25" s="117">
        <v>20</v>
      </c>
      <c r="P25" s="117">
        <v>70000</v>
      </c>
      <c r="Q25" s="151" t="s">
        <v>774</v>
      </c>
      <c r="R25" s="117">
        <v>20</v>
      </c>
      <c r="S25" s="154" t="s">
        <v>850</v>
      </c>
      <c r="T25" s="154" t="s">
        <v>851</v>
      </c>
    </row>
    <row r="26" spans="1:20" ht="63.75">
      <c r="A26" s="115">
        <v>19</v>
      </c>
      <c r="B26" s="151"/>
      <c r="C26" s="117" t="s">
        <v>852</v>
      </c>
      <c r="D26" s="117" t="s">
        <v>853</v>
      </c>
      <c r="E26" s="155" t="s">
        <v>854</v>
      </c>
      <c r="F26" s="117" t="s">
        <v>30</v>
      </c>
      <c r="G26" s="117" t="s">
        <v>31</v>
      </c>
      <c r="H26" s="152" t="s">
        <v>50</v>
      </c>
      <c r="I26" s="117" t="s">
        <v>5</v>
      </c>
      <c r="J26" s="117" t="s">
        <v>772</v>
      </c>
      <c r="K26" s="151">
        <v>100000</v>
      </c>
      <c r="L26" s="117">
        <v>70000</v>
      </c>
      <c r="M26" s="153" t="s">
        <v>773</v>
      </c>
      <c r="N26" s="117">
        <v>70000</v>
      </c>
      <c r="O26" s="117">
        <v>20</v>
      </c>
      <c r="P26" s="117">
        <v>70000</v>
      </c>
      <c r="Q26" s="151" t="s">
        <v>774</v>
      </c>
      <c r="R26" s="117">
        <v>20</v>
      </c>
      <c r="S26" s="154" t="s">
        <v>855</v>
      </c>
      <c r="T26" s="154" t="s">
        <v>856</v>
      </c>
    </row>
    <row r="27" spans="1:20" ht="51">
      <c r="A27" s="115">
        <v>20</v>
      </c>
      <c r="B27" s="151"/>
      <c r="C27" s="117" t="s">
        <v>857</v>
      </c>
      <c r="D27" s="117" t="s">
        <v>858</v>
      </c>
      <c r="E27" s="155" t="s">
        <v>840</v>
      </c>
      <c r="F27" s="117" t="s">
        <v>30</v>
      </c>
      <c r="G27" s="117" t="s">
        <v>31</v>
      </c>
      <c r="H27" s="152" t="s">
        <v>50</v>
      </c>
      <c r="I27" s="117" t="s">
        <v>5</v>
      </c>
      <c r="J27" s="117" t="s">
        <v>772</v>
      </c>
      <c r="K27" s="151">
        <v>100000</v>
      </c>
      <c r="L27" s="117">
        <v>70000</v>
      </c>
      <c r="M27" s="153" t="s">
        <v>773</v>
      </c>
      <c r="N27" s="117">
        <v>70000</v>
      </c>
      <c r="O27" s="117">
        <v>20</v>
      </c>
      <c r="P27" s="117">
        <v>70000</v>
      </c>
      <c r="Q27" s="151" t="s">
        <v>774</v>
      </c>
      <c r="R27" s="117">
        <v>20</v>
      </c>
      <c r="S27" s="154" t="s">
        <v>859</v>
      </c>
      <c r="T27" s="154" t="s">
        <v>860</v>
      </c>
    </row>
    <row r="28" spans="1:20" ht="51">
      <c r="A28" s="115">
        <v>21</v>
      </c>
      <c r="B28" s="151"/>
      <c r="C28" s="117" t="s">
        <v>861</v>
      </c>
      <c r="D28" s="117" t="s">
        <v>862</v>
      </c>
      <c r="E28" s="155" t="s">
        <v>863</v>
      </c>
      <c r="F28" s="117" t="s">
        <v>30</v>
      </c>
      <c r="G28" s="117" t="s">
        <v>31</v>
      </c>
      <c r="H28" s="152" t="s">
        <v>35</v>
      </c>
      <c r="I28" s="117" t="s">
        <v>5</v>
      </c>
      <c r="J28" s="117" t="s">
        <v>772</v>
      </c>
      <c r="K28" s="151">
        <v>50000</v>
      </c>
      <c r="L28" s="117">
        <v>35000</v>
      </c>
      <c r="M28" s="153" t="s">
        <v>773</v>
      </c>
      <c r="N28" s="117">
        <v>35000</v>
      </c>
      <c r="O28" s="117">
        <v>20</v>
      </c>
      <c r="P28" s="117">
        <v>35000</v>
      </c>
      <c r="Q28" s="151" t="s">
        <v>774</v>
      </c>
      <c r="R28" s="117">
        <v>20</v>
      </c>
      <c r="S28" s="154" t="s">
        <v>864</v>
      </c>
      <c r="T28" s="154" t="s">
        <v>865</v>
      </c>
    </row>
    <row r="29" spans="1:20" ht="94.5">
      <c r="A29" s="115">
        <v>22</v>
      </c>
      <c r="B29" s="151"/>
      <c r="C29" s="117" t="s">
        <v>866</v>
      </c>
      <c r="D29" s="117" t="s">
        <v>867</v>
      </c>
      <c r="E29" s="117" t="s">
        <v>868</v>
      </c>
      <c r="F29" s="117" t="s">
        <v>30</v>
      </c>
      <c r="G29" s="117" t="s">
        <v>157</v>
      </c>
      <c r="H29" s="152" t="s">
        <v>50</v>
      </c>
      <c r="I29" s="117" t="s">
        <v>6</v>
      </c>
      <c r="J29" s="117" t="s">
        <v>869</v>
      </c>
      <c r="K29" s="151">
        <v>50000</v>
      </c>
      <c r="L29" s="151">
        <v>35000</v>
      </c>
      <c r="M29" s="153" t="s">
        <v>773</v>
      </c>
      <c r="N29" s="151">
        <v>35000</v>
      </c>
      <c r="O29" s="117">
        <v>20</v>
      </c>
      <c r="P29" s="151">
        <v>35000</v>
      </c>
      <c r="Q29" s="151" t="s">
        <v>774</v>
      </c>
      <c r="R29" s="117">
        <v>20</v>
      </c>
      <c r="S29" s="154" t="s">
        <v>870</v>
      </c>
      <c r="T29" s="154" t="s">
        <v>871</v>
      </c>
    </row>
    <row r="30" spans="1:20" ht="63">
      <c r="A30" s="115">
        <v>23</v>
      </c>
      <c r="B30" s="151"/>
      <c r="C30" s="117" t="s">
        <v>872</v>
      </c>
      <c r="D30" s="117" t="s">
        <v>873</v>
      </c>
      <c r="E30" s="117" t="s">
        <v>874</v>
      </c>
      <c r="F30" s="117" t="s">
        <v>30</v>
      </c>
      <c r="G30" s="117" t="s">
        <v>31</v>
      </c>
      <c r="H30" s="152" t="s">
        <v>50</v>
      </c>
      <c r="I30" s="117" t="s">
        <v>5</v>
      </c>
      <c r="J30" s="117" t="s">
        <v>772</v>
      </c>
      <c r="K30" s="151">
        <v>100000</v>
      </c>
      <c r="L30" s="151">
        <v>70000</v>
      </c>
      <c r="M30" s="153" t="s">
        <v>773</v>
      </c>
      <c r="N30" s="151">
        <v>70000</v>
      </c>
      <c r="O30" s="117">
        <v>20</v>
      </c>
      <c r="P30" s="151">
        <v>70000</v>
      </c>
      <c r="Q30" s="151" t="s">
        <v>774</v>
      </c>
      <c r="R30" s="117">
        <v>20</v>
      </c>
      <c r="S30" s="154" t="s">
        <v>875</v>
      </c>
      <c r="T30" s="154" t="s">
        <v>876</v>
      </c>
    </row>
    <row r="31" spans="1:20" ht="63">
      <c r="A31" s="115">
        <v>24</v>
      </c>
      <c r="B31" s="151"/>
      <c r="C31" s="117" t="s">
        <v>877</v>
      </c>
      <c r="D31" s="117" t="s">
        <v>878</v>
      </c>
      <c r="E31" s="117" t="s">
        <v>798</v>
      </c>
      <c r="F31" s="117" t="s">
        <v>30</v>
      </c>
      <c r="G31" s="117" t="s">
        <v>793</v>
      </c>
      <c r="H31" s="152" t="s">
        <v>50</v>
      </c>
      <c r="I31" s="117" t="s">
        <v>5</v>
      </c>
      <c r="J31" s="117" t="s">
        <v>879</v>
      </c>
      <c r="K31" s="151">
        <v>50000</v>
      </c>
      <c r="L31" s="151">
        <v>35000</v>
      </c>
      <c r="M31" s="153" t="s">
        <v>773</v>
      </c>
      <c r="N31" s="151">
        <v>35000</v>
      </c>
      <c r="O31" s="117">
        <v>20</v>
      </c>
      <c r="P31" s="151">
        <v>35000</v>
      </c>
      <c r="Q31" s="151" t="s">
        <v>774</v>
      </c>
      <c r="R31" s="117">
        <v>20</v>
      </c>
      <c r="S31" s="154" t="s">
        <v>880</v>
      </c>
      <c r="T31" s="154" t="s">
        <v>881</v>
      </c>
    </row>
    <row r="32" spans="1:20" ht="47.25">
      <c r="A32" s="115">
        <v>25</v>
      </c>
      <c r="B32" s="151"/>
      <c r="C32" s="117" t="s">
        <v>882</v>
      </c>
      <c r="D32" s="117" t="s">
        <v>883</v>
      </c>
      <c r="E32" s="117" t="s">
        <v>884</v>
      </c>
      <c r="F32" s="117" t="s">
        <v>30</v>
      </c>
      <c r="G32" s="117" t="s">
        <v>157</v>
      </c>
      <c r="H32" s="152" t="s">
        <v>50</v>
      </c>
      <c r="I32" s="117" t="s">
        <v>6</v>
      </c>
      <c r="J32" s="117" t="s">
        <v>869</v>
      </c>
      <c r="K32" s="151">
        <v>50000</v>
      </c>
      <c r="L32" s="151">
        <v>35000</v>
      </c>
      <c r="M32" s="153" t="s">
        <v>773</v>
      </c>
      <c r="N32" s="151">
        <v>35000</v>
      </c>
      <c r="O32" s="117">
        <v>20</v>
      </c>
      <c r="P32" s="151">
        <v>35000</v>
      </c>
      <c r="Q32" s="151" t="s">
        <v>774</v>
      </c>
      <c r="R32" s="117">
        <v>20</v>
      </c>
      <c r="S32" s="154" t="s">
        <v>885</v>
      </c>
      <c r="T32" s="154" t="s">
        <v>886</v>
      </c>
    </row>
    <row r="33" spans="1:20" ht="78.75">
      <c r="A33" s="115">
        <v>26</v>
      </c>
      <c r="B33" s="151"/>
      <c r="C33" s="117" t="s">
        <v>887</v>
      </c>
      <c r="D33" s="117" t="s">
        <v>812</v>
      </c>
      <c r="E33" s="117" t="s">
        <v>888</v>
      </c>
      <c r="F33" s="117" t="s">
        <v>30</v>
      </c>
      <c r="G33" s="117" t="s">
        <v>31</v>
      </c>
      <c r="H33" s="152" t="s">
        <v>35</v>
      </c>
      <c r="I33" s="117" t="s">
        <v>5</v>
      </c>
      <c r="J33" s="117" t="s">
        <v>889</v>
      </c>
      <c r="K33" s="151">
        <v>100000</v>
      </c>
      <c r="L33" s="151">
        <v>70000</v>
      </c>
      <c r="M33" s="153" t="s">
        <v>773</v>
      </c>
      <c r="N33" s="151">
        <v>70000</v>
      </c>
      <c r="O33" s="117">
        <v>20</v>
      </c>
      <c r="P33" s="151">
        <v>70000</v>
      </c>
      <c r="Q33" s="151" t="s">
        <v>774</v>
      </c>
      <c r="R33" s="117">
        <v>20</v>
      </c>
      <c r="S33" s="154" t="s">
        <v>890</v>
      </c>
      <c r="T33" s="154" t="s">
        <v>891</v>
      </c>
    </row>
    <row r="34" spans="1:20" ht="63">
      <c r="A34" s="115">
        <v>27</v>
      </c>
      <c r="B34" s="151"/>
      <c r="C34" s="117" t="s">
        <v>892</v>
      </c>
      <c r="D34" s="117" t="s">
        <v>812</v>
      </c>
      <c r="E34" s="117" t="s">
        <v>893</v>
      </c>
      <c r="F34" s="117" t="s">
        <v>30</v>
      </c>
      <c r="G34" s="117" t="s">
        <v>31</v>
      </c>
      <c r="H34" s="152" t="s">
        <v>35</v>
      </c>
      <c r="I34" s="117" t="s">
        <v>5</v>
      </c>
      <c r="J34" s="117" t="s">
        <v>894</v>
      </c>
      <c r="K34" s="151">
        <v>50000</v>
      </c>
      <c r="L34" s="151">
        <v>35000</v>
      </c>
      <c r="M34" s="153" t="s">
        <v>773</v>
      </c>
      <c r="N34" s="151">
        <v>35000</v>
      </c>
      <c r="O34" s="117">
        <v>20</v>
      </c>
      <c r="P34" s="151">
        <v>35000</v>
      </c>
      <c r="Q34" s="151" t="s">
        <v>774</v>
      </c>
      <c r="R34" s="117">
        <v>20</v>
      </c>
      <c r="S34" s="154" t="s">
        <v>895</v>
      </c>
      <c r="T34" s="154" t="s">
        <v>896</v>
      </c>
    </row>
    <row r="35" spans="1:20" ht="94.5">
      <c r="A35" s="115">
        <v>28</v>
      </c>
      <c r="B35" s="151"/>
      <c r="C35" s="117" t="s">
        <v>897</v>
      </c>
      <c r="D35" s="117" t="s">
        <v>898</v>
      </c>
      <c r="E35" s="117" t="s">
        <v>868</v>
      </c>
      <c r="F35" s="117" t="s">
        <v>30</v>
      </c>
      <c r="G35" s="117" t="s">
        <v>157</v>
      </c>
      <c r="H35" s="152" t="s">
        <v>50</v>
      </c>
      <c r="I35" s="117" t="s">
        <v>6</v>
      </c>
      <c r="J35" s="117" t="s">
        <v>869</v>
      </c>
      <c r="K35" s="151">
        <v>50000</v>
      </c>
      <c r="L35" s="151">
        <v>35000</v>
      </c>
      <c r="M35" s="153" t="s">
        <v>773</v>
      </c>
      <c r="N35" s="151">
        <v>35000</v>
      </c>
      <c r="O35" s="117">
        <v>20</v>
      </c>
      <c r="P35" s="151">
        <v>35000</v>
      </c>
      <c r="Q35" s="151" t="s">
        <v>774</v>
      </c>
      <c r="R35" s="117">
        <v>20</v>
      </c>
      <c r="S35" s="154" t="s">
        <v>899</v>
      </c>
      <c r="T35" s="154" t="s">
        <v>900</v>
      </c>
    </row>
    <row r="36" spans="1:20" ht="78.75">
      <c r="A36" s="115">
        <v>29</v>
      </c>
      <c r="B36" s="151"/>
      <c r="C36" s="117" t="s">
        <v>901</v>
      </c>
      <c r="D36" s="117" t="s">
        <v>902</v>
      </c>
      <c r="E36" s="117" t="s">
        <v>903</v>
      </c>
      <c r="F36" s="117" t="s">
        <v>30</v>
      </c>
      <c r="G36" s="117" t="s">
        <v>31</v>
      </c>
      <c r="H36" s="152" t="s">
        <v>35</v>
      </c>
      <c r="I36" s="117" t="s">
        <v>5</v>
      </c>
      <c r="J36" s="117" t="s">
        <v>772</v>
      </c>
      <c r="K36" s="151">
        <v>100000</v>
      </c>
      <c r="L36" s="151">
        <v>70000</v>
      </c>
      <c r="M36" s="153" t="s">
        <v>773</v>
      </c>
      <c r="N36" s="151">
        <v>70000</v>
      </c>
      <c r="O36" s="117">
        <v>20</v>
      </c>
      <c r="P36" s="151">
        <v>70000</v>
      </c>
      <c r="Q36" s="151" t="s">
        <v>774</v>
      </c>
      <c r="R36" s="117">
        <v>20</v>
      </c>
      <c r="S36" s="154" t="s">
        <v>904</v>
      </c>
      <c r="T36" s="154" t="s">
        <v>905</v>
      </c>
    </row>
    <row r="37" spans="1:20" ht="63.75">
      <c r="A37" s="115">
        <v>30</v>
      </c>
      <c r="B37" s="151"/>
      <c r="C37" s="117" t="s">
        <v>906</v>
      </c>
      <c r="D37" s="117" t="s">
        <v>907</v>
      </c>
      <c r="E37" s="155" t="s">
        <v>908</v>
      </c>
      <c r="F37" s="117" t="s">
        <v>30</v>
      </c>
      <c r="G37" s="117" t="s">
        <v>157</v>
      </c>
      <c r="H37" s="152" t="s">
        <v>50</v>
      </c>
      <c r="I37" s="117" t="s">
        <v>5</v>
      </c>
      <c r="J37" s="117" t="s">
        <v>869</v>
      </c>
      <c r="K37" s="151">
        <v>100000</v>
      </c>
      <c r="L37" s="151">
        <v>70000</v>
      </c>
      <c r="M37" s="153" t="s">
        <v>773</v>
      </c>
      <c r="N37" s="151">
        <v>70000</v>
      </c>
      <c r="O37" s="117">
        <v>20</v>
      </c>
      <c r="P37" s="151">
        <v>70000</v>
      </c>
      <c r="Q37" s="151" t="s">
        <v>774</v>
      </c>
      <c r="R37" s="117">
        <v>20</v>
      </c>
      <c r="S37" s="154" t="s">
        <v>909</v>
      </c>
      <c r="T37" s="154" t="s">
        <v>910</v>
      </c>
    </row>
    <row r="38" spans="1:20" ht="63">
      <c r="A38" s="115">
        <v>31</v>
      </c>
      <c r="B38" s="151"/>
      <c r="C38" s="117" t="s">
        <v>911</v>
      </c>
      <c r="D38" s="117" t="s">
        <v>912</v>
      </c>
      <c r="E38" s="117" t="s">
        <v>913</v>
      </c>
      <c r="F38" s="117" t="s">
        <v>30</v>
      </c>
      <c r="G38" s="117" t="s">
        <v>31</v>
      </c>
      <c r="H38" s="152" t="s">
        <v>35</v>
      </c>
      <c r="I38" s="117" t="s">
        <v>5</v>
      </c>
      <c r="J38" s="117" t="s">
        <v>772</v>
      </c>
      <c r="K38" s="151">
        <v>100000</v>
      </c>
      <c r="L38" s="151">
        <v>70000</v>
      </c>
      <c r="M38" s="153" t="s">
        <v>773</v>
      </c>
      <c r="N38" s="151">
        <v>70000</v>
      </c>
      <c r="O38" s="117">
        <v>20</v>
      </c>
      <c r="P38" s="151">
        <v>70000</v>
      </c>
      <c r="Q38" s="151" t="s">
        <v>774</v>
      </c>
      <c r="R38" s="117">
        <v>20</v>
      </c>
      <c r="S38" s="154" t="s">
        <v>914</v>
      </c>
      <c r="T38" s="154" t="s">
        <v>915</v>
      </c>
    </row>
    <row r="39" spans="1:20" ht="63.75">
      <c r="A39" s="115">
        <v>32</v>
      </c>
      <c r="B39" s="151"/>
      <c r="C39" s="117" t="s">
        <v>916</v>
      </c>
      <c r="D39" s="117" t="s">
        <v>199</v>
      </c>
      <c r="E39" s="155" t="s">
        <v>917</v>
      </c>
      <c r="F39" s="117" t="s">
        <v>30</v>
      </c>
      <c r="G39" s="117" t="s">
        <v>157</v>
      </c>
      <c r="H39" s="152" t="s">
        <v>50</v>
      </c>
      <c r="I39" s="117" t="s">
        <v>6</v>
      </c>
      <c r="J39" s="117" t="s">
        <v>918</v>
      </c>
      <c r="K39" s="151">
        <v>50000</v>
      </c>
      <c r="L39" s="151">
        <v>35000</v>
      </c>
      <c r="M39" s="153" t="s">
        <v>773</v>
      </c>
      <c r="N39" s="151">
        <v>35000</v>
      </c>
      <c r="O39" s="117">
        <v>20</v>
      </c>
      <c r="P39" s="151">
        <v>35000</v>
      </c>
      <c r="Q39" s="151" t="s">
        <v>774</v>
      </c>
      <c r="R39" s="117">
        <v>20</v>
      </c>
      <c r="S39" s="154" t="s">
        <v>919</v>
      </c>
      <c r="T39" s="154" t="s">
        <v>920</v>
      </c>
    </row>
    <row r="40" spans="1:20" ht="78.75">
      <c r="A40" s="115">
        <v>33</v>
      </c>
      <c r="B40" s="151"/>
      <c r="C40" s="117" t="s">
        <v>921</v>
      </c>
      <c r="D40" s="117" t="s">
        <v>922</v>
      </c>
      <c r="E40" s="117" t="s">
        <v>923</v>
      </c>
      <c r="F40" s="117" t="s">
        <v>30</v>
      </c>
      <c r="G40" s="117" t="s">
        <v>157</v>
      </c>
      <c r="H40" s="152" t="s">
        <v>35</v>
      </c>
      <c r="I40" s="117" t="s">
        <v>6</v>
      </c>
      <c r="J40" s="117" t="s">
        <v>924</v>
      </c>
      <c r="K40" s="151">
        <v>50000</v>
      </c>
      <c r="L40" s="151">
        <v>35000</v>
      </c>
      <c r="M40" s="153" t="s">
        <v>773</v>
      </c>
      <c r="N40" s="151">
        <v>35000</v>
      </c>
      <c r="O40" s="117">
        <v>20</v>
      </c>
      <c r="P40" s="151">
        <v>35000</v>
      </c>
      <c r="Q40" s="151" t="s">
        <v>774</v>
      </c>
      <c r="R40" s="117">
        <v>20</v>
      </c>
      <c r="S40" s="154" t="s">
        <v>925</v>
      </c>
      <c r="T40" s="154" t="s">
        <v>926</v>
      </c>
    </row>
    <row r="41" spans="1:20" ht="47.25">
      <c r="A41" s="115">
        <v>34</v>
      </c>
      <c r="B41" s="151"/>
      <c r="C41" s="117" t="s">
        <v>927</v>
      </c>
      <c r="D41" s="117" t="s">
        <v>928</v>
      </c>
      <c r="E41" s="117" t="s">
        <v>929</v>
      </c>
      <c r="F41" s="117" t="s">
        <v>30</v>
      </c>
      <c r="G41" s="117" t="s">
        <v>157</v>
      </c>
      <c r="H41" s="152" t="s">
        <v>35</v>
      </c>
      <c r="I41" s="117" t="s">
        <v>6</v>
      </c>
      <c r="J41" s="117" t="s">
        <v>930</v>
      </c>
      <c r="K41" s="151">
        <v>50000</v>
      </c>
      <c r="L41" s="151">
        <v>35000</v>
      </c>
      <c r="M41" s="153" t="s">
        <v>773</v>
      </c>
      <c r="N41" s="151">
        <v>35000</v>
      </c>
      <c r="O41" s="117">
        <v>20</v>
      </c>
      <c r="P41" s="151">
        <v>35000</v>
      </c>
      <c r="Q41" s="151" t="s">
        <v>774</v>
      </c>
      <c r="R41" s="117">
        <v>20</v>
      </c>
      <c r="S41" s="154" t="s">
        <v>931</v>
      </c>
      <c r="T41" s="154" t="s">
        <v>932</v>
      </c>
    </row>
    <row r="42" spans="1:20" ht="47.25">
      <c r="A42" s="115">
        <v>35</v>
      </c>
      <c r="B42" s="151"/>
      <c r="C42" s="117" t="s">
        <v>933</v>
      </c>
      <c r="D42" s="117" t="s">
        <v>934</v>
      </c>
      <c r="E42" s="117" t="s">
        <v>935</v>
      </c>
      <c r="F42" s="117" t="s">
        <v>30</v>
      </c>
      <c r="G42" s="117" t="s">
        <v>31</v>
      </c>
      <c r="H42" s="152" t="s">
        <v>35</v>
      </c>
      <c r="I42" s="117" t="s">
        <v>5</v>
      </c>
      <c r="J42" s="117" t="s">
        <v>772</v>
      </c>
      <c r="K42" s="151">
        <v>50000</v>
      </c>
      <c r="L42" s="151">
        <v>35000</v>
      </c>
      <c r="M42" s="153" t="s">
        <v>773</v>
      </c>
      <c r="N42" s="151">
        <v>35000</v>
      </c>
      <c r="O42" s="117">
        <v>20</v>
      </c>
      <c r="P42" s="151">
        <v>35000</v>
      </c>
      <c r="Q42" s="151" t="s">
        <v>774</v>
      </c>
      <c r="R42" s="117">
        <v>20</v>
      </c>
      <c r="S42" s="154" t="s">
        <v>936</v>
      </c>
      <c r="T42" s="154" t="s">
        <v>937</v>
      </c>
    </row>
    <row r="43" spans="1:20" ht="47.25">
      <c r="A43" s="115">
        <v>36</v>
      </c>
      <c r="B43" s="151"/>
      <c r="C43" s="117" t="s">
        <v>938</v>
      </c>
      <c r="D43" s="117" t="s">
        <v>939</v>
      </c>
      <c r="E43" s="117" t="s">
        <v>935</v>
      </c>
      <c r="F43" s="117" t="s">
        <v>30</v>
      </c>
      <c r="G43" s="117" t="s">
        <v>31</v>
      </c>
      <c r="H43" s="152" t="s">
        <v>35</v>
      </c>
      <c r="I43" s="117" t="s">
        <v>5</v>
      </c>
      <c r="J43" s="117" t="s">
        <v>772</v>
      </c>
      <c r="K43" s="151">
        <v>50000</v>
      </c>
      <c r="L43" s="151">
        <v>35000</v>
      </c>
      <c r="M43" s="153" t="s">
        <v>773</v>
      </c>
      <c r="N43" s="151">
        <v>35000</v>
      </c>
      <c r="O43" s="117">
        <v>20</v>
      </c>
      <c r="P43" s="151">
        <v>35000</v>
      </c>
      <c r="Q43" s="151" t="s">
        <v>774</v>
      </c>
      <c r="R43" s="117">
        <v>20</v>
      </c>
      <c r="S43" s="154" t="s">
        <v>940</v>
      </c>
      <c r="T43" s="154" t="s">
        <v>941</v>
      </c>
    </row>
    <row r="44" spans="1:20" ht="47.25">
      <c r="A44" s="115">
        <v>37</v>
      </c>
      <c r="B44" s="151"/>
      <c r="C44" s="117" t="s">
        <v>942</v>
      </c>
      <c r="D44" s="117" t="s">
        <v>853</v>
      </c>
      <c r="E44" s="117" t="s">
        <v>935</v>
      </c>
      <c r="F44" s="117" t="s">
        <v>30</v>
      </c>
      <c r="G44" s="117" t="s">
        <v>31</v>
      </c>
      <c r="H44" s="152" t="s">
        <v>35</v>
      </c>
      <c r="I44" s="117" t="s">
        <v>5</v>
      </c>
      <c r="J44" s="117" t="s">
        <v>943</v>
      </c>
      <c r="K44" s="151">
        <v>50000</v>
      </c>
      <c r="L44" s="151">
        <v>35000</v>
      </c>
      <c r="M44" s="153" t="s">
        <v>773</v>
      </c>
      <c r="N44" s="151">
        <v>35000</v>
      </c>
      <c r="O44" s="117">
        <v>20</v>
      </c>
      <c r="P44" s="151">
        <v>35000</v>
      </c>
      <c r="Q44" s="151" t="s">
        <v>774</v>
      </c>
      <c r="R44" s="117">
        <v>20</v>
      </c>
      <c r="S44" s="154" t="s">
        <v>944</v>
      </c>
      <c r="T44" s="154" t="s">
        <v>945</v>
      </c>
    </row>
    <row r="45" spans="1:20" ht="76.5">
      <c r="A45" s="115">
        <v>38</v>
      </c>
      <c r="B45" s="151"/>
      <c r="C45" s="117" t="s">
        <v>946</v>
      </c>
      <c r="D45" s="117" t="s">
        <v>947</v>
      </c>
      <c r="E45" s="155" t="s">
        <v>948</v>
      </c>
      <c r="F45" s="117" t="s">
        <v>30</v>
      </c>
      <c r="G45" s="117" t="s">
        <v>31</v>
      </c>
      <c r="H45" s="152" t="s">
        <v>35</v>
      </c>
      <c r="I45" s="117" t="s">
        <v>5</v>
      </c>
      <c r="J45" s="117" t="s">
        <v>869</v>
      </c>
      <c r="K45" s="151">
        <v>100000</v>
      </c>
      <c r="L45" s="151">
        <v>70000</v>
      </c>
      <c r="M45" s="153" t="s">
        <v>773</v>
      </c>
      <c r="N45" s="151">
        <v>70000</v>
      </c>
      <c r="O45" s="117">
        <v>20</v>
      </c>
      <c r="P45" s="151">
        <v>70000</v>
      </c>
      <c r="Q45" s="151" t="s">
        <v>774</v>
      </c>
      <c r="R45" s="117">
        <v>20</v>
      </c>
      <c r="S45" s="154" t="s">
        <v>949</v>
      </c>
      <c r="T45" s="154" t="s">
        <v>950</v>
      </c>
    </row>
    <row r="46" spans="1:20" ht="76.5">
      <c r="A46" s="115">
        <v>39</v>
      </c>
      <c r="B46" s="151"/>
      <c r="C46" s="117" t="s">
        <v>951</v>
      </c>
      <c r="D46" s="117" t="s">
        <v>952</v>
      </c>
      <c r="E46" s="155" t="s">
        <v>948</v>
      </c>
      <c r="F46" s="117" t="s">
        <v>30</v>
      </c>
      <c r="G46" s="117" t="s">
        <v>31</v>
      </c>
      <c r="H46" s="152" t="s">
        <v>35</v>
      </c>
      <c r="I46" s="117" t="s">
        <v>5</v>
      </c>
      <c r="J46" s="155" t="s">
        <v>953</v>
      </c>
      <c r="K46" s="151">
        <v>100000</v>
      </c>
      <c r="L46" s="151">
        <v>70000</v>
      </c>
      <c r="M46" s="153" t="s">
        <v>773</v>
      </c>
      <c r="N46" s="151">
        <v>70000</v>
      </c>
      <c r="O46" s="117">
        <v>20</v>
      </c>
      <c r="P46" s="151">
        <v>70000</v>
      </c>
      <c r="Q46" s="151" t="s">
        <v>774</v>
      </c>
      <c r="R46" s="117">
        <v>20</v>
      </c>
      <c r="S46" s="154" t="s">
        <v>954</v>
      </c>
      <c r="T46" s="154" t="s">
        <v>955</v>
      </c>
    </row>
    <row r="47" spans="1:20" ht="63.75">
      <c r="A47" s="115">
        <v>40</v>
      </c>
      <c r="B47" s="151"/>
      <c r="C47" s="117" t="s">
        <v>956</v>
      </c>
      <c r="D47" s="117" t="s">
        <v>957</v>
      </c>
      <c r="E47" s="155" t="s">
        <v>958</v>
      </c>
      <c r="F47" s="117" t="s">
        <v>30</v>
      </c>
      <c r="G47" s="117" t="s">
        <v>31</v>
      </c>
      <c r="H47" s="152" t="s">
        <v>35</v>
      </c>
      <c r="I47" s="117" t="s">
        <v>5</v>
      </c>
      <c r="J47" s="117" t="s">
        <v>772</v>
      </c>
      <c r="K47" s="151">
        <v>100000</v>
      </c>
      <c r="L47" s="151">
        <v>70000</v>
      </c>
      <c r="M47" s="153" t="s">
        <v>773</v>
      </c>
      <c r="N47" s="151">
        <v>70000</v>
      </c>
      <c r="O47" s="117">
        <v>20</v>
      </c>
      <c r="P47" s="151">
        <v>70000</v>
      </c>
      <c r="Q47" s="151" t="s">
        <v>774</v>
      </c>
      <c r="R47" s="117">
        <v>20</v>
      </c>
      <c r="S47" s="154" t="s">
        <v>959</v>
      </c>
      <c r="T47" s="154" t="s">
        <v>960</v>
      </c>
    </row>
    <row r="48" spans="1:20" ht="78.75">
      <c r="A48" s="115">
        <v>41</v>
      </c>
      <c r="B48" s="151"/>
      <c r="C48" s="117" t="s">
        <v>961</v>
      </c>
      <c r="D48" s="117" t="s">
        <v>962</v>
      </c>
      <c r="E48" s="117" t="s">
        <v>963</v>
      </c>
      <c r="F48" s="117" t="s">
        <v>30</v>
      </c>
      <c r="G48" s="117" t="s">
        <v>31</v>
      </c>
      <c r="H48" s="152" t="s">
        <v>35</v>
      </c>
      <c r="I48" s="117" t="s">
        <v>5</v>
      </c>
      <c r="J48" s="155" t="s">
        <v>953</v>
      </c>
      <c r="K48" s="151">
        <v>100000</v>
      </c>
      <c r="L48" s="151">
        <v>70000</v>
      </c>
      <c r="M48" s="153" t="s">
        <v>773</v>
      </c>
      <c r="N48" s="151">
        <v>70000</v>
      </c>
      <c r="O48" s="117">
        <v>20</v>
      </c>
      <c r="P48" s="151">
        <v>70000</v>
      </c>
      <c r="Q48" s="151" t="s">
        <v>774</v>
      </c>
      <c r="R48" s="117">
        <v>20</v>
      </c>
      <c r="S48" s="154" t="s">
        <v>964</v>
      </c>
      <c r="T48" s="154" t="s">
        <v>965</v>
      </c>
    </row>
    <row r="49" spans="1:20" ht="78.75">
      <c r="A49" s="115">
        <v>42</v>
      </c>
      <c r="B49" s="151"/>
      <c r="C49" s="117" t="s">
        <v>828</v>
      </c>
      <c r="D49" s="117" t="s">
        <v>966</v>
      </c>
      <c r="E49" s="117" t="s">
        <v>967</v>
      </c>
      <c r="F49" s="117" t="s">
        <v>30</v>
      </c>
      <c r="G49" s="117" t="s">
        <v>31</v>
      </c>
      <c r="H49" s="152" t="s">
        <v>35</v>
      </c>
      <c r="I49" s="117" t="s">
        <v>5</v>
      </c>
      <c r="J49" s="117" t="s">
        <v>772</v>
      </c>
      <c r="K49" s="151">
        <v>100000</v>
      </c>
      <c r="L49" s="151">
        <v>70000</v>
      </c>
      <c r="M49" s="153" t="s">
        <v>773</v>
      </c>
      <c r="N49" s="151">
        <v>70000</v>
      </c>
      <c r="O49" s="117">
        <v>20</v>
      </c>
      <c r="P49" s="151">
        <v>70000</v>
      </c>
      <c r="Q49" s="151" t="s">
        <v>774</v>
      </c>
      <c r="R49" s="117">
        <v>20</v>
      </c>
      <c r="S49" s="154" t="s">
        <v>968</v>
      </c>
      <c r="T49" s="154" t="s">
        <v>969</v>
      </c>
    </row>
    <row r="50" spans="1:20" ht="63">
      <c r="A50" s="115">
        <v>43</v>
      </c>
      <c r="B50" s="151"/>
      <c r="C50" s="117" t="s">
        <v>970</v>
      </c>
      <c r="D50" s="117" t="s">
        <v>108</v>
      </c>
      <c r="E50" s="117" t="s">
        <v>971</v>
      </c>
      <c r="F50" s="117" t="s">
        <v>30</v>
      </c>
      <c r="G50" s="117" t="s">
        <v>31</v>
      </c>
      <c r="H50" s="152" t="s">
        <v>35</v>
      </c>
      <c r="I50" s="117" t="s">
        <v>5</v>
      </c>
      <c r="J50" s="117" t="s">
        <v>772</v>
      </c>
      <c r="K50" s="151">
        <v>50000</v>
      </c>
      <c r="L50" s="151">
        <v>35000</v>
      </c>
      <c r="M50" s="153" t="s">
        <v>773</v>
      </c>
      <c r="N50" s="151">
        <v>35000</v>
      </c>
      <c r="O50" s="117">
        <v>20</v>
      </c>
      <c r="P50" s="151">
        <v>35000</v>
      </c>
      <c r="Q50" s="151" t="s">
        <v>774</v>
      </c>
      <c r="R50" s="117">
        <v>20</v>
      </c>
      <c r="S50" s="154" t="s">
        <v>972</v>
      </c>
      <c r="T50" s="154" t="s">
        <v>973</v>
      </c>
    </row>
    <row r="51" spans="1:20" ht="110.25">
      <c r="A51" s="115">
        <v>44</v>
      </c>
      <c r="B51" s="151"/>
      <c r="C51" s="117" t="s">
        <v>974</v>
      </c>
      <c r="D51" s="117" t="s">
        <v>975</v>
      </c>
      <c r="E51" s="117" t="s">
        <v>976</v>
      </c>
      <c r="F51" s="117" t="s">
        <v>30</v>
      </c>
      <c r="G51" s="117" t="s">
        <v>31</v>
      </c>
      <c r="H51" s="152" t="s">
        <v>35</v>
      </c>
      <c r="I51" s="117" t="s">
        <v>6</v>
      </c>
      <c r="J51" s="117" t="s">
        <v>772</v>
      </c>
      <c r="K51" s="151">
        <v>100000</v>
      </c>
      <c r="L51" s="151">
        <v>70000</v>
      </c>
      <c r="M51" s="153" t="s">
        <v>773</v>
      </c>
      <c r="N51" s="151">
        <v>70000</v>
      </c>
      <c r="O51" s="117">
        <v>20</v>
      </c>
      <c r="P51" s="151">
        <v>70000</v>
      </c>
      <c r="Q51" s="151" t="s">
        <v>774</v>
      </c>
      <c r="R51" s="117">
        <v>20</v>
      </c>
      <c r="S51" s="154" t="s">
        <v>977</v>
      </c>
      <c r="T51" s="154" t="s">
        <v>978</v>
      </c>
    </row>
    <row r="52" spans="1:20" ht="47.25">
      <c r="A52" s="115">
        <v>45</v>
      </c>
      <c r="B52" s="151"/>
      <c r="C52" s="117" t="s">
        <v>979</v>
      </c>
      <c r="D52" s="117" t="s">
        <v>980</v>
      </c>
      <c r="E52" s="117" t="s">
        <v>981</v>
      </c>
      <c r="F52" s="117" t="s">
        <v>30</v>
      </c>
      <c r="G52" s="117" t="s">
        <v>31</v>
      </c>
      <c r="H52" s="152" t="s">
        <v>35</v>
      </c>
      <c r="I52" s="117" t="s">
        <v>5</v>
      </c>
      <c r="J52" s="117" t="s">
        <v>982</v>
      </c>
      <c r="K52" s="151">
        <v>100000</v>
      </c>
      <c r="L52" s="151">
        <v>70000</v>
      </c>
      <c r="M52" s="153" t="s">
        <v>773</v>
      </c>
      <c r="N52" s="151">
        <v>70000</v>
      </c>
      <c r="O52" s="117">
        <v>20</v>
      </c>
      <c r="P52" s="151">
        <v>70000</v>
      </c>
      <c r="Q52" s="151" t="s">
        <v>774</v>
      </c>
      <c r="R52" s="117">
        <v>20</v>
      </c>
      <c r="S52" s="154" t="s">
        <v>983</v>
      </c>
      <c r="T52" s="154" t="s">
        <v>984</v>
      </c>
    </row>
    <row r="53" spans="1:20" ht="78.75">
      <c r="A53" s="115">
        <v>46</v>
      </c>
      <c r="B53" s="151"/>
      <c r="C53" s="117" t="s">
        <v>985</v>
      </c>
      <c r="D53" s="117" t="s">
        <v>986</v>
      </c>
      <c r="E53" s="117" t="s">
        <v>958</v>
      </c>
      <c r="F53" s="117" t="s">
        <v>30</v>
      </c>
      <c r="G53" s="117" t="s">
        <v>31</v>
      </c>
      <c r="H53" s="152" t="s">
        <v>35</v>
      </c>
      <c r="I53" s="117" t="s">
        <v>5</v>
      </c>
      <c r="J53" s="117" t="s">
        <v>943</v>
      </c>
      <c r="K53" s="151">
        <v>100000</v>
      </c>
      <c r="L53" s="151">
        <v>70000</v>
      </c>
      <c r="M53" s="153" t="s">
        <v>773</v>
      </c>
      <c r="N53" s="151">
        <v>70000</v>
      </c>
      <c r="O53" s="117">
        <v>20</v>
      </c>
      <c r="P53" s="151">
        <v>70000</v>
      </c>
      <c r="Q53" s="151" t="s">
        <v>774</v>
      </c>
      <c r="R53" s="117">
        <v>20</v>
      </c>
      <c r="S53" s="154" t="s">
        <v>987</v>
      </c>
      <c r="T53" s="154" t="s">
        <v>988</v>
      </c>
    </row>
    <row r="54" spans="1:20" ht="78.75">
      <c r="A54" s="115">
        <v>47</v>
      </c>
      <c r="B54" s="151"/>
      <c r="C54" s="117" t="s">
        <v>989</v>
      </c>
      <c r="D54" s="117" t="s">
        <v>990</v>
      </c>
      <c r="E54" s="117" t="s">
        <v>958</v>
      </c>
      <c r="F54" s="117" t="s">
        <v>30</v>
      </c>
      <c r="G54" s="117" t="s">
        <v>31</v>
      </c>
      <c r="H54" s="152" t="s">
        <v>50</v>
      </c>
      <c r="I54" s="117" t="s">
        <v>5</v>
      </c>
      <c r="J54" s="117" t="s">
        <v>772</v>
      </c>
      <c r="K54" s="151">
        <v>100000</v>
      </c>
      <c r="L54" s="151">
        <v>70000</v>
      </c>
      <c r="M54" s="153" t="s">
        <v>773</v>
      </c>
      <c r="N54" s="151">
        <v>70000</v>
      </c>
      <c r="O54" s="117">
        <v>20</v>
      </c>
      <c r="P54" s="151">
        <v>70000</v>
      </c>
      <c r="Q54" s="151" t="s">
        <v>774</v>
      </c>
      <c r="R54" s="117">
        <v>20</v>
      </c>
      <c r="S54" s="154" t="s">
        <v>991</v>
      </c>
      <c r="T54" s="154" t="s">
        <v>992</v>
      </c>
    </row>
    <row r="55" spans="1:20" ht="94.5">
      <c r="A55" s="115">
        <v>48</v>
      </c>
      <c r="B55" s="151"/>
      <c r="C55" s="117" t="s">
        <v>993</v>
      </c>
      <c r="D55" s="117" t="s">
        <v>994</v>
      </c>
      <c r="E55" s="117" t="s">
        <v>995</v>
      </c>
      <c r="F55" s="117" t="s">
        <v>30</v>
      </c>
      <c r="G55" s="117" t="s">
        <v>157</v>
      </c>
      <c r="H55" s="152" t="s">
        <v>35</v>
      </c>
      <c r="I55" s="117" t="s">
        <v>5</v>
      </c>
      <c r="J55" s="117" t="s">
        <v>996</v>
      </c>
      <c r="K55" s="151">
        <v>100000</v>
      </c>
      <c r="L55" s="151">
        <v>70000</v>
      </c>
      <c r="M55" s="153" t="s">
        <v>773</v>
      </c>
      <c r="N55" s="151">
        <v>70000</v>
      </c>
      <c r="O55" s="117">
        <v>20</v>
      </c>
      <c r="P55" s="151">
        <v>70000</v>
      </c>
      <c r="Q55" s="151" t="s">
        <v>774</v>
      </c>
      <c r="R55" s="117">
        <v>20</v>
      </c>
      <c r="S55" s="154" t="s">
        <v>997</v>
      </c>
      <c r="T55" s="154" t="s">
        <v>998</v>
      </c>
    </row>
    <row r="56" spans="1:20" ht="94.5">
      <c r="A56" s="115">
        <v>49</v>
      </c>
      <c r="B56" s="151"/>
      <c r="C56" s="117" t="s">
        <v>999</v>
      </c>
      <c r="D56" s="117" t="s">
        <v>1000</v>
      </c>
      <c r="E56" s="117" t="s">
        <v>1001</v>
      </c>
      <c r="F56" s="117" t="s">
        <v>30</v>
      </c>
      <c r="G56" s="117" t="s">
        <v>31</v>
      </c>
      <c r="H56" s="152" t="s">
        <v>50</v>
      </c>
      <c r="I56" s="117" t="s">
        <v>5</v>
      </c>
      <c r="J56" s="117" t="s">
        <v>869</v>
      </c>
      <c r="K56" s="151">
        <v>100000</v>
      </c>
      <c r="L56" s="151">
        <v>70000</v>
      </c>
      <c r="M56" s="153" t="s">
        <v>773</v>
      </c>
      <c r="N56" s="151">
        <v>70000</v>
      </c>
      <c r="O56" s="117">
        <v>20</v>
      </c>
      <c r="P56" s="151">
        <v>70000</v>
      </c>
      <c r="Q56" s="151" t="s">
        <v>774</v>
      </c>
      <c r="R56" s="117">
        <v>20</v>
      </c>
      <c r="S56" s="154" t="s">
        <v>1002</v>
      </c>
      <c r="T56" s="154" t="s">
        <v>1003</v>
      </c>
    </row>
    <row r="57" spans="1:20" ht="63">
      <c r="A57" s="115">
        <v>50</v>
      </c>
      <c r="B57" s="151"/>
      <c r="C57" s="117" t="s">
        <v>838</v>
      </c>
      <c r="D57" s="117" t="s">
        <v>1004</v>
      </c>
      <c r="E57" s="117" t="s">
        <v>913</v>
      </c>
      <c r="F57" s="117" t="s">
        <v>30</v>
      </c>
      <c r="G57" s="117" t="s">
        <v>31</v>
      </c>
      <c r="H57" s="152" t="s">
        <v>35</v>
      </c>
      <c r="I57" s="117" t="s">
        <v>5</v>
      </c>
      <c r="J57" s="117" t="s">
        <v>772</v>
      </c>
      <c r="K57" s="151">
        <v>100000</v>
      </c>
      <c r="L57" s="151">
        <v>70000</v>
      </c>
      <c r="M57" s="153" t="s">
        <v>773</v>
      </c>
      <c r="N57" s="151">
        <v>70000</v>
      </c>
      <c r="O57" s="117">
        <v>20</v>
      </c>
      <c r="P57" s="151">
        <v>70000</v>
      </c>
      <c r="Q57" s="151" t="s">
        <v>774</v>
      </c>
      <c r="R57" s="117">
        <v>20</v>
      </c>
      <c r="S57" s="154" t="s">
        <v>1005</v>
      </c>
      <c r="T57" s="154" t="s">
        <v>1006</v>
      </c>
    </row>
    <row r="58" spans="1:20" ht="78.75">
      <c r="A58" s="115">
        <v>51</v>
      </c>
      <c r="B58" s="151"/>
      <c r="C58" s="117" t="s">
        <v>1007</v>
      </c>
      <c r="D58" s="117" t="s">
        <v>1008</v>
      </c>
      <c r="E58" s="117" t="s">
        <v>958</v>
      </c>
      <c r="F58" s="117" t="s">
        <v>30</v>
      </c>
      <c r="G58" s="117" t="s">
        <v>157</v>
      </c>
      <c r="H58" s="152" t="s">
        <v>35</v>
      </c>
      <c r="I58" s="117" t="s">
        <v>5</v>
      </c>
      <c r="J58" s="117" t="s">
        <v>772</v>
      </c>
      <c r="K58" s="151">
        <v>50000</v>
      </c>
      <c r="L58" s="151">
        <v>35000</v>
      </c>
      <c r="M58" s="153" t="s">
        <v>773</v>
      </c>
      <c r="N58" s="151">
        <v>35000</v>
      </c>
      <c r="O58" s="117">
        <v>20</v>
      </c>
      <c r="P58" s="151">
        <v>35000</v>
      </c>
      <c r="Q58" s="151" t="s">
        <v>774</v>
      </c>
      <c r="R58" s="117">
        <v>20</v>
      </c>
      <c r="S58" s="154" t="s">
        <v>1009</v>
      </c>
      <c r="T58" s="154" t="s">
        <v>1010</v>
      </c>
    </row>
    <row r="59" spans="1:20" ht="94.5">
      <c r="A59" s="115">
        <v>52</v>
      </c>
      <c r="B59" s="151"/>
      <c r="C59" s="117" t="s">
        <v>1011</v>
      </c>
      <c r="D59" s="117" t="s">
        <v>1012</v>
      </c>
      <c r="E59" s="117" t="s">
        <v>1013</v>
      </c>
      <c r="F59" s="117" t="s">
        <v>30</v>
      </c>
      <c r="G59" s="117" t="s">
        <v>31</v>
      </c>
      <c r="H59" s="152" t="s">
        <v>35</v>
      </c>
      <c r="I59" s="117" t="s">
        <v>5</v>
      </c>
      <c r="J59" s="117" t="s">
        <v>772</v>
      </c>
      <c r="K59" s="151">
        <v>100000</v>
      </c>
      <c r="L59" s="151">
        <v>70000</v>
      </c>
      <c r="M59" s="153" t="s">
        <v>773</v>
      </c>
      <c r="N59" s="151">
        <v>70000</v>
      </c>
      <c r="O59" s="117">
        <v>20</v>
      </c>
      <c r="P59" s="151">
        <v>70000</v>
      </c>
      <c r="Q59" s="151" t="s">
        <v>774</v>
      </c>
      <c r="R59" s="117">
        <v>20</v>
      </c>
      <c r="S59" s="154" t="s">
        <v>1014</v>
      </c>
      <c r="T59" s="154" t="s">
        <v>1015</v>
      </c>
    </row>
    <row r="60" spans="1:20" ht="78.75">
      <c r="A60" s="115">
        <v>53</v>
      </c>
      <c r="B60" s="151"/>
      <c r="C60" s="117" t="s">
        <v>1016</v>
      </c>
      <c r="D60" s="117" t="s">
        <v>1017</v>
      </c>
      <c r="E60" s="117" t="s">
        <v>958</v>
      </c>
      <c r="F60" s="117" t="s">
        <v>30</v>
      </c>
      <c r="G60" s="117" t="s">
        <v>157</v>
      </c>
      <c r="H60" s="152" t="s">
        <v>35</v>
      </c>
      <c r="I60" s="117" t="s">
        <v>5</v>
      </c>
      <c r="J60" s="117" t="s">
        <v>772</v>
      </c>
      <c r="K60" s="151">
        <v>50000</v>
      </c>
      <c r="L60" s="151">
        <v>35000</v>
      </c>
      <c r="M60" s="153" t="s">
        <v>773</v>
      </c>
      <c r="N60" s="151">
        <v>35000</v>
      </c>
      <c r="O60" s="117">
        <v>20</v>
      </c>
      <c r="P60" s="151">
        <v>35000</v>
      </c>
      <c r="Q60" s="151" t="s">
        <v>774</v>
      </c>
      <c r="R60" s="117">
        <v>20</v>
      </c>
      <c r="S60" s="154" t="s">
        <v>1018</v>
      </c>
      <c r="T60" s="154" t="s">
        <v>1019</v>
      </c>
    </row>
    <row r="61" spans="1:20" ht="78.75">
      <c r="A61" s="115">
        <v>54</v>
      </c>
      <c r="B61" s="151"/>
      <c r="C61" s="117" t="s">
        <v>1020</v>
      </c>
      <c r="D61" s="117" t="s">
        <v>1021</v>
      </c>
      <c r="E61" s="117" t="s">
        <v>958</v>
      </c>
      <c r="F61" s="117" t="s">
        <v>30</v>
      </c>
      <c r="G61" s="117" t="s">
        <v>31</v>
      </c>
      <c r="H61" s="152" t="s">
        <v>50</v>
      </c>
      <c r="I61" s="117" t="s">
        <v>5</v>
      </c>
      <c r="J61" s="117" t="s">
        <v>772</v>
      </c>
      <c r="K61" s="151">
        <v>100000</v>
      </c>
      <c r="L61" s="151">
        <v>70000</v>
      </c>
      <c r="M61" s="153" t="s">
        <v>773</v>
      </c>
      <c r="N61" s="151">
        <v>70000</v>
      </c>
      <c r="O61" s="117">
        <v>20</v>
      </c>
      <c r="P61" s="151">
        <v>70000</v>
      </c>
      <c r="Q61" s="151" t="s">
        <v>774</v>
      </c>
      <c r="R61" s="117">
        <v>20</v>
      </c>
      <c r="S61" s="154" t="s">
        <v>1022</v>
      </c>
      <c r="T61" s="154" t="s">
        <v>1023</v>
      </c>
    </row>
    <row r="62" spans="1:20" ht="110.25">
      <c r="A62" s="115">
        <v>55</v>
      </c>
      <c r="B62" s="151"/>
      <c r="C62" s="117" t="s">
        <v>1024</v>
      </c>
      <c r="D62" s="117" t="s">
        <v>1025</v>
      </c>
      <c r="E62" s="117" t="s">
        <v>1026</v>
      </c>
      <c r="F62" s="117" t="s">
        <v>30</v>
      </c>
      <c r="G62" s="117" t="s">
        <v>31</v>
      </c>
      <c r="H62" s="152" t="s">
        <v>50</v>
      </c>
      <c r="I62" s="117" t="s">
        <v>5</v>
      </c>
      <c r="J62" s="117" t="s">
        <v>772</v>
      </c>
      <c r="K62" s="151">
        <v>100000</v>
      </c>
      <c r="L62" s="151">
        <v>70000</v>
      </c>
      <c r="M62" s="153" t="s">
        <v>773</v>
      </c>
      <c r="N62" s="151">
        <v>70000</v>
      </c>
      <c r="O62" s="117">
        <v>20</v>
      </c>
      <c r="P62" s="151">
        <v>70000</v>
      </c>
      <c r="Q62" s="151" t="s">
        <v>774</v>
      </c>
      <c r="R62" s="117">
        <v>20</v>
      </c>
      <c r="S62" s="154" t="s">
        <v>1027</v>
      </c>
      <c r="T62" s="154" t="s">
        <v>1028</v>
      </c>
    </row>
    <row r="63" spans="1:20" ht="78.75">
      <c r="A63" s="115">
        <v>56</v>
      </c>
      <c r="B63" s="151"/>
      <c r="C63" s="117" t="s">
        <v>1029</v>
      </c>
      <c r="D63" s="117" t="s">
        <v>1030</v>
      </c>
      <c r="E63" s="117" t="s">
        <v>963</v>
      </c>
      <c r="F63" s="117" t="s">
        <v>30</v>
      </c>
      <c r="G63" s="117" t="s">
        <v>31</v>
      </c>
      <c r="H63" s="152" t="s">
        <v>50</v>
      </c>
      <c r="I63" s="117" t="s">
        <v>5</v>
      </c>
      <c r="J63" s="117" t="s">
        <v>772</v>
      </c>
      <c r="K63" s="151">
        <v>100000</v>
      </c>
      <c r="L63" s="151">
        <v>70000</v>
      </c>
      <c r="M63" s="153" t="s">
        <v>773</v>
      </c>
      <c r="N63" s="151">
        <v>70000</v>
      </c>
      <c r="O63" s="117">
        <v>20</v>
      </c>
      <c r="P63" s="151">
        <v>70000</v>
      </c>
      <c r="Q63" s="151" t="s">
        <v>774</v>
      </c>
      <c r="R63" s="117">
        <v>20</v>
      </c>
      <c r="S63" s="154" t="s">
        <v>1031</v>
      </c>
      <c r="T63" s="154" t="s">
        <v>1032</v>
      </c>
    </row>
    <row r="64" spans="1:20" ht="94.5">
      <c r="A64" s="115">
        <v>57</v>
      </c>
      <c r="B64" s="151"/>
      <c r="C64" s="117" t="s">
        <v>1033</v>
      </c>
      <c r="D64" s="117" t="s">
        <v>1034</v>
      </c>
      <c r="E64" s="117" t="s">
        <v>1035</v>
      </c>
      <c r="F64" s="117" t="s">
        <v>30</v>
      </c>
      <c r="G64" s="117" t="s">
        <v>1036</v>
      </c>
      <c r="H64" s="152" t="s">
        <v>35</v>
      </c>
      <c r="I64" s="117" t="s">
        <v>6</v>
      </c>
      <c r="J64" s="117" t="s">
        <v>1037</v>
      </c>
      <c r="K64" s="151">
        <v>50000</v>
      </c>
      <c r="L64" s="151">
        <v>35000</v>
      </c>
      <c r="M64" s="153" t="s">
        <v>773</v>
      </c>
      <c r="N64" s="151">
        <v>35000</v>
      </c>
      <c r="O64" s="117">
        <v>20</v>
      </c>
      <c r="P64" s="151">
        <v>35000</v>
      </c>
      <c r="Q64" s="151" t="s">
        <v>774</v>
      </c>
      <c r="R64" s="117">
        <v>20</v>
      </c>
      <c r="S64" s="154" t="s">
        <v>1038</v>
      </c>
      <c r="T64" s="154" t="s">
        <v>1039</v>
      </c>
    </row>
    <row r="65" spans="1:20" ht="110.25">
      <c r="A65" s="115">
        <v>58</v>
      </c>
      <c r="B65" s="151"/>
      <c r="C65" s="117" t="s">
        <v>1040</v>
      </c>
      <c r="D65" s="117" t="s">
        <v>1041</v>
      </c>
      <c r="E65" s="117" t="s">
        <v>1042</v>
      </c>
      <c r="F65" s="117" t="s">
        <v>30</v>
      </c>
      <c r="G65" s="117" t="s">
        <v>31</v>
      </c>
      <c r="H65" s="152" t="s">
        <v>35</v>
      </c>
      <c r="I65" s="117" t="s">
        <v>6</v>
      </c>
      <c r="J65" s="117" t="s">
        <v>1043</v>
      </c>
      <c r="K65" s="151">
        <v>100000</v>
      </c>
      <c r="L65" s="151">
        <v>70000</v>
      </c>
      <c r="M65" s="153" t="s">
        <v>773</v>
      </c>
      <c r="N65" s="151">
        <v>70000</v>
      </c>
      <c r="O65" s="117">
        <v>20</v>
      </c>
      <c r="P65" s="151">
        <v>70000</v>
      </c>
      <c r="Q65" s="151" t="s">
        <v>774</v>
      </c>
      <c r="R65" s="117">
        <v>20</v>
      </c>
      <c r="S65" s="154" t="s">
        <v>1044</v>
      </c>
      <c r="T65" s="154" t="s">
        <v>1045</v>
      </c>
    </row>
    <row r="66" spans="1:20" ht="47.25">
      <c r="A66" s="115">
        <v>59</v>
      </c>
      <c r="B66" s="151"/>
      <c r="C66" s="117" t="s">
        <v>1046</v>
      </c>
      <c r="D66" s="117" t="s">
        <v>1047</v>
      </c>
      <c r="E66" s="117" t="s">
        <v>1048</v>
      </c>
      <c r="F66" s="117" t="s">
        <v>30</v>
      </c>
      <c r="G66" s="117" t="s">
        <v>31</v>
      </c>
      <c r="H66" s="152" t="s">
        <v>35</v>
      </c>
      <c r="I66" s="117" t="s">
        <v>5</v>
      </c>
      <c r="J66" s="117" t="s">
        <v>943</v>
      </c>
      <c r="K66" s="151">
        <v>100000</v>
      </c>
      <c r="L66" s="151">
        <v>70000</v>
      </c>
      <c r="M66" s="153" t="s">
        <v>773</v>
      </c>
      <c r="N66" s="151">
        <v>70000</v>
      </c>
      <c r="O66" s="117">
        <v>20</v>
      </c>
      <c r="P66" s="151">
        <v>70000</v>
      </c>
      <c r="Q66" s="151" t="s">
        <v>774</v>
      </c>
      <c r="R66" s="117">
        <v>20</v>
      </c>
      <c r="S66" s="154" t="s">
        <v>1049</v>
      </c>
      <c r="T66" s="154" t="s">
        <v>1050</v>
      </c>
    </row>
    <row r="67" spans="1:20" ht="63">
      <c r="A67" s="115">
        <v>60</v>
      </c>
      <c r="B67" s="151"/>
      <c r="C67" s="117" t="s">
        <v>1051</v>
      </c>
      <c r="D67" s="117" t="s">
        <v>1052</v>
      </c>
      <c r="E67" s="117" t="s">
        <v>1053</v>
      </c>
      <c r="F67" s="117" t="s">
        <v>30</v>
      </c>
      <c r="G67" s="117" t="s">
        <v>31</v>
      </c>
      <c r="H67" s="152" t="s">
        <v>35</v>
      </c>
      <c r="I67" s="117" t="s">
        <v>5</v>
      </c>
      <c r="J67" s="117" t="s">
        <v>772</v>
      </c>
      <c r="K67" s="151">
        <v>100000</v>
      </c>
      <c r="L67" s="151">
        <v>70000</v>
      </c>
      <c r="M67" s="153" t="s">
        <v>773</v>
      </c>
      <c r="N67" s="151">
        <v>70000</v>
      </c>
      <c r="O67" s="117">
        <v>20</v>
      </c>
      <c r="P67" s="151">
        <v>70000</v>
      </c>
      <c r="Q67" s="151" t="s">
        <v>774</v>
      </c>
      <c r="R67" s="117">
        <v>20</v>
      </c>
      <c r="S67" s="154" t="s">
        <v>1054</v>
      </c>
      <c r="T67" s="154" t="s">
        <v>1055</v>
      </c>
    </row>
    <row r="68" spans="1:20" ht="63">
      <c r="A68" s="115">
        <v>61</v>
      </c>
      <c r="B68" s="151"/>
      <c r="C68" s="117" t="s">
        <v>838</v>
      </c>
      <c r="D68" s="117" t="s">
        <v>1056</v>
      </c>
      <c r="E68" s="117" t="s">
        <v>1057</v>
      </c>
      <c r="F68" s="117" t="s">
        <v>30</v>
      </c>
      <c r="G68" s="117" t="s">
        <v>31</v>
      </c>
      <c r="H68" s="152" t="s">
        <v>35</v>
      </c>
      <c r="I68" s="117" t="s">
        <v>5</v>
      </c>
      <c r="J68" s="155" t="s">
        <v>1058</v>
      </c>
      <c r="K68" s="151">
        <v>100000</v>
      </c>
      <c r="L68" s="151">
        <v>70000</v>
      </c>
      <c r="M68" s="153" t="s">
        <v>773</v>
      </c>
      <c r="N68" s="151">
        <v>70000</v>
      </c>
      <c r="O68" s="117">
        <v>20</v>
      </c>
      <c r="P68" s="151">
        <v>70000</v>
      </c>
      <c r="Q68" s="151" t="s">
        <v>774</v>
      </c>
      <c r="R68" s="117">
        <v>20</v>
      </c>
      <c r="S68" s="154" t="s">
        <v>1059</v>
      </c>
      <c r="T68" s="154" t="s">
        <v>1060</v>
      </c>
    </row>
    <row r="69" spans="1:20" ht="94.5">
      <c r="A69" s="115">
        <v>62</v>
      </c>
      <c r="B69" s="151"/>
      <c r="C69" s="117" t="s">
        <v>1061</v>
      </c>
      <c r="D69" s="117" t="s">
        <v>1062</v>
      </c>
      <c r="E69" s="117" t="s">
        <v>1063</v>
      </c>
      <c r="F69" s="117" t="s">
        <v>30</v>
      </c>
      <c r="G69" s="117" t="s">
        <v>31</v>
      </c>
      <c r="H69" s="152" t="s">
        <v>35</v>
      </c>
      <c r="I69" s="117" t="s">
        <v>5</v>
      </c>
      <c r="J69" s="117" t="s">
        <v>1064</v>
      </c>
      <c r="K69" s="151">
        <v>100000</v>
      </c>
      <c r="L69" s="151">
        <v>70000</v>
      </c>
      <c r="M69" s="153" t="s">
        <v>773</v>
      </c>
      <c r="N69" s="151">
        <v>70000</v>
      </c>
      <c r="O69" s="117">
        <v>20</v>
      </c>
      <c r="P69" s="151">
        <v>70000</v>
      </c>
      <c r="Q69" s="151" t="s">
        <v>774</v>
      </c>
      <c r="R69" s="117">
        <v>20</v>
      </c>
      <c r="S69" s="154" t="s">
        <v>1065</v>
      </c>
      <c r="T69" s="154" t="s">
        <v>1066</v>
      </c>
    </row>
    <row r="70" spans="1:20" ht="63">
      <c r="A70" s="115">
        <v>63</v>
      </c>
      <c r="B70" s="151"/>
      <c r="C70" s="117" t="s">
        <v>1067</v>
      </c>
      <c r="D70" s="117" t="s">
        <v>115</v>
      </c>
      <c r="E70" s="117" t="s">
        <v>874</v>
      </c>
      <c r="F70" s="117" t="s">
        <v>30</v>
      </c>
      <c r="G70" s="117" t="s">
        <v>31</v>
      </c>
      <c r="H70" s="152" t="s">
        <v>35</v>
      </c>
      <c r="I70" s="117" t="s">
        <v>5</v>
      </c>
      <c r="J70" s="117" t="s">
        <v>772</v>
      </c>
      <c r="K70" s="151">
        <v>100000</v>
      </c>
      <c r="L70" s="151">
        <v>70000</v>
      </c>
      <c r="M70" s="153" t="s">
        <v>773</v>
      </c>
      <c r="N70" s="151">
        <v>70000</v>
      </c>
      <c r="O70" s="117">
        <v>20</v>
      </c>
      <c r="P70" s="151">
        <v>70000</v>
      </c>
      <c r="Q70" s="151" t="s">
        <v>774</v>
      </c>
      <c r="R70" s="117">
        <v>20</v>
      </c>
      <c r="S70" s="154" t="s">
        <v>1068</v>
      </c>
      <c r="T70" s="154" t="s">
        <v>1069</v>
      </c>
    </row>
    <row r="71" spans="1:20" ht="76.5">
      <c r="A71" s="115">
        <v>64</v>
      </c>
      <c r="B71" s="156"/>
      <c r="C71" s="112" t="s">
        <v>1070</v>
      </c>
      <c r="D71" s="112" t="s">
        <v>1071</v>
      </c>
      <c r="E71" s="157" t="s">
        <v>1072</v>
      </c>
      <c r="F71" s="156" t="s">
        <v>30</v>
      </c>
      <c r="G71" s="156" t="s">
        <v>1073</v>
      </c>
      <c r="H71" s="152" t="s">
        <v>35</v>
      </c>
      <c r="I71" s="117" t="s">
        <v>5</v>
      </c>
      <c r="J71" s="112" t="s">
        <v>103</v>
      </c>
      <c r="K71" s="156">
        <v>100000</v>
      </c>
      <c r="L71" s="151">
        <v>70000</v>
      </c>
      <c r="M71" s="158" t="s">
        <v>1074</v>
      </c>
      <c r="N71" s="151">
        <v>70000</v>
      </c>
      <c r="O71" s="156">
        <v>20</v>
      </c>
      <c r="P71" s="151">
        <v>70000</v>
      </c>
      <c r="Q71" s="156" t="s">
        <v>1075</v>
      </c>
      <c r="R71" s="156">
        <v>20</v>
      </c>
      <c r="S71" s="154" t="s">
        <v>1076</v>
      </c>
      <c r="T71" s="154" t="s">
        <v>1077</v>
      </c>
    </row>
    <row r="72" spans="1:20" ht="76.5">
      <c r="A72" s="115">
        <v>65</v>
      </c>
      <c r="B72" s="156"/>
      <c r="C72" s="112" t="s">
        <v>1078</v>
      </c>
      <c r="D72" s="112" t="s">
        <v>1079</v>
      </c>
      <c r="E72" s="157" t="s">
        <v>1080</v>
      </c>
      <c r="F72" s="156" t="s">
        <v>30</v>
      </c>
      <c r="G72" s="156" t="s">
        <v>1073</v>
      </c>
      <c r="H72" s="152" t="s">
        <v>35</v>
      </c>
      <c r="I72" s="117" t="s">
        <v>5</v>
      </c>
      <c r="J72" s="112" t="s">
        <v>103</v>
      </c>
      <c r="K72" s="156">
        <v>100000</v>
      </c>
      <c r="L72" s="151">
        <v>70000</v>
      </c>
      <c r="M72" s="158" t="s">
        <v>1074</v>
      </c>
      <c r="N72" s="151">
        <v>70000</v>
      </c>
      <c r="O72" s="156">
        <v>20</v>
      </c>
      <c r="P72" s="151">
        <v>70000</v>
      </c>
      <c r="Q72" s="156" t="s">
        <v>1075</v>
      </c>
      <c r="R72" s="156">
        <v>20</v>
      </c>
      <c r="S72" s="154" t="s">
        <v>1081</v>
      </c>
      <c r="T72" s="154" t="s">
        <v>1082</v>
      </c>
    </row>
    <row r="73" spans="1:20" ht="76.5">
      <c r="A73" s="115">
        <v>66</v>
      </c>
      <c r="B73" s="156"/>
      <c r="C73" s="112" t="s">
        <v>1083</v>
      </c>
      <c r="D73" s="112" t="s">
        <v>1084</v>
      </c>
      <c r="E73" s="157" t="s">
        <v>1085</v>
      </c>
      <c r="F73" s="156" t="s">
        <v>30</v>
      </c>
      <c r="G73" s="156" t="s">
        <v>1073</v>
      </c>
      <c r="H73" s="152" t="s">
        <v>35</v>
      </c>
      <c r="I73" s="117" t="s">
        <v>5</v>
      </c>
      <c r="J73" s="112" t="s">
        <v>103</v>
      </c>
      <c r="K73" s="156">
        <v>50000</v>
      </c>
      <c r="L73" s="151">
        <v>35000</v>
      </c>
      <c r="M73" s="158" t="s">
        <v>1074</v>
      </c>
      <c r="N73" s="151">
        <v>35000</v>
      </c>
      <c r="O73" s="156">
        <v>20</v>
      </c>
      <c r="P73" s="151">
        <v>35000</v>
      </c>
      <c r="Q73" s="156" t="s">
        <v>1075</v>
      </c>
      <c r="R73" s="156">
        <v>20</v>
      </c>
      <c r="S73" s="154" t="s">
        <v>1086</v>
      </c>
      <c r="T73" s="154" t="s">
        <v>1087</v>
      </c>
    </row>
    <row r="74" spans="1:20" ht="94.5">
      <c r="A74" s="115">
        <v>67</v>
      </c>
      <c r="B74" s="156"/>
      <c r="C74" s="112" t="s">
        <v>740</v>
      </c>
      <c r="D74" s="112" t="s">
        <v>1088</v>
      </c>
      <c r="E74" s="112" t="s">
        <v>1089</v>
      </c>
      <c r="F74" s="156" t="s">
        <v>30</v>
      </c>
      <c r="G74" s="156" t="s">
        <v>1073</v>
      </c>
      <c r="H74" s="152" t="s">
        <v>35</v>
      </c>
      <c r="I74" s="117" t="s">
        <v>5</v>
      </c>
      <c r="J74" s="112" t="s">
        <v>103</v>
      </c>
      <c r="K74" s="156">
        <v>100000</v>
      </c>
      <c r="L74" s="151">
        <v>70000</v>
      </c>
      <c r="M74" s="158" t="s">
        <v>1074</v>
      </c>
      <c r="N74" s="151">
        <v>70000</v>
      </c>
      <c r="O74" s="156">
        <v>20</v>
      </c>
      <c r="P74" s="151">
        <v>70000</v>
      </c>
      <c r="Q74" s="156" t="s">
        <v>1075</v>
      </c>
      <c r="R74" s="156">
        <v>20</v>
      </c>
      <c r="S74" s="154" t="s">
        <v>1090</v>
      </c>
      <c r="T74" s="154" t="s">
        <v>1091</v>
      </c>
    </row>
    <row r="75" spans="1:20" ht="110.25">
      <c r="A75" s="115">
        <v>68</v>
      </c>
      <c r="B75" s="156"/>
      <c r="C75" s="112" t="s">
        <v>485</v>
      </c>
      <c r="D75" s="112" t="s">
        <v>1092</v>
      </c>
      <c r="E75" s="112" t="s">
        <v>1093</v>
      </c>
      <c r="F75" s="156" t="s">
        <v>30</v>
      </c>
      <c r="G75" s="156" t="s">
        <v>1073</v>
      </c>
      <c r="H75" s="152" t="s">
        <v>35</v>
      </c>
      <c r="I75" s="117" t="s">
        <v>5</v>
      </c>
      <c r="J75" s="112" t="s">
        <v>103</v>
      </c>
      <c r="K75" s="156">
        <v>100000</v>
      </c>
      <c r="L75" s="151">
        <v>70000</v>
      </c>
      <c r="M75" s="158" t="s">
        <v>1074</v>
      </c>
      <c r="N75" s="151">
        <v>70000</v>
      </c>
      <c r="O75" s="156">
        <v>20</v>
      </c>
      <c r="P75" s="151">
        <v>70000</v>
      </c>
      <c r="Q75" s="156" t="s">
        <v>1075</v>
      </c>
      <c r="R75" s="156">
        <v>20</v>
      </c>
      <c r="S75" s="154" t="s">
        <v>1094</v>
      </c>
      <c r="T75" s="154" t="s">
        <v>1095</v>
      </c>
    </row>
    <row r="76" spans="1:20" ht="126">
      <c r="A76" s="115">
        <v>69</v>
      </c>
      <c r="B76" s="156"/>
      <c r="C76" s="112" t="s">
        <v>1096</v>
      </c>
      <c r="D76" s="112" t="s">
        <v>1097</v>
      </c>
      <c r="E76" s="112" t="s">
        <v>1098</v>
      </c>
      <c r="F76" s="156" t="s">
        <v>30</v>
      </c>
      <c r="G76" s="156" t="s">
        <v>1073</v>
      </c>
      <c r="H76" s="152" t="s">
        <v>50</v>
      </c>
      <c r="I76" s="117" t="s">
        <v>5</v>
      </c>
      <c r="J76" s="112" t="s">
        <v>103</v>
      </c>
      <c r="K76" s="156">
        <v>50000</v>
      </c>
      <c r="L76" s="151">
        <v>35000</v>
      </c>
      <c r="M76" s="158" t="s">
        <v>1074</v>
      </c>
      <c r="N76" s="151">
        <v>35000</v>
      </c>
      <c r="O76" s="156">
        <v>20</v>
      </c>
      <c r="P76" s="151">
        <v>35000</v>
      </c>
      <c r="Q76" s="156" t="s">
        <v>1075</v>
      </c>
      <c r="R76" s="156">
        <v>20</v>
      </c>
      <c r="S76" s="154" t="s">
        <v>1099</v>
      </c>
      <c r="T76" s="154" t="s">
        <v>1100</v>
      </c>
    </row>
    <row r="77" spans="1:20" ht="76.5">
      <c r="A77" s="115">
        <v>70</v>
      </c>
      <c r="B77" s="156"/>
      <c r="C77" s="112" t="s">
        <v>1101</v>
      </c>
      <c r="D77" s="112" t="s">
        <v>1102</v>
      </c>
      <c r="E77" s="157" t="s">
        <v>1103</v>
      </c>
      <c r="F77" s="156" t="s">
        <v>30</v>
      </c>
      <c r="G77" s="156" t="s">
        <v>1073</v>
      </c>
      <c r="H77" s="152" t="s">
        <v>50</v>
      </c>
      <c r="I77" s="117" t="s">
        <v>5</v>
      </c>
      <c r="J77" s="112" t="s">
        <v>103</v>
      </c>
      <c r="K77" s="156">
        <v>50000</v>
      </c>
      <c r="L77" s="151">
        <v>35000</v>
      </c>
      <c r="M77" s="158" t="s">
        <v>1074</v>
      </c>
      <c r="N77" s="151">
        <v>35000</v>
      </c>
      <c r="O77" s="156">
        <v>20</v>
      </c>
      <c r="P77" s="151">
        <v>35000</v>
      </c>
      <c r="Q77" s="156" t="s">
        <v>1075</v>
      </c>
      <c r="R77" s="156">
        <v>20</v>
      </c>
      <c r="S77" s="154" t="s">
        <v>1104</v>
      </c>
      <c r="T77" s="154" t="s">
        <v>1105</v>
      </c>
    </row>
    <row r="78" spans="1:20" ht="63.75">
      <c r="A78" s="115">
        <v>71</v>
      </c>
      <c r="B78" s="156"/>
      <c r="C78" s="112" t="s">
        <v>1106</v>
      </c>
      <c r="D78" s="112" t="s">
        <v>1107</v>
      </c>
      <c r="E78" s="157" t="s">
        <v>1108</v>
      </c>
      <c r="F78" s="156" t="s">
        <v>30</v>
      </c>
      <c r="G78" s="156" t="s">
        <v>1073</v>
      </c>
      <c r="H78" s="152" t="s">
        <v>35</v>
      </c>
      <c r="I78" s="117" t="s">
        <v>5</v>
      </c>
      <c r="J78" s="112" t="s">
        <v>103</v>
      </c>
      <c r="K78" s="156">
        <v>50000</v>
      </c>
      <c r="L78" s="151">
        <v>35000</v>
      </c>
      <c r="M78" s="158" t="s">
        <v>1074</v>
      </c>
      <c r="N78" s="151">
        <v>35000</v>
      </c>
      <c r="O78" s="156">
        <v>20</v>
      </c>
      <c r="P78" s="151">
        <v>35000</v>
      </c>
      <c r="Q78" s="156" t="s">
        <v>1075</v>
      </c>
      <c r="R78" s="156">
        <v>20</v>
      </c>
      <c r="S78" s="154" t="s">
        <v>1109</v>
      </c>
      <c r="T78" s="154" t="s">
        <v>1110</v>
      </c>
    </row>
    <row r="79" spans="1:20" ht="110.25">
      <c r="A79" s="115">
        <v>72</v>
      </c>
      <c r="B79" s="156"/>
      <c r="C79" s="112" t="s">
        <v>1111</v>
      </c>
      <c r="D79" s="112" t="s">
        <v>1112</v>
      </c>
      <c r="E79" s="112" t="s">
        <v>1103</v>
      </c>
      <c r="F79" s="156" t="s">
        <v>30</v>
      </c>
      <c r="G79" s="156" t="s">
        <v>1073</v>
      </c>
      <c r="H79" s="152" t="s">
        <v>50</v>
      </c>
      <c r="I79" s="117" t="s">
        <v>5</v>
      </c>
      <c r="J79" s="112" t="s">
        <v>103</v>
      </c>
      <c r="K79" s="156">
        <v>50000</v>
      </c>
      <c r="L79" s="151">
        <v>35000</v>
      </c>
      <c r="M79" s="158" t="s">
        <v>1074</v>
      </c>
      <c r="N79" s="151">
        <v>35000</v>
      </c>
      <c r="O79" s="156">
        <v>20</v>
      </c>
      <c r="P79" s="151">
        <v>35000</v>
      </c>
      <c r="Q79" s="156" t="s">
        <v>1075</v>
      </c>
      <c r="R79" s="156">
        <v>20</v>
      </c>
      <c r="S79" s="154" t="s">
        <v>1113</v>
      </c>
      <c r="T79" s="154" t="s">
        <v>1114</v>
      </c>
    </row>
    <row r="80" spans="1:20" ht="102">
      <c r="A80" s="115">
        <v>73</v>
      </c>
      <c r="B80" s="156"/>
      <c r="C80" s="112" t="s">
        <v>1115</v>
      </c>
      <c r="D80" s="112" t="s">
        <v>1116</v>
      </c>
      <c r="E80" s="157" t="s">
        <v>1117</v>
      </c>
      <c r="F80" s="156" t="s">
        <v>30</v>
      </c>
      <c r="G80" s="156" t="s">
        <v>1073</v>
      </c>
      <c r="H80" s="152" t="s">
        <v>35</v>
      </c>
      <c r="I80" s="117" t="s">
        <v>5</v>
      </c>
      <c r="J80" s="112" t="s">
        <v>103</v>
      </c>
      <c r="K80" s="156">
        <v>50000</v>
      </c>
      <c r="L80" s="151">
        <v>35000</v>
      </c>
      <c r="M80" s="158" t="s">
        <v>1074</v>
      </c>
      <c r="N80" s="151">
        <v>35000</v>
      </c>
      <c r="O80" s="156">
        <v>20</v>
      </c>
      <c r="P80" s="151">
        <v>35000</v>
      </c>
      <c r="Q80" s="156" t="s">
        <v>1075</v>
      </c>
      <c r="R80" s="156">
        <v>20</v>
      </c>
      <c r="S80" s="154" t="s">
        <v>1118</v>
      </c>
      <c r="T80" s="154" t="s">
        <v>1119</v>
      </c>
    </row>
    <row r="81" spans="1:20" ht="89.25">
      <c r="A81" s="115">
        <v>74</v>
      </c>
      <c r="B81" s="156"/>
      <c r="C81" s="112" t="s">
        <v>1120</v>
      </c>
      <c r="D81" s="112" t="s">
        <v>1121</v>
      </c>
      <c r="E81" s="157" t="s">
        <v>1122</v>
      </c>
      <c r="F81" s="156" t="s">
        <v>30</v>
      </c>
      <c r="G81" s="156" t="s">
        <v>1073</v>
      </c>
      <c r="H81" s="152" t="s">
        <v>50</v>
      </c>
      <c r="I81" s="117" t="s">
        <v>5</v>
      </c>
      <c r="J81" s="112" t="s">
        <v>103</v>
      </c>
      <c r="K81" s="156">
        <v>50000</v>
      </c>
      <c r="L81" s="151">
        <v>35000</v>
      </c>
      <c r="M81" s="158" t="s">
        <v>1074</v>
      </c>
      <c r="N81" s="151">
        <v>35000</v>
      </c>
      <c r="O81" s="156">
        <v>20</v>
      </c>
      <c r="P81" s="151">
        <v>35000</v>
      </c>
      <c r="Q81" s="156" t="s">
        <v>1075</v>
      </c>
      <c r="R81" s="156">
        <v>20</v>
      </c>
      <c r="S81" s="154" t="s">
        <v>1123</v>
      </c>
      <c r="T81" s="154" t="s">
        <v>1124</v>
      </c>
    </row>
    <row r="82" spans="1:20" ht="89.25">
      <c r="A82" s="115">
        <v>75</v>
      </c>
      <c r="B82" s="156"/>
      <c r="C82" s="112" t="s">
        <v>1125</v>
      </c>
      <c r="D82" s="112" t="s">
        <v>1126</v>
      </c>
      <c r="E82" s="157" t="s">
        <v>1127</v>
      </c>
      <c r="F82" s="156" t="s">
        <v>30</v>
      </c>
      <c r="G82" s="156" t="s">
        <v>1073</v>
      </c>
      <c r="H82" s="152" t="s">
        <v>35</v>
      </c>
      <c r="I82" s="117" t="s">
        <v>5</v>
      </c>
      <c r="J82" s="112" t="s">
        <v>103</v>
      </c>
      <c r="K82" s="156">
        <v>50000</v>
      </c>
      <c r="L82" s="151">
        <v>35000</v>
      </c>
      <c r="M82" s="158" t="s">
        <v>1074</v>
      </c>
      <c r="N82" s="151">
        <v>35000</v>
      </c>
      <c r="O82" s="156">
        <v>20</v>
      </c>
      <c r="P82" s="151">
        <v>35000</v>
      </c>
      <c r="Q82" s="156" t="s">
        <v>1075</v>
      </c>
      <c r="R82" s="156">
        <v>20</v>
      </c>
      <c r="S82" s="154" t="s">
        <v>1128</v>
      </c>
      <c r="T82" s="154">
        <v>783920393999</v>
      </c>
    </row>
    <row r="83" spans="1:20" ht="94.5">
      <c r="A83" s="115">
        <v>76</v>
      </c>
      <c r="B83" s="156"/>
      <c r="C83" s="112" t="s">
        <v>1129</v>
      </c>
      <c r="D83" s="112" t="s">
        <v>1130</v>
      </c>
      <c r="E83" s="112" t="s">
        <v>1089</v>
      </c>
      <c r="F83" s="156" t="s">
        <v>30</v>
      </c>
      <c r="G83" s="156" t="s">
        <v>1073</v>
      </c>
      <c r="H83" s="152" t="s">
        <v>35</v>
      </c>
      <c r="I83" s="117" t="s">
        <v>5</v>
      </c>
      <c r="J83" s="112" t="s">
        <v>103</v>
      </c>
      <c r="K83" s="156">
        <v>50000</v>
      </c>
      <c r="L83" s="151">
        <v>35000</v>
      </c>
      <c r="M83" s="158" t="s">
        <v>1074</v>
      </c>
      <c r="N83" s="151">
        <v>35000</v>
      </c>
      <c r="O83" s="156">
        <v>20</v>
      </c>
      <c r="P83" s="151">
        <v>35000</v>
      </c>
      <c r="Q83" s="156" t="s">
        <v>1075</v>
      </c>
      <c r="R83" s="156">
        <v>20</v>
      </c>
      <c r="S83" s="154" t="s">
        <v>1131</v>
      </c>
      <c r="T83" s="154" t="s">
        <v>1132</v>
      </c>
    </row>
    <row r="84" spans="1:20" ht="110.25">
      <c r="A84" s="115">
        <v>77</v>
      </c>
      <c r="B84" s="156"/>
      <c r="C84" s="112" t="s">
        <v>1133</v>
      </c>
      <c r="D84" s="112" t="s">
        <v>368</v>
      </c>
      <c r="E84" s="112" t="s">
        <v>1134</v>
      </c>
      <c r="F84" s="156" t="s">
        <v>30</v>
      </c>
      <c r="G84" s="156" t="s">
        <v>1073</v>
      </c>
      <c r="H84" s="152" t="s">
        <v>35</v>
      </c>
      <c r="I84" s="117" t="s">
        <v>5</v>
      </c>
      <c r="J84" s="112" t="s">
        <v>1135</v>
      </c>
      <c r="K84" s="156">
        <v>50000</v>
      </c>
      <c r="L84" s="151">
        <v>35000</v>
      </c>
      <c r="M84" s="158" t="s">
        <v>1074</v>
      </c>
      <c r="N84" s="151">
        <v>35000</v>
      </c>
      <c r="O84" s="156">
        <v>20</v>
      </c>
      <c r="P84" s="151">
        <v>35000</v>
      </c>
      <c r="Q84" s="156" t="s">
        <v>1075</v>
      </c>
      <c r="R84" s="156">
        <v>20</v>
      </c>
      <c r="S84" s="154" t="s">
        <v>1136</v>
      </c>
      <c r="T84" s="154" t="s">
        <v>1137</v>
      </c>
    </row>
    <row r="85" spans="1:20" ht="94.5">
      <c r="A85" s="115">
        <v>78</v>
      </c>
      <c r="B85" s="156"/>
      <c r="C85" s="112" t="s">
        <v>717</v>
      </c>
      <c r="D85" s="112" t="s">
        <v>1138</v>
      </c>
      <c r="E85" s="112" t="s">
        <v>1139</v>
      </c>
      <c r="F85" s="156" t="s">
        <v>30</v>
      </c>
      <c r="G85" s="156" t="s">
        <v>1073</v>
      </c>
      <c r="H85" s="152" t="s">
        <v>50</v>
      </c>
      <c r="I85" s="117" t="s">
        <v>5</v>
      </c>
      <c r="J85" s="112" t="s">
        <v>103</v>
      </c>
      <c r="K85" s="156">
        <v>100000</v>
      </c>
      <c r="L85" s="151">
        <v>70000</v>
      </c>
      <c r="M85" s="158" t="s">
        <v>1074</v>
      </c>
      <c r="N85" s="151">
        <v>70000</v>
      </c>
      <c r="O85" s="156">
        <v>20</v>
      </c>
      <c r="P85" s="151">
        <v>70000</v>
      </c>
      <c r="Q85" s="156" t="s">
        <v>1075</v>
      </c>
      <c r="R85" s="156">
        <v>20</v>
      </c>
      <c r="S85" s="154" t="s">
        <v>1140</v>
      </c>
      <c r="T85" s="154" t="s">
        <v>1141</v>
      </c>
    </row>
    <row r="86" spans="1:20" ht="76.5">
      <c r="A86" s="115">
        <v>79</v>
      </c>
      <c r="B86" s="156"/>
      <c r="C86" s="112" t="s">
        <v>1142</v>
      </c>
      <c r="D86" s="112" t="s">
        <v>628</v>
      </c>
      <c r="E86" s="157" t="s">
        <v>1143</v>
      </c>
      <c r="F86" s="156" t="s">
        <v>30</v>
      </c>
      <c r="G86" s="156" t="s">
        <v>1073</v>
      </c>
      <c r="H86" s="152" t="s">
        <v>35</v>
      </c>
      <c r="I86" s="117" t="s">
        <v>5</v>
      </c>
      <c r="J86" s="112" t="s">
        <v>1144</v>
      </c>
      <c r="K86" s="156">
        <v>100000</v>
      </c>
      <c r="L86" s="151">
        <v>70000</v>
      </c>
      <c r="M86" s="158" t="s">
        <v>1074</v>
      </c>
      <c r="N86" s="151">
        <v>70000</v>
      </c>
      <c r="O86" s="156">
        <v>20</v>
      </c>
      <c r="P86" s="151">
        <v>70000</v>
      </c>
      <c r="Q86" s="156" t="s">
        <v>1075</v>
      </c>
      <c r="R86" s="156">
        <v>20</v>
      </c>
      <c r="S86" s="154" t="s">
        <v>1145</v>
      </c>
      <c r="T86" s="154" t="s">
        <v>1146</v>
      </c>
    </row>
    <row r="87" spans="1:20" ht="76.5">
      <c r="A87" s="115">
        <v>80</v>
      </c>
      <c r="B87" s="156"/>
      <c r="C87" s="112" t="s">
        <v>1147</v>
      </c>
      <c r="D87" s="112" t="s">
        <v>714</v>
      </c>
      <c r="E87" s="157" t="s">
        <v>1148</v>
      </c>
      <c r="F87" s="156" t="s">
        <v>30</v>
      </c>
      <c r="G87" s="156" t="s">
        <v>1073</v>
      </c>
      <c r="H87" s="152" t="s">
        <v>35</v>
      </c>
      <c r="I87" s="117" t="s">
        <v>5</v>
      </c>
      <c r="J87" s="112" t="s">
        <v>1149</v>
      </c>
      <c r="K87" s="156">
        <v>50000</v>
      </c>
      <c r="L87" s="151">
        <v>35000</v>
      </c>
      <c r="M87" s="158" t="s">
        <v>1074</v>
      </c>
      <c r="N87" s="151">
        <v>35000</v>
      </c>
      <c r="O87" s="156">
        <v>20</v>
      </c>
      <c r="P87" s="151">
        <v>35000</v>
      </c>
      <c r="Q87" s="156" t="s">
        <v>1075</v>
      </c>
      <c r="R87" s="156">
        <v>20</v>
      </c>
      <c r="S87" s="154" t="s">
        <v>1150</v>
      </c>
      <c r="T87" s="154" t="s">
        <v>1151</v>
      </c>
    </row>
    <row r="88" spans="1:20" ht="89.25">
      <c r="A88" s="115">
        <v>81</v>
      </c>
      <c r="B88" s="156"/>
      <c r="C88" s="112" t="s">
        <v>1152</v>
      </c>
      <c r="D88" s="112" t="s">
        <v>1153</v>
      </c>
      <c r="E88" s="157" t="s">
        <v>1154</v>
      </c>
      <c r="F88" s="156" t="s">
        <v>30</v>
      </c>
      <c r="G88" s="156" t="s">
        <v>1073</v>
      </c>
      <c r="H88" s="152" t="s">
        <v>35</v>
      </c>
      <c r="I88" s="117" t="s">
        <v>5</v>
      </c>
      <c r="J88" s="112" t="s">
        <v>390</v>
      </c>
      <c r="K88" s="156">
        <v>50000</v>
      </c>
      <c r="L88" s="151">
        <v>35000</v>
      </c>
      <c r="M88" s="158" t="s">
        <v>1074</v>
      </c>
      <c r="N88" s="151">
        <v>35000</v>
      </c>
      <c r="O88" s="156">
        <v>20</v>
      </c>
      <c r="P88" s="151">
        <v>35000</v>
      </c>
      <c r="Q88" s="156" t="s">
        <v>1075</v>
      </c>
      <c r="R88" s="156">
        <v>20</v>
      </c>
      <c r="S88" s="154" t="s">
        <v>1155</v>
      </c>
      <c r="T88" s="154" t="s">
        <v>1156</v>
      </c>
    </row>
    <row r="89" spans="1:20" ht="76.5">
      <c r="A89" s="115">
        <v>82</v>
      </c>
      <c r="B89" s="156"/>
      <c r="C89" s="112" t="s">
        <v>1157</v>
      </c>
      <c r="D89" s="112" t="s">
        <v>1158</v>
      </c>
      <c r="E89" s="157" t="s">
        <v>1159</v>
      </c>
      <c r="F89" s="156" t="s">
        <v>30</v>
      </c>
      <c r="G89" s="156" t="s">
        <v>1073</v>
      </c>
      <c r="H89" s="152" t="s">
        <v>35</v>
      </c>
      <c r="I89" s="117" t="s">
        <v>5</v>
      </c>
      <c r="J89" s="112" t="s">
        <v>1160</v>
      </c>
      <c r="K89" s="156">
        <v>50000</v>
      </c>
      <c r="L89" s="151">
        <v>35000</v>
      </c>
      <c r="M89" s="158" t="s">
        <v>1074</v>
      </c>
      <c r="N89" s="151">
        <v>35000</v>
      </c>
      <c r="O89" s="156">
        <v>20</v>
      </c>
      <c r="P89" s="151">
        <v>35000</v>
      </c>
      <c r="Q89" s="156" t="s">
        <v>1075</v>
      </c>
      <c r="R89" s="156">
        <v>20</v>
      </c>
      <c r="S89" s="154" t="s">
        <v>1161</v>
      </c>
      <c r="T89" s="154" t="s">
        <v>1162</v>
      </c>
    </row>
    <row r="90" spans="1:20" ht="51">
      <c r="A90" s="115">
        <v>83</v>
      </c>
      <c r="B90" s="156"/>
      <c r="C90" s="112" t="s">
        <v>723</v>
      </c>
      <c r="D90" s="112" t="s">
        <v>1163</v>
      </c>
      <c r="E90" s="157" t="s">
        <v>1164</v>
      </c>
      <c r="F90" s="156" t="s">
        <v>30</v>
      </c>
      <c r="G90" s="156" t="s">
        <v>1073</v>
      </c>
      <c r="H90" s="152" t="s">
        <v>35</v>
      </c>
      <c r="I90" s="117" t="s">
        <v>5</v>
      </c>
      <c r="J90" s="112" t="s">
        <v>103</v>
      </c>
      <c r="K90" s="156">
        <v>100000</v>
      </c>
      <c r="L90" s="151">
        <v>70000</v>
      </c>
      <c r="M90" s="158" t="s">
        <v>1074</v>
      </c>
      <c r="N90" s="151">
        <v>70000</v>
      </c>
      <c r="O90" s="156">
        <v>20</v>
      </c>
      <c r="P90" s="151">
        <v>70000</v>
      </c>
      <c r="Q90" s="156" t="s">
        <v>1075</v>
      </c>
      <c r="R90" s="156">
        <v>20</v>
      </c>
      <c r="S90" s="154" t="s">
        <v>1165</v>
      </c>
      <c r="T90" s="154" t="s">
        <v>1166</v>
      </c>
    </row>
    <row r="91" spans="1:20" ht="102">
      <c r="A91" s="115">
        <v>84</v>
      </c>
      <c r="B91" s="156"/>
      <c r="C91" s="112" t="s">
        <v>1167</v>
      </c>
      <c r="D91" s="112" t="s">
        <v>1168</v>
      </c>
      <c r="E91" s="157" t="s">
        <v>1169</v>
      </c>
      <c r="F91" s="156" t="s">
        <v>30</v>
      </c>
      <c r="G91" s="156" t="s">
        <v>1170</v>
      </c>
      <c r="H91" s="152" t="s">
        <v>50</v>
      </c>
      <c r="I91" s="117" t="s">
        <v>6</v>
      </c>
      <c r="J91" s="112" t="s">
        <v>1171</v>
      </c>
      <c r="K91" s="156">
        <v>50000</v>
      </c>
      <c r="L91" s="151">
        <v>35000</v>
      </c>
      <c r="M91" s="158" t="s">
        <v>1074</v>
      </c>
      <c r="N91" s="151">
        <v>35000</v>
      </c>
      <c r="O91" s="156">
        <v>20</v>
      </c>
      <c r="P91" s="151">
        <v>35000</v>
      </c>
      <c r="Q91" s="156" t="s">
        <v>1075</v>
      </c>
      <c r="R91" s="156">
        <v>20</v>
      </c>
      <c r="S91" s="154" t="s">
        <v>1172</v>
      </c>
      <c r="T91" s="154" t="s">
        <v>1173</v>
      </c>
    </row>
    <row r="92" spans="1:20" ht="38.25">
      <c r="A92" s="115">
        <v>85</v>
      </c>
      <c r="B92" s="156"/>
      <c r="C92" s="112" t="s">
        <v>1174</v>
      </c>
      <c r="D92" s="112" t="s">
        <v>1175</v>
      </c>
      <c r="E92" s="157" t="s">
        <v>1176</v>
      </c>
      <c r="F92" s="156" t="s">
        <v>30</v>
      </c>
      <c r="G92" s="156" t="s">
        <v>1073</v>
      </c>
      <c r="H92" s="152" t="s">
        <v>35</v>
      </c>
      <c r="I92" s="117" t="s">
        <v>6</v>
      </c>
      <c r="J92" s="112" t="s">
        <v>103</v>
      </c>
      <c r="K92" s="156">
        <v>100000</v>
      </c>
      <c r="L92" s="151">
        <v>70000</v>
      </c>
      <c r="M92" s="158" t="s">
        <v>1074</v>
      </c>
      <c r="N92" s="151">
        <v>70000</v>
      </c>
      <c r="O92" s="156">
        <v>20</v>
      </c>
      <c r="P92" s="151">
        <v>70000</v>
      </c>
      <c r="Q92" s="156" t="s">
        <v>1075</v>
      </c>
      <c r="R92" s="156">
        <v>20</v>
      </c>
      <c r="S92" s="154" t="s">
        <v>1177</v>
      </c>
      <c r="T92" s="154" t="s">
        <v>1178</v>
      </c>
    </row>
    <row r="93" spans="1:20" ht="89.25">
      <c r="A93" s="115">
        <v>86</v>
      </c>
      <c r="B93" s="156"/>
      <c r="C93" s="112" t="s">
        <v>1179</v>
      </c>
      <c r="D93" s="112" t="s">
        <v>1180</v>
      </c>
      <c r="E93" s="157" t="s">
        <v>1181</v>
      </c>
      <c r="F93" s="156" t="s">
        <v>30</v>
      </c>
      <c r="G93" s="156" t="s">
        <v>1073</v>
      </c>
      <c r="H93" s="152" t="s">
        <v>35</v>
      </c>
      <c r="I93" s="117" t="s">
        <v>5</v>
      </c>
      <c r="J93" s="112" t="s">
        <v>523</v>
      </c>
      <c r="K93" s="156">
        <v>100000</v>
      </c>
      <c r="L93" s="151">
        <v>70000</v>
      </c>
      <c r="M93" s="158" t="s">
        <v>1074</v>
      </c>
      <c r="N93" s="151">
        <v>70000</v>
      </c>
      <c r="O93" s="156">
        <v>20</v>
      </c>
      <c r="P93" s="151">
        <v>70000</v>
      </c>
      <c r="Q93" s="156" t="s">
        <v>1075</v>
      </c>
      <c r="R93" s="156">
        <v>20</v>
      </c>
      <c r="S93" s="154">
        <v>61205722974</v>
      </c>
      <c r="T93" s="154" t="s">
        <v>1182</v>
      </c>
    </row>
    <row r="94" spans="1:20" ht="114.75">
      <c r="A94" s="115">
        <v>87</v>
      </c>
      <c r="B94" s="156"/>
      <c r="C94" s="112" t="s">
        <v>1183</v>
      </c>
      <c r="D94" s="112" t="s">
        <v>526</v>
      </c>
      <c r="E94" s="157" t="s">
        <v>1184</v>
      </c>
      <c r="F94" s="156" t="s">
        <v>30</v>
      </c>
      <c r="G94" s="156" t="s">
        <v>1073</v>
      </c>
      <c r="H94" s="152" t="s">
        <v>50</v>
      </c>
      <c r="I94" s="117" t="s">
        <v>5</v>
      </c>
      <c r="J94" s="112" t="s">
        <v>103</v>
      </c>
      <c r="K94" s="156">
        <v>100000</v>
      </c>
      <c r="L94" s="151">
        <v>70000</v>
      </c>
      <c r="M94" s="158" t="s">
        <v>1074</v>
      </c>
      <c r="N94" s="151">
        <v>70000</v>
      </c>
      <c r="O94" s="156">
        <v>20</v>
      </c>
      <c r="P94" s="151">
        <v>70000</v>
      </c>
      <c r="Q94" s="156" t="s">
        <v>1075</v>
      </c>
      <c r="R94" s="156">
        <v>20</v>
      </c>
      <c r="S94" s="154" t="s">
        <v>1185</v>
      </c>
      <c r="T94" s="154" t="s">
        <v>1186</v>
      </c>
    </row>
    <row r="95" spans="1:20" ht="76.5">
      <c r="A95" s="115">
        <v>88</v>
      </c>
      <c r="B95" s="156"/>
      <c r="C95" s="112" t="s">
        <v>1187</v>
      </c>
      <c r="D95" s="112" t="s">
        <v>1188</v>
      </c>
      <c r="E95" s="157" t="s">
        <v>1189</v>
      </c>
      <c r="F95" s="156" t="s">
        <v>30</v>
      </c>
      <c r="G95" s="156" t="s">
        <v>1073</v>
      </c>
      <c r="H95" s="152" t="s">
        <v>35</v>
      </c>
      <c r="I95" s="117" t="s">
        <v>5</v>
      </c>
      <c r="J95" s="112" t="s">
        <v>390</v>
      </c>
      <c r="K95" s="156">
        <v>100000</v>
      </c>
      <c r="L95" s="151">
        <v>70000</v>
      </c>
      <c r="M95" s="158" t="s">
        <v>1074</v>
      </c>
      <c r="N95" s="151">
        <v>70000</v>
      </c>
      <c r="O95" s="156">
        <v>20</v>
      </c>
      <c r="P95" s="151">
        <v>70000</v>
      </c>
      <c r="Q95" s="156" t="s">
        <v>1075</v>
      </c>
      <c r="R95" s="156">
        <v>20</v>
      </c>
      <c r="S95" s="154" t="s">
        <v>1190</v>
      </c>
      <c r="T95" s="154" t="s">
        <v>1191</v>
      </c>
    </row>
    <row r="96" spans="1:20" ht="51">
      <c r="A96" s="115">
        <v>89</v>
      </c>
      <c r="B96" s="156"/>
      <c r="C96" s="112" t="s">
        <v>1192</v>
      </c>
      <c r="D96" s="112" t="s">
        <v>1193</v>
      </c>
      <c r="E96" s="157" t="s">
        <v>1194</v>
      </c>
      <c r="F96" s="156" t="s">
        <v>30</v>
      </c>
      <c r="G96" s="156" t="s">
        <v>1073</v>
      </c>
      <c r="H96" s="152" t="s">
        <v>35</v>
      </c>
      <c r="I96" s="117" t="s">
        <v>5</v>
      </c>
      <c r="J96" s="112" t="s">
        <v>103</v>
      </c>
      <c r="K96" s="156">
        <v>100000</v>
      </c>
      <c r="L96" s="151">
        <v>70000</v>
      </c>
      <c r="M96" s="158" t="s">
        <v>1074</v>
      </c>
      <c r="N96" s="151">
        <v>70000</v>
      </c>
      <c r="O96" s="156">
        <v>20</v>
      </c>
      <c r="P96" s="151">
        <v>70000</v>
      </c>
      <c r="Q96" s="156" t="s">
        <v>1075</v>
      </c>
      <c r="R96" s="156">
        <v>20</v>
      </c>
      <c r="S96" s="154" t="s">
        <v>1195</v>
      </c>
      <c r="T96" s="154" t="s">
        <v>1196</v>
      </c>
    </row>
    <row r="97" spans="1:20" ht="51">
      <c r="A97" s="115">
        <v>90</v>
      </c>
      <c r="B97" s="156"/>
      <c r="C97" s="112" t="s">
        <v>656</v>
      </c>
      <c r="D97" s="112" t="s">
        <v>1197</v>
      </c>
      <c r="E97" s="157" t="s">
        <v>1194</v>
      </c>
      <c r="F97" s="156" t="s">
        <v>30</v>
      </c>
      <c r="G97" s="156" t="s">
        <v>1073</v>
      </c>
      <c r="H97" s="152" t="s">
        <v>35</v>
      </c>
      <c r="I97" s="117" t="s">
        <v>5</v>
      </c>
      <c r="J97" s="112" t="s">
        <v>103</v>
      </c>
      <c r="K97" s="156">
        <v>100000</v>
      </c>
      <c r="L97" s="151">
        <v>70000</v>
      </c>
      <c r="M97" s="158" t="s">
        <v>1074</v>
      </c>
      <c r="N97" s="151">
        <v>70000</v>
      </c>
      <c r="O97" s="156">
        <v>20</v>
      </c>
      <c r="P97" s="151">
        <v>70000</v>
      </c>
      <c r="Q97" s="156" t="s">
        <v>1075</v>
      </c>
      <c r="R97" s="156">
        <v>20</v>
      </c>
      <c r="S97" s="154" t="s">
        <v>1198</v>
      </c>
      <c r="T97" s="154" t="s">
        <v>1199</v>
      </c>
    </row>
    <row r="98" spans="1:20" ht="63.75">
      <c r="A98" s="115">
        <v>91</v>
      </c>
      <c r="B98" s="156"/>
      <c r="C98" s="112" t="s">
        <v>1200</v>
      </c>
      <c r="D98" s="112" t="s">
        <v>1201</v>
      </c>
      <c r="E98" s="157" t="s">
        <v>1202</v>
      </c>
      <c r="F98" s="156" t="s">
        <v>30</v>
      </c>
      <c r="G98" s="156" t="s">
        <v>1073</v>
      </c>
      <c r="H98" s="152" t="s">
        <v>35</v>
      </c>
      <c r="I98" s="117" t="s">
        <v>5</v>
      </c>
      <c r="J98" s="112" t="s">
        <v>1149</v>
      </c>
      <c r="K98" s="156">
        <v>100000</v>
      </c>
      <c r="L98" s="151">
        <v>70000</v>
      </c>
      <c r="M98" s="158" t="s">
        <v>1074</v>
      </c>
      <c r="N98" s="151">
        <v>70000</v>
      </c>
      <c r="O98" s="156">
        <v>20</v>
      </c>
      <c r="P98" s="151">
        <v>70000</v>
      </c>
      <c r="Q98" s="156" t="s">
        <v>1075</v>
      </c>
      <c r="R98" s="156">
        <v>20</v>
      </c>
      <c r="S98" s="154" t="s">
        <v>1203</v>
      </c>
      <c r="T98" s="154" t="s">
        <v>1204</v>
      </c>
    </row>
    <row r="99" spans="1:20" ht="76.5">
      <c r="A99" s="115">
        <v>92</v>
      </c>
      <c r="B99" s="156"/>
      <c r="C99" s="112" t="s">
        <v>1205</v>
      </c>
      <c r="D99" s="112" t="s">
        <v>1206</v>
      </c>
      <c r="E99" s="157" t="s">
        <v>1207</v>
      </c>
      <c r="F99" s="156" t="s">
        <v>30</v>
      </c>
      <c r="G99" s="156" t="s">
        <v>1073</v>
      </c>
      <c r="H99" s="152" t="s">
        <v>35</v>
      </c>
      <c r="I99" s="117" t="s">
        <v>5</v>
      </c>
      <c r="J99" s="112" t="s">
        <v>103</v>
      </c>
      <c r="K99" s="156">
        <v>50000</v>
      </c>
      <c r="L99" s="151">
        <v>35000</v>
      </c>
      <c r="M99" s="158" t="s">
        <v>1074</v>
      </c>
      <c r="N99" s="151">
        <v>35000</v>
      </c>
      <c r="O99" s="156">
        <v>20</v>
      </c>
      <c r="P99" s="151">
        <v>35000</v>
      </c>
      <c r="Q99" s="156" t="s">
        <v>1075</v>
      </c>
      <c r="R99" s="156">
        <v>20</v>
      </c>
      <c r="S99" s="154" t="s">
        <v>1208</v>
      </c>
      <c r="T99" s="154" t="s">
        <v>1209</v>
      </c>
    </row>
    <row r="100" spans="1:20" ht="76.5">
      <c r="A100" s="115">
        <v>93</v>
      </c>
      <c r="B100" s="156"/>
      <c r="C100" s="112" t="s">
        <v>292</v>
      </c>
      <c r="D100" s="112" t="s">
        <v>687</v>
      </c>
      <c r="E100" s="157" t="s">
        <v>1210</v>
      </c>
      <c r="F100" s="156" t="s">
        <v>30</v>
      </c>
      <c r="G100" s="156" t="s">
        <v>1073</v>
      </c>
      <c r="H100" s="152" t="s">
        <v>35</v>
      </c>
      <c r="I100" s="117" t="s">
        <v>5</v>
      </c>
      <c r="J100" s="112" t="s">
        <v>1149</v>
      </c>
      <c r="K100" s="156">
        <v>50000</v>
      </c>
      <c r="L100" s="151">
        <v>35000</v>
      </c>
      <c r="M100" s="158" t="s">
        <v>1074</v>
      </c>
      <c r="N100" s="151">
        <v>35000</v>
      </c>
      <c r="O100" s="156">
        <v>20</v>
      </c>
      <c r="P100" s="151">
        <v>35000</v>
      </c>
      <c r="Q100" s="156" t="s">
        <v>1075</v>
      </c>
      <c r="R100" s="156">
        <v>20</v>
      </c>
      <c r="S100" s="154" t="s">
        <v>1211</v>
      </c>
      <c r="T100" s="154" t="s">
        <v>1212</v>
      </c>
    </row>
    <row r="101" spans="1:20" ht="114.75">
      <c r="A101" s="115">
        <v>94</v>
      </c>
      <c r="B101" s="156"/>
      <c r="C101" s="112" t="s">
        <v>1213</v>
      </c>
      <c r="D101" s="112" t="s">
        <v>1214</v>
      </c>
      <c r="E101" s="157" t="s">
        <v>1215</v>
      </c>
      <c r="F101" s="156" t="s">
        <v>30</v>
      </c>
      <c r="G101" s="156" t="s">
        <v>1073</v>
      </c>
      <c r="H101" s="152" t="s">
        <v>35</v>
      </c>
      <c r="I101" s="117" t="s">
        <v>5</v>
      </c>
      <c r="J101" s="112" t="s">
        <v>1216</v>
      </c>
      <c r="K101" s="156">
        <v>50000</v>
      </c>
      <c r="L101" s="151">
        <v>35000</v>
      </c>
      <c r="M101" s="158" t="s">
        <v>1074</v>
      </c>
      <c r="N101" s="151">
        <v>35000</v>
      </c>
      <c r="O101" s="156">
        <v>20</v>
      </c>
      <c r="P101" s="151">
        <v>35000</v>
      </c>
      <c r="Q101" s="156" t="s">
        <v>1075</v>
      </c>
      <c r="R101" s="156">
        <v>20</v>
      </c>
      <c r="S101" s="154" t="s">
        <v>1217</v>
      </c>
      <c r="T101" s="154" t="s">
        <v>1218</v>
      </c>
    </row>
    <row r="102" spans="1:20" ht="76.5">
      <c r="A102" s="115">
        <v>95</v>
      </c>
      <c r="B102" s="156"/>
      <c r="C102" s="112" t="s">
        <v>1219</v>
      </c>
      <c r="D102" s="112" t="s">
        <v>1220</v>
      </c>
      <c r="E102" s="157" t="s">
        <v>1221</v>
      </c>
      <c r="F102" s="156" t="s">
        <v>30</v>
      </c>
      <c r="G102" s="156" t="s">
        <v>1073</v>
      </c>
      <c r="H102" s="152" t="s">
        <v>35</v>
      </c>
      <c r="I102" s="117" t="s">
        <v>5</v>
      </c>
      <c r="J102" s="112" t="s">
        <v>390</v>
      </c>
      <c r="K102" s="156">
        <v>100000</v>
      </c>
      <c r="L102" s="151">
        <v>70000</v>
      </c>
      <c r="M102" s="158" t="s">
        <v>1074</v>
      </c>
      <c r="N102" s="151">
        <v>70000</v>
      </c>
      <c r="O102" s="156">
        <v>20</v>
      </c>
      <c r="P102" s="151">
        <v>70000</v>
      </c>
      <c r="Q102" s="156" t="s">
        <v>1075</v>
      </c>
      <c r="R102" s="156">
        <v>20</v>
      </c>
      <c r="S102" s="154" t="s">
        <v>1222</v>
      </c>
      <c r="T102" s="154" t="s">
        <v>1223</v>
      </c>
    </row>
    <row r="103" spans="1:20" ht="102">
      <c r="A103" s="115">
        <v>96</v>
      </c>
      <c r="B103" s="156"/>
      <c r="C103" s="112" t="s">
        <v>1224</v>
      </c>
      <c r="D103" s="112" t="s">
        <v>247</v>
      </c>
      <c r="E103" s="157" t="s">
        <v>1225</v>
      </c>
      <c r="F103" s="156" t="s">
        <v>30</v>
      </c>
      <c r="G103" s="156" t="s">
        <v>1073</v>
      </c>
      <c r="H103" s="152" t="s">
        <v>35</v>
      </c>
      <c r="I103" s="117" t="s">
        <v>5</v>
      </c>
      <c r="J103" s="112" t="s">
        <v>390</v>
      </c>
      <c r="K103" s="156">
        <v>100000</v>
      </c>
      <c r="L103" s="151">
        <v>70000</v>
      </c>
      <c r="M103" s="158" t="s">
        <v>1074</v>
      </c>
      <c r="N103" s="151">
        <v>70000</v>
      </c>
      <c r="O103" s="156">
        <v>20</v>
      </c>
      <c r="P103" s="151">
        <v>70000</v>
      </c>
      <c r="Q103" s="156" t="s">
        <v>1075</v>
      </c>
      <c r="R103" s="156">
        <v>20</v>
      </c>
      <c r="S103" s="154" t="s">
        <v>1226</v>
      </c>
      <c r="T103" s="154" t="s">
        <v>1227</v>
      </c>
    </row>
    <row r="104" spans="1:20" ht="63.75">
      <c r="A104" s="115">
        <v>97</v>
      </c>
      <c r="B104" s="156"/>
      <c r="C104" s="112" t="s">
        <v>674</v>
      </c>
      <c r="D104" s="112" t="s">
        <v>1228</v>
      </c>
      <c r="E104" s="157" t="s">
        <v>1229</v>
      </c>
      <c r="F104" s="156" t="s">
        <v>30</v>
      </c>
      <c r="G104" s="156" t="s">
        <v>1073</v>
      </c>
      <c r="H104" s="152" t="s">
        <v>35</v>
      </c>
      <c r="I104" s="117" t="s">
        <v>6</v>
      </c>
      <c r="J104" s="112" t="s">
        <v>1230</v>
      </c>
      <c r="K104" s="156">
        <v>100000</v>
      </c>
      <c r="L104" s="151">
        <v>70000</v>
      </c>
      <c r="M104" s="158" t="s">
        <v>1074</v>
      </c>
      <c r="N104" s="151">
        <v>70000</v>
      </c>
      <c r="O104" s="156">
        <v>20</v>
      </c>
      <c r="P104" s="151">
        <v>70000</v>
      </c>
      <c r="Q104" s="156" t="s">
        <v>1075</v>
      </c>
      <c r="R104" s="156">
        <v>20</v>
      </c>
      <c r="S104" s="154" t="s">
        <v>1231</v>
      </c>
      <c r="T104" s="154" t="s">
        <v>1232</v>
      </c>
    </row>
    <row r="105" spans="1:20" ht="63.75">
      <c r="A105" s="115">
        <v>98</v>
      </c>
      <c r="B105" s="156"/>
      <c r="C105" s="112" t="s">
        <v>1233</v>
      </c>
      <c r="D105" s="112" t="s">
        <v>1234</v>
      </c>
      <c r="E105" s="157" t="s">
        <v>1235</v>
      </c>
      <c r="F105" s="156" t="s">
        <v>30</v>
      </c>
      <c r="G105" s="156" t="s">
        <v>1073</v>
      </c>
      <c r="H105" s="152" t="s">
        <v>35</v>
      </c>
      <c r="I105" s="117" t="s">
        <v>6</v>
      </c>
      <c r="J105" s="112" t="s">
        <v>103</v>
      </c>
      <c r="K105" s="156">
        <v>100000</v>
      </c>
      <c r="L105" s="151">
        <v>70000</v>
      </c>
      <c r="M105" s="158" t="s">
        <v>1074</v>
      </c>
      <c r="N105" s="151">
        <v>70000</v>
      </c>
      <c r="O105" s="156">
        <v>20</v>
      </c>
      <c r="P105" s="151">
        <v>70000</v>
      </c>
      <c r="Q105" s="156" t="s">
        <v>1075</v>
      </c>
      <c r="R105" s="156">
        <v>20</v>
      </c>
      <c r="S105" s="154" t="s">
        <v>1236</v>
      </c>
      <c r="T105" s="154" t="s">
        <v>1237</v>
      </c>
    </row>
    <row r="106" spans="1:20" ht="76.5">
      <c r="A106" s="115">
        <v>99</v>
      </c>
      <c r="B106" s="156"/>
      <c r="C106" s="112" t="s">
        <v>1238</v>
      </c>
      <c r="D106" s="112" t="s">
        <v>1239</v>
      </c>
      <c r="E106" s="157" t="s">
        <v>1240</v>
      </c>
      <c r="F106" s="156" t="s">
        <v>30</v>
      </c>
      <c r="G106" s="156" t="s">
        <v>1073</v>
      </c>
      <c r="H106" s="152" t="s">
        <v>35</v>
      </c>
      <c r="I106" s="117" t="s">
        <v>5</v>
      </c>
      <c r="J106" s="112" t="s">
        <v>103</v>
      </c>
      <c r="K106" s="156">
        <v>100000</v>
      </c>
      <c r="L106" s="151">
        <v>70000</v>
      </c>
      <c r="M106" s="158" t="s">
        <v>1074</v>
      </c>
      <c r="N106" s="151">
        <v>70000</v>
      </c>
      <c r="O106" s="156">
        <v>20</v>
      </c>
      <c r="P106" s="151">
        <v>70000</v>
      </c>
      <c r="Q106" s="156" t="s">
        <v>1075</v>
      </c>
      <c r="R106" s="156">
        <v>20</v>
      </c>
      <c r="S106" s="154" t="s">
        <v>1241</v>
      </c>
      <c r="T106" s="154" t="s">
        <v>1242</v>
      </c>
    </row>
    <row r="107" spans="1:20" ht="76.5">
      <c r="A107" s="115">
        <v>100</v>
      </c>
      <c r="B107" s="156"/>
      <c r="C107" s="112" t="s">
        <v>1213</v>
      </c>
      <c r="D107" s="112" t="s">
        <v>537</v>
      </c>
      <c r="E107" s="157" t="s">
        <v>1243</v>
      </c>
      <c r="F107" s="156" t="s">
        <v>30</v>
      </c>
      <c r="G107" s="156" t="s">
        <v>1073</v>
      </c>
      <c r="H107" s="152" t="s">
        <v>35</v>
      </c>
      <c r="I107" s="117" t="s">
        <v>5</v>
      </c>
      <c r="J107" s="112" t="s">
        <v>103</v>
      </c>
      <c r="K107" s="156">
        <v>100000</v>
      </c>
      <c r="L107" s="151">
        <v>70000</v>
      </c>
      <c r="M107" s="158" t="s">
        <v>1074</v>
      </c>
      <c r="N107" s="151">
        <v>70000</v>
      </c>
      <c r="O107" s="156">
        <v>20</v>
      </c>
      <c r="P107" s="151">
        <v>70000</v>
      </c>
      <c r="Q107" s="156" t="s">
        <v>1075</v>
      </c>
      <c r="R107" s="156">
        <v>20</v>
      </c>
      <c r="S107" s="154" t="s">
        <v>1244</v>
      </c>
      <c r="T107" s="154" t="s">
        <v>1245</v>
      </c>
    </row>
    <row r="108" spans="1:20" ht="63.75">
      <c r="A108" s="115">
        <v>101</v>
      </c>
      <c r="B108" s="156"/>
      <c r="C108" s="112" t="s">
        <v>507</v>
      </c>
      <c r="D108" s="112" t="s">
        <v>262</v>
      </c>
      <c r="E108" s="157" t="s">
        <v>1246</v>
      </c>
      <c r="F108" s="156" t="s">
        <v>30</v>
      </c>
      <c r="G108" s="156" t="s">
        <v>1073</v>
      </c>
      <c r="H108" s="152" t="s">
        <v>35</v>
      </c>
      <c r="I108" s="117" t="s">
        <v>5</v>
      </c>
      <c r="J108" s="112" t="s">
        <v>103</v>
      </c>
      <c r="K108" s="156">
        <v>50000</v>
      </c>
      <c r="L108" s="151">
        <v>35000</v>
      </c>
      <c r="M108" s="158" t="s">
        <v>1074</v>
      </c>
      <c r="N108" s="151">
        <v>35000</v>
      </c>
      <c r="O108" s="156">
        <v>20</v>
      </c>
      <c r="P108" s="151">
        <v>35000</v>
      </c>
      <c r="Q108" s="156" t="s">
        <v>1075</v>
      </c>
      <c r="R108" s="156">
        <v>20</v>
      </c>
      <c r="S108" s="154" t="s">
        <v>1247</v>
      </c>
      <c r="T108" s="154" t="s">
        <v>1248</v>
      </c>
    </row>
    <row r="109" spans="1:20" ht="51">
      <c r="A109" s="115">
        <v>102</v>
      </c>
      <c r="B109" s="156"/>
      <c r="C109" s="112" t="s">
        <v>1249</v>
      </c>
      <c r="D109" s="112" t="s">
        <v>1250</v>
      </c>
      <c r="E109" s="157" t="s">
        <v>1251</v>
      </c>
      <c r="F109" s="156" t="s">
        <v>30</v>
      </c>
      <c r="G109" s="156" t="s">
        <v>1252</v>
      </c>
      <c r="H109" s="152" t="s">
        <v>35</v>
      </c>
      <c r="I109" s="117" t="s">
        <v>6</v>
      </c>
      <c r="J109" s="112" t="s">
        <v>1216</v>
      </c>
      <c r="K109" s="156">
        <v>50000</v>
      </c>
      <c r="L109" s="151">
        <v>35000</v>
      </c>
      <c r="M109" s="158" t="s">
        <v>1074</v>
      </c>
      <c r="N109" s="151">
        <v>35000</v>
      </c>
      <c r="O109" s="156">
        <v>20</v>
      </c>
      <c r="P109" s="151">
        <v>35000</v>
      </c>
      <c r="Q109" s="156" t="s">
        <v>1075</v>
      </c>
      <c r="R109" s="156">
        <v>20</v>
      </c>
      <c r="S109" s="154" t="s">
        <v>1253</v>
      </c>
      <c r="T109" s="154" t="s">
        <v>1254</v>
      </c>
    </row>
    <row r="110" spans="1:20" ht="114.75">
      <c r="A110" s="115">
        <v>103</v>
      </c>
      <c r="B110" s="156"/>
      <c r="C110" s="112" t="s">
        <v>557</v>
      </c>
      <c r="D110" s="112" t="s">
        <v>1255</v>
      </c>
      <c r="E110" s="157" t="s">
        <v>1256</v>
      </c>
      <c r="F110" s="156" t="s">
        <v>30</v>
      </c>
      <c r="G110" s="156" t="s">
        <v>1073</v>
      </c>
      <c r="H110" s="152" t="s">
        <v>35</v>
      </c>
      <c r="I110" s="117" t="s">
        <v>5</v>
      </c>
      <c r="J110" s="112" t="s">
        <v>103</v>
      </c>
      <c r="K110" s="156">
        <v>100000</v>
      </c>
      <c r="L110" s="151">
        <v>70000</v>
      </c>
      <c r="M110" s="158" t="s">
        <v>1074</v>
      </c>
      <c r="N110" s="151">
        <v>70000</v>
      </c>
      <c r="O110" s="156">
        <v>20</v>
      </c>
      <c r="P110" s="151">
        <v>70000</v>
      </c>
      <c r="Q110" s="156" t="s">
        <v>1075</v>
      </c>
      <c r="R110" s="156">
        <v>20</v>
      </c>
      <c r="S110" s="154">
        <v>34387036750</v>
      </c>
      <c r="T110" s="154" t="s">
        <v>1257</v>
      </c>
    </row>
    <row r="111" spans="1:20" ht="63.75">
      <c r="A111" s="115">
        <v>104</v>
      </c>
      <c r="B111" s="156"/>
      <c r="C111" s="112" t="s">
        <v>301</v>
      </c>
      <c r="D111" s="112" t="s">
        <v>1258</v>
      </c>
      <c r="E111" s="157" t="s">
        <v>1259</v>
      </c>
      <c r="F111" s="156" t="s">
        <v>30</v>
      </c>
      <c r="G111" s="156" t="s">
        <v>1073</v>
      </c>
      <c r="H111" s="152" t="s">
        <v>35</v>
      </c>
      <c r="I111" s="117" t="s">
        <v>5</v>
      </c>
      <c r="J111" s="112" t="s">
        <v>1160</v>
      </c>
      <c r="K111" s="156">
        <v>100000</v>
      </c>
      <c r="L111" s="151">
        <v>70000</v>
      </c>
      <c r="M111" s="158" t="s">
        <v>1074</v>
      </c>
      <c r="N111" s="151">
        <v>70000</v>
      </c>
      <c r="O111" s="156">
        <v>20</v>
      </c>
      <c r="P111" s="151">
        <v>70000</v>
      </c>
      <c r="Q111" s="156" t="s">
        <v>1075</v>
      </c>
      <c r="R111" s="156">
        <v>20</v>
      </c>
      <c r="S111" s="154" t="s">
        <v>1260</v>
      </c>
      <c r="T111" s="154" t="s">
        <v>1261</v>
      </c>
    </row>
    <row r="112" spans="1:20" ht="89.25">
      <c r="A112" s="115">
        <v>105</v>
      </c>
      <c r="B112" s="156"/>
      <c r="C112" s="112" t="s">
        <v>1262</v>
      </c>
      <c r="D112" s="112" t="s">
        <v>1263</v>
      </c>
      <c r="E112" s="157" t="s">
        <v>1264</v>
      </c>
      <c r="F112" s="156" t="s">
        <v>30</v>
      </c>
      <c r="G112" s="156" t="s">
        <v>1073</v>
      </c>
      <c r="H112" s="152" t="s">
        <v>35</v>
      </c>
      <c r="I112" s="117" t="s">
        <v>5</v>
      </c>
      <c r="J112" s="112" t="s">
        <v>103</v>
      </c>
      <c r="K112" s="156">
        <v>50000</v>
      </c>
      <c r="L112" s="151">
        <v>35000</v>
      </c>
      <c r="M112" s="158" t="s">
        <v>1074</v>
      </c>
      <c r="N112" s="151">
        <v>35000</v>
      </c>
      <c r="O112" s="156">
        <v>20</v>
      </c>
      <c r="P112" s="151">
        <v>35000</v>
      </c>
      <c r="Q112" s="156" t="s">
        <v>1075</v>
      </c>
      <c r="R112" s="156">
        <v>20</v>
      </c>
      <c r="S112" s="154" t="s">
        <v>1265</v>
      </c>
      <c r="T112" s="154" t="s">
        <v>1266</v>
      </c>
    </row>
    <row r="113" spans="1:20" ht="63.75">
      <c r="A113" s="115">
        <v>106</v>
      </c>
      <c r="B113" s="156"/>
      <c r="C113" s="112" t="s">
        <v>1267</v>
      </c>
      <c r="D113" s="112" t="s">
        <v>1268</v>
      </c>
      <c r="E113" s="157" t="s">
        <v>1269</v>
      </c>
      <c r="F113" s="156" t="s">
        <v>30</v>
      </c>
      <c r="G113" s="156" t="s">
        <v>1073</v>
      </c>
      <c r="H113" s="152" t="s">
        <v>35</v>
      </c>
      <c r="I113" s="117" t="s">
        <v>5</v>
      </c>
      <c r="J113" s="112" t="s">
        <v>390</v>
      </c>
      <c r="K113" s="156">
        <v>100000</v>
      </c>
      <c r="L113" s="151">
        <v>70000</v>
      </c>
      <c r="M113" s="158" t="s">
        <v>1074</v>
      </c>
      <c r="N113" s="151">
        <v>70000</v>
      </c>
      <c r="O113" s="156">
        <v>20</v>
      </c>
      <c r="P113" s="151">
        <v>70000</v>
      </c>
      <c r="Q113" s="156" t="s">
        <v>1075</v>
      </c>
      <c r="R113" s="156">
        <v>20</v>
      </c>
      <c r="S113" s="154" t="s">
        <v>1270</v>
      </c>
      <c r="T113" s="154" t="s">
        <v>1271</v>
      </c>
    </row>
    <row r="114" spans="1:20" ht="63.75">
      <c r="A114" s="115">
        <v>107</v>
      </c>
      <c r="B114" s="156"/>
      <c r="C114" s="112" t="s">
        <v>1272</v>
      </c>
      <c r="D114" s="112" t="s">
        <v>1273</v>
      </c>
      <c r="E114" s="157" t="s">
        <v>1274</v>
      </c>
      <c r="F114" s="156" t="s">
        <v>30</v>
      </c>
      <c r="G114" s="156" t="s">
        <v>1073</v>
      </c>
      <c r="H114" s="152" t="s">
        <v>35</v>
      </c>
      <c r="I114" s="117" t="s">
        <v>5</v>
      </c>
      <c r="J114" s="112" t="s">
        <v>1275</v>
      </c>
      <c r="K114" s="156">
        <v>100000</v>
      </c>
      <c r="L114" s="151">
        <v>70000</v>
      </c>
      <c r="M114" s="158" t="s">
        <v>1074</v>
      </c>
      <c r="N114" s="151">
        <v>70000</v>
      </c>
      <c r="O114" s="156">
        <v>20</v>
      </c>
      <c r="P114" s="151">
        <v>70000</v>
      </c>
      <c r="Q114" s="156" t="s">
        <v>1075</v>
      </c>
      <c r="R114" s="156">
        <v>20</v>
      </c>
      <c r="S114" s="154" t="s">
        <v>1276</v>
      </c>
      <c r="T114" s="154" t="s">
        <v>1277</v>
      </c>
    </row>
    <row r="115" spans="1:20" ht="63.75">
      <c r="A115" s="115">
        <v>108</v>
      </c>
      <c r="B115" s="156"/>
      <c r="C115" s="112" t="s">
        <v>1278</v>
      </c>
      <c r="D115" s="112" t="s">
        <v>621</v>
      </c>
      <c r="E115" s="157" t="s">
        <v>1274</v>
      </c>
      <c r="F115" s="156" t="s">
        <v>30</v>
      </c>
      <c r="G115" s="156" t="s">
        <v>1073</v>
      </c>
      <c r="H115" s="152" t="s">
        <v>35</v>
      </c>
      <c r="I115" s="117" t="s">
        <v>5</v>
      </c>
      <c r="J115" s="112" t="s">
        <v>1230</v>
      </c>
      <c r="K115" s="156">
        <v>100000</v>
      </c>
      <c r="L115" s="151">
        <v>70000</v>
      </c>
      <c r="M115" s="158" t="s">
        <v>1074</v>
      </c>
      <c r="N115" s="151">
        <v>70000</v>
      </c>
      <c r="O115" s="156">
        <v>20</v>
      </c>
      <c r="P115" s="151">
        <v>70000</v>
      </c>
      <c r="Q115" s="156" t="s">
        <v>1075</v>
      </c>
      <c r="R115" s="156">
        <v>20</v>
      </c>
      <c r="S115" s="154" t="s">
        <v>1279</v>
      </c>
      <c r="T115" s="154" t="s">
        <v>1280</v>
      </c>
    </row>
    <row r="116" spans="1:20" ht="76.5">
      <c r="A116" s="115">
        <v>109</v>
      </c>
      <c r="B116" s="156"/>
      <c r="C116" s="112" t="s">
        <v>1281</v>
      </c>
      <c r="D116" s="112" t="s">
        <v>1282</v>
      </c>
      <c r="E116" s="157" t="s">
        <v>1283</v>
      </c>
      <c r="F116" s="156" t="s">
        <v>30</v>
      </c>
      <c r="G116" s="156" t="s">
        <v>1073</v>
      </c>
      <c r="H116" s="152" t="s">
        <v>35</v>
      </c>
      <c r="I116" s="117" t="s">
        <v>5</v>
      </c>
      <c r="J116" s="112" t="s">
        <v>103</v>
      </c>
      <c r="K116" s="156">
        <v>100000</v>
      </c>
      <c r="L116" s="151">
        <v>70000</v>
      </c>
      <c r="M116" s="158" t="s">
        <v>1074</v>
      </c>
      <c r="N116" s="151">
        <v>70000</v>
      </c>
      <c r="O116" s="156">
        <v>20</v>
      </c>
      <c r="P116" s="151">
        <v>70000</v>
      </c>
      <c r="Q116" s="156" t="s">
        <v>1075</v>
      </c>
      <c r="R116" s="156">
        <v>20</v>
      </c>
      <c r="S116" s="154" t="s">
        <v>1284</v>
      </c>
      <c r="T116" s="154" t="s">
        <v>1285</v>
      </c>
    </row>
    <row r="117" spans="1:20" ht="102">
      <c r="A117" s="115">
        <v>110</v>
      </c>
      <c r="B117" s="156"/>
      <c r="C117" s="112" t="s">
        <v>619</v>
      </c>
      <c r="D117" s="112" t="s">
        <v>1286</v>
      </c>
      <c r="E117" s="157" t="s">
        <v>1287</v>
      </c>
      <c r="F117" s="156" t="s">
        <v>30</v>
      </c>
      <c r="G117" s="156" t="s">
        <v>1073</v>
      </c>
      <c r="H117" s="152" t="s">
        <v>35</v>
      </c>
      <c r="I117" s="117" t="s">
        <v>5</v>
      </c>
      <c r="J117" s="112" t="s">
        <v>390</v>
      </c>
      <c r="K117" s="156">
        <v>100000</v>
      </c>
      <c r="L117" s="151">
        <v>70000</v>
      </c>
      <c r="M117" s="158" t="s">
        <v>1074</v>
      </c>
      <c r="N117" s="151">
        <v>70000</v>
      </c>
      <c r="O117" s="156">
        <v>20</v>
      </c>
      <c r="P117" s="151">
        <v>70000</v>
      </c>
      <c r="Q117" s="156" t="s">
        <v>1075</v>
      </c>
      <c r="R117" s="156">
        <v>20</v>
      </c>
      <c r="S117" s="154" t="s">
        <v>1288</v>
      </c>
      <c r="T117" s="154" t="s">
        <v>1289</v>
      </c>
    </row>
    <row r="118" spans="1:20" ht="63.75">
      <c r="A118" s="115">
        <v>111</v>
      </c>
      <c r="B118" s="156"/>
      <c r="C118" s="112" t="s">
        <v>1290</v>
      </c>
      <c r="D118" s="112" t="s">
        <v>1291</v>
      </c>
      <c r="E118" s="157" t="s">
        <v>1292</v>
      </c>
      <c r="F118" s="156" t="s">
        <v>30</v>
      </c>
      <c r="G118" s="156" t="s">
        <v>1073</v>
      </c>
      <c r="H118" s="152" t="s">
        <v>35</v>
      </c>
      <c r="I118" s="117" t="s">
        <v>5</v>
      </c>
      <c r="J118" s="112" t="s">
        <v>1293</v>
      </c>
      <c r="K118" s="156">
        <v>50000</v>
      </c>
      <c r="L118" s="151">
        <v>35000</v>
      </c>
      <c r="M118" s="158" t="s">
        <v>1074</v>
      </c>
      <c r="N118" s="151">
        <v>35000</v>
      </c>
      <c r="O118" s="156">
        <v>20</v>
      </c>
      <c r="P118" s="151">
        <v>35000</v>
      </c>
      <c r="Q118" s="156" t="s">
        <v>1075</v>
      </c>
      <c r="R118" s="156">
        <v>20</v>
      </c>
      <c r="S118" s="154">
        <v>51108760085</v>
      </c>
      <c r="T118" s="154" t="s">
        <v>1294</v>
      </c>
    </row>
    <row r="119" spans="1:20" ht="63.75">
      <c r="A119" s="115">
        <v>112</v>
      </c>
      <c r="B119" s="156"/>
      <c r="C119" s="112" t="s">
        <v>1295</v>
      </c>
      <c r="D119" s="112" t="s">
        <v>1296</v>
      </c>
      <c r="E119" s="157" t="s">
        <v>1269</v>
      </c>
      <c r="F119" s="156" t="s">
        <v>30</v>
      </c>
      <c r="G119" s="156" t="s">
        <v>1073</v>
      </c>
      <c r="H119" s="152" t="s">
        <v>35</v>
      </c>
      <c r="I119" s="117" t="s">
        <v>5</v>
      </c>
      <c r="J119" s="112" t="s">
        <v>1297</v>
      </c>
      <c r="K119" s="156">
        <v>100000</v>
      </c>
      <c r="L119" s="151">
        <v>70000</v>
      </c>
      <c r="M119" s="158" t="s">
        <v>1074</v>
      </c>
      <c r="N119" s="151">
        <v>70000</v>
      </c>
      <c r="O119" s="156">
        <v>20</v>
      </c>
      <c r="P119" s="151">
        <v>70000</v>
      </c>
      <c r="Q119" s="156" t="s">
        <v>1075</v>
      </c>
      <c r="R119" s="156">
        <v>20</v>
      </c>
      <c r="S119" s="154" t="s">
        <v>1298</v>
      </c>
      <c r="T119" s="154" t="s">
        <v>1299</v>
      </c>
    </row>
    <row r="120" spans="1:20" ht="63.75">
      <c r="A120" s="115">
        <v>113</v>
      </c>
      <c r="B120" s="156"/>
      <c r="C120" s="112" t="s">
        <v>1300</v>
      </c>
      <c r="D120" s="112" t="s">
        <v>1301</v>
      </c>
      <c r="E120" s="157" t="s">
        <v>1302</v>
      </c>
      <c r="F120" s="156" t="s">
        <v>30</v>
      </c>
      <c r="G120" s="156" t="s">
        <v>1073</v>
      </c>
      <c r="H120" s="152" t="s">
        <v>35</v>
      </c>
      <c r="I120" s="117" t="s">
        <v>5</v>
      </c>
      <c r="J120" s="112" t="s">
        <v>103</v>
      </c>
      <c r="K120" s="156">
        <v>50000</v>
      </c>
      <c r="L120" s="151">
        <v>35000</v>
      </c>
      <c r="M120" s="158" t="s">
        <v>1074</v>
      </c>
      <c r="N120" s="151">
        <v>35000</v>
      </c>
      <c r="O120" s="156">
        <v>20</v>
      </c>
      <c r="P120" s="151">
        <v>35000</v>
      </c>
      <c r="Q120" s="156" t="s">
        <v>1075</v>
      </c>
      <c r="R120" s="156">
        <v>20</v>
      </c>
      <c r="S120" s="154" t="s">
        <v>1303</v>
      </c>
      <c r="T120" s="154" t="s">
        <v>1304</v>
      </c>
    </row>
    <row r="121" spans="1:20" ht="63.75">
      <c r="A121" s="115">
        <v>114</v>
      </c>
      <c r="B121" s="45"/>
      <c r="C121" s="75" t="s">
        <v>1305</v>
      </c>
      <c r="D121" s="75" t="s">
        <v>1021</v>
      </c>
      <c r="E121" s="159" t="s">
        <v>1306</v>
      </c>
      <c r="F121" s="83" t="s">
        <v>30</v>
      </c>
      <c r="G121" s="75" t="s">
        <v>31</v>
      </c>
      <c r="H121" s="75" t="s">
        <v>35</v>
      </c>
      <c r="I121" s="160" t="s">
        <v>6</v>
      </c>
      <c r="J121" s="75" t="s">
        <v>1307</v>
      </c>
      <c r="K121" s="45">
        <v>100000</v>
      </c>
      <c r="L121" s="161">
        <v>70000</v>
      </c>
      <c r="M121" s="45" t="s">
        <v>1308</v>
      </c>
      <c r="N121" s="161">
        <v>70000</v>
      </c>
      <c r="O121" s="45">
        <v>20</v>
      </c>
      <c r="P121" s="161">
        <v>70000</v>
      </c>
      <c r="Q121" s="45" t="s">
        <v>1309</v>
      </c>
      <c r="R121" s="162">
        <v>20</v>
      </c>
      <c r="S121" s="163" t="s">
        <v>1310</v>
      </c>
      <c r="T121" s="163" t="s">
        <v>1311</v>
      </c>
    </row>
    <row r="122" spans="1:20" ht="51">
      <c r="A122" s="115">
        <v>115</v>
      </c>
      <c r="B122" s="45"/>
      <c r="C122" s="75" t="s">
        <v>1312</v>
      </c>
      <c r="D122" s="75" t="s">
        <v>1313</v>
      </c>
      <c r="E122" s="159" t="s">
        <v>1314</v>
      </c>
      <c r="F122" s="83" t="s">
        <v>30</v>
      </c>
      <c r="G122" s="75" t="s">
        <v>31</v>
      </c>
      <c r="H122" s="75" t="s">
        <v>35</v>
      </c>
      <c r="I122" s="160" t="s">
        <v>6</v>
      </c>
      <c r="J122" s="75" t="s">
        <v>1037</v>
      </c>
      <c r="K122" s="45">
        <v>100000</v>
      </c>
      <c r="L122" s="161">
        <v>70000</v>
      </c>
      <c r="M122" s="45" t="s">
        <v>1308</v>
      </c>
      <c r="N122" s="161">
        <v>70000</v>
      </c>
      <c r="O122" s="45">
        <v>20</v>
      </c>
      <c r="P122" s="161">
        <v>70000</v>
      </c>
      <c r="Q122" s="45" t="s">
        <v>1309</v>
      </c>
      <c r="R122" s="162">
        <v>20</v>
      </c>
      <c r="S122" s="163" t="s">
        <v>1315</v>
      </c>
      <c r="T122" s="163" t="s">
        <v>1316</v>
      </c>
    </row>
    <row r="123" spans="1:20" ht="89.25">
      <c r="A123" s="115">
        <v>116</v>
      </c>
      <c r="B123" s="45"/>
      <c r="C123" s="75" t="s">
        <v>1317</v>
      </c>
      <c r="D123" s="75" t="s">
        <v>1318</v>
      </c>
      <c r="E123" s="159" t="s">
        <v>1319</v>
      </c>
      <c r="F123" s="83" t="s">
        <v>30</v>
      </c>
      <c r="G123" s="75" t="s">
        <v>31</v>
      </c>
      <c r="H123" s="75" t="s">
        <v>35</v>
      </c>
      <c r="I123" s="160" t="s">
        <v>6</v>
      </c>
      <c r="J123" s="75" t="s">
        <v>1320</v>
      </c>
      <c r="K123" s="45">
        <v>100000</v>
      </c>
      <c r="L123" s="161">
        <v>70000</v>
      </c>
      <c r="M123" s="45" t="s">
        <v>1308</v>
      </c>
      <c r="N123" s="161">
        <v>70000</v>
      </c>
      <c r="O123" s="45">
        <v>20</v>
      </c>
      <c r="P123" s="161">
        <v>70000</v>
      </c>
      <c r="Q123" s="45" t="s">
        <v>1309</v>
      </c>
      <c r="R123" s="162">
        <v>20</v>
      </c>
      <c r="S123" s="163" t="s">
        <v>1321</v>
      </c>
      <c r="T123" s="163" t="s">
        <v>1322</v>
      </c>
    </row>
    <row r="124" spans="1:20" ht="76.5">
      <c r="A124" s="115">
        <v>117</v>
      </c>
      <c r="B124" s="45"/>
      <c r="C124" s="75" t="s">
        <v>1323</v>
      </c>
      <c r="D124" s="75" t="s">
        <v>1324</v>
      </c>
      <c r="E124" s="159" t="s">
        <v>1325</v>
      </c>
      <c r="F124" s="83" t="s">
        <v>30</v>
      </c>
      <c r="G124" s="75" t="s">
        <v>31</v>
      </c>
      <c r="H124" s="75" t="s">
        <v>35</v>
      </c>
      <c r="I124" s="160" t="s">
        <v>6</v>
      </c>
      <c r="J124" s="75" t="s">
        <v>1326</v>
      </c>
      <c r="K124" s="45">
        <v>100000</v>
      </c>
      <c r="L124" s="161">
        <v>70000</v>
      </c>
      <c r="M124" s="45" t="s">
        <v>1308</v>
      </c>
      <c r="N124" s="161">
        <v>70000</v>
      </c>
      <c r="O124" s="45">
        <v>20</v>
      </c>
      <c r="P124" s="161">
        <v>70000</v>
      </c>
      <c r="Q124" s="45" t="s">
        <v>1309</v>
      </c>
      <c r="R124" s="162">
        <v>20</v>
      </c>
      <c r="S124" s="163" t="s">
        <v>1327</v>
      </c>
      <c r="T124" s="163" t="s">
        <v>1328</v>
      </c>
    </row>
    <row r="125" spans="1:20" ht="105">
      <c r="A125" s="115">
        <v>118</v>
      </c>
      <c r="B125" s="45"/>
      <c r="C125" s="75" t="s">
        <v>1329</v>
      </c>
      <c r="D125" s="75" t="s">
        <v>1330</v>
      </c>
      <c r="E125" s="75" t="s">
        <v>1331</v>
      </c>
      <c r="F125" s="83" t="s">
        <v>30</v>
      </c>
      <c r="G125" s="75" t="s">
        <v>31</v>
      </c>
      <c r="H125" s="75" t="s">
        <v>35</v>
      </c>
      <c r="I125" s="160" t="s">
        <v>6</v>
      </c>
      <c r="J125" s="75" t="s">
        <v>1332</v>
      </c>
      <c r="K125" s="45">
        <v>100000</v>
      </c>
      <c r="L125" s="161">
        <v>70000</v>
      </c>
      <c r="M125" s="45" t="s">
        <v>1308</v>
      </c>
      <c r="N125" s="161">
        <v>70000</v>
      </c>
      <c r="O125" s="45">
        <v>20</v>
      </c>
      <c r="P125" s="161">
        <v>70000</v>
      </c>
      <c r="Q125" s="45" t="s">
        <v>1309</v>
      </c>
      <c r="R125" s="162">
        <v>20</v>
      </c>
      <c r="S125" s="163" t="s">
        <v>1333</v>
      </c>
      <c r="T125" s="163" t="s">
        <v>1334</v>
      </c>
    </row>
    <row r="126" spans="1:20" ht="90">
      <c r="A126" s="115">
        <v>119</v>
      </c>
      <c r="B126" s="45"/>
      <c r="C126" s="75" t="s">
        <v>1335</v>
      </c>
      <c r="D126" s="75" t="s">
        <v>1336</v>
      </c>
      <c r="E126" s="75" t="s">
        <v>1337</v>
      </c>
      <c r="F126" s="83" t="s">
        <v>30</v>
      </c>
      <c r="G126" s="75" t="s">
        <v>31</v>
      </c>
      <c r="H126" s="75" t="s">
        <v>35</v>
      </c>
      <c r="I126" s="160" t="s">
        <v>6</v>
      </c>
      <c r="J126" s="75" t="s">
        <v>1332</v>
      </c>
      <c r="K126" s="45">
        <v>100000</v>
      </c>
      <c r="L126" s="161">
        <v>70000</v>
      </c>
      <c r="M126" s="45" t="s">
        <v>1308</v>
      </c>
      <c r="N126" s="161">
        <v>70000</v>
      </c>
      <c r="O126" s="45">
        <v>20</v>
      </c>
      <c r="P126" s="161">
        <v>70000</v>
      </c>
      <c r="Q126" s="45" t="s">
        <v>1309</v>
      </c>
      <c r="R126" s="162">
        <v>20</v>
      </c>
      <c r="S126" s="163" t="s">
        <v>1338</v>
      </c>
      <c r="T126" s="163" t="s">
        <v>1339</v>
      </c>
    </row>
    <row r="127" spans="1:20" ht="75">
      <c r="A127" s="115">
        <v>120</v>
      </c>
      <c r="B127" s="45"/>
      <c r="C127" s="75" t="s">
        <v>1340</v>
      </c>
      <c r="D127" s="75" t="s">
        <v>1341</v>
      </c>
      <c r="E127" s="75" t="s">
        <v>1342</v>
      </c>
      <c r="F127" s="83" t="s">
        <v>30</v>
      </c>
      <c r="G127" s="75" t="s">
        <v>31</v>
      </c>
      <c r="H127" s="75" t="s">
        <v>35</v>
      </c>
      <c r="I127" s="160" t="s">
        <v>6</v>
      </c>
      <c r="J127" s="75" t="s">
        <v>1343</v>
      </c>
      <c r="K127" s="45">
        <v>100000</v>
      </c>
      <c r="L127" s="161">
        <v>70000</v>
      </c>
      <c r="M127" s="45" t="s">
        <v>1308</v>
      </c>
      <c r="N127" s="161">
        <v>70000</v>
      </c>
      <c r="O127" s="45">
        <v>20</v>
      </c>
      <c r="P127" s="161">
        <v>70000</v>
      </c>
      <c r="Q127" s="45" t="s">
        <v>1309</v>
      </c>
      <c r="R127" s="162">
        <v>20</v>
      </c>
      <c r="S127" s="163" t="s">
        <v>1344</v>
      </c>
      <c r="T127" s="163" t="s">
        <v>1345</v>
      </c>
    </row>
    <row r="128" spans="1:20" ht="105">
      <c r="A128" s="115">
        <v>121</v>
      </c>
      <c r="B128" s="45"/>
      <c r="C128" s="75" t="s">
        <v>1346</v>
      </c>
      <c r="D128" s="75" t="s">
        <v>1347</v>
      </c>
      <c r="E128" s="75" t="s">
        <v>1348</v>
      </c>
      <c r="F128" s="83" t="s">
        <v>30</v>
      </c>
      <c r="G128" s="75" t="s">
        <v>31</v>
      </c>
      <c r="H128" s="75" t="s">
        <v>35</v>
      </c>
      <c r="I128" s="160" t="s">
        <v>6</v>
      </c>
      <c r="J128" s="75" t="s">
        <v>1349</v>
      </c>
      <c r="K128" s="45">
        <v>100000</v>
      </c>
      <c r="L128" s="161">
        <v>70000</v>
      </c>
      <c r="M128" s="45" t="s">
        <v>1308</v>
      </c>
      <c r="N128" s="161">
        <v>70000</v>
      </c>
      <c r="O128" s="45">
        <v>20</v>
      </c>
      <c r="P128" s="161">
        <v>70000</v>
      </c>
      <c r="Q128" s="45" t="s">
        <v>1309</v>
      </c>
      <c r="R128" s="162">
        <v>20</v>
      </c>
      <c r="S128" s="163" t="s">
        <v>1350</v>
      </c>
      <c r="T128" s="163" t="s">
        <v>1351</v>
      </c>
    </row>
    <row r="129" spans="1:20" ht="105">
      <c r="A129" s="115">
        <v>122</v>
      </c>
      <c r="B129" s="45"/>
      <c r="C129" s="75" t="s">
        <v>979</v>
      </c>
      <c r="D129" s="75" t="s">
        <v>1352</v>
      </c>
      <c r="E129" s="75" t="s">
        <v>1353</v>
      </c>
      <c r="F129" s="83" t="s">
        <v>30</v>
      </c>
      <c r="G129" s="75" t="s">
        <v>31</v>
      </c>
      <c r="H129" s="75" t="s">
        <v>35</v>
      </c>
      <c r="I129" s="160" t="s">
        <v>6</v>
      </c>
      <c r="J129" s="75" t="s">
        <v>1354</v>
      </c>
      <c r="K129" s="45">
        <v>50000</v>
      </c>
      <c r="L129" s="161">
        <v>35000</v>
      </c>
      <c r="M129" s="45" t="s">
        <v>1308</v>
      </c>
      <c r="N129" s="161">
        <v>35000</v>
      </c>
      <c r="O129" s="45">
        <v>20</v>
      </c>
      <c r="P129" s="161">
        <v>35000</v>
      </c>
      <c r="Q129" s="45" t="s">
        <v>1309</v>
      </c>
      <c r="R129" s="162">
        <v>20</v>
      </c>
      <c r="S129" s="163" t="s">
        <v>1355</v>
      </c>
      <c r="T129" s="163" t="s">
        <v>1356</v>
      </c>
    </row>
    <row r="130" spans="1:20" ht="75">
      <c r="A130" s="115">
        <v>123</v>
      </c>
      <c r="B130" s="45"/>
      <c r="C130" s="45" t="s">
        <v>1357</v>
      </c>
      <c r="D130" s="45" t="s">
        <v>1358</v>
      </c>
      <c r="E130" s="45" t="s">
        <v>1359</v>
      </c>
      <c r="F130" s="29" t="s">
        <v>30</v>
      </c>
      <c r="G130" s="45" t="s">
        <v>1073</v>
      </c>
      <c r="H130" s="164" t="s">
        <v>35</v>
      </c>
      <c r="I130" s="45" t="s">
        <v>1360</v>
      </c>
      <c r="J130" s="45" t="s">
        <v>1361</v>
      </c>
      <c r="K130" s="45">
        <v>100000</v>
      </c>
      <c r="L130" s="45">
        <v>70000</v>
      </c>
      <c r="M130" s="165" t="s">
        <v>1362</v>
      </c>
      <c r="N130" s="45">
        <v>70000</v>
      </c>
      <c r="O130" s="29">
        <v>20</v>
      </c>
      <c r="P130" s="45">
        <v>70000</v>
      </c>
      <c r="Q130" s="166" t="s">
        <v>1363</v>
      </c>
      <c r="R130" s="29">
        <v>20</v>
      </c>
      <c r="S130" s="167" t="s">
        <v>1364</v>
      </c>
      <c r="T130" s="167" t="s">
        <v>1365</v>
      </c>
    </row>
    <row r="131" spans="1:20" ht="45">
      <c r="A131" s="115">
        <v>124</v>
      </c>
      <c r="B131" s="45"/>
      <c r="C131" s="45" t="s">
        <v>1366</v>
      </c>
      <c r="D131" s="45" t="s">
        <v>1367</v>
      </c>
      <c r="E131" s="45" t="s">
        <v>1368</v>
      </c>
      <c r="F131" s="29" t="s">
        <v>30</v>
      </c>
      <c r="G131" s="45" t="s">
        <v>1073</v>
      </c>
      <c r="H131" s="164" t="s">
        <v>35</v>
      </c>
      <c r="I131" s="45" t="s">
        <v>1360</v>
      </c>
      <c r="J131" s="45" t="s">
        <v>1361</v>
      </c>
      <c r="K131" s="45">
        <v>100000</v>
      </c>
      <c r="L131" s="45">
        <v>70000</v>
      </c>
      <c r="M131" s="165" t="s">
        <v>1362</v>
      </c>
      <c r="N131" s="45">
        <v>70000</v>
      </c>
      <c r="O131" s="29">
        <v>20</v>
      </c>
      <c r="P131" s="45">
        <v>70000</v>
      </c>
      <c r="Q131" s="166" t="s">
        <v>1363</v>
      </c>
      <c r="R131" s="29">
        <v>20</v>
      </c>
      <c r="S131" s="167" t="s">
        <v>1369</v>
      </c>
      <c r="T131" s="167" t="s">
        <v>1370</v>
      </c>
    </row>
    <row r="132" spans="1:20" ht="45">
      <c r="A132" s="115">
        <v>125</v>
      </c>
      <c r="B132" s="45"/>
      <c r="C132" s="45" t="s">
        <v>1371</v>
      </c>
      <c r="D132" s="45" t="s">
        <v>1372</v>
      </c>
      <c r="E132" s="45" t="s">
        <v>1368</v>
      </c>
      <c r="F132" s="29" t="s">
        <v>30</v>
      </c>
      <c r="G132" s="45" t="s">
        <v>1073</v>
      </c>
      <c r="H132" s="164" t="s">
        <v>35</v>
      </c>
      <c r="I132" s="45" t="s">
        <v>1360</v>
      </c>
      <c r="J132" s="45" t="s">
        <v>1135</v>
      </c>
      <c r="K132" s="45">
        <v>100000</v>
      </c>
      <c r="L132" s="45">
        <v>70000</v>
      </c>
      <c r="M132" s="165" t="s">
        <v>1362</v>
      </c>
      <c r="N132" s="45">
        <v>70000</v>
      </c>
      <c r="O132" s="29">
        <v>20</v>
      </c>
      <c r="P132" s="45">
        <v>70000</v>
      </c>
      <c r="Q132" s="166" t="s">
        <v>1363</v>
      </c>
      <c r="R132" s="29">
        <v>20</v>
      </c>
      <c r="S132" s="167" t="s">
        <v>1373</v>
      </c>
      <c r="T132" s="167" t="s">
        <v>1374</v>
      </c>
    </row>
    <row r="133" spans="1:20" ht="105">
      <c r="A133" s="115">
        <v>126</v>
      </c>
      <c r="B133" s="45"/>
      <c r="C133" s="45" t="s">
        <v>1375</v>
      </c>
      <c r="D133" s="45" t="s">
        <v>1376</v>
      </c>
      <c r="E133" s="45" t="s">
        <v>1377</v>
      </c>
      <c r="F133" s="29" t="s">
        <v>30</v>
      </c>
      <c r="G133" s="45" t="s">
        <v>1378</v>
      </c>
      <c r="H133" s="164" t="s">
        <v>35</v>
      </c>
      <c r="I133" s="45" t="s">
        <v>1360</v>
      </c>
      <c r="J133" s="45" t="s">
        <v>1361</v>
      </c>
      <c r="K133" s="45">
        <v>100000</v>
      </c>
      <c r="L133" s="45">
        <v>70000</v>
      </c>
      <c r="M133" s="165" t="s">
        <v>1362</v>
      </c>
      <c r="N133" s="45">
        <v>70000</v>
      </c>
      <c r="O133" s="29">
        <v>20</v>
      </c>
      <c r="P133" s="45">
        <v>70000</v>
      </c>
      <c r="Q133" s="166" t="s">
        <v>1363</v>
      </c>
      <c r="R133" s="29">
        <v>20</v>
      </c>
      <c r="S133" s="167" t="s">
        <v>1379</v>
      </c>
      <c r="T133" s="167" t="s">
        <v>1380</v>
      </c>
    </row>
    <row r="134" spans="1:20" ht="18.75">
      <c r="A134" s="121"/>
      <c r="B134" s="121"/>
      <c r="C134" s="121"/>
      <c r="D134" s="121"/>
      <c r="E134" s="121"/>
      <c r="F134" s="121"/>
      <c r="G134" s="121"/>
      <c r="H134" s="121"/>
      <c r="I134" s="121"/>
      <c r="J134" s="121"/>
      <c r="K134" s="535">
        <f>SUM(K8:K133)</f>
        <v>10500000</v>
      </c>
      <c r="L134" s="535">
        <f>SUM(L8:L133)</f>
        <v>7350000</v>
      </c>
      <c r="M134" s="121"/>
      <c r="N134" s="121"/>
      <c r="O134" s="121"/>
      <c r="P134" s="121"/>
      <c r="Q134" s="121"/>
      <c r="R134" s="121"/>
      <c r="S134" s="121"/>
      <c r="T134" s="121"/>
    </row>
    <row r="135" spans="1:20">
      <c r="L135" s="537">
        <v>-367500</v>
      </c>
    </row>
    <row r="136" spans="1:20">
      <c r="L136">
        <f>SUM(L134:L135)</f>
        <v>6982500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8"/>
  <sheetViews>
    <sheetView topLeftCell="A26" workbookViewId="0">
      <selection activeCell="P8" sqref="P8:P27"/>
    </sheetView>
  </sheetViews>
  <sheetFormatPr defaultRowHeight="15"/>
  <sheetData>
    <row r="1" spans="1:22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100"/>
      <c r="T1" s="100"/>
      <c r="U1" s="100"/>
    </row>
    <row r="2" spans="1:22" ht="18.75">
      <c r="A2" s="642" t="s">
        <v>1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100"/>
      <c r="T2" s="100"/>
      <c r="U2" s="100"/>
    </row>
    <row r="3" spans="1:22" ht="18.75">
      <c r="A3" s="642" t="s">
        <v>82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100"/>
      <c r="T3" s="100"/>
      <c r="U3" s="100"/>
    </row>
    <row r="4" spans="1:22" ht="18.75">
      <c r="A4" s="675" t="s">
        <v>502</v>
      </c>
      <c r="B4" s="675"/>
      <c r="C4" s="675"/>
      <c r="D4" s="675"/>
      <c r="E4" s="675"/>
      <c r="F4" s="675"/>
      <c r="G4" s="675"/>
      <c r="H4" s="7"/>
      <c r="I4" s="7"/>
      <c r="J4" s="7"/>
      <c r="K4" s="7"/>
      <c r="L4" s="6"/>
      <c r="M4" s="7"/>
      <c r="N4" s="96"/>
      <c r="O4" s="7"/>
      <c r="P4" s="123"/>
      <c r="Q4" s="124"/>
      <c r="R4" s="125" t="s">
        <v>503</v>
      </c>
      <c r="S4" s="100"/>
      <c r="T4" s="100"/>
      <c r="U4" s="168"/>
    </row>
    <row r="5" spans="1:22">
      <c r="A5" s="126"/>
      <c r="B5" s="106"/>
      <c r="C5" s="127"/>
      <c r="D5" s="126"/>
      <c r="E5" s="126"/>
      <c r="F5" s="128"/>
      <c r="G5" s="128"/>
      <c r="H5" s="128"/>
      <c r="I5" s="128"/>
      <c r="J5" s="126"/>
      <c r="K5" s="126"/>
      <c r="L5" s="126"/>
      <c r="M5" s="126"/>
      <c r="N5" s="103"/>
      <c r="O5" s="128"/>
      <c r="P5" s="103"/>
      <c r="Q5" s="678" t="s">
        <v>764</v>
      </c>
      <c r="R5" s="678"/>
      <c r="S5" s="100"/>
      <c r="T5" s="100"/>
      <c r="U5" s="169"/>
    </row>
    <row r="6" spans="1:22">
      <c r="A6" s="676" t="s">
        <v>505</v>
      </c>
      <c r="B6" s="676"/>
      <c r="C6" s="127"/>
      <c r="D6" s="126"/>
      <c r="E6" s="126"/>
      <c r="F6" s="128"/>
      <c r="G6" s="128"/>
      <c r="H6" s="128"/>
      <c r="I6" s="128"/>
      <c r="J6" s="126"/>
      <c r="K6" s="126"/>
      <c r="L6" s="126"/>
      <c r="M6" s="126"/>
      <c r="N6" s="103"/>
      <c r="O6" s="128"/>
      <c r="P6" s="103"/>
      <c r="Q6" s="128"/>
      <c r="R6" s="126"/>
      <c r="S6" s="100"/>
      <c r="T6" s="100"/>
      <c r="U6" s="169"/>
    </row>
    <row r="7" spans="1:22" ht="63">
      <c r="A7" s="115" t="s">
        <v>84</v>
      </c>
      <c r="B7" s="115" t="s">
        <v>85</v>
      </c>
      <c r="C7" s="112" t="s">
        <v>86</v>
      </c>
      <c r="D7" s="115" t="s">
        <v>87</v>
      </c>
      <c r="E7" s="115" t="s">
        <v>88</v>
      </c>
      <c r="F7" s="115" t="s">
        <v>9</v>
      </c>
      <c r="G7" s="115" t="s">
        <v>89</v>
      </c>
      <c r="H7" s="115" t="s">
        <v>90</v>
      </c>
      <c r="I7" s="115" t="s">
        <v>91</v>
      </c>
      <c r="J7" s="170" t="s">
        <v>441</v>
      </c>
      <c r="K7" s="170" t="s">
        <v>442</v>
      </c>
      <c r="L7" s="170" t="s">
        <v>443</v>
      </c>
      <c r="M7" s="170" t="s">
        <v>444</v>
      </c>
      <c r="N7" s="171" t="s">
        <v>445</v>
      </c>
      <c r="O7" s="170" t="s">
        <v>446</v>
      </c>
      <c r="P7" s="171" t="s">
        <v>96</v>
      </c>
      <c r="Q7" s="170" t="s">
        <v>95</v>
      </c>
      <c r="R7" s="170" t="s">
        <v>97</v>
      </c>
      <c r="S7" s="133" t="s">
        <v>767</v>
      </c>
      <c r="T7" s="172" t="s">
        <v>768</v>
      </c>
      <c r="U7" s="173" t="s">
        <v>93</v>
      </c>
    </row>
    <row r="8" spans="1:22" ht="126">
      <c r="A8" s="115">
        <v>1</v>
      </c>
      <c r="B8" s="107"/>
      <c r="C8" s="174" t="s">
        <v>1381</v>
      </c>
      <c r="D8" s="174" t="s">
        <v>1382</v>
      </c>
      <c r="E8" s="111" t="s">
        <v>1383</v>
      </c>
      <c r="F8" s="111" t="s">
        <v>30</v>
      </c>
      <c r="G8" s="111" t="s">
        <v>31</v>
      </c>
      <c r="H8" s="111" t="s">
        <v>35</v>
      </c>
      <c r="I8" s="111" t="s">
        <v>5</v>
      </c>
      <c r="J8" s="111" t="s">
        <v>1384</v>
      </c>
      <c r="K8" s="111"/>
      <c r="L8" s="111" t="s">
        <v>1385</v>
      </c>
      <c r="M8" s="111" t="s">
        <v>1386</v>
      </c>
      <c r="N8" s="111">
        <v>132000</v>
      </c>
      <c r="O8" s="111" t="s">
        <v>1387</v>
      </c>
      <c r="P8" s="111">
        <v>44000</v>
      </c>
      <c r="Q8" s="111" t="s">
        <v>1388</v>
      </c>
      <c r="R8" s="111" t="s">
        <v>1389</v>
      </c>
      <c r="S8" s="107"/>
      <c r="T8" s="172"/>
      <c r="U8" s="175">
        <v>44000</v>
      </c>
      <c r="V8">
        <f>P8*0.9</f>
        <v>39600</v>
      </c>
    </row>
    <row r="9" spans="1:22" ht="94.5">
      <c r="A9" s="115">
        <v>2</v>
      </c>
      <c r="B9" s="107"/>
      <c r="C9" s="174" t="s">
        <v>1390</v>
      </c>
      <c r="D9" s="174" t="s">
        <v>1391</v>
      </c>
      <c r="E9" s="111" t="s">
        <v>1392</v>
      </c>
      <c r="F9" s="111" t="s">
        <v>30</v>
      </c>
      <c r="G9" s="111" t="s">
        <v>31</v>
      </c>
      <c r="H9" s="111" t="s">
        <v>35</v>
      </c>
      <c r="I9" s="111" t="s">
        <v>5</v>
      </c>
      <c r="J9" s="111" t="s">
        <v>1393</v>
      </c>
      <c r="K9" s="111"/>
      <c r="L9" s="111" t="s">
        <v>1394</v>
      </c>
      <c r="M9" s="111" t="s">
        <v>1395</v>
      </c>
      <c r="N9" s="111">
        <v>180000</v>
      </c>
      <c r="O9" s="111" t="s">
        <v>1387</v>
      </c>
      <c r="P9" s="111">
        <v>60000</v>
      </c>
      <c r="Q9" s="111" t="s">
        <v>1388</v>
      </c>
      <c r="R9" s="111" t="s">
        <v>1396</v>
      </c>
      <c r="S9" s="107"/>
      <c r="T9" s="172"/>
      <c r="U9" s="175">
        <v>60000</v>
      </c>
      <c r="V9">
        <f t="shared" ref="V9:V27" si="0">P9*0.9</f>
        <v>54000</v>
      </c>
    </row>
    <row r="10" spans="1:22" ht="173.25">
      <c r="A10" s="115">
        <v>3</v>
      </c>
      <c r="B10" s="116"/>
      <c r="C10" s="175" t="s">
        <v>477</v>
      </c>
      <c r="D10" s="111" t="s">
        <v>478</v>
      </c>
      <c r="E10" s="111" t="s">
        <v>479</v>
      </c>
      <c r="F10" s="116" t="s">
        <v>30</v>
      </c>
      <c r="G10" s="113" t="s">
        <v>31</v>
      </c>
      <c r="H10" s="113" t="s">
        <v>35</v>
      </c>
      <c r="I10" s="113" t="s">
        <v>5</v>
      </c>
      <c r="J10" s="111" t="s">
        <v>480</v>
      </c>
      <c r="K10" s="111" t="s">
        <v>452</v>
      </c>
      <c r="L10" s="111" t="s">
        <v>1397</v>
      </c>
      <c r="M10" s="116" t="s">
        <v>1398</v>
      </c>
      <c r="N10" s="176">
        <v>138000</v>
      </c>
      <c r="O10" s="118" t="s">
        <v>1399</v>
      </c>
      <c r="P10" s="176">
        <v>46000</v>
      </c>
      <c r="Q10" s="140" t="s">
        <v>1400</v>
      </c>
      <c r="R10" s="116" t="s">
        <v>1401</v>
      </c>
      <c r="S10" s="107"/>
      <c r="T10" s="172"/>
      <c r="U10" s="177">
        <v>46000</v>
      </c>
      <c r="V10">
        <f t="shared" si="0"/>
        <v>41400</v>
      </c>
    </row>
    <row r="11" spans="1:22" ht="141.75">
      <c r="A11" s="115">
        <v>4</v>
      </c>
      <c r="B11" s="116"/>
      <c r="C11" s="174" t="s">
        <v>1402</v>
      </c>
      <c r="D11" s="174" t="s">
        <v>1403</v>
      </c>
      <c r="E11" s="178" t="s">
        <v>1404</v>
      </c>
      <c r="F11" s="116" t="s">
        <v>30</v>
      </c>
      <c r="G11" s="178" t="s">
        <v>31</v>
      </c>
      <c r="H11" s="112" t="s">
        <v>35</v>
      </c>
      <c r="I11" s="174" t="s">
        <v>5</v>
      </c>
      <c r="J11" s="114" t="s">
        <v>1405</v>
      </c>
      <c r="K11" s="111" t="s">
        <v>1406</v>
      </c>
      <c r="L11" s="111" t="s">
        <v>1407</v>
      </c>
      <c r="M11" s="116" t="s">
        <v>1398</v>
      </c>
      <c r="N11" s="116">
        <v>132000</v>
      </c>
      <c r="O11" s="118" t="s">
        <v>1408</v>
      </c>
      <c r="P11" s="116">
        <v>44000</v>
      </c>
      <c r="Q11" s="140" t="s">
        <v>1400</v>
      </c>
      <c r="R11" s="116" t="s">
        <v>1401</v>
      </c>
      <c r="S11" s="107"/>
      <c r="T11" s="172"/>
      <c r="U11" s="179">
        <v>44000</v>
      </c>
      <c r="V11">
        <f t="shared" si="0"/>
        <v>39600</v>
      </c>
    </row>
    <row r="12" spans="1:22" ht="126">
      <c r="A12" s="115">
        <v>5</v>
      </c>
      <c r="B12" s="116"/>
      <c r="C12" s="174" t="s">
        <v>472</v>
      </c>
      <c r="D12" s="174" t="s">
        <v>1409</v>
      </c>
      <c r="E12" s="178" t="s">
        <v>1410</v>
      </c>
      <c r="F12" s="116" t="s">
        <v>30</v>
      </c>
      <c r="G12" s="178" t="s">
        <v>157</v>
      </c>
      <c r="H12" s="112" t="s">
        <v>35</v>
      </c>
      <c r="I12" s="174" t="s">
        <v>5</v>
      </c>
      <c r="J12" s="112" t="s">
        <v>1411</v>
      </c>
      <c r="K12" s="116" t="s">
        <v>1412</v>
      </c>
      <c r="L12" s="111" t="s">
        <v>1407</v>
      </c>
      <c r="M12" s="116" t="s">
        <v>1398</v>
      </c>
      <c r="N12" s="116">
        <v>280000</v>
      </c>
      <c r="O12" s="118" t="s">
        <v>1413</v>
      </c>
      <c r="P12" s="116">
        <v>70000</v>
      </c>
      <c r="Q12" s="140" t="s">
        <v>1400</v>
      </c>
      <c r="R12" s="116" t="s">
        <v>1396</v>
      </c>
      <c r="S12" s="107"/>
      <c r="T12" s="172"/>
      <c r="U12" s="179">
        <v>70000</v>
      </c>
      <c r="V12">
        <f t="shared" si="0"/>
        <v>63000</v>
      </c>
    </row>
    <row r="13" spans="1:22" ht="157.5">
      <c r="A13" s="115">
        <v>6</v>
      </c>
      <c r="B13" s="116"/>
      <c r="C13" s="112" t="s">
        <v>1414</v>
      </c>
      <c r="D13" s="112" t="s">
        <v>1415</v>
      </c>
      <c r="E13" s="174" t="s">
        <v>1416</v>
      </c>
      <c r="F13" s="116" t="s">
        <v>30</v>
      </c>
      <c r="G13" s="174" t="s">
        <v>31</v>
      </c>
      <c r="H13" s="174" t="s">
        <v>35</v>
      </c>
      <c r="I13" s="114" t="s">
        <v>5</v>
      </c>
      <c r="J13" s="174" t="s">
        <v>1417</v>
      </c>
      <c r="K13" s="116" t="s">
        <v>1406</v>
      </c>
      <c r="L13" s="116" t="s">
        <v>1407</v>
      </c>
      <c r="M13" s="116" t="s">
        <v>1386</v>
      </c>
      <c r="N13" s="116">
        <v>147000</v>
      </c>
      <c r="O13" s="116"/>
      <c r="P13" s="116">
        <v>49000</v>
      </c>
      <c r="Q13" s="116" t="s">
        <v>1418</v>
      </c>
      <c r="R13" s="116" t="s">
        <v>1396</v>
      </c>
      <c r="S13" s="107"/>
      <c r="T13" s="172"/>
      <c r="U13" s="179">
        <v>49000</v>
      </c>
      <c r="V13">
        <f t="shared" si="0"/>
        <v>44100</v>
      </c>
    </row>
    <row r="14" spans="1:22" ht="141.75">
      <c r="A14" s="115">
        <v>7</v>
      </c>
      <c r="B14" s="116"/>
      <c r="C14" s="112" t="s">
        <v>1419</v>
      </c>
      <c r="D14" s="174" t="s">
        <v>1420</v>
      </c>
      <c r="E14" s="174" t="s">
        <v>1421</v>
      </c>
      <c r="F14" s="116" t="s">
        <v>30</v>
      </c>
      <c r="G14" s="174" t="s">
        <v>31</v>
      </c>
      <c r="H14" s="174" t="s">
        <v>35</v>
      </c>
      <c r="I14" s="114" t="s">
        <v>5</v>
      </c>
      <c r="J14" s="174" t="s">
        <v>1422</v>
      </c>
      <c r="K14" s="174" t="s">
        <v>1422</v>
      </c>
      <c r="L14" s="116" t="s">
        <v>1407</v>
      </c>
      <c r="M14" s="116" t="s">
        <v>1386</v>
      </c>
      <c r="N14" s="116">
        <v>240000</v>
      </c>
      <c r="O14" s="116"/>
      <c r="P14" s="116">
        <v>60000</v>
      </c>
      <c r="Q14" s="116" t="s">
        <v>1418</v>
      </c>
      <c r="R14" s="116" t="s">
        <v>1396</v>
      </c>
      <c r="S14" s="107"/>
      <c r="T14" s="172"/>
      <c r="U14" s="179">
        <v>60000</v>
      </c>
      <c r="V14">
        <f t="shared" si="0"/>
        <v>54000</v>
      </c>
    </row>
    <row r="15" spans="1:22" ht="135">
      <c r="A15" s="115">
        <v>8</v>
      </c>
      <c r="B15" s="34"/>
      <c r="C15" s="75" t="s">
        <v>1423</v>
      </c>
      <c r="D15" s="75" t="s">
        <v>1424</v>
      </c>
      <c r="E15" s="75" t="s">
        <v>1425</v>
      </c>
      <c r="F15" s="34" t="s">
        <v>30</v>
      </c>
      <c r="G15" s="75" t="s">
        <v>31</v>
      </c>
      <c r="H15" s="75" t="s">
        <v>35</v>
      </c>
      <c r="I15" s="75" t="s">
        <v>5</v>
      </c>
      <c r="J15" s="75" t="s">
        <v>1426</v>
      </c>
      <c r="K15" s="45" t="s">
        <v>1427</v>
      </c>
      <c r="L15" s="34" t="s">
        <v>1407</v>
      </c>
      <c r="M15" s="11" t="s">
        <v>1386</v>
      </c>
      <c r="N15" s="34">
        <v>177000</v>
      </c>
      <c r="O15" s="45" t="s">
        <v>1428</v>
      </c>
      <c r="P15" s="75">
        <v>59000</v>
      </c>
      <c r="Q15" s="34" t="s">
        <v>1429</v>
      </c>
      <c r="R15" s="34" t="s">
        <v>1430</v>
      </c>
      <c r="S15" s="167" t="s">
        <v>1431</v>
      </c>
      <c r="T15" s="180" t="s">
        <v>1432</v>
      </c>
      <c r="U15" s="77">
        <v>59000</v>
      </c>
      <c r="V15">
        <f t="shared" si="0"/>
        <v>53100</v>
      </c>
    </row>
    <row r="16" spans="1:22" ht="90">
      <c r="A16" s="115">
        <v>9</v>
      </c>
      <c r="B16" s="34"/>
      <c r="C16" s="75" t="s">
        <v>1433</v>
      </c>
      <c r="D16" s="75" t="s">
        <v>1434</v>
      </c>
      <c r="E16" s="75" t="s">
        <v>1435</v>
      </c>
      <c r="F16" s="34" t="s">
        <v>30</v>
      </c>
      <c r="G16" s="75" t="s">
        <v>31</v>
      </c>
      <c r="H16" s="75" t="s">
        <v>35</v>
      </c>
      <c r="I16" s="75" t="s">
        <v>5</v>
      </c>
      <c r="J16" s="75" t="s">
        <v>1436</v>
      </c>
      <c r="K16" s="75" t="s">
        <v>1436</v>
      </c>
      <c r="L16" s="45" t="s">
        <v>1437</v>
      </c>
      <c r="M16" s="11" t="s">
        <v>1438</v>
      </c>
      <c r="N16" s="34">
        <v>50000</v>
      </c>
      <c r="O16" s="45" t="s">
        <v>1428</v>
      </c>
      <c r="P16" s="75">
        <v>25000</v>
      </c>
      <c r="Q16" s="34" t="s">
        <v>1429</v>
      </c>
      <c r="R16" s="34" t="s">
        <v>1430</v>
      </c>
      <c r="S16" s="167" t="s">
        <v>1439</v>
      </c>
      <c r="T16" s="180" t="s">
        <v>1440</v>
      </c>
      <c r="U16" s="36">
        <v>25000</v>
      </c>
      <c r="V16">
        <f t="shared" si="0"/>
        <v>22500</v>
      </c>
    </row>
    <row r="17" spans="1:22" ht="150">
      <c r="A17" s="115">
        <v>10</v>
      </c>
      <c r="B17" s="34"/>
      <c r="C17" s="75" t="s">
        <v>1441</v>
      </c>
      <c r="D17" s="75" t="s">
        <v>1442</v>
      </c>
      <c r="E17" s="75" t="s">
        <v>1443</v>
      </c>
      <c r="F17" s="34" t="s">
        <v>30</v>
      </c>
      <c r="G17" s="75" t="s">
        <v>31</v>
      </c>
      <c r="H17" s="75" t="s">
        <v>35</v>
      </c>
      <c r="I17" s="75" t="s">
        <v>5</v>
      </c>
      <c r="J17" s="75" t="s">
        <v>1444</v>
      </c>
      <c r="K17" s="45" t="s">
        <v>1427</v>
      </c>
      <c r="L17" s="34" t="s">
        <v>1407</v>
      </c>
      <c r="M17" s="11" t="s">
        <v>1438</v>
      </c>
      <c r="N17" s="34">
        <v>171000</v>
      </c>
      <c r="O17" s="45" t="s">
        <v>1428</v>
      </c>
      <c r="P17" s="181">
        <v>57000</v>
      </c>
      <c r="Q17" s="34" t="s">
        <v>1429</v>
      </c>
      <c r="R17" s="34" t="s">
        <v>1430</v>
      </c>
      <c r="S17" s="167" t="s">
        <v>1445</v>
      </c>
      <c r="T17" s="180" t="s">
        <v>1446</v>
      </c>
      <c r="U17" s="182">
        <v>57000</v>
      </c>
      <c r="V17">
        <f t="shared" si="0"/>
        <v>51300</v>
      </c>
    </row>
    <row r="18" spans="1:22" ht="105">
      <c r="A18" s="115">
        <v>11</v>
      </c>
      <c r="B18" s="34"/>
      <c r="C18" s="75" t="s">
        <v>1447</v>
      </c>
      <c r="D18" s="75" t="s">
        <v>1448</v>
      </c>
      <c r="E18" s="75" t="s">
        <v>1449</v>
      </c>
      <c r="F18" s="34" t="s">
        <v>30</v>
      </c>
      <c r="G18" s="75" t="s">
        <v>31</v>
      </c>
      <c r="H18" s="75" t="s">
        <v>35</v>
      </c>
      <c r="I18" s="75" t="s">
        <v>5</v>
      </c>
      <c r="J18" s="75" t="s">
        <v>1450</v>
      </c>
      <c r="K18" s="45" t="s">
        <v>1427</v>
      </c>
      <c r="L18" s="34" t="s">
        <v>1407</v>
      </c>
      <c r="M18" s="11" t="s">
        <v>1438</v>
      </c>
      <c r="N18" s="34">
        <v>200000</v>
      </c>
      <c r="O18" s="45" t="s">
        <v>1428</v>
      </c>
      <c r="P18" s="181">
        <v>50000</v>
      </c>
      <c r="Q18" s="34" t="s">
        <v>1429</v>
      </c>
      <c r="R18" s="34" t="s">
        <v>1430</v>
      </c>
      <c r="S18" s="167" t="s">
        <v>1451</v>
      </c>
      <c r="T18" s="180" t="s">
        <v>1452</v>
      </c>
      <c r="U18" s="182">
        <v>50000</v>
      </c>
      <c r="V18">
        <f t="shared" si="0"/>
        <v>45000</v>
      </c>
    </row>
    <row r="19" spans="1:22" ht="105">
      <c r="A19" s="115">
        <v>12</v>
      </c>
      <c r="B19" s="34"/>
      <c r="C19" s="75" t="s">
        <v>1453</v>
      </c>
      <c r="D19" s="75" t="s">
        <v>1454</v>
      </c>
      <c r="E19" s="75" t="s">
        <v>1455</v>
      </c>
      <c r="F19" s="34" t="s">
        <v>30</v>
      </c>
      <c r="G19" s="75" t="s">
        <v>31</v>
      </c>
      <c r="H19" s="75" t="s">
        <v>35</v>
      </c>
      <c r="I19" s="75" t="s">
        <v>5</v>
      </c>
      <c r="J19" s="75" t="s">
        <v>1456</v>
      </c>
      <c r="K19" s="45" t="s">
        <v>1427</v>
      </c>
      <c r="L19" s="34" t="s">
        <v>1407</v>
      </c>
      <c r="M19" s="11" t="s">
        <v>1438</v>
      </c>
      <c r="N19" s="34">
        <v>200000</v>
      </c>
      <c r="O19" s="45" t="s">
        <v>1428</v>
      </c>
      <c r="P19" s="183">
        <v>50000</v>
      </c>
      <c r="Q19" s="34" t="s">
        <v>1429</v>
      </c>
      <c r="R19" s="34" t="s">
        <v>1430</v>
      </c>
      <c r="S19" s="167" t="s">
        <v>1457</v>
      </c>
      <c r="T19" s="180" t="s">
        <v>1458</v>
      </c>
      <c r="U19" s="184">
        <v>50000</v>
      </c>
      <c r="V19">
        <f t="shared" si="0"/>
        <v>45000</v>
      </c>
    </row>
    <row r="20" spans="1:22" ht="120">
      <c r="A20" s="115">
        <v>13</v>
      </c>
      <c r="B20" s="34"/>
      <c r="C20" s="75" t="s">
        <v>1459</v>
      </c>
      <c r="D20" s="75" t="s">
        <v>160</v>
      </c>
      <c r="E20" s="75" t="s">
        <v>1460</v>
      </c>
      <c r="F20" s="34" t="s">
        <v>30</v>
      </c>
      <c r="G20" s="75" t="s">
        <v>31</v>
      </c>
      <c r="H20" s="75" t="s">
        <v>35</v>
      </c>
      <c r="I20" s="75" t="s">
        <v>5</v>
      </c>
      <c r="J20" s="75" t="s">
        <v>1461</v>
      </c>
      <c r="K20" s="45" t="s">
        <v>1427</v>
      </c>
      <c r="L20" s="34" t="s">
        <v>1462</v>
      </c>
      <c r="M20" s="11" t="s">
        <v>1463</v>
      </c>
      <c r="N20" s="34">
        <v>100000</v>
      </c>
      <c r="O20" s="45" t="s">
        <v>1428</v>
      </c>
      <c r="P20" s="183">
        <v>50000</v>
      </c>
      <c r="Q20" s="34" t="s">
        <v>1429</v>
      </c>
      <c r="R20" s="34" t="s">
        <v>1430</v>
      </c>
      <c r="S20" s="167" t="s">
        <v>1464</v>
      </c>
      <c r="T20" s="180" t="s">
        <v>1465</v>
      </c>
      <c r="U20" s="184">
        <v>50000</v>
      </c>
      <c r="V20">
        <f t="shared" si="0"/>
        <v>45000</v>
      </c>
    </row>
    <row r="21" spans="1:22" ht="75">
      <c r="A21" s="115">
        <v>14</v>
      </c>
      <c r="B21" s="45"/>
      <c r="C21" s="81" t="s">
        <v>1466</v>
      </c>
      <c r="D21" s="185" t="s">
        <v>1467</v>
      </c>
      <c r="E21" s="185" t="s">
        <v>1468</v>
      </c>
      <c r="F21" s="45" t="s">
        <v>30</v>
      </c>
      <c r="G21" s="185" t="s">
        <v>31</v>
      </c>
      <c r="H21" s="185" t="s">
        <v>35</v>
      </c>
      <c r="I21" s="81" t="s">
        <v>6</v>
      </c>
      <c r="J21" s="186" t="s">
        <v>1469</v>
      </c>
      <c r="K21" s="186" t="s">
        <v>1469</v>
      </c>
      <c r="L21" s="186" t="s">
        <v>1470</v>
      </c>
      <c r="M21" s="186" t="s">
        <v>1471</v>
      </c>
      <c r="N21" s="45">
        <v>124500</v>
      </c>
      <c r="O21" s="186" t="s">
        <v>1472</v>
      </c>
      <c r="P21" s="45">
        <v>124500</v>
      </c>
      <c r="Q21" s="186" t="s">
        <v>1473</v>
      </c>
      <c r="R21" s="45" t="s">
        <v>765</v>
      </c>
      <c r="S21" s="187" t="s">
        <v>1474</v>
      </c>
      <c r="T21" s="188" t="s">
        <v>1475</v>
      </c>
      <c r="U21" s="74">
        <v>124500</v>
      </c>
      <c r="V21">
        <f t="shared" si="0"/>
        <v>112050</v>
      </c>
    </row>
    <row r="22" spans="1:22" ht="94.5">
      <c r="A22" s="115">
        <v>15</v>
      </c>
      <c r="B22" s="111"/>
      <c r="C22" s="115" t="s">
        <v>1476</v>
      </c>
      <c r="D22" s="115" t="s">
        <v>1477</v>
      </c>
      <c r="E22" s="115" t="s">
        <v>1478</v>
      </c>
      <c r="F22" s="170" t="s">
        <v>30</v>
      </c>
      <c r="G22" s="115" t="s">
        <v>31</v>
      </c>
      <c r="H22" s="115" t="s">
        <v>35</v>
      </c>
      <c r="I22" s="112" t="s">
        <v>6</v>
      </c>
      <c r="J22" s="170" t="s">
        <v>1479</v>
      </c>
      <c r="K22" s="111"/>
      <c r="L22" s="170" t="s">
        <v>1407</v>
      </c>
      <c r="M22" s="170" t="s">
        <v>1395</v>
      </c>
      <c r="N22" s="111">
        <v>52000</v>
      </c>
      <c r="O22" s="170" t="s">
        <v>1308</v>
      </c>
      <c r="P22" s="111">
        <v>52000</v>
      </c>
      <c r="Q22" s="170" t="s">
        <v>1309</v>
      </c>
      <c r="R22" s="111" t="s">
        <v>765</v>
      </c>
      <c r="S22" s="189" t="s">
        <v>1480</v>
      </c>
      <c r="T22" s="190" t="s">
        <v>1481</v>
      </c>
      <c r="U22" s="175">
        <v>52000</v>
      </c>
      <c r="V22">
        <f t="shared" si="0"/>
        <v>46800</v>
      </c>
    </row>
    <row r="23" spans="1:22" ht="141.75">
      <c r="A23" s="115">
        <v>16</v>
      </c>
      <c r="B23" s="111"/>
      <c r="C23" s="115" t="s">
        <v>1482</v>
      </c>
      <c r="D23" s="115" t="s">
        <v>1483</v>
      </c>
      <c r="E23" s="115" t="s">
        <v>1484</v>
      </c>
      <c r="F23" s="170" t="s">
        <v>30</v>
      </c>
      <c r="G23" s="115" t="s">
        <v>31</v>
      </c>
      <c r="H23" s="115" t="s">
        <v>35</v>
      </c>
      <c r="I23" s="112" t="s">
        <v>6</v>
      </c>
      <c r="J23" s="170" t="s">
        <v>1485</v>
      </c>
      <c r="K23" s="170" t="s">
        <v>1486</v>
      </c>
      <c r="L23" s="170" t="s">
        <v>1487</v>
      </c>
      <c r="M23" s="170" t="s">
        <v>1386</v>
      </c>
      <c r="N23" s="111">
        <v>75000</v>
      </c>
      <c r="O23" s="170" t="s">
        <v>1488</v>
      </c>
      <c r="P23" s="111">
        <v>75000</v>
      </c>
      <c r="Q23" s="170" t="s">
        <v>1309</v>
      </c>
      <c r="R23" s="111" t="s">
        <v>765</v>
      </c>
      <c r="S23" s="189" t="s">
        <v>1489</v>
      </c>
      <c r="T23" s="190" t="s">
        <v>1490</v>
      </c>
      <c r="U23" s="175">
        <v>75000</v>
      </c>
      <c r="V23">
        <f t="shared" si="0"/>
        <v>67500</v>
      </c>
    </row>
    <row r="24" spans="1:22" ht="141.75">
      <c r="A24" s="115">
        <v>17</v>
      </c>
      <c r="B24" s="111"/>
      <c r="C24" s="111" t="s">
        <v>1491</v>
      </c>
      <c r="D24" s="111" t="s">
        <v>1492</v>
      </c>
      <c r="E24" s="112" t="s">
        <v>1493</v>
      </c>
      <c r="F24" s="112" t="s">
        <v>30</v>
      </c>
      <c r="G24" s="111" t="s">
        <v>31</v>
      </c>
      <c r="H24" s="112" t="s">
        <v>35</v>
      </c>
      <c r="I24" s="191" t="s">
        <v>5</v>
      </c>
      <c r="J24" s="192" t="s">
        <v>1494</v>
      </c>
      <c r="K24" s="192" t="s">
        <v>1486</v>
      </c>
      <c r="L24" s="111" t="s">
        <v>1495</v>
      </c>
      <c r="M24" s="193" t="s">
        <v>1386</v>
      </c>
      <c r="N24" s="111">
        <v>300000</v>
      </c>
      <c r="O24" s="193" t="s">
        <v>1496</v>
      </c>
      <c r="P24" s="111">
        <v>75000</v>
      </c>
      <c r="Q24" s="193" t="s">
        <v>1075</v>
      </c>
      <c r="R24" s="111" t="s">
        <v>765</v>
      </c>
      <c r="S24" s="194" t="s">
        <v>1497</v>
      </c>
      <c r="T24" s="195" t="s">
        <v>1498</v>
      </c>
      <c r="U24" s="175">
        <v>75000</v>
      </c>
      <c r="V24">
        <f t="shared" si="0"/>
        <v>67500</v>
      </c>
    </row>
    <row r="25" spans="1:22" ht="141.75">
      <c r="A25" s="115">
        <v>18</v>
      </c>
      <c r="B25" s="115"/>
      <c r="C25" s="115" t="s">
        <v>1499</v>
      </c>
      <c r="D25" s="115" t="s">
        <v>1500</v>
      </c>
      <c r="E25" s="112" t="s">
        <v>1501</v>
      </c>
      <c r="F25" s="112" t="s">
        <v>30</v>
      </c>
      <c r="G25" s="112" t="s">
        <v>31</v>
      </c>
      <c r="H25" s="112" t="s">
        <v>35</v>
      </c>
      <c r="I25" s="115" t="s">
        <v>6</v>
      </c>
      <c r="J25" s="111" t="s">
        <v>1502</v>
      </c>
      <c r="K25" s="111" t="s">
        <v>1427</v>
      </c>
      <c r="L25" s="111" t="s">
        <v>1407</v>
      </c>
      <c r="M25" s="196" t="s">
        <v>1386</v>
      </c>
      <c r="N25" s="111">
        <v>120000</v>
      </c>
      <c r="O25" s="196" t="s">
        <v>1503</v>
      </c>
      <c r="P25" s="111">
        <v>40000</v>
      </c>
      <c r="Q25" s="196" t="s">
        <v>1363</v>
      </c>
      <c r="R25" s="111" t="s">
        <v>765</v>
      </c>
      <c r="S25" s="189" t="s">
        <v>1504</v>
      </c>
      <c r="T25" s="190" t="s">
        <v>1505</v>
      </c>
      <c r="U25" s="175">
        <v>40000</v>
      </c>
      <c r="V25">
        <f t="shared" si="0"/>
        <v>36000</v>
      </c>
    </row>
    <row r="26" spans="1:22" ht="110.25">
      <c r="A26" s="115">
        <v>19</v>
      </c>
      <c r="B26" s="111"/>
      <c r="C26" s="115" t="s">
        <v>1506</v>
      </c>
      <c r="D26" s="115" t="s">
        <v>1507</v>
      </c>
      <c r="E26" s="112" t="s">
        <v>1508</v>
      </c>
      <c r="F26" s="112" t="s">
        <v>30</v>
      </c>
      <c r="G26" s="112" t="s">
        <v>31</v>
      </c>
      <c r="H26" s="112" t="s">
        <v>35</v>
      </c>
      <c r="I26" s="115" t="s">
        <v>6</v>
      </c>
      <c r="J26" s="108" t="s">
        <v>1509</v>
      </c>
      <c r="K26" s="111" t="s">
        <v>1486</v>
      </c>
      <c r="L26" s="111" t="s">
        <v>1495</v>
      </c>
      <c r="M26" s="196" t="s">
        <v>1386</v>
      </c>
      <c r="N26" s="111">
        <v>310000</v>
      </c>
      <c r="O26" s="196" t="s">
        <v>1429</v>
      </c>
      <c r="P26" s="111">
        <v>85000</v>
      </c>
      <c r="Q26" s="196" t="s">
        <v>1363</v>
      </c>
      <c r="R26" s="111" t="s">
        <v>765</v>
      </c>
      <c r="S26" s="189" t="s">
        <v>1510</v>
      </c>
      <c r="T26" s="190" t="s">
        <v>1511</v>
      </c>
      <c r="U26" s="175">
        <v>85000</v>
      </c>
      <c r="V26">
        <f t="shared" si="0"/>
        <v>76500</v>
      </c>
    </row>
    <row r="27" spans="1:22" ht="105">
      <c r="A27" s="115">
        <v>20</v>
      </c>
      <c r="B27" s="111"/>
      <c r="C27" s="115" t="s">
        <v>1512</v>
      </c>
      <c r="D27" s="115" t="s">
        <v>1513</v>
      </c>
      <c r="E27" s="115" t="s">
        <v>1514</v>
      </c>
      <c r="F27" s="111" t="s">
        <v>30</v>
      </c>
      <c r="G27" s="115" t="s">
        <v>31</v>
      </c>
      <c r="H27" s="115" t="s">
        <v>35</v>
      </c>
      <c r="I27" s="197" t="s">
        <v>6</v>
      </c>
      <c r="J27" s="83" t="s">
        <v>1515</v>
      </c>
      <c r="K27" s="170" t="s">
        <v>1516</v>
      </c>
      <c r="L27" s="170" t="s">
        <v>1407</v>
      </c>
      <c r="M27" s="170" t="s">
        <v>1386</v>
      </c>
      <c r="N27" s="111">
        <v>500000</v>
      </c>
      <c r="O27" s="170" t="s">
        <v>1517</v>
      </c>
      <c r="P27" s="111">
        <v>125000</v>
      </c>
      <c r="Q27" s="198" t="s">
        <v>1518</v>
      </c>
      <c r="R27" s="111" t="s">
        <v>765</v>
      </c>
      <c r="S27" s="194" t="s">
        <v>1519</v>
      </c>
      <c r="T27" s="195" t="s">
        <v>1520</v>
      </c>
      <c r="U27" s="175">
        <v>125000</v>
      </c>
      <c r="V27">
        <f t="shared" si="0"/>
        <v>112500</v>
      </c>
    </row>
    <row r="28" spans="1:22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>
        <f>SUM(P8:P27)</f>
        <v>1240500</v>
      </c>
      <c r="Q28" s="121"/>
      <c r="R28" s="121"/>
      <c r="S28" s="121"/>
      <c r="T28" s="121"/>
      <c r="U28" s="121">
        <f>SUM(U8:U27)</f>
        <v>1240500</v>
      </c>
    </row>
  </sheetData>
  <mergeCells count="6">
    <mergeCell ref="A6:B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49"/>
  <sheetViews>
    <sheetView topLeftCell="C143" workbookViewId="0">
      <selection activeCell="L147" sqref="L147:L149"/>
    </sheetView>
  </sheetViews>
  <sheetFormatPr defaultRowHeight="15"/>
  <sheetData>
    <row r="1" spans="1:21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199"/>
      <c r="T1" s="199"/>
    </row>
    <row r="2" spans="1:21" ht="18.75">
      <c r="A2" s="642" t="s">
        <v>1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199"/>
      <c r="T2" s="199"/>
    </row>
    <row r="3" spans="1:21" ht="18.75">
      <c r="A3" s="642" t="s">
        <v>82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199"/>
      <c r="T3" s="199"/>
    </row>
    <row r="4" spans="1:21" ht="18.75">
      <c r="A4" s="675" t="s">
        <v>766</v>
      </c>
      <c r="B4" s="675"/>
      <c r="C4" s="675"/>
      <c r="D4" s="675"/>
      <c r="E4" s="675"/>
      <c r="F4" s="675"/>
      <c r="G4" s="675"/>
      <c r="H4" s="147"/>
      <c r="I4" s="147"/>
      <c r="J4" s="200"/>
      <c r="K4" s="96"/>
      <c r="L4" s="97"/>
      <c r="M4" s="201"/>
      <c r="N4" s="96"/>
      <c r="O4" s="6"/>
      <c r="P4" s="148"/>
      <c r="Q4" s="202"/>
      <c r="R4" s="125" t="s">
        <v>503</v>
      </c>
      <c r="S4" s="199"/>
      <c r="T4" s="199"/>
    </row>
    <row r="5" spans="1:21" ht="15.75">
      <c r="A5" s="103"/>
      <c r="B5" s="100"/>
      <c r="C5" s="100"/>
      <c r="D5" s="100"/>
      <c r="E5" s="30"/>
      <c r="F5" s="149"/>
      <c r="G5" s="149"/>
      <c r="H5" s="149"/>
      <c r="I5" s="149"/>
      <c r="J5" s="30"/>
      <c r="K5" s="103"/>
      <c r="L5" s="103"/>
      <c r="M5" s="203"/>
      <c r="N5" s="103"/>
      <c r="O5" s="100"/>
      <c r="P5" s="100"/>
      <c r="Q5" s="680" t="s">
        <v>504</v>
      </c>
      <c r="R5" s="680"/>
      <c r="S5" s="199"/>
      <c r="T5" s="199"/>
    </row>
    <row r="6" spans="1:21" ht="15.75">
      <c r="A6" s="676" t="s">
        <v>505</v>
      </c>
      <c r="B6" s="676"/>
      <c r="C6" s="676"/>
      <c r="D6" s="100"/>
      <c r="E6" s="30"/>
      <c r="F6" s="149"/>
      <c r="G6" s="149"/>
      <c r="H6" s="149"/>
      <c r="I6" s="149"/>
      <c r="J6" s="30"/>
      <c r="K6" s="103"/>
      <c r="L6" s="103"/>
      <c r="M6" s="203"/>
      <c r="N6" s="103"/>
      <c r="O6" s="100"/>
      <c r="P6" s="679" t="s">
        <v>506</v>
      </c>
      <c r="Q6" s="679"/>
      <c r="R6" s="679"/>
      <c r="S6" s="199"/>
      <c r="T6" s="199"/>
    </row>
    <row r="7" spans="1:21" ht="63">
      <c r="A7" s="204" t="s">
        <v>84</v>
      </c>
      <c r="B7" s="117" t="s">
        <v>85</v>
      </c>
      <c r="C7" s="117" t="s">
        <v>86</v>
      </c>
      <c r="D7" s="117" t="s">
        <v>87</v>
      </c>
      <c r="E7" s="117" t="s">
        <v>88</v>
      </c>
      <c r="F7" s="117" t="s">
        <v>9</v>
      </c>
      <c r="G7" s="117" t="s">
        <v>89</v>
      </c>
      <c r="H7" s="117" t="s">
        <v>90</v>
      </c>
      <c r="I7" s="117" t="s">
        <v>91</v>
      </c>
      <c r="J7" s="117" t="s">
        <v>92</v>
      </c>
      <c r="K7" s="117" t="s">
        <v>93</v>
      </c>
      <c r="L7" s="173" t="s">
        <v>1521</v>
      </c>
      <c r="M7" s="117" t="s">
        <v>95</v>
      </c>
      <c r="N7" s="117" t="s">
        <v>96</v>
      </c>
      <c r="O7" s="117" t="s">
        <v>97</v>
      </c>
      <c r="P7" s="117" t="s">
        <v>96</v>
      </c>
      <c r="Q7" s="117" t="s">
        <v>95</v>
      </c>
      <c r="R7" s="117" t="s">
        <v>97</v>
      </c>
      <c r="S7" s="154" t="s">
        <v>767</v>
      </c>
      <c r="T7" s="154" t="s">
        <v>768</v>
      </c>
      <c r="U7" s="205" t="s">
        <v>1522</v>
      </c>
    </row>
    <row r="8" spans="1:21" ht="89.25">
      <c r="A8" s="440">
        <v>1</v>
      </c>
      <c r="B8" s="440"/>
      <c r="C8" s="198" t="s">
        <v>2058</v>
      </c>
      <c r="D8" s="198" t="s">
        <v>2059</v>
      </c>
      <c r="E8" s="159" t="s">
        <v>2060</v>
      </c>
      <c r="F8" s="440" t="s">
        <v>30</v>
      </c>
      <c r="G8" s="159" t="s">
        <v>31</v>
      </c>
      <c r="H8" s="441" t="s">
        <v>35</v>
      </c>
      <c r="I8" s="442" t="s">
        <v>5</v>
      </c>
      <c r="J8" s="159" t="s">
        <v>1332</v>
      </c>
      <c r="K8" s="440">
        <v>100000</v>
      </c>
      <c r="L8" s="440">
        <f t="shared" ref="L8:L10" si="0">N8*0.9</f>
        <v>63000</v>
      </c>
      <c r="M8" s="198" t="s">
        <v>2061</v>
      </c>
      <c r="N8" s="441">
        <v>70000</v>
      </c>
      <c r="O8" s="440">
        <v>20</v>
      </c>
      <c r="P8" s="441">
        <v>70000</v>
      </c>
      <c r="Q8" s="440" t="s">
        <v>2062</v>
      </c>
      <c r="R8" s="443">
        <v>20</v>
      </c>
      <c r="S8" s="444" t="s">
        <v>2063</v>
      </c>
      <c r="T8" s="445" t="s">
        <v>2064</v>
      </c>
      <c r="U8" s="445" t="s">
        <v>2065</v>
      </c>
    </row>
    <row r="9" spans="1:21" ht="89.25">
      <c r="A9" s="440">
        <v>2</v>
      </c>
      <c r="B9" s="440"/>
      <c r="C9" s="198" t="s">
        <v>2066</v>
      </c>
      <c r="D9" s="198" t="s">
        <v>2067</v>
      </c>
      <c r="E9" s="159" t="s">
        <v>2060</v>
      </c>
      <c r="F9" s="440" t="s">
        <v>30</v>
      </c>
      <c r="G9" s="159" t="s">
        <v>31</v>
      </c>
      <c r="H9" s="441" t="s">
        <v>35</v>
      </c>
      <c r="I9" s="442" t="s">
        <v>5</v>
      </c>
      <c r="J9" s="159" t="s">
        <v>2068</v>
      </c>
      <c r="K9" s="440">
        <v>100000</v>
      </c>
      <c r="L9" s="440">
        <f t="shared" si="0"/>
        <v>63000</v>
      </c>
      <c r="M9" s="198" t="s">
        <v>2061</v>
      </c>
      <c r="N9" s="441">
        <v>70000</v>
      </c>
      <c r="O9" s="440">
        <v>20</v>
      </c>
      <c r="P9" s="441">
        <v>70000</v>
      </c>
      <c r="Q9" s="440" t="s">
        <v>2062</v>
      </c>
      <c r="R9" s="443">
        <v>20</v>
      </c>
      <c r="S9" s="444" t="s">
        <v>2069</v>
      </c>
      <c r="T9" s="445" t="s">
        <v>2070</v>
      </c>
      <c r="U9" s="445" t="s">
        <v>2071</v>
      </c>
    </row>
    <row r="10" spans="1:21" ht="76.5">
      <c r="A10" s="440">
        <v>3</v>
      </c>
      <c r="B10" s="440"/>
      <c r="C10" s="198" t="s">
        <v>2072</v>
      </c>
      <c r="D10" s="198" t="s">
        <v>2073</v>
      </c>
      <c r="E10" s="198" t="s">
        <v>2074</v>
      </c>
      <c r="F10" s="440" t="s">
        <v>30</v>
      </c>
      <c r="G10" s="159" t="s">
        <v>31</v>
      </c>
      <c r="H10" s="441" t="s">
        <v>35</v>
      </c>
      <c r="I10" s="442" t="s">
        <v>5</v>
      </c>
      <c r="J10" s="159" t="s">
        <v>1332</v>
      </c>
      <c r="K10" s="440">
        <v>50000</v>
      </c>
      <c r="L10" s="440">
        <f t="shared" si="0"/>
        <v>31500</v>
      </c>
      <c r="M10" s="198" t="s">
        <v>2061</v>
      </c>
      <c r="N10" s="441">
        <v>35000</v>
      </c>
      <c r="O10" s="440">
        <v>20</v>
      </c>
      <c r="P10" s="441">
        <v>35000</v>
      </c>
      <c r="Q10" s="440" t="s">
        <v>2062</v>
      </c>
      <c r="R10" s="443">
        <v>20</v>
      </c>
      <c r="S10" s="444" t="s">
        <v>2075</v>
      </c>
      <c r="T10" s="445" t="s">
        <v>2076</v>
      </c>
      <c r="U10" s="445" t="s">
        <v>2077</v>
      </c>
    </row>
    <row r="11" spans="1:21" ht="60">
      <c r="A11" s="440">
        <v>4</v>
      </c>
      <c r="B11" s="34"/>
      <c r="C11" s="83" t="s">
        <v>838</v>
      </c>
      <c r="D11" s="83" t="s">
        <v>839</v>
      </c>
      <c r="E11" s="83" t="s">
        <v>840</v>
      </c>
      <c r="F11" s="83" t="s">
        <v>30</v>
      </c>
      <c r="G11" s="83" t="s">
        <v>31</v>
      </c>
      <c r="H11" s="76" t="s">
        <v>35</v>
      </c>
      <c r="I11" s="449" t="s">
        <v>5</v>
      </c>
      <c r="J11" s="83" t="s">
        <v>1332</v>
      </c>
      <c r="K11" s="34">
        <v>0</v>
      </c>
      <c r="L11" s="34">
        <v>27000</v>
      </c>
      <c r="M11" s="34"/>
      <c r="N11" s="450">
        <v>30000</v>
      </c>
      <c r="O11" s="34">
        <v>20</v>
      </c>
      <c r="P11" s="450">
        <v>30000</v>
      </c>
      <c r="Q11" s="34" t="s">
        <v>2094</v>
      </c>
      <c r="R11" s="34">
        <v>20</v>
      </c>
      <c r="S11" s="451" t="s">
        <v>841</v>
      </c>
      <c r="T11" s="452" t="s">
        <v>842</v>
      </c>
      <c r="U11" s="451" t="s">
        <v>2095</v>
      </c>
    </row>
    <row r="12" spans="1:21" ht="102">
      <c r="A12" s="440">
        <v>5</v>
      </c>
      <c r="B12" s="34"/>
      <c r="C12" s="83" t="s">
        <v>2096</v>
      </c>
      <c r="D12" s="83" t="s">
        <v>2097</v>
      </c>
      <c r="E12" s="198" t="s">
        <v>1287</v>
      </c>
      <c r="F12" s="83" t="s">
        <v>30</v>
      </c>
      <c r="G12" s="450" t="s">
        <v>1073</v>
      </c>
      <c r="H12" s="76" t="s">
        <v>35</v>
      </c>
      <c r="I12" s="449" t="s">
        <v>5</v>
      </c>
      <c r="J12" s="83" t="s">
        <v>2068</v>
      </c>
      <c r="K12" s="34">
        <v>0</v>
      </c>
      <c r="L12" s="34">
        <v>27000</v>
      </c>
      <c r="M12" s="34"/>
      <c r="N12" s="450">
        <v>30000</v>
      </c>
      <c r="O12" s="34">
        <v>20</v>
      </c>
      <c r="P12" s="450">
        <v>30000</v>
      </c>
      <c r="Q12" s="34" t="s">
        <v>2094</v>
      </c>
      <c r="R12" s="34">
        <v>20</v>
      </c>
      <c r="S12" s="452" t="s">
        <v>1288</v>
      </c>
      <c r="T12" s="452" t="s">
        <v>1289</v>
      </c>
      <c r="U12" s="452" t="s">
        <v>2098</v>
      </c>
    </row>
    <row r="13" spans="1:21" ht="90">
      <c r="A13" s="440">
        <v>6</v>
      </c>
      <c r="B13" s="34"/>
      <c r="C13" s="83" t="s">
        <v>202</v>
      </c>
      <c r="D13" s="83" t="s">
        <v>2099</v>
      </c>
      <c r="E13" s="83" t="s">
        <v>801</v>
      </c>
      <c r="F13" s="83" t="s">
        <v>30</v>
      </c>
      <c r="G13" s="83" t="s">
        <v>31</v>
      </c>
      <c r="H13" s="76" t="s">
        <v>35</v>
      </c>
      <c r="I13" s="449" t="s">
        <v>5</v>
      </c>
      <c r="J13" s="83" t="s">
        <v>1332</v>
      </c>
      <c r="K13" s="34">
        <v>0</v>
      </c>
      <c r="L13" s="34">
        <v>27000</v>
      </c>
      <c r="M13" s="34"/>
      <c r="N13" s="450">
        <v>30000</v>
      </c>
      <c r="O13" s="34">
        <v>20</v>
      </c>
      <c r="P13" s="450">
        <v>30000</v>
      </c>
      <c r="Q13" s="34" t="s">
        <v>2094</v>
      </c>
      <c r="R13" s="34">
        <v>20</v>
      </c>
      <c r="S13" s="452" t="s">
        <v>816</v>
      </c>
      <c r="T13" s="452" t="s">
        <v>817</v>
      </c>
      <c r="U13" s="452" t="s">
        <v>2100</v>
      </c>
    </row>
    <row r="14" spans="1:21" ht="90">
      <c r="A14" s="440">
        <v>7</v>
      </c>
      <c r="B14" s="34"/>
      <c r="C14" s="83" t="s">
        <v>134</v>
      </c>
      <c r="D14" s="83" t="s">
        <v>800</v>
      </c>
      <c r="E14" s="83" t="s">
        <v>801</v>
      </c>
      <c r="F14" s="83" t="s">
        <v>30</v>
      </c>
      <c r="G14" s="83" t="s">
        <v>31</v>
      </c>
      <c r="H14" s="76" t="s">
        <v>35</v>
      </c>
      <c r="I14" s="449" t="s">
        <v>5</v>
      </c>
      <c r="J14" s="83" t="s">
        <v>1332</v>
      </c>
      <c r="K14" s="34">
        <v>0</v>
      </c>
      <c r="L14" s="34">
        <v>13500</v>
      </c>
      <c r="M14" s="34"/>
      <c r="N14" s="450">
        <v>15000</v>
      </c>
      <c r="O14" s="34">
        <v>20</v>
      </c>
      <c r="P14" s="450">
        <v>15000</v>
      </c>
      <c r="Q14" s="34" t="s">
        <v>2094</v>
      </c>
      <c r="R14" s="34">
        <v>20</v>
      </c>
      <c r="S14" s="451" t="s">
        <v>2101</v>
      </c>
      <c r="T14" s="452" t="s">
        <v>802</v>
      </c>
      <c r="U14" s="452" t="s">
        <v>2102</v>
      </c>
    </row>
    <row r="15" spans="1:21" ht="75">
      <c r="A15" s="440">
        <v>8</v>
      </c>
      <c r="B15" s="34"/>
      <c r="C15" s="83" t="s">
        <v>1011</v>
      </c>
      <c r="D15" s="83" t="s">
        <v>1012</v>
      </c>
      <c r="E15" s="83" t="s">
        <v>1013</v>
      </c>
      <c r="F15" s="83" t="s">
        <v>30</v>
      </c>
      <c r="G15" s="83" t="s">
        <v>31</v>
      </c>
      <c r="H15" s="76" t="s">
        <v>35</v>
      </c>
      <c r="I15" s="449" t="s">
        <v>5</v>
      </c>
      <c r="J15" s="83" t="s">
        <v>1332</v>
      </c>
      <c r="K15" s="34">
        <v>0</v>
      </c>
      <c r="L15" s="34">
        <v>27000</v>
      </c>
      <c r="M15" s="34"/>
      <c r="N15" s="450">
        <v>30000</v>
      </c>
      <c r="O15" s="34">
        <v>20</v>
      </c>
      <c r="P15" s="450">
        <v>30000</v>
      </c>
      <c r="Q15" s="34" t="s">
        <v>2094</v>
      </c>
      <c r="R15" s="34">
        <v>20</v>
      </c>
      <c r="S15" s="452" t="s">
        <v>1014</v>
      </c>
      <c r="T15" s="452" t="s">
        <v>1015</v>
      </c>
      <c r="U15" s="452" t="s">
        <v>2103</v>
      </c>
    </row>
    <row r="16" spans="1:21" ht="75">
      <c r="A16" s="440">
        <v>9</v>
      </c>
      <c r="B16" s="34"/>
      <c r="C16" s="83" t="s">
        <v>803</v>
      </c>
      <c r="D16" s="83" t="s">
        <v>804</v>
      </c>
      <c r="E16" s="83" t="s">
        <v>805</v>
      </c>
      <c r="F16" s="83" t="s">
        <v>30</v>
      </c>
      <c r="G16" s="83" t="s">
        <v>31</v>
      </c>
      <c r="H16" s="76" t="s">
        <v>2104</v>
      </c>
      <c r="I16" s="449" t="s">
        <v>5</v>
      </c>
      <c r="J16" s="83" t="s">
        <v>1332</v>
      </c>
      <c r="K16" s="34">
        <v>0</v>
      </c>
      <c r="L16" s="34">
        <v>27000</v>
      </c>
      <c r="M16" s="34"/>
      <c r="N16" s="450">
        <v>30000</v>
      </c>
      <c r="O16" s="34">
        <v>20</v>
      </c>
      <c r="P16" s="450">
        <v>30000</v>
      </c>
      <c r="Q16" s="34" t="s">
        <v>2094</v>
      </c>
      <c r="R16" s="34">
        <v>20</v>
      </c>
      <c r="S16" s="452" t="s">
        <v>2105</v>
      </c>
      <c r="T16" s="452" t="s">
        <v>806</v>
      </c>
      <c r="U16" s="452" t="s">
        <v>2106</v>
      </c>
    </row>
    <row r="17" spans="1:21" ht="75">
      <c r="A17" s="440">
        <v>10</v>
      </c>
      <c r="B17" s="34"/>
      <c r="C17" s="83" t="s">
        <v>901</v>
      </c>
      <c r="D17" s="83" t="s">
        <v>902</v>
      </c>
      <c r="E17" s="83" t="s">
        <v>903</v>
      </c>
      <c r="F17" s="83" t="s">
        <v>30</v>
      </c>
      <c r="G17" s="83" t="s">
        <v>31</v>
      </c>
      <c r="H17" s="76" t="s">
        <v>35</v>
      </c>
      <c r="I17" s="449" t="s">
        <v>5</v>
      </c>
      <c r="J17" s="83" t="s">
        <v>1332</v>
      </c>
      <c r="K17" s="34">
        <v>0</v>
      </c>
      <c r="L17" s="34">
        <v>27000</v>
      </c>
      <c r="M17" s="34"/>
      <c r="N17" s="450">
        <v>30000</v>
      </c>
      <c r="O17" s="34">
        <v>20</v>
      </c>
      <c r="P17" s="450">
        <v>30000</v>
      </c>
      <c r="Q17" s="34" t="s">
        <v>2094</v>
      </c>
      <c r="R17" s="34">
        <v>20</v>
      </c>
      <c r="S17" s="452" t="s">
        <v>2107</v>
      </c>
      <c r="T17" s="452" t="s">
        <v>905</v>
      </c>
      <c r="U17" s="452" t="s">
        <v>2108</v>
      </c>
    </row>
    <row r="18" spans="1:21" ht="60">
      <c r="A18" s="440">
        <v>11</v>
      </c>
      <c r="B18" s="34"/>
      <c r="C18" s="83" t="s">
        <v>782</v>
      </c>
      <c r="D18" s="83" t="s">
        <v>783</v>
      </c>
      <c r="E18" s="83" t="s">
        <v>779</v>
      </c>
      <c r="F18" s="83" t="s">
        <v>30</v>
      </c>
      <c r="G18" s="83" t="s">
        <v>31</v>
      </c>
      <c r="H18" s="76" t="s">
        <v>2104</v>
      </c>
      <c r="I18" s="449" t="s">
        <v>5</v>
      </c>
      <c r="J18" s="83" t="s">
        <v>1332</v>
      </c>
      <c r="K18" s="34">
        <v>0</v>
      </c>
      <c r="L18" s="34">
        <v>27000</v>
      </c>
      <c r="M18" s="34"/>
      <c r="N18" s="450">
        <v>30000</v>
      </c>
      <c r="O18" s="34">
        <v>20</v>
      </c>
      <c r="P18" s="450">
        <v>30000</v>
      </c>
      <c r="Q18" s="34" t="s">
        <v>2094</v>
      </c>
      <c r="R18" s="34">
        <v>20</v>
      </c>
      <c r="S18" s="452" t="s">
        <v>784</v>
      </c>
      <c r="T18" s="452" t="s">
        <v>785</v>
      </c>
      <c r="U18" s="452" t="s">
        <v>2109</v>
      </c>
    </row>
    <row r="19" spans="1:21" ht="60">
      <c r="A19" s="440">
        <v>12</v>
      </c>
      <c r="B19" s="34"/>
      <c r="C19" s="83" t="s">
        <v>777</v>
      </c>
      <c r="D19" s="83" t="s">
        <v>2110</v>
      </c>
      <c r="E19" s="83" t="s">
        <v>779</v>
      </c>
      <c r="F19" s="83" t="s">
        <v>30</v>
      </c>
      <c r="G19" s="83" t="s">
        <v>31</v>
      </c>
      <c r="H19" s="76" t="s">
        <v>2104</v>
      </c>
      <c r="I19" s="449" t="s">
        <v>5</v>
      </c>
      <c r="J19" s="83" t="s">
        <v>1332</v>
      </c>
      <c r="K19" s="34">
        <v>0</v>
      </c>
      <c r="L19" s="34">
        <v>27000</v>
      </c>
      <c r="M19" s="34"/>
      <c r="N19" s="450">
        <v>30000</v>
      </c>
      <c r="O19" s="34">
        <v>20</v>
      </c>
      <c r="P19" s="450">
        <v>30000</v>
      </c>
      <c r="Q19" s="34" t="s">
        <v>2094</v>
      </c>
      <c r="R19" s="34">
        <v>20</v>
      </c>
      <c r="S19" s="452" t="s">
        <v>2111</v>
      </c>
      <c r="T19" s="452" t="s">
        <v>781</v>
      </c>
      <c r="U19" s="452" t="s">
        <v>2112</v>
      </c>
    </row>
    <row r="20" spans="1:21" ht="150">
      <c r="A20" s="440">
        <v>13</v>
      </c>
      <c r="B20" s="34"/>
      <c r="C20" s="83" t="s">
        <v>1507</v>
      </c>
      <c r="D20" s="83" t="s">
        <v>2113</v>
      </c>
      <c r="E20" s="83" t="s">
        <v>1256</v>
      </c>
      <c r="F20" s="83" t="s">
        <v>30</v>
      </c>
      <c r="G20" s="450" t="s">
        <v>1073</v>
      </c>
      <c r="H20" s="76" t="s">
        <v>35</v>
      </c>
      <c r="I20" s="449" t="s">
        <v>5</v>
      </c>
      <c r="J20" s="83" t="s">
        <v>1332</v>
      </c>
      <c r="K20" s="34">
        <v>0</v>
      </c>
      <c r="L20" s="34">
        <v>27000</v>
      </c>
      <c r="M20" s="34"/>
      <c r="N20" s="450">
        <v>30000</v>
      </c>
      <c r="O20" s="34">
        <v>20</v>
      </c>
      <c r="P20" s="450">
        <v>30000</v>
      </c>
      <c r="Q20" s="34" t="s">
        <v>2094</v>
      </c>
      <c r="R20" s="34">
        <v>20</v>
      </c>
      <c r="S20" s="452" t="s">
        <v>2114</v>
      </c>
      <c r="T20" s="452" t="s">
        <v>1257</v>
      </c>
      <c r="U20" s="452" t="s">
        <v>2115</v>
      </c>
    </row>
    <row r="21" spans="1:21" ht="90">
      <c r="A21" s="440">
        <v>14</v>
      </c>
      <c r="B21" s="34"/>
      <c r="C21" s="83" t="s">
        <v>2116</v>
      </c>
      <c r="D21" s="83" t="s">
        <v>1352</v>
      </c>
      <c r="E21" s="83" t="s">
        <v>1259</v>
      </c>
      <c r="F21" s="83" t="s">
        <v>30</v>
      </c>
      <c r="G21" s="450" t="s">
        <v>1073</v>
      </c>
      <c r="H21" s="76" t="s">
        <v>35</v>
      </c>
      <c r="I21" s="449" t="s">
        <v>5</v>
      </c>
      <c r="J21" s="83" t="s">
        <v>2117</v>
      </c>
      <c r="K21" s="34">
        <v>0</v>
      </c>
      <c r="L21" s="34">
        <v>27000</v>
      </c>
      <c r="M21" s="34"/>
      <c r="N21" s="450">
        <v>30000</v>
      </c>
      <c r="O21" s="34">
        <v>20</v>
      </c>
      <c r="P21" s="450">
        <v>30000</v>
      </c>
      <c r="Q21" s="34" t="s">
        <v>2094</v>
      </c>
      <c r="R21" s="34">
        <v>20</v>
      </c>
      <c r="S21" s="451" t="s">
        <v>1260</v>
      </c>
      <c r="T21" s="452" t="s">
        <v>1261</v>
      </c>
      <c r="U21" s="452" t="s">
        <v>2118</v>
      </c>
    </row>
    <row r="22" spans="1:21" ht="90">
      <c r="A22" s="440">
        <v>15</v>
      </c>
      <c r="B22" s="34"/>
      <c r="C22" s="83" t="s">
        <v>2119</v>
      </c>
      <c r="D22" s="83" t="s">
        <v>2120</v>
      </c>
      <c r="E22" s="83" t="s">
        <v>1269</v>
      </c>
      <c r="F22" s="83" t="s">
        <v>30</v>
      </c>
      <c r="G22" s="83" t="s">
        <v>1073</v>
      </c>
      <c r="H22" s="76" t="s">
        <v>35</v>
      </c>
      <c r="I22" s="449" t="s">
        <v>5</v>
      </c>
      <c r="J22" s="83" t="s">
        <v>2121</v>
      </c>
      <c r="K22" s="34">
        <v>0</v>
      </c>
      <c r="L22" s="34">
        <v>27000</v>
      </c>
      <c r="M22" s="34"/>
      <c r="N22" s="450">
        <v>30000</v>
      </c>
      <c r="O22" s="34">
        <v>20</v>
      </c>
      <c r="P22" s="450">
        <v>30000</v>
      </c>
      <c r="Q22" s="34" t="s">
        <v>2094</v>
      </c>
      <c r="R22" s="34">
        <v>20</v>
      </c>
      <c r="S22" s="451" t="s">
        <v>2122</v>
      </c>
      <c r="T22" s="452" t="s">
        <v>1299</v>
      </c>
      <c r="U22" s="452" t="s">
        <v>2123</v>
      </c>
    </row>
    <row r="23" spans="1:21" ht="90">
      <c r="A23" s="440">
        <v>16</v>
      </c>
      <c r="B23" s="34"/>
      <c r="C23" s="83" t="s">
        <v>2124</v>
      </c>
      <c r="D23" s="83" t="s">
        <v>209</v>
      </c>
      <c r="E23" s="83" t="s">
        <v>1143</v>
      </c>
      <c r="F23" s="83" t="s">
        <v>30</v>
      </c>
      <c r="G23" s="83" t="s">
        <v>1073</v>
      </c>
      <c r="H23" s="76" t="s">
        <v>35</v>
      </c>
      <c r="I23" s="449" t="s">
        <v>5</v>
      </c>
      <c r="J23" s="83" t="s">
        <v>2125</v>
      </c>
      <c r="K23" s="34">
        <v>0</v>
      </c>
      <c r="L23" s="34">
        <v>27000</v>
      </c>
      <c r="M23" s="34"/>
      <c r="N23" s="450">
        <v>30000</v>
      </c>
      <c r="O23" s="34">
        <v>20</v>
      </c>
      <c r="P23" s="450">
        <v>30000</v>
      </c>
      <c r="Q23" s="34" t="s">
        <v>2094</v>
      </c>
      <c r="R23" s="34">
        <v>20</v>
      </c>
      <c r="S23" s="451" t="s">
        <v>2126</v>
      </c>
      <c r="T23" s="452" t="s">
        <v>1146</v>
      </c>
      <c r="U23" s="452" t="s">
        <v>2127</v>
      </c>
    </row>
    <row r="24" spans="1:21" ht="63.75">
      <c r="A24" s="440">
        <v>17</v>
      </c>
      <c r="B24" s="34"/>
      <c r="C24" s="83" t="s">
        <v>2128</v>
      </c>
      <c r="D24" s="83" t="s">
        <v>2129</v>
      </c>
      <c r="E24" s="198" t="s">
        <v>1377</v>
      </c>
      <c r="F24" s="83" t="s">
        <v>30</v>
      </c>
      <c r="G24" s="135" t="s">
        <v>1378</v>
      </c>
      <c r="H24" s="76" t="s">
        <v>35</v>
      </c>
      <c r="I24" s="83" t="s">
        <v>1360</v>
      </c>
      <c r="J24" s="83" t="s">
        <v>1332</v>
      </c>
      <c r="K24" s="34">
        <v>0</v>
      </c>
      <c r="L24" s="34">
        <v>27000</v>
      </c>
      <c r="M24" s="34"/>
      <c r="N24" s="450">
        <v>30000</v>
      </c>
      <c r="O24" s="34">
        <v>20</v>
      </c>
      <c r="P24" s="450">
        <v>30000</v>
      </c>
      <c r="Q24" s="34" t="s">
        <v>2094</v>
      </c>
      <c r="R24" s="34">
        <v>20</v>
      </c>
      <c r="S24" s="451" t="s">
        <v>1379</v>
      </c>
      <c r="T24" s="452" t="s">
        <v>1380</v>
      </c>
      <c r="U24" s="452" t="s">
        <v>2130</v>
      </c>
    </row>
    <row r="25" spans="1:21" ht="60">
      <c r="A25" s="440">
        <v>18</v>
      </c>
      <c r="B25" s="34"/>
      <c r="C25" s="83" t="s">
        <v>790</v>
      </c>
      <c r="D25" s="83" t="s">
        <v>791</v>
      </c>
      <c r="E25" s="83" t="s">
        <v>792</v>
      </c>
      <c r="F25" s="83" t="s">
        <v>30</v>
      </c>
      <c r="G25" s="135" t="s">
        <v>1378</v>
      </c>
      <c r="H25" s="76" t="s">
        <v>35</v>
      </c>
      <c r="I25" s="449" t="s">
        <v>5</v>
      </c>
      <c r="J25" s="83" t="s">
        <v>1332</v>
      </c>
      <c r="K25" s="34">
        <v>0</v>
      </c>
      <c r="L25" s="34">
        <v>13500</v>
      </c>
      <c r="M25" s="34"/>
      <c r="N25" s="450">
        <v>15000</v>
      </c>
      <c r="O25" s="34">
        <v>20</v>
      </c>
      <c r="P25" s="450">
        <v>15000</v>
      </c>
      <c r="Q25" s="34" t="s">
        <v>2094</v>
      </c>
      <c r="R25" s="34">
        <v>20</v>
      </c>
      <c r="S25" s="452" t="s">
        <v>794</v>
      </c>
      <c r="T25" s="452" t="s">
        <v>795</v>
      </c>
      <c r="U25" s="452" t="s">
        <v>2131</v>
      </c>
    </row>
    <row r="26" spans="1:21" ht="75">
      <c r="A26" s="440">
        <v>19</v>
      </c>
      <c r="B26" s="34"/>
      <c r="C26" s="83" t="s">
        <v>852</v>
      </c>
      <c r="D26" s="83" t="s">
        <v>853</v>
      </c>
      <c r="E26" s="83" t="s">
        <v>854</v>
      </c>
      <c r="F26" s="83" t="s">
        <v>30</v>
      </c>
      <c r="G26" s="83" t="s">
        <v>31</v>
      </c>
      <c r="H26" s="76" t="s">
        <v>2104</v>
      </c>
      <c r="I26" s="449" t="s">
        <v>5</v>
      </c>
      <c r="J26" s="83" t="s">
        <v>1332</v>
      </c>
      <c r="K26" s="34">
        <v>0</v>
      </c>
      <c r="L26" s="34">
        <v>27000</v>
      </c>
      <c r="M26" s="34"/>
      <c r="N26" s="450">
        <v>30000</v>
      </c>
      <c r="O26" s="34">
        <v>20</v>
      </c>
      <c r="P26" s="450">
        <v>30000</v>
      </c>
      <c r="Q26" s="34" t="s">
        <v>2094</v>
      </c>
      <c r="R26" s="34">
        <v>20</v>
      </c>
      <c r="S26" s="451" t="s">
        <v>855</v>
      </c>
      <c r="T26" s="452" t="s">
        <v>856</v>
      </c>
      <c r="U26" s="452" t="s">
        <v>2132</v>
      </c>
    </row>
    <row r="27" spans="1:21" ht="135">
      <c r="A27" s="440">
        <v>20</v>
      </c>
      <c r="B27" s="34"/>
      <c r="C27" s="83" t="s">
        <v>2173</v>
      </c>
      <c r="D27" s="83" t="s">
        <v>2174</v>
      </c>
      <c r="E27" s="75" t="s">
        <v>2175</v>
      </c>
      <c r="F27" s="83" t="s">
        <v>30</v>
      </c>
      <c r="G27" s="75" t="s">
        <v>31</v>
      </c>
      <c r="H27" s="85" t="s">
        <v>50</v>
      </c>
      <c r="I27" s="75" t="s">
        <v>2176</v>
      </c>
      <c r="J27" s="75" t="s">
        <v>1332</v>
      </c>
      <c r="K27" s="34">
        <v>50000</v>
      </c>
      <c r="L27" s="34">
        <v>31500</v>
      </c>
      <c r="M27" s="83" t="s">
        <v>2177</v>
      </c>
      <c r="N27" s="85">
        <v>35000</v>
      </c>
      <c r="O27" s="34">
        <v>20</v>
      </c>
      <c r="P27" s="85">
        <v>35000</v>
      </c>
      <c r="Q27" s="34" t="s">
        <v>2178</v>
      </c>
      <c r="R27" s="34">
        <v>20</v>
      </c>
      <c r="S27" s="452" t="s">
        <v>2179</v>
      </c>
      <c r="T27" s="163" t="s">
        <v>2180</v>
      </c>
      <c r="U27" s="163" t="s">
        <v>2181</v>
      </c>
    </row>
    <row r="28" spans="1:21" ht="135">
      <c r="A28" s="440">
        <v>21</v>
      </c>
      <c r="B28" s="34"/>
      <c r="C28" s="83" t="s">
        <v>2182</v>
      </c>
      <c r="D28" s="83" t="s">
        <v>812</v>
      </c>
      <c r="E28" s="75" t="s">
        <v>2183</v>
      </c>
      <c r="F28" s="83" t="s">
        <v>30</v>
      </c>
      <c r="G28" s="75" t="s">
        <v>31</v>
      </c>
      <c r="H28" s="75" t="s">
        <v>35</v>
      </c>
      <c r="I28" s="75" t="s">
        <v>2176</v>
      </c>
      <c r="J28" s="75" t="s">
        <v>1332</v>
      </c>
      <c r="K28" s="34">
        <v>100000</v>
      </c>
      <c r="L28" s="34">
        <v>63000</v>
      </c>
      <c r="M28" s="83" t="s">
        <v>2177</v>
      </c>
      <c r="N28" s="85">
        <v>70000</v>
      </c>
      <c r="O28" s="34">
        <v>20</v>
      </c>
      <c r="P28" s="85">
        <v>70000</v>
      </c>
      <c r="Q28" s="34" t="s">
        <v>2178</v>
      </c>
      <c r="R28" s="34">
        <v>20</v>
      </c>
      <c r="S28" s="163" t="s">
        <v>2184</v>
      </c>
      <c r="T28" s="163" t="s">
        <v>2185</v>
      </c>
      <c r="U28" s="163" t="s">
        <v>2186</v>
      </c>
    </row>
    <row r="29" spans="1:21" ht="63.75">
      <c r="A29" s="440">
        <v>22</v>
      </c>
      <c r="B29" s="34"/>
      <c r="C29" s="456" t="s">
        <v>1371</v>
      </c>
      <c r="D29" s="456" t="s">
        <v>2206</v>
      </c>
      <c r="E29" s="457" t="s">
        <v>2207</v>
      </c>
      <c r="F29" s="458" t="s">
        <v>30</v>
      </c>
      <c r="G29" s="459" t="s">
        <v>1073</v>
      </c>
      <c r="H29" s="75" t="s">
        <v>35</v>
      </c>
      <c r="I29" s="459" t="s">
        <v>1360</v>
      </c>
      <c r="J29" s="459" t="s">
        <v>103</v>
      </c>
      <c r="K29" s="140">
        <v>120000</v>
      </c>
      <c r="L29" s="34">
        <v>75600</v>
      </c>
      <c r="M29" s="460" t="s">
        <v>2208</v>
      </c>
      <c r="N29" s="461">
        <v>84000</v>
      </c>
      <c r="O29" s="36">
        <v>20</v>
      </c>
      <c r="P29" s="461">
        <v>84000</v>
      </c>
      <c r="Q29" s="36" t="s">
        <v>2209</v>
      </c>
      <c r="R29" s="34">
        <v>20</v>
      </c>
      <c r="S29" s="462" t="s">
        <v>2210</v>
      </c>
      <c r="T29" s="463" t="s">
        <v>2211</v>
      </c>
      <c r="U29" s="464">
        <v>476626076</v>
      </c>
    </row>
    <row r="30" spans="1:21" ht="63.75">
      <c r="A30" s="440">
        <v>23</v>
      </c>
      <c r="B30" s="34"/>
      <c r="C30" s="456" t="s">
        <v>422</v>
      </c>
      <c r="D30" s="456" t="s">
        <v>244</v>
      </c>
      <c r="E30" s="457" t="s">
        <v>2212</v>
      </c>
      <c r="F30" s="458" t="s">
        <v>30</v>
      </c>
      <c r="G30" s="459" t="s">
        <v>1073</v>
      </c>
      <c r="H30" s="75" t="s">
        <v>35</v>
      </c>
      <c r="I30" s="459" t="s">
        <v>1360</v>
      </c>
      <c r="J30" s="459" t="s">
        <v>103</v>
      </c>
      <c r="K30" s="140">
        <v>60000</v>
      </c>
      <c r="L30" s="34">
        <v>37800</v>
      </c>
      <c r="M30" s="460" t="s">
        <v>2208</v>
      </c>
      <c r="N30" s="461">
        <v>42000</v>
      </c>
      <c r="O30" s="36">
        <v>20</v>
      </c>
      <c r="P30" s="461">
        <v>42000</v>
      </c>
      <c r="Q30" s="36" t="s">
        <v>2209</v>
      </c>
      <c r="R30" s="34">
        <v>20</v>
      </c>
      <c r="S30" s="462" t="s">
        <v>2213</v>
      </c>
      <c r="T30" s="463" t="s">
        <v>2214</v>
      </c>
      <c r="U30" s="464">
        <v>476626275</v>
      </c>
    </row>
    <row r="31" spans="1:21" ht="102">
      <c r="A31" s="440">
        <v>24</v>
      </c>
      <c r="B31" s="34"/>
      <c r="C31" s="456" t="s">
        <v>2215</v>
      </c>
      <c r="D31" s="456" t="s">
        <v>2216</v>
      </c>
      <c r="E31" s="457" t="s">
        <v>2217</v>
      </c>
      <c r="F31" s="458" t="s">
        <v>30</v>
      </c>
      <c r="G31" s="459" t="s">
        <v>1073</v>
      </c>
      <c r="H31" s="75" t="s">
        <v>35</v>
      </c>
      <c r="I31" s="459" t="s">
        <v>1360</v>
      </c>
      <c r="J31" s="459" t="s">
        <v>103</v>
      </c>
      <c r="K31" s="140">
        <v>120000</v>
      </c>
      <c r="L31" s="34">
        <v>75600</v>
      </c>
      <c r="M31" s="460" t="s">
        <v>2208</v>
      </c>
      <c r="N31" s="461">
        <v>84000</v>
      </c>
      <c r="O31" s="36">
        <v>20</v>
      </c>
      <c r="P31" s="461">
        <v>84000</v>
      </c>
      <c r="Q31" s="36" t="s">
        <v>2209</v>
      </c>
      <c r="R31" s="34">
        <v>20</v>
      </c>
      <c r="S31" s="462" t="s">
        <v>2218</v>
      </c>
      <c r="T31" s="463" t="s">
        <v>2219</v>
      </c>
      <c r="U31" s="464">
        <v>476625554</v>
      </c>
    </row>
    <row r="32" spans="1:21" ht="102">
      <c r="A32" s="440">
        <v>25</v>
      </c>
      <c r="B32" s="34"/>
      <c r="C32" s="456" t="s">
        <v>2220</v>
      </c>
      <c r="D32" s="456" t="s">
        <v>1071</v>
      </c>
      <c r="E32" s="457" t="s">
        <v>2221</v>
      </c>
      <c r="F32" s="458" t="s">
        <v>30</v>
      </c>
      <c r="G32" s="459" t="s">
        <v>1073</v>
      </c>
      <c r="H32" s="75" t="s">
        <v>35</v>
      </c>
      <c r="I32" s="459" t="s">
        <v>1360</v>
      </c>
      <c r="J32" s="459" t="s">
        <v>103</v>
      </c>
      <c r="K32" s="140">
        <v>60000</v>
      </c>
      <c r="L32" s="34">
        <v>37800</v>
      </c>
      <c r="M32" s="460" t="s">
        <v>2208</v>
      </c>
      <c r="N32" s="461">
        <v>42000</v>
      </c>
      <c r="O32" s="36">
        <v>20</v>
      </c>
      <c r="P32" s="461">
        <v>42000</v>
      </c>
      <c r="Q32" s="36" t="s">
        <v>2209</v>
      </c>
      <c r="R32" s="34">
        <v>20</v>
      </c>
      <c r="S32" s="462" t="s">
        <v>2222</v>
      </c>
      <c r="T32" s="463" t="s">
        <v>2223</v>
      </c>
      <c r="U32" s="464">
        <v>476625557</v>
      </c>
    </row>
    <row r="33" spans="1:21" ht="76.5">
      <c r="A33" s="440">
        <v>26</v>
      </c>
      <c r="B33" s="34"/>
      <c r="C33" s="456" t="s">
        <v>2224</v>
      </c>
      <c r="D33" s="456" t="s">
        <v>2225</v>
      </c>
      <c r="E33" s="457" t="s">
        <v>2226</v>
      </c>
      <c r="F33" s="458" t="s">
        <v>30</v>
      </c>
      <c r="G33" s="459" t="s">
        <v>1073</v>
      </c>
      <c r="H33" s="75" t="s">
        <v>50</v>
      </c>
      <c r="I33" s="459" t="s">
        <v>1360</v>
      </c>
      <c r="J33" s="459" t="s">
        <v>103</v>
      </c>
      <c r="K33" s="140">
        <v>120000</v>
      </c>
      <c r="L33" s="34">
        <v>75600</v>
      </c>
      <c r="M33" s="460" t="s">
        <v>2208</v>
      </c>
      <c r="N33" s="461">
        <v>84000</v>
      </c>
      <c r="O33" s="36">
        <v>20</v>
      </c>
      <c r="P33" s="461">
        <v>84000</v>
      </c>
      <c r="Q33" s="36" t="s">
        <v>2209</v>
      </c>
      <c r="R33" s="34">
        <v>20</v>
      </c>
      <c r="S33" s="462" t="s">
        <v>2227</v>
      </c>
      <c r="T33" s="463" t="s">
        <v>2228</v>
      </c>
      <c r="U33" s="464">
        <v>476625553</v>
      </c>
    </row>
    <row r="34" spans="1:21" ht="102">
      <c r="A34" s="440">
        <v>27</v>
      </c>
      <c r="B34" s="34"/>
      <c r="C34" s="456" t="s">
        <v>2229</v>
      </c>
      <c r="D34" s="456" t="s">
        <v>1174</v>
      </c>
      <c r="E34" s="457" t="s">
        <v>2230</v>
      </c>
      <c r="F34" s="458" t="s">
        <v>30</v>
      </c>
      <c r="G34" s="459" t="s">
        <v>1073</v>
      </c>
      <c r="H34" s="75" t="s">
        <v>50</v>
      </c>
      <c r="I34" s="459" t="s">
        <v>1360</v>
      </c>
      <c r="J34" s="459" t="s">
        <v>2231</v>
      </c>
      <c r="K34" s="140">
        <v>50000</v>
      </c>
      <c r="L34" s="34">
        <v>31500</v>
      </c>
      <c r="M34" s="460" t="s">
        <v>2208</v>
      </c>
      <c r="N34" s="461">
        <v>35000</v>
      </c>
      <c r="O34" s="36">
        <v>20</v>
      </c>
      <c r="P34" s="461">
        <v>35000</v>
      </c>
      <c r="Q34" s="36" t="s">
        <v>2209</v>
      </c>
      <c r="R34" s="34">
        <v>20</v>
      </c>
      <c r="S34" s="462" t="s">
        <v>2232</v>
      </c>
      <c r="T34" s="463" t="s">
        <v>2233</v>
      </c>
      <c r="U34" s="464">
        <v>476625881</v>
      </c>
    </row>
    <row r="35" spans="1:21" ht="76.5">
      <c r="A35" s="440">
        <v>28</v>
      </c>
      <c r="B35" s="34"/>
      <c r="C35" s="456" t="s">
        <v>1096</v>
      </c>
      <c r="D35" s="456" t="s">
        <v>2234</v>
      </c>
      <c r="E35" s="457" t="s">
        <v>2235</v>
      </c>
      <c r="F35" s="458" t="s">
        <v>30</v>
      </c>
      <c r="G35" s="459" t="s">
        <v>1073</v>
      </c>
      <c r="H35" s="75" t="s">
        <v>50</v>
      </c>
      <c r="I35" s="459" t="s">
        <v>1360</v>
      </c>
      <c r="J35" s="459" t="s">
        <v>2231</v>
      </c>
      <c r="K35" s="140">
        <v>50000</v>
      </c>
      <c r="L35" s="34">
        <v>31500</v>
      </c>
      <c r="M35" s="460" t="s">
        <v>2208</v>
      </c>
      <c r="N35" s="461">
        <v>35000</v>
      </c>
      <c r="O35" s="36">
        <v>20</v>
      </c>
      <c r="P35" s="461">
        <v>35000</v>
      </c>
      <c r="Q35" s="36" t="s">
        <v>2209</v>
      </c>
      <c r="R35" s="34">
        <v>20</v>
      </c>
      <c r="S35" s="462" t="s">
        <v>2236</v>
      </c>
      <c r="T35" s="463" t="s">
        <v>2237</v>
      </c>
      <c r="U35" s="464">
        <v>476625558</v>
      </c>
    </row>
    <row r="36" spans="1:21" ht="76.5">
      <c r="A36" s="440">
        <v>29</v>
      </c>
      <c r="B36" s="34"/>
      <c r="C36" s="456" t="s">
        <v>2238</v>
      </c>
      <c r="D36" s="456" t="s">
        <v>2239</v>
      </c>
      <c r="E36" s="457" t="s">
        <v>2240</v>
      </c>
      <c r="F36" s="458" t="s">
        <v>30</v>
      </c>
      <c r="G36" s="459" t="s">
        <v>1073</v>
      </c>
      <c r="H36" s="75" t="s">
        <v>35</v>
      </c>
      <c r="I36" s="459" t="s">
        <v>1360</v>
      </c>
      <c r="J36" s="459" t="s">
        <v>103</v>
      </c>
      <c r="K36" s="140">
        <v>100000</v>
      </c>
      <c r="L36" s="34">
        <v>63000</v>
      </c>
      <c r="M36" s="460" t="s">
        <v>2208</v>
      </c>
      <c r="N36" s="461">
        <v>70000</v>
      </c>
      <c r="O36" s="36">
        <v>20</v>
      </c>
      <c r="P36" s="461">
        <v>70000</v>
      </c>
      <c r="Q36" s="36" t="s">
        <v>2209</v>
      </c>
      <c r="R36" s="34">
        <v>20</v>
      </c>
      <c r="S36" s="462" t="s">
        <v>2241</v>
      </c>
      <c r="T36" s="463" t="s">
        <v>2242</v>
      </c>
      <c r="U36" s="464">
        <v>476626297</v>
      </c>
    </row>
    <row r="37" spans="1:21" ht="89.25">
      <c r="A37" s="440">
        <v>30</v>
      </c>
      <c r="B37" s="34"/>
      <c r="C37" s="456" t="s">
        <v>2243</v>
      </c>
      <c r="D37" s="456" t="s">
        <v>2244</v>
      </c>
      <c r="E37" s="457" t="s">
        <v>2245</v>
      </c>
      <c r="F37" s="458" t="s">
        <v>30</v>
      </c>
      <c r="G37" s="459" t="s">
        <v>1073</v>
      </c>
      <c r="H37" s="75" t="s">
        <v>35</v>
      </c>
      <c r="I37" s="459" t="s">
        <v>1360</v>
      </c>
      <c r="J37" s="459" t="s">
        <v>103</v>
      </c>
      <c r="K37" s="140">
        <v>60000</v>
      </c>
      <c r="L37" s="34">
        <v>37800</v>
      </c>
      <c r="M37" s="460" t="s">
        <v>2208</v>
      </c>
      <c r="N37" s="461">
        <v>42000</v>
      </c>
      <c r="O37" s="36">
        <v>20</v>
      </c>
      <c r="P37" s="461">
        <v>42000</v>
      </c>
      <c r="Q37" s="36" t="s">
        <v>2209</v>
      </c>
      <c r="R37" s="34">
        <v>20</v>
      </c>
      <c r="S37" s="462" t="s">
        <v>2246</v>
      </c>
      <c r="T37" s="463" t="s">
        <v>2247</v>
      </c>
      <c r="U37" s="464">
        <v>476625029</v>
      </c>
    </row>
    <row r="38" spans="1:21" ht="114.75">
      <c r="A38" s="440">
        <v>31</v>
      </c>
      <c r="B38" s="34"/>
      <c r="C38" s="456" t="s">
        <v>2248</v>
      </c>
      <c r="D38" s="456" t="s">
        <v>429</v>
      </c>
      <c r="E38" s="457" t="s">
        <v>2249</v>
      </c>
      <c r="F38" s="458" t="s">
        <v>30</v>
      </c>
      <c r="G38" s="459" t="s">
        <v>1073</v>
      </c>
      <c r="H38" s="75" t="s">
        <v>50</v>
      </c>
      <c r="I38" s="459" t="s">
        <v>1360</v>
      </c>
      <c r="J38" s="459" t="s">
        <v>103</v>
      </c>
      <c r="K38" s="140">
        <v>60000</v>
      </c>
      <c r="L38" s="34">
        <v>37800</v>
      </c>
      <c r="M38" s="460" t="s">
        <v>2208</v>
      </c>
      <c r="N38" s="461">
        <v>42000</v>
      </c>
      <c r="O38" s="36">
        <v>20</v>
      </c>
      <c r="P38" s="461">
        <v>42000</v>
      </c>
      <c r="Q38" s="36" t="s">
        <v>2209</v>
      </c>
      <c r="R38" s="34">
        <v>20</v>
      </c>
      <c r="S38" s="462" t="s">
        <v>2250</v>
      </c>
      <c r="T38" s="463" t="s">
        <v>2251</v>
      </c>
      <c r="U38" s="464">
        <v>476625978</v>
      </c>
    </row>
    <row r="39" spans="1:21" ht="63.75">
      <c r="A39" s="440">
        <v>32</v>
      </c>
      <c r="B39" s="34"/>
      <c r="C39" s="456" t="s">
        <v>2252</v>
      </c>
      <c r="D39" s="456" t="s">
        <v>352</v>
      </c>
      <c r="E39" s="457" t="s">
        <v>2207</v>
      </c>
      <c r="F39" s="458" t="s">
        <v>30</v>
      </c>
      <c r="G39" s="459" t="s">
        <v>1073</v>
      </c>
      <c r="H39" s="75" t="s">
        <v>35</v>
      </c>
      <c r="I39" s="459" t="s">
        <v>1360</v>
      </c>
      <c r="J39" s="459" t="s">
        <v>103</v>
      </c>
      <c r="K39" s="140">
        <v>60000</v>
      </c>
      <c r="L39" s="34">
        <v>37800</v>
      </c>
      <c r="M39" s="460" t="s">
        <v>2208</v>
      </c>
      <c r="N39" s="461">
        <v>42000</v>
      </c>
      <c r="O39" s="36">
        <v>20</v>
      </c>
      <c r="P39" s="461">
        <v>42000</v>
      </c>
      <c r="Q39" s="36" t="s">
        <v>2209</v>
      </c>
      <c r="R39" s="34">
        <v>20</v>
      </c>
      <c r="S39" s="462" t="s">
        <v>2253</v>
      </c>
      <c r="T39" s="463" t="s">
        <v>2254</v>
      </c>
      <c r="U39" s="464">
        <v>476625120</v>
      </c>
    </row>
    <row r="40" spans="1:21" ht="63.75">
      <c r="A40" s="440">
        <v>33</v>
      </c>
      <c r="B40" s="34"/>
      <c r="C40" s="456" t="s">
        <v>2255</v>
      </c>
      <c r="D40" s="456" t="s">
        <v>2256</v>
      </c>
      <c r="E40" s="457" t="s">
        <v>2257</v>
      </c>
      <c r="F40" s="458" t="s">
        <v>30</v>
      </c>
      <c r="G40" s="459" t="s">
        <v>1252</v>
      </c>
      <c r="H40" s="75" t="s">
        <v>35</v>
      </c>
      <c r="I40" s="459" t="s">
        <v>1360</v>
      </c>
      <c r="J40" s="459" t="s">
        <v>103</v>
      </c>
      <c r="K40" s="140">
        <v>50000</v>
      </c>
      <c r="L40" s="34">
        <v>31500</v>
      </c>
      <c r="M40" s="460" t="s">
        <v>2208</v>
      </c>
      <c r="N40" s="461">
        <v>35000</v>
      </c>
      <c r="O40" s="36">
        <v>20</v>
      </c>
      <c r="P40" s="461">
        <v>35000</v>
      </c>
      <c r="Q40" s="36" t="s">
        <v>2209</v>
      </c>
      <c r="R40" s="34">
        <v>20</v>
      </c>
      <c r="S40" s="462" t="s">
        <v>2258</v>
      </c>
      <c r="T40" s="463" t="s">
        <v>2259</v>
      </c>
      <c r="U40" s="464">
        <v>476626477</v>
      </c>
    </row>
    <row r="41" spans="1:21" ht="76.5">
      <c r="A41" s="440">
        <v>34</v>
      </c>
      <c r="B41" s="34"/>
      <c r="C41" s="456" t="s">
        <v>2260</v>
      </c>
      <c r="D41" s="456" t="s">
        <v>2261</v>
      </c>
      <c r="E41" s="457" t="s">
        <v>2262</v>
      </c>
      <c r="F41" s="458" t="s">
        <v>30</v>
      </c>
      <c r="G41" s="459" t="s">
        <v>1073</v>
      </c>
      <c r="H41" s="75" t="s">
        <v>35</v>
      </c>
      <c r="I41" s="459" t="s">
        <v>1360</v>
      </c>
      <c r="J41" s="459" t="s">
        <v>103</v>
      </c>
      <c r="K41" s="140">
        <v>50000</v>
      </c>
      <c r="L41" s="34">
        <v>31500</v>
      </c>
      <c r="M41" s="460" t="s">
        <v>2208</v>
      </c>
      <c r="N41" s="461">
        <v>35000</v>
      </c>
      <c r="O41" s="36">
        <v>20</v>
      </c>
      <c r="P41" s="461">
        <v>35000</v>
      </c>
      <c r="Q41" s="36" t="s">
        <v>2209</v>
      </c>
      <c r="R41" s="34">
        <v>20</v>
      </c>
      <c r="S41" s="462" t="s">
        <v>2263</v>
      </c>
      <c r="T41" s="463" t="s">
        <v>2264</v>
      </c>
      <c r="U41" s="464">
        <v>197977650</v>
      </c>
    </row>
    <row r="42" spans="1:21" ht="76.5">
      <c r="A42" s="440">
        <v>35</v>
      </c>
      <c r="B42" s="34"/>
      <c r="C42" s="456" t="s">
        <v>2265</v>
      </c>
      <c r="D42" s="456" t="s">
        <v>674</v>
      </c>
      <c r="E42" s="457" t="s">
        <v>2266</v>
      </c>
      <c r="F42" s="458" t="s">
        <v>30</v>
      </c>
      <c r="G42" s="459" t="s">
        <v>1073</v>
      </c>
      <c r="H42" s="75" t="s">
        <v>50</v>
      </c>
      <c r="I42" s="459" t="s">
        <v>1360</v>
      </c>
      <c r="J42" s="459" t="s">
        <v>103</v>
      </c>
      <c r="K42" s="140">
        <v>100000</v>
      </c>
      <c r="L42" s="34">
        <v>63000</v>
      </c>
      <c r="M42" s="460" t="s">
        <v>2208</v>
      </c>
      <c r="N42" s="461">
        <v>70000</v>
      </c>
      <c r="O42" s="36">
        <v>20</v>
      </c>
      <c r="P42" s="461">
        <v>70000</v>
      </c>
      <c r="Q42" s="36" t="s">
        <v>2209</v>
      </c>
      <c r="R42" s="34">
        <v>20</v>
      </c>
      <c r="S42" s="462" t="s">
        <v>2267</v>
      </c>
      <c r="T42" s="463" t="s">
        <v>2268</v>
      </c>
      <c r="U42" s="464">
        <v>476626303</v>
      </c>
    </row>
    <row r="43" spans="1:21" ht="89.25">
      <c r="A43" s="440">
        <v>36</v>
      </c>
      <c r="B43" s="34"/>
      <c r="C43" s="456" t="s">
        <v>630</v>
      </c>
      <c r="D43" s="456" t="s">
        <v>2269</v>
      </c>
      <c r="E43" s="457" t="s">
        <v>2270</v>
      </c>
      <c r="F43" s="458" t="s">
        <v>30</v>
      </c>
      <c r="G43" s="459" t="s">
        <v>1073</v>
      </c>
      <c r="H43" s="75" t="s">
        <v>35</v>
      </c>
      <c r="I43" s="459" t="s">
        <v>1360</v>
      </c>
      <c r="J43" s="459" t="s">
        <v>103</v>
      </c>
      <c r="K43" s="140">
        <v>60000</v>
      </c>
      <c r="L43" s="34">
        <v>37800</v>
      </c>
      <c r="M43" s="460" t="s">
        <v>2208</v>
      </c>
      <c r="N43" s="461">
        <v>42000</v>
      </c>
      <c r="O43" s="36">
        <v>20</v>
      </c>
      <c r="P43" s="461">
        <v>42000</v>
      </c>
      <c r="Q43" s="36" t="s">
        <v>2209</v>
      </c>
      <c r="R43" s="34">
        <v>20</v>
      </c>
      <c r="S43" s="462" t="s">
        <v>2271</v>
      </c>
      <c r="T43" s="463" t="s">
        <v>2272</v>
      </c>
      <c r="U43" s="464">
        <v>476625031</v>
      </c>
    </row>
    <row r="44" spans="1:21" ht="89.25">
      <c r="A44" s="440">
        <v>37</v>
      </c>
      <c r="B44" s="34"/>
      <c r="C44" s="456" t="s">
        <v>2273</v>
      </c>
      <c r="D44" s="456" t="s">
        <v>2274</v>
      </c>
      <c r="E44" s="457" t="s">
        <v>2270</v>
      </c>
      <c r="F44" s="458" t="s">
        <v>30</v>
      </c>
      <c r="G44" s="459" t="s">
        <v>1073</v>
      </c>
      <c r="H44" s="75" t="s">
        <v>35</v>
      </c>
      <c r="I44" s="459" t="s">
        <v>1360</v>
      </c>
      <c r="J44" s="459" t="s">
        <v>103</v>
      </c>
      <c r="K44" s="140">
        <v>60000</v>
      </c>
      <c r="L44" s="34">
        <v>37800</v>
      </c>
      <c r="M44" s="460" t="s">
        <v>2208</v>
      </c>
      <c r="N44" s="461">
        <v>42000</v>
      </c>
      <c r="O44" s="36">
        <v>20</v>
      </c>
      <c r="P44" s="461">
        <v>42000</v>
      </c>
      <c r="Q44" s="36" t="s">
        <v>2209</v>
      </c>
      <c r="R44" s="34">
        <v>20</v>
      </c>
      <c r="S44" s="462" t="s">
        <v>2275</v>
      </c>
      <c r="T44" s="463" t="s">
        <v>2276</v>
      </c>
      <c r="U44" s="464">
        <v>476625033</v>
      </c>
    </row>
    <row r="45" spans="1:21" ht="89.25">
      <c r="A45" s="440">
        <v>38</v>
      </c>
      <c r="B45" s="34"/>
      <c r="C45" s="456" t="s">
        <v>2277</v>
      </c>
      <c r="D45" s="456" t="s">
        <v>2278</v>
      </c>
      <c r="E45" s="457" t="s">
        <v>2270</v>
      </c>
      <c r="F45" s="458" t="s">
        <v>30</v>
      </c>
      <c r="G45" s="459" t="s">
        <v>1073</v>
      </c>
      <c r="H45" s="75" t="s">
        <v>35</v>
      </c>
      <c r="I45" s="459" t="s">
        <v>1360</v>
      </c>
      <c r="J45" s="459" t="s">
        <v>103</v>
      </c>
      <c r="K45" s="140">
        <v>60000</v>
      </c>
      <c r="L45" s="34">
        <v>37800</v>
      </c>
      <c r="M45" s="460" t="s">
        <v>2208</v>
      </c>
      <c r="N45" s="461">
        <v>42000</v>
      </c>
      <c r="O45" s="36">
        <v>20</v>
      </c>
      <c r="P45" s="461">
        <v>42000</v>
      </c>
      <c r="Q45" s="36" t="s">
        <v>2209</v>
      </c>
      <c r="R45" s="34">
        <v>20</v>
      </c>
      <c r="S45" s="462" t="s">
        <v>2279</v>
      </c>
      <c r="T45" s="463" t="s">
        <v>2280</v>
      </c>
      <c r="U45" s="464">
        <v>476625030</v>
      </c>
    </row>
    <row r="46" spans="1:21" ht="76.5">
      <c r="A46" s="440">
        <v>39</v>
      </c>
      <c r="B46" s="34"/>
      <c r="C46" s="456" t="s">
        <v>2281</v>
      </c>
      <c r="D46" s="456" t="s">
        <v>2282</v>
      </c>
      <c r="E46" s="457" t="s">
        <v>2283</v>
      </c>
      <c r="F46" s="458" t="s">
        <v>30</v>
      </c>
      <c r="G46" s="459" t="s">
        <v>1073</v>
      </c>
      <c r="H46" s="75" t="s">
        <v>50</v>
      </c>
      <c r="I46" s="459" t="s">
        <v>1360</v>
      </c>
      <c r="J46" s="459" t="s">
        <v>103</v>
      </c>
      <c r="K46" s="140">
        <v>60000</v>
      </c>
      <c r="L46" s="34">
        <v>37800</v>
      </c>
      <c r="M46" s="460" t="s">
        <v>2208</v>
      </c>
      <c r="N46" s="461">
        <v>42000</v>
      </c>
      <c r="O46" s="36">
        <v>20</v>
      </c>
      <c r="P46" s="461">
        <v>42000</v>
      </c>
      <c r="Q46" s="36" t="s">
        <v>2209</v>
      </c>
      <c r="R46" s="34">
        <v>20</v>
      </c>
      <c r="S46" s="462" t="s">
        <v>2284</v>
      </c>
      <c r="T46" s="463" t="s">
        <v>2285</v>
      </c>
      <c r="U46" s="464">
        <v>476625589</v>
      </c>
    </row>
    <row r="47" spans="1:21" ht="114.75">
      <c r="A47" s="440">
        <v>40</v>
      </c>
      <c r="B47" s="34"/>
      <c r="C47" s="456" t="s">
        <v>2286</v>
      </c>
      <c r="D47" s="456" t="s">
        <v>2287</v>
      </c>
      <c r="E47" s="457" t="s">
        <v>2288</v>
      </c>
      <c r="F47" s="458" t="s">
        <v>30</v>
      </c>
      <c r="G47" s="459" t="s">
        <v>1073</v>
      </c>
      <c r="H47" s="75" t="s">
        <v>35</v>
      </c>
      <c r="I47" s="459" t="s">
        <v>1360</v>
      </c>
      <c r="J47" s="459" t="s">
        <v>2289</v>
      </c>
      <c r="K47" s="140">
        <v>150000</v>
      </c>
      <c r="L47" s="34">
        <v>94500</v>
      </c>
      <c r="M47" s="460" t="s">
        <v>2208</v>
      </c>
      <c r="N47" s="461">
        <v>105000</v>
      </c>
      <c r="O47" s="36">
        <v>20</v>
      </c>
      <c r="P47" s="461">
        <v>105000</v>
      </c>
      <c r="Q47" s="36" t="s">
        <v>2209</v>
      </c>
      <c r="R47" s="34">
        <v>20</v>
      </c>
      <c r="S47" s="462" t="s">
        <v>2290</v>
      </c>
      <c r="T47" s="463" t="s">
        <v>2291</v>
      </c>
      <c r="U47" s="464">
        <v>476625562</v>
      </c>
    </row>
    <row r="48" spans="1:21" ht="76.5">
      <c r="A48" s="440">
        <v>41</v>
      </c>
      <c r="B48" s="34"/>
      <c r="C48" s="456" t="s">
        <v>2292</v>
      </c>
      <c r="D48" s="456" t="s">
        <v>2293</v>
      </c>
      <c r="E48" s="457" t="s">
        <v>2294</v>
      </c>
      <c r="F48" s="458" t="s">
        <v>30</v>
      </c>
      <c r="G48" s="459" t="s">
        <v>1073</v>
      </c>
      <c r="H48" s="75" t="s">
        <v>50</v>
      </c>
      <c r="I48" s="459" t="s">
        <v>1360</v>
      </c>
      <c r="J48" s="459" t="s">
        <v>2295</v>
      </c>
      <c r="K48" s="140">
        <v>50000</v>
      </c>
      <c r="L48" s="34">
        <v>31500</v>
      </c>
      <c r="M48" s="460" t="s">
        <v>2208</v>
      </c>
      <c r="N48" s="461">
        <v>35000</v>
      </c>
      <c r="O48" s="36">
        <v>20</v>
      </c>
      <c r="P48" s="461">
        <v>35000</v>
      </c>
      <c r="Q48" s="36" t="s">
        <v>2209</v>
      </c>
      <c r="R48" s="34">
        <v>20</v>
      </c>
      <c r="S48" s="462" t="s">
        <v>2296</v>
      </c>
      <c r="T48" s="463" t="s">
        <v>2297</v>
      </c>
      <c r="U48" s="464">
        <v>476625586</v>
      </c>
    </row>
    <row r="49" spans="1:21" ht="89.25">
      <c r="A49" s="440">
        <v>42</v>
      </c>
      <c r="B49" s="34"/>
      <c r="C49" s="456" t="s">
        <v>2298</v>
      </c>
      <c r="D49" s="456" t="s">
        <v>2299</v>
      </c>
      <c r="E49" s="457" t="s">
        <v>2300</v>
      </c>
      <c r="F49" s="458" t="s">
        <v>30</v>
      </c>
      <c r="G49" s="459" t="s">
        <v>1073</v>
      </c>
      <c r="H49" s="75" t="s">
        <v>50</v>
      </c>
      <c r="I49" s="459" t="s">
        <v>1360</v>
      </c>
      <c r="J49" s="459" t="s">
        <v>103</v>
      </c>
      <c r="K49" s="140">
        <v>60000</v>
      </c>
      <c r="L49" s="34">
        <v>37800</v>
      </c>
      <c r="M49" s="460" t="s">
        <v>2208</v>
      </c>
      <c r="N49" s="461">
        <v>42000</v>
      </c>
      <c r="O49" s="36">
        <v>20</v>
      </c>
      <c r="P49" s="461">
        <v>42000</v>
      </c>
      <c r="Q49" s="36" t="s">
        <v>2209</v>
      </c>
      <c r="R49" s="34">
        <v>20</v>
      </c>
      <c r="S49" s="462" t="s">
        <v>2301</v>
      </c>
      <c r="T49" s="463" t="s">
        <v>2302</v>
      </c>
      <c r="U49" s="464">
        <v>476625386</v>
      </c>
    </row>
    <row r="50" spans="1:21" ht="76.5">
      <c r="A50" s="440">
        <v>43</v>
      </c>
      <c r="B50" s="34"/>
      <c r="C50" s="456" t="s">
        <v>2303</v>
      </c>
      <c r="D50" s="456" t="s">
        <v>2304</v>
      </c>
      <c r="E50" s="457" t="s">
        <v>2305</v>
      </c>
      <c r="F50" s="458" t="s">
        <v>30</v>
      </c>
      <c r="G50" s="459" t="s">
        <v>1073</v>
      </c>
      <c r="H50" s="75" t="s">
        <v>50</v>
      </c>
      <c r="I50" s="459" t="s">
        <v>1360</v>
      </c>
      <c r="J50" s="459" t="s">
        <v>103</v>
      </c>
      <c r="K50" s="140">
        <v>60000</v>
      </c>
      <c r="L50" s="34">
        <v>37800</v>
      </c>
      <c r="M50" s="460" t="s">
        <v>2208</v>
      </c>
      <c r="N50" s="461">
        <v>42000</v>
      </c>
      <c r="O50" s="36">
        <v>20</v>
      </c>
      <c r="P50" s="461">
        <v>42000</v>
      </c>
      <c r="Q50" s="36" t="s">
        <v>2209</v>
      </c>
      <c r="R50" s="34">
        <v>20</v>
      </c>
      <c r="S50" s="462" t="s">
        <v>2306</v>
      </c>
      <c r="T50" s="463" t="s">
        <v>2307</v>
      </c>
      <c r="U50" s="464">
        <v>476625524</v>
      </c>
    </row>
    <row r="51" spans="1:21" ht="63.75">
      <c r="A51" s="440">
        <v>44</v>
      </c>
      <c r="B51" s="34"/>
      <c r="C51" s="456" t="s">
        <v>2308</v>
      </c>
      <c r="D51" s="456" t="s">
        <v>224</v>
      </c>
      <c r="E51" s="457" t="s">
        <v>2207</v>
      </c>
      <c r="F51" s="458" t="s">
        <v>30</v>
      </c>
      <c r="G51" s="459" t="s">
        <v>1073</v>
      </c>
      <c r="H51" s="75" t="s">
        <v>50</v>
      </c>
      <c r="I51" s="459" t="s">
        <v>1360</v>
      </c>
      <c r="J51" s="459" t="s">
        <v>103</v>
      </c>
      <c r="K51" s="140">
        <v>60000</v>
      </c>
      <c r="L51" s="34">
        <v>37800</v>
      </c>
      <c r="M51" s="460" t="s">
        <v>2208</v>
      </c>
      <c r="N51" s="461">
        <v>42000</v>
      </c>
      <c r="O51" s="36">
        <v>20</v>
      </c>
      <c r="P51" s="461">
        <v>42000</v>
      </c>
      <c r="Q51" s="36" t="s">
        <v>2209</v>
      </c>
      <c r="R51" s="34">
        <v>20</v>
      </c>
      <c r="S51" s="462" t="s">
        <v>2309</v>
      </c>
      <c r="T51" s="463" t="s">
        <v>2310</v>
      </c>
      <c r="U51" s="464">
        <v>476626233</v>
      </c>
    </row>
    <row r="52" spans="1:21" ht="127.5">
      <c r="A52" s="440">
        <v>45</v>
      </c>
      <c r="B52" s="34"/>
      <c r="C52" s="456" t="s">
        <v>2311</v>
      </c>
      <c r="D52" s="456" t="s">
        <v>2225</v>
      </c>
      <c r="E52" s="457" t="s">
        <v>2312</v>
      </c>
      <c r="F52" s="458" t="s">
        <v>30</v>
      </c>
      <c r="G52" s="85" t="s">
        <v>157</v>
      </c>
      <c r="H52" s="75" t="s">
        <v>35</v>
      </c>
      <c r="I52" s="459" t="s">
        <v>1360</v>
      </c>
      <c r="J52" s="459" t="s">
        <v>2295</v>
      </c>
      <c r="K52" s="140">
        <v>100000</v>
      </c>
      <c r="L52" s="34">
        <v>63000</v>
      </c>
      <c r="M52" s="460" t="s">
        <v>2208</v>
      </c>
      <c r="N52" s="461">
        <v>70000</v>
      </c>
      <c r="O52" s="36">
        <v>20</v>
      </c>
      <c r="P52" s="461">
        <v>70000</v>
      </c>
      <c r="Q52" s="36" t="s">
        <v>2209</v>
      </c>
      <c r="R52" s="34">
        <v>20</v>
      </c>
      <c r="S52" s="462" t="s">
        <v>2313</v>
      </c>
      <c r="T52" s="463" t="s">
        <v>2314</v>
      </c>
      <c r="U52" s="464">
        <v>476625979</v>
      </c>
    </row>
    <row r="53" spans="1:21" ht="76.5">
      <c r="A53" s="440">
        <v>46</v>
      </c>
      <c r="B53" s="34"/>
      <c r="C53" s="456" t="s">
        <v>2315</v>
      </c>
      <c r="D53" s="456" t="s">
        <v>2316</v>
      </c>
      <c r="E53" s="457" t="s">
        <v>2226</v>
      </c>
      <c r="F53" s="458" t="s">
        <v>30</v>
      </c>
      <c r="G53" s="459" t="s">
        <v>1073</v>
      </c>
      <c r="H53" s="75" t="s">
        <v>35</v>
      </c>
      <c r="I53" s="459" t="s">
        <v>1360</v>
      </c>
      <c r="J53" s="459" t="s">
        <v>2231</v>
      </c>
      <c r="K53" s="140">
        <v>50000</v>
      </c>
      <c r="L53" s="34">
        <v>31500</v>
      </c>
      <c r="M53" s="460" t="s">
        <v>2208</v>
      </c>
      <c r="N53" s="461">
        <v>35000</v>
      </c>
      <c r="O53" s="36">
        <v>20</v>
      </c>
      <c r="P53" s="461">
        <v>35000</v>
      </c>
      <c r="Q53" s="36" t="s">
        <v>2209</v>
      </c>
      <c r="R53" s="34">
        <v>20</v>
      </c>
      <c r="S53" s="462" t="s">
        <v>2317</v>
      </c>
      <c r="T53" s="463" t="s">
        <v>2318</v>
      </c>
      <c r="U53" s="464">
        <v>476626319</v>
      </c>
    </row>
    <row r="54" spans="1:21" ht="63.75">
      <c r="A54" s="440">
        <v>47</v>
      </c>
      <c r="B54" s="34"/>
      <c r="C54" s="456" t="s">
        <v>2319</v>
      </c>
      <c r="D54" s="456" t="s">
        <v>2320</v>
      </c>
      <c r="E54" s="457" t="s">
        <v>2321</v>
      </c>
      <c r="F54" s="458" t="s">
        <v>30</v>
      </c>
      <c r="G54" s="459" t="s">
        <v>1073</v>
      </c>
      <c r="H54" s="75" t="s">
        <v>35</v>
      </c>
      <c r="I54" s="459" t="s">
        <v>1360</v>
      </c>
      <c r="J54" s="459" t="s">
        <v>103</v>
      </c>
      <c r="K54" s="140">
        <v>120000</v>
      </c>
      <c r="L54" s="34">
        <v>75600</v>
      </c>
      <c r="M54" s="460" t="s">
        <v>2208</v>
      </c>
      <c r="N54" s="461">
        <v>84000</v>
      </c>
      <c r="O54" s="36">
        <v>20</v>
      </c>
      <c r="P54" s="461">
        <v>84000</v>
      </c>
      <c r="Q54" s="36" t="s">
        <v>2209</v>
      </c>
      <c r="R54" s="34">
        <v>20</v>
      </c>
      <c r="S54" s="462" t="s">
        <v>2322</v>
      </c>
      <c r="T54" s="463" t="s">
        <v>2323</v>
      </c>
      <c r="U54" s="464">
        <v>476625615</v>
      </c>
    </row>
    <row r="55" spans="1:21" ht="76.5">
      <c r="A55" s="440">
        <v>48</v>
      </c>
      <c r="B55" s="34"/>
      <c r="C55" s="456" t="s">
        <v>2324</v>
      </c>
      <c r="D55" s="456" t="s">
        <v>2325</v>
      </c>
      <c r="E55" s="457" t="s">
        <v>2240</v>
      </c>
      <c r="F55" s="458" t="s">
        <v>30</v>
      </c>
      <c r="G55" s="459" t="s">
        <v>1073</v>
      </c>
      <c r="H55" s="75" t="s">
        <v>35</v>
      </c>
      <c r="I55" s="459" t="s">
        <v>1360</v>
      </c>
      <c r="J55" s="459" t="s">
        <v>103</v>
      </c>
      <c r="K55" s="140">
        <v>60000</v>
      </c>
      <c r="L55" s="34">
        <v>37800</v>
      </c>
      <c r="M55" s="460" t="s">
        <v>2208</v>
      </c>
      <c r="N55" s="461">
        <v>42000</v>
      </c>
      <c r="O55" s="36">
        <v>20</v>
      </c>
      <c r="P55" s="461">
        <v>42000</v>
      </c>
      <c r="Q55" s="36" t="s">
        <v>2209</v>
      </c>
      <c r="R55" s="34">
        <v>20</v>
      </c>
      <c r="S55" s="462" t="s">
        <v>2326</v>
      </c>
      <c r="T55" s="463" t="s">
        <v>2327</v>
      </c>
      <c r="U55" s="464">
        <v>476626328</v>
      </c>
    </row>
    <row r="56" spans="1:21" ht="63.75">
      <c r="A56" s="440">
        <v>49</v>
      </c>
      <c r="B56" s="34"/>
      <c r="C56" s="456" t="s">
        <v>2328</v>
      </c>
      <c r="D56" s="456" t="s">
        <v>612</v>
      </c>
      <c r="E56" s="457" t="s">
        <v>2207</v>
      </c>
      <c r="F56" s="458" t="s">
        <v>30</v>
      </c>
      <c r="G56" s="459" t="s">
        <v>1073</v>
      </c>
      <c r="H56" s="75" t="s">
        <v>50</v>
      </c>
      <c r="I56" s="459" t="s">
        <v>1360</v>
      </c>
      <c r="J56" s="459" t="s">
        <v>103</v>
      </c>
      <c r="K56" s="140">
        <v>60000</v>
      </c>
      <c r="L56" s="34">
        <v>37800</v>
      </c>
      <c r="M56" s="460" t="s">
        <v>2208</v>
      </c>
      <c r="N56" s="461">
        <v>42000</v>
      </c>
      <c r="O56" s="36">
        <v>20</v>
      </c>
      <c r="P56" s="461">
        <v>42000</v>
      </c>
      <c r="Q56" s="36" t="s">
        <v>2209</v>
      </c>
      <c r="R56" s="34">
        <v>20</v>
      </c>
      <c r="S56" s="462" t="s">
        <v>2329</v>
      </c>
      <c r="T56" s="463" t="s">
        <v>2330</v>
      </c>
      <c r="U56" s="464">
        <v>476626388</v>
      </c>
    </row>
    <row r="57" spans="1:21" ht="76.5">
      <c r="A57" s="440">
        <v>50</v>
      </c>
      <c r="B57" s="34"/>
      <c r="C57" s="456" t="s">
        <v>2331</v>
      </c>
      <c r="D57" s="456" t="s">
        <v>2332</v>
      </c>
      <c r="E57" s="457" t="s">
        <v>2333</v>
      </c>
      <c r="F57" s="458" t="s">
        <v>30</v>
      </c>
      <c r="G57" s="85" t="s">
        <v>157</v>
      </c>
      <c r="H57" s="75" t="s">
        <v>35</v>
      </c>
      <c r="I57" s="459" t="s">
        <v>1360</v>
      </c>
      <c r="J57" s="459" t="s">
        <v>103</v>
      </c>
      <c r="K57" s="140">
        <v>60000</v>
      </c>
      <c r="L57" s="34">
        <v>37800</v>
      </c>
      <c r="M57" s="460" t="s">
        <v>2208</v>
      </c>
      <c r="N57" s="461">
        <v>42000</v>
      </c>
      <c r="O57" s="36">
        <v>20</v>
      </c>
      <c r="P57" s="461">
        <v>42000</v>
      </c>
      <c r="Q57" s="36" t="s">
        <v>2209</v>
      </c>
      <c r="R57" s="34">
        <v>20</v>
      </c>
      <c r="S57" s="462" t="s">
        <v>2334</v>
      </c>
      <c r="T57" s="463" t="s">
        <v>2335</v>
      </c>
      <c r="U57" s="464">
        <v>196989485</v>
      </c>
    </row>
    <row r="58" spans="1:21" ht="76.5">
      <c r="A58" s="440">
        <v>51</v>
      </c>
      <c r="B58" s="34"/>
      <c r="C58" s="456" t="s">
        <v>2336</v>
      </c>
      <c r="D58" s="456" t="s">
        <v>2337</v>
      </c>
      <c r="E58" s="457" t="s">
        <v>2338</v>
      </c>
      <c r="F58" s="458" t="s">
        <v>30</v>
      </c>
      <c r="G58" s="459" t="s">
        <v>1073</v>
      </c>
      <c r="H58" s="75" t="s">
        <v>50</v>
      </c>
      <c r="I58" s="459" t="s">
        <v>1360</v>
      </c>
      <c r="J58" s="459" t="s">
        <v>103</v>
      </c>
      <c r="K58" s="140">
        <v>60000</v>
      </c>
      <c r="L58" s="34">
        <v>37800</v>
      </c>
      <c r="M58" s="460" t="s">
        <v>2208</v>
      </c>
      <c r="N58" s="461">
        <v>42000</v>
      </c>
      <c r="O58" s="36">
        <v>20</v>
      </c>
      <c r="P58" s="461">
        <v>42000</v>
      </c>
      <c r="Q58" s="36" t="s">
        <v>2209</v>
      </c>
      <c r="R58" s="34">
        <v>20</v>
      </c>
      <c r="S58" s="462" t="s">
        <v>2339</v>
      </c>
      <c r="T58" s="463" t="s">
        <v>2340</v>
      </c>
      <c r="U58" s="464">
        <v>476625517</v>
      </c>
    </row>
    <row r="59" spans="1:21" ht="63.75">
      <c r="A59" s="440">
        <v>52</v>
      </c>
      <c r="B59" s="34"/>
      <c r="C59" s="456" t="s">
        <v>2341</v>
      </c>
      <c r="D59" s="456" t="s">
        <v>2342</v>
      </c>
      <c r="E59" s="457" t="s">
        <v>2207</v>
      </c>
      <c r="F59" s="458" t="s">
        <v>30</v>
      </c>
      <c r="G59" s="459" t="s">
        <v>1073</v>
      </c>
      <c r="H59" s="75" t="s">
        <v>50</v>
      </c>
      <c r="I59" s="459" t="s">
        <v>1360</v>
      </c>
      <c r="J59" s="459" t="s">
        <v>103</v>
      </c>
      <c r="K59" s="140">
        <v>60000</v>
      </c>
      <c r="L59" s="34">
        <v>37800</v>
      </c>
      <c r="M59" s="460" t="s">
        <v>2208</v>
      </c>
      <c r="N59" s="461">
        <v>42000</v>
      </c>
      <c r="O59" s="36">
        <v>20</v>
      </c>
      <c r="P59" s="461">
        <v>42000</v>
      </c>
      <c r="Q59" s="36" t="s">
        <v>2209</v>
      </c>
      <c r="R59" s="34">
        <v>20</v>
      </c>
      <c r="S59" s="462" t="s">
        <v>2343</v>
      </c>
      <c r="T59" s="463" t="s">
        <v>2344</v>
      </c>
      <c r="U59" s="464">
        <v>476625197</v>
      </c>
    </row>
    <row r="60" spans="1:21" ht="76.5">
      <c r="A60" s="440">
        <v>53</v>
      </c>
      <c r="B60" s="34"/>
      <c r="C60" s="456" t="s">
        <v>2345</v>
      </c>
      <c r="D60" s="456" t="s">
        <v>2346</v>
      </c>
      <c r="E60" s="457" t="s">
        <v>2294</v>
      </c>
      <c r="F60" s="458" t="s">
        <v>30</v>
      </c>
      <c r="G60" s="459" t="s">
        <v>1073</v>
      </c>
      <c r="H60" s="75" t="s">
        <v>50</v>
      </c>
      <c r="I60" s="459" t="s">
        <v>1360</v>
      </c>
      <c r="J60" s="459" t="s">
        <v>103</v>
      </c>
      <c r="K60" s="140">
        <v>60000</v>
      </c>
      <c r="L60" s="34">
        <v>37800</v>
      </c>
      <c r="M60" s="460" t="s">
        <v>2208</v>
      </c>
      <c r="N60" s="461">
        <v>42000</v>
      </c>
      <c r="O60" s="36">
        <v>20</v>
      </c>
      <c r="P60" s="461">
        <v>42000</v>
      </c>
      <c r="Q60" s="36" t="s">
        <v>2209</v>
      </c>
      <c r="R60" s="34">
        <v>20</v>
      </c>
      <c r="S60" s="462" t="s">
        <v>2347</v>
      </c>
      <c r="T60" s="463" t="s">
        <v>2348</v>
      </c>
      <c r="U60" s="464">
        <v>476625588</v>
      </c>
    </row>
    <row r="61" spans="1:21" ht="51">
      <c r="A61" s="440">
        <v>54</v>
      </c>
      <c r="B61" s="34"/>
      <c r="C61" s="456" t="s">
        <v>2349</v>
      </c>
      <c r="D61" s="456" t="s">
        <v>2350</v>
      </c>
      <c r="E61" s="457" t="s">
        <v>2351</v>
      </c>
      <c r="F61" s="458" t="s">
        <v>30</v>
      </c>
      <c r="G61" s="85" t="s">
        <v>157</v>
      </c>
      <c r="H61" s="75" t="s">
        <v>35</v>
      </c>
      <c r="I61" s="459" t="s">
        <v>2352</v>
      </c>
      <c r="J61" s="459" t="s">
        <v>1149</v>
      </c>
      <c r="K61" s="140">
        <v>100000</v>
      </c>
      <c r="L61" s="34">
        <v>63000</v>
      </c>
      <c r="M61" s="460" t="s">
        <v>2208</v>
      </c>
      <c r="N61" s="461">
        <v>70000</v>
      </c>
      <c r="O61" s="36">
        <v>20</v>
      </c>
      <c r="P61" s="461">
        <v>70000</v>
      </c>
      <c r="Q61" s="36" t="s">
        <v>2209</v>
      </c>
      <c r="R61" s="34">
        <v>20</v>
      </c>
      <c r="S61" s="462" t="s">
        <v>2353</v>
      </c>
      <c r="T61" s="463" t="s">
        <v>2354</v>
      </c>
      <c r="U61" s="464">
        <v>476626410</v>
      </c>
    </row>
    <row r="62" spans="1:21" ht="89.25">
      <c r="A62" s="440">
        <v>55</v>
      </c>
      <c r="B62" s="34"/>
      <c r="C62" s="456" t="s">
        <v>674</v>
      </c>
      <c r="D62" s="456" t="s">
        <v>2355</v>
      </c>
      <c r="E62" s="457" t="s">
        <v>2356</v>
      </c>
      <c r="F62" s="458" t="s">
        <v>30</v>
      </c>
      <c r="G62" s="459" t="s">
        <v>1073</v>
      </c>
      <c r="H62" s="75" t="s">
        <v>35</v>
      </c>
      <c r="I62" s="459" t="s">
        <v>1360</v>
      </c>
      <c r="J62" s="459" t="s">
        <v>103</v>
      </c>
      <c r="K62" s="140">
        <v>60000</v>
      </c>
      <c r="L62" s="34">
        <v>37800</v>
      </c>
      <c r="M62" s="460" t="s">
        <v>2208</v>
      </c>
      <c r="N62" s="461">
        <v>42000</v>
      </c>
      <c r="O62" s="36">
        <v>20</v>
      </c>
      <c r="P62" s="461">
        <v>42000</v>
      </c>
      <c r="Q62" s="36" t="s">
        <v>2209</v>
      </c>
      <c r="R62" s="34">
        <v>20</v>
      </c>
      <c r="S62" s="462" t="s">
        <v>2357</v>
      </c>
      <c r="T62" s="463" t="s">
        <v>2358</v>
      </c>
      <c r="U62" s="464">
        <v>476625883</v>
      </c>
    </row>
    <row r="63" spans="1:21" ht="76.5">
      <c r="A63" s="440">
        <v>56</v>
      </c>
      <c r="B63" s="34"/>
      <c r="C63" s="456" t="s">
        <v>2359</v>
      </c>
      <c r="D63" s="456" t="s">
        <v>2360</v>
      </c>
      <c r="E63" s="457" t="s">
        <v>2361</v>
      </c>
      <c r="F63" s="458" t="s">
        <v>30</v>
      </c>
      <c r="G63" s="459" t="s">
        <v>1073</v>
      </c>
      <c r="H63" s="75" t="s">
        <v>50</v>
      </c>
      <c r="I63" s="459" t="s">
        <v>1360</v>
      </c>
      <c r="J63" s="459" t="s">
        <v>103</v>
      </c>
      <c r="K63" s="140">
        <v>60000</v>
      </c>
      <c r="L63" s="34">
        <v>37800</v>
      </c>
      <c r="M63" s="460" t="s">
        <v>2208</v>
      </c>
      <c r="N63" s="461">
        <v>42000</v>
      </c>
      <c r="O63" s="36">
        <v>20</v>
      </c>
      <c r="P63" s="461">
        <v>42000</v>
      </c>
      <c r="Q63" s="36" t="s">
        <v>2209</v>
      </c>
      <c r="R63" s="34">
        <v>20</v>
      </c>
      <c r="S63" s="462" t="s">
        <v>2362</v>
      </c>
      <c r="T63" s="463" t="s">
        <v>2363</v>
      </c>
      <c r="U63" s="464">
        <v>476626403</v>
      </c>
    </row>
    <row r="64" spans="1:21" ht="76.5">
      <c r="A64" s="440">
        <v>57</v>
      </c>
      <c r="B64" s="34"/>
      <c r="C64" s="456" t="s">
        <v>2364</v>
      </c>
      <c r="D64" s="456" t="s">
        <v>2365</v>
      </c>
      <c r="E64" s="457" t="s">
        <v>2366</v>
      </c>
      <c r="F64" s="458" t="s">
        <v>30</v>
      </c>
      <c r="G64" s="459" t="s">
        <v>1073</v>
      </c>
      <c r="H64" s="75" t="s">
        <v>35</v>
      </c>
      <c r="I64" s="459" t="s">
        <v>1360</v>
      </c>
      <c r="J64" s="459" t="s">
        <v>2367</v>
      </c>
      <c r="K64" s="140">
        <v>100000</v>
      </c>
      <c r="L64" s="34">
        <v>63000</v>
      </c>
      <c r="M64" s="460" t="s">
        <v>2208</v>
      </c>
      <c r="N64" s="461">
        <v>70000</v>
      </c>
      <c r="O64" s="36">
        <v>20</v>
      </c>
      <c r="P64" s="461">
        <v>70000</v>
      </c>
      <c r="Q64" s="36" t="s">
        <v>2209</v>
      </c>
      <c r="R64" s="34">
        <v>20</v>
      </c>
      <c r="S64" s="462" t="s">
        <v>2368</v>
      </c>
      <c r="T64" s="463" t="s">
        <v>2369</v>
      </c>
      <c r="U64" s="464">
        <v>476625090</v>
      </c>
    </row>
    <row r="65" spans="1:21" ht="89.25">
      <c r="A65" s="440">
        <v>58</v>
      </c>
      <c r="B65" s="34"/>
      <c r="C65" s="456" t="s">
        <v>2370</v>
      </c>
      <c r="D65" s="456" t="s">
        <v>2371</v>
      </c>
      <c r="E65" s="457" t="s">
        <v>2372</v>
      </c>
      <c r="F65" s="458" t="s">
        <v>30</v>
      </c>
      <c r="G65" s="459" t="s">
        <v>1073</v>
      </c>
      <c r="H65" s="75" t="s">
        <v>50</v>
      </c>
      <c r="I65" s="459" t="s">
        <v>1360</v>
      </c>
      <c r="J65" s="459" t="s">
        <v>103</v>
      </c>
      <c r="K65" s="140">
        <v>60000</v>
      </c>
      <c r="L65" s="34">
        <v>37800</v>
      </c>
      <c r="M65" s="460" t="s">
        <v>2208</v>
      </c>
      <c r="N65" s="461">
        <v>42000</v>
      </c>
      <c r="O65" s="36">
        <v>20</v>
      </c>
      <c r="P65" s="461">
        <v>42000</v>
      </c>
      <c r="Q65" s="36" t="s">
        <v>2209</v>
      </c>
      <c r="R65" s="34">
        <v>20</v>
      </c>
      <c r="S65" s="462" t="s">
        <v>2373</v>
      </c>
      <c r="T65" s="463" t="s">
        <v>2374</v>
      </c>
      <c r="U65" s="464">
        <v>476626262</v>
      </c>
    </row>
    <row r="66" spans="1:21" ht="89.25">
      <c r="A66" s="440">
        <v>59</v>
      </c>
      <c r="B66" s="34"/>
      <c r="C66" s="456" t="s">
        <v>2375</v>
      </c>
      <c r="D66" s="456" t="s">
        <v>2376</v>
      </c>
      <c r="E66" s="457" t="s">
        <v>2377</v>
      </c>
      <c r="F66" s="458" t="s">
        <v>30</v>
      </c>
      <c r="G66" s="459" t="s">
        <v>1073</v>
      </c>
      <c r="H66" s="75" t="s">
        <v>35</v>
      </c>
      <c r="I66" s="459" t="s">
        <v>1360</v>
      </c>
      <c r="J66" s="459" t="s">
        <v>103</v>
      </c>
      <c r="K66" s="140">
        <v>60000</v>
      </c>
      <c r="L66" s="34">
        <v>37800</v>
      </c>
      <c r="M66" s="460" t="s">
        <v>2208</v>
      </c>
      <c r="N66" s="461">
        <v>42000</v>
      </c>
      <c r="O66" s="36">
        <v>20</v>
      </c>
      <c r="P66" s="461">
        <v>42000</v>
      </c>
      <c r="Q66" s="36" t="s">
        <v>2209</v>
      </c>
      <c r="R66" s="34">
        <v>20</v>
      </c>
      <c r="S66" s="462" t="s">
        <v>2378</v>
      </c>
      <c r="T66" s="463" t="s">
        <v>2379</v>
      </c>
      <c r="U66" s="464">
        <v>476626126</v>
      </c>
    </row>
    <row r="67" spans="1:21" ht="76.5">
      <c r="A67" s="440">
        <v>60</v>
      </c>
      <c r="B67" s="34"/>
      <c r="C67" s="456" t="s">
        <v>2380</v>
      </c>
      <c r="D67" s="456" t="s">
        <v>2381</v>
      </c>
      <c r="E67" s="457" t="s">
        <v>2382</v>
      </c>
      <c r="F67" s="458" t="s">
        <v>30</v>
      </c>
      <c r="G67" s="75" t="s">
        <v>793</v>
      </c>
      <c r="H67" s="75" t="s">
        <v>35</v>
      </c>
      <c r="I67" s="459" t="s">
        <v>1360</v>
      </c>
      <c r="J67" s="459" t="s">
        <v>103</v>
      </c>
      <c r="K67" s="140">
        <v>60000</v>
      </c>
      <c r="L67" s="34">
        <v>37800</v>
      </c>
      <c r="M67" s="460" t="s">
        <v>2208</v>
      </c>
      <c r="N67" s="461">
        <v>42000</v>
      </c>
      <c r="O67" s="36">
        <v>20</v>
      </c>
      <c r="P67" s="461">
        <v>42000</v>
      </c>
      <c r="Q67" s="36" t="s">
        <v>2209</v>
      </c>
      <c r="R67" s="34">
        <v>20</v>
      </c>
      <c r="S67" s="462" t="s">
        <v>2383</v>
      </c>
      <c r="T67" s="463" t="s">
        <v>2384</v>
      </c>
      <c r="U67" s="464">
        <v>476623137</v>
      </c>
    </row>
    <row r="68" spans="1:21" ht="76.5">
      <c r="A68" s="440">
        <v>61</v>
      </c>
      <c r="B68" s="34"/>
      <c r="C68" s="456" t="s">
        <v>2385</v>
      </c>
      <c r="D68" s="456" t="s">
        <v>2386</v>
      </c>
      <c r="E68" s="457" t="s">
        <v>2387</v>
      </c>
      <c r="F68" s="458" t="s">
        <v>30</v>
      </c>
      <c r="G68" s="459" t="s">
        <v>1073</v>
      </c>
      <c r="H68" s="75" t="s">
        <v>35</v>
      </c>
      <c r="I68" s="459" t="s">
        <v>1360</v>
      </c>
      <c r="J68" s="459" t="s">
        <v>103</v>
      </c>
      <c r="K68" s="140">
        <v>50000</v>
      </c>
      <c r="L68" s="34">
        <v>31500</v>
      </c>
      <c r="M68" s="460" t="s">
        <v>2208</v>
      </c>
      <c r="N68" s="461">
        <v>35000</v>
      </c>
      <c r="O68" s="36">
        <v>20</v>
      </c>
      <c r="P68" s="461">
        <v>35000</v>
      </c>
      <c r="Q68" s="36" t="s">
        <v>2209</v>
      </c>
      <c r="R68" s="34">
        <v>20</v>
      </c>
      <c r="S68" s="462" t="s">
        <v>2388</v>
      </c>
      <c r="T68" s="463" t="s">
        <v>2389</v>
      </c>
      <c r="U68" s="464">
        <v>476625559</v>
      </c>
    </row>
    <row r="69" spans="1:21" ht="63.75">
      <c r="A69" s="440">
        <v>62</v>
      </c>
      <c r="B69" s="34"/>
      <c r="C69" s="456" t="s">
        <v>2390</v>
      </c>
      <c r="D69" s="456" t="s">
        <v>2391</v>
      </c>
      <c r="E69" s="457" t="s">
        <v>2392</v>
      </c>
      <c r="F69" s="458" t="s">
        <v>30</v>
      </c>
      <c r="G69" s="459" t="s">
        <v>1073</v>
      </c>
      <c r="H69" s="75" t="s">
        <v>35</v>
      </c>
      <c r="I69" s="459" t="s">
        <v>1360</v>
      </c>
      <c r="J69" s="459" t="s">
        <v>103</v>
      </c>
      <c r="K69" s="140">
        <v>60000</v>
      </c>
      <c r="L69" s="34">
        <v>37800</v>
      </c>
      <c r="M69" s="460" t="s">
        <v>2208</v>
      </c>
      <c r="N69" s="461">
        <v>42000</v>
      </c>
      <c r="O69" s="36">
        <v>20</v>
      </c>
      <c r="P69" s="461">
        <v>42000</v>
      </c>
      <c r="Q69" s="36" t="s">
        <v>2209</v>
      </c>
      <c r="R69" s="34">
        <v>20</v>
      </c>
      <c r="S69" s="462" t="s">
        <v>2393</v>
      </c>
      <c r="T69" s="463" t="s">
        <v>2394</v>
      </c>
      <c r="U69" s="464">
        <v>476625723</v>
      </c>
    </row>
    <row r="70" spans="1:21" ht="89.25">
      <c r="A70" s="440">
        <v>63</v>
      </c>
      <c r="B70" s="34"/>
      <c r="C70" s="456" t="s">
        <v>2395</v>
      </c>
      <c r="D70" s="456" t="s">
        <v>2396</v>
      </c>
      <c r="E70" s="457" t="s">
        <v>2397</v>
      </c>
      <c r="F70" s="458" t="s">
        <v>30</v>
      </c>
      <c r="G70" s="459" t="s">
        <v>1073</v>
      </c>
      <c r="H70" s="75" t="s">
        <v>35</v>
      </c>
      <c r="I70" s="459" t="s">
        <v>1360</v>
      </c>
      <c r="J70" s="459" t="s">
        <v>103</v>
      </c>
      <c r="K70" s="140">
        <v>60000</v>
      </c>
      <c r="L70" s="34">
        <v>37800</v>
      </c>
      <c r="M70" s="460" t="s">
        <v>2208</v>
      </c>
      <c r="N70" s="461">
        <v>42000</v>
      </c>
      <c r="O70" s="36">
        <v>20</v>
      </c>
      <c r="P70" s="461">
        <v>42000</v>
      </c>
      <c r="Q70" s="36" t="s">
        <v>2209</v>
      </c>
      <c r="R70" s="34">
        <v>20</v>
      </c>
      <c r="S70" s="462" t="s">
        <v>2398</v>
      </c>
      <c r="T70" s="463" t="s">
        <v>2399</v>
      </c>
      <c r="U70" s="464">
        <v>476625885</v>
      </c>
    </row>
    <row r="71" spans="1:21" ht="102">
      <c r="A71" s="440">
        <v>64</v>
      </c>
      <c r="B71" s="34"/>
      <c r="C71" s="456" t="s">
        <v>2400</v>
      </c>
      <c r="D71" s="456" t="s">
        <v>2401</v>
      </c>
      <c r="E71" s="457" t="s">
        <v>2402</v>
      </c>
      <c r="F71" s="458" t="s">
        <v>30</v>
      </c>
      <c r="G71" s="459" t="s">
        <v>1073</v>
      </c>
      <c r="H71" s="75" t="s">
        <v>50</v>
      </c>
      <c r="I71" s="459" t="s">
        <v>1360</v>
      </c>
      <c r="J71" s="459" t="s">
        <v>103</v>
      </c>
      <c r="K71" s="140">
        <v>120000</v>
      </c>
      <c r="L71" s="34">
        <v>75600</v>
      </c>
      <c r="M71" s="460" t="s">
        <v>2208</v>
      </c>
      <c r="N71" s="461">
        <v>84000</v>
      </c>
      <c r="O71" s="36">
        <v>20</v>
      </c>
      <c r="P71" s="461">
        <v>84000</v>
      </c>
      <c r="Q71" s="36" t="s">
        <v>2209</v>
      </c>
      <c r="R71" s="34">
        <v>20</v>
      </c>
      <c r="S71" s="462" t="s">
        <v>2403</v>
      </c>
      <c r="T71" s="463" t="s">
        <v>2404</v>
      </c>
      <c r="U71" s="464">
        <v>476625089</v>
      </c>
    </row>
    <row r="72" spans="1:21" ht="63.75">
      <c r="A72" s="440">
        <v>65</v>
      </c>
      <c r="B72" s="34"/>
      <c r="C72" s="456" t="s">
        <v>2405</v>
      </c>
      <c r="D72" s="456" t="s">
        <v>624</v>
      </c>
      <c r="E72" s="457" t="s">
        <v>2406</v>
      </c>
      <c r="F72" s="458" t="s">
        <v>30</v>
      </c>
      <c r="G72" s="75" t="s">
        <v>793</v>
      </c>
      <c r="H72" s="75" t="s">
        <v>35</v>
      </c>
      <c r="I72" s="459" t="s">
        <v>1360</v>
      </c>
      <c r="J72" s="459" t="s">
        <v>103</v>
      </c>
      <c r="K72" s="140">
        <v>60000</v>
      </c>
      <c r="L72" s="34">
        <v>37800</v>
      </c>
      <c r="M72" s="460" t="s">
        <v>2208</v>
      </c>
      <c r="N72" s="461">
        <v>42000</v>
      </c>
      <c r="O72" s="36">
        <v>20</v>
      </c>
      <c r="P72" s="461">
        <v>42000</v>
      </c>
      <c r="Q72" s="36" t="s">
        <v>2209</v>
      </c>
      <c r="R72" s="34">
        <v>20</v>
      </c>
      <c r="S72" s="462" t="s">
        <v>2407</v>
      </c>
      <c r="T72" s="463" t="s">
        <v>2408</v>
      </c>
      <c r="U72" s="464">
        <v>476258995</v>
      </c>
    </row>
    <row r="73" spans="1:21" ht="76.5">
      <c r="A73" s="440">
        <v>66</v>
      </c>
      <c r="B73" s="34"/>
      <c r="C73" s="456" t="s">
        <v>2409</v>
      </c>
      <c r="D73" s="456" t="s">
        <v>2410</v>
      </c>
      <c r="E73" s="457" t="s">
        <v>2411</v>
      </c>
      <c r="F73" s="458" t="s">
        <v>30</v>
      </c>
      <c r="G73" s="75" t="s">
        <v>793</v>
      </c>
      <c r="H73" s="75" t="s">
        <v>50</v>
      </c>
      <c r="I73" s="459" t="s">
        <v>2352</v>
      </c>
      <c r="J73" s="459" t="s">
        <v>2412</v>
      </c>
      <c r="K73" s="140">
        <v>50000</v>
      </c>
      <c r="L73" s="34">
        <v>31500</v>
      </c>
      <c r="M73" s="460" t="s">
        <v>2208</v>
      </c>
      <c r="N73" s="461">
        <v>35000</v>
      </c>
      <c r="O73" s="36">
        <v>20</v>
      </c>
      <c r="P73" s="461">
        <v>35000</v>
      </c>
      <c r="Q73" s="36" t="s">
        <v>2209</v>
      </c>
      <c r="R73" s="34">
        <v>20</v>
      </c>
      <c r="S73" s="462" t="s">
        <v>2413</v>
      </c>
      <c r="T73" s="463" t="s">
        <v>2414</v>
      </c>
      <c r="U73" s="464">
        <v>476258996</v>
      </c>
    </row>
    <row r="74" spans="1:21" ht="76.5">
      <c r="A74" s="440">
        <v>67</v>
      </c>
      <c r="B74" s="34"/>
      <c r="C74" s="456" t="s">
        <v>2415</v>
      </c>
      <c r="D74" s="456" t="s">
        <v>1268</v>
      </c>
      <c r="E74" s="457" t="s">
        <v>2387</v>
      </c>
      <c r="F74" s="458" t="s">
        <v>30</v>
      </c>
      <c r="G74" s="459" t="s">
        <v>1073</v>
      </c>
      <c r="H74" s="75" t="s">
        <v>35</v>
      </c>
      <c r="I74" s="459" t="s">
        <v>1360</v>
      </c>
      <c r="J74" s="459" t="s">
        <v>103</v>
      </c>
      <c r="K74" s="140">
        <v>50000</v>
      </c>
      <c r="L74" s="34">
        <v>31500</v>
      </c>
      <c r="M74" s="460" t="s">
        <v>2208</v>
      </c>
      <c r="N74" s="461">
        <v>35000</v>
      </c>
      <c r="O74" s="36">
        <v>20</v>
      </c>
      <c r="P74" s="461">
        <v>35000</v>
      </c>
      <c r="Q74" s="36" t="s">
        <v>2209</v>
      </c>
      <c r="R74" s="34">
        <v>20</v>
      </c>
      <c r="S74" s="462" t="s">
        <v>2416</v>
      </c>
      <c r="T74" s="463" t="s">
        <v>2417</v>
      </c>
      <c r="U74" s="464">
        <v>476625555</v>
      </c>
    </row>
    <row r="75" spans="1:21" ht="89.25">
      <c r="A75" s="440">
        <v>68</v>
      </c>
      <c r="B75" s="34"/>
      <c r="C75" s="456" t="s">
        <v>575</v>
      </c>
      <c r="D75" s="456" t="s">
        <v>305</v>
      </c>
      <c r="E75" s="457" t="s">
        <v>2418</v>
      </c>
      <c r="F75" s="458" t="s">
        <v>30</v>
      </c>
      <c r="G75" s="459" t="s">
        <v>1073</v>
      </c>
      <c r="H75" s="75" t="s">
        <v>35</v>
      </c>
      <c r="I75" s="459" t="s">
        <v>1360</v>
      </c>
      <c r="J75" s="459" t="s">
        <v>103</v>
      </c>
      <c r="K75" s="140">
        <v>60000</v>
      </c>
      <c r="L75" s="34">
        <v>37800</v>
      </c>
      <c r="M75" s="460" t="s">
        <v>2208</v>
      </c>
      <c r="N75" s="461">
        <v>42000</v>
      </c>
      <c r="O75" s="36">
        <v>20</v>
      </c>
      <c r="P75" s="461">
        <v>42000</v>
      </c>
      <c r="Q75" s="36" t="s">
        <v>2209</v>
      </c>
      <c r="R75" s="34">
        <v>20</v>
      </c>
      <c r="S75" s="462" t="s">
        <v>2419</v>
      </c>
      <c r="T75" s="463" t="s">
        <v>2420</v>
      </c>
      <c r="U75" s="464">
        <v>476625516</v>
      </c>
    </row>
    <row r="76" spans="1:21" ht="76.5">
      <c r="A76" s="440">
        <v>69</v>
      </c>
      <c r="B76" s="34"/>
      <c r="C76" s="456" t="s">
        <v>2421</v>
      </c>
      <c r="D76" s="456" t="s">
        <v>2422</v>
      </c>
      <c r="E76" s="457" t="s">
        <v>2423</v>
      </c>
      <c r="F76" s="458" t="s">
        <v>30</v>
      </c>
      <c r="G76" s="459" t="s">
        <v>1252</v>
      </c>
      <c r="H76" s="75" t="s">
        <v>35</v>
      </c>
      <c r="I76" s="459" t="s">
        <v>2352</v>
      </c>
      <c r="J76" s="459" t="s">
        <v>2295</v>
      </c>
      <c r="K76" s="140">
        <v>120000</v>
      </c>
      <c r="L76" s="34">
        <v>75600</v>
      </c>
      <c r="M76" s="460" t="s">
        <v>2208</v>
      </c>
      <c r="N76" s="461">
        <v>84000</v>
      </c>
      <c r="O76" s="36">
        <v>20</v>
      </c>
      <c r="P76" s="461">
        <v>84000</v>
      </c>
      <c r="Q76" s="36" t="s">
        <v>2209</v>
      </c>
      <c r="R76" s="34">
        <v>20</v>
      </c>
      <c r="S76" s="462" t="s">
        <v>2424</v>
      </c>
      <c r="T76" s="463" t="s">
        <v>2425</v>
      </c>
      <c r="U76" s="464">
        <v>476626307</v>
      </c>
    </row>
    <row r="77" spans="1:21" ht="63.75">
      <c r="A77" s="440">
        <v>70</v>
      </c>
      <c r="B77" s="34"/>
      <c r="C77" s="456" t="s">
        <v>2426</v>
      </c>
      <c r="D77" s="456" t="s">
        <v>2427</v>
      </c>
      <c r="E77" s="457" t="s">
        <v>2428</v>
      </c>
      <c r="F77" s="458" t="s">
        <v>30</v>
      </c>
      <c r="G77" s="85" t="s">
        <v>157</v>
      </c>
      <c r="H77" s="75" t="s">
        <v>50</v>
      </c>
      <c r="I77" s="459" t="s">
        <v>1360</v>
      </c>
      <c r="J77" s="459" t="s">
        <v>103</v>
      </c>
      <c r="K77" s="140">
        <v>60000</v>
      </c>
      <c r="L77" s="34">
        <v>37800</v>
      </c>
      <c r="M77" s="460" t="s">
        <v>2208</v>
      </c>
      <c r="N77" s="461">
        <v>42000</v>
      </c>
      <c r="O77" s="36">
        <v>20</v>
      </c>
      <c r="P77" s="461">
        <v>42000</v>
      </c>
      <c r="Q77" s="36" t="s">
        <v>2209</v>
      </c>
      <c r="R77" s="34">
        <v>20</v>
      </c>
      <c r="S77" s="462" t="s">
        <v>2429</v>
      </c>
      <c r="T77" s="463" t="s">
        <v>2430</v>
      </c>
      <c r="U77" s="464">
        <v>476626286</v>
      </c>
    </row>
    <row r="78" spans="1:21" ht="51">
      <c r="A78" s="440">
        <v>71</v>
      </c>
      <c r="B78" s="34"/>
      <c r="C78" s="456" t="s">
        <v>2431</v>
      </c>
      <c r="D78" s="456" t="s">
        <v>2432</v>
      </c>
      <c r="E78" s="457" t="s">
        <v>2433</v>
      </c>
      <c r="F78" s="458" t="s">
        <v>30</v>
      </c>
      <c r="G78" s="75" t="s">
        <v>793</v>
      </c>
      <c r="H78" s="75" t="s">
        <v>50</v>
      </c>
      <c r="I78" s="459" t="s">
        <v>1360</v>
      </c>
      <c r="J78" s="459" t="s">
        <v>103</v>
      </c>
      <c r="K78" s="140">
        <v>100000</v>
      </c>
      <c r="L78" s="34">
        <v>63000</v>
      </c>
      <c r="M78" s="460" t="s">
        <v>2208</v>
      </c>
      <c r="N78" s="461">
        <v>70000</v>
      </c>
      <c r="O78" s="36">
        <v>20</v>
      </c>
      <c r="P78" s="461">
        <v>70000</v>
      </c>
      <c r="Q78" s="36" t="s">
        <v>2209</v>
      </c>
      <c r="R78" s="34">
        <v>20</v>
      </c>
      <c r="S78" s="462" t="s">
        <v>2434</v>
      </c>
      <c r="T78" s="463" t="s">
        <v>2435</v>
      </c>
      <c r="U78" s="464">
        <v>476626320</v>
      </c>
    </row>
    <row r="79" spans="1:21" ht="51">
      <c r="A79" s="440">
        <v>72</v>
      </c>
      <c r="B79" s="34"/>
      <c r="C79" s="456" t="s">
        <v>2436</v>
      </c>
      <c r="D79" s="456" t="s">
        <v>2437</v>
      </c>
      <c r="E79" s="457" t="s">
        <v>2438</v>
      </c>
      <c r="F79" s="458" t="s">
        <v>30</v>
      </c>
      <c r="G79" s="75" t="s">
        <v>793</v>
      </c>
      <c r="H79" s="75" t="s">
        <v>35</v>
      </c>
      <c r="I79" s="459" t="s">
        <v>1360</v>
      </c>
      <c r="J79" s="459" t="s">
        <v>103</v>
      </c>
      <c r="K79" s="140">
        <v>60000</v>
      </c>
      <c r="L79" s="34">
        <v>37800</v>
      </c>
      <c r="M79" s="460" t="s">
        <v>2208</v>
      </c>
      <c r="N79" s="461">
        <v>42000</v>
      </c>
      <c r="O79" s="36">
        <v>20</v>
      </c>
      <c r="P79" s="461">
        <v>42000</v>
      </c>
      <c r="Q79" s="36" t="s">
        <v>2209</v>
      </c>
      <c r="R79" s="34">
        <v>20</v>
      </c>
      <c r="S79" s="462" t="s">
        <v>2439</v>
      </c>
      <c r="T79" s="463" t="s">
        <v>2440</v>
      </c>
      <c r="U79" s="464">
        <v>195417350</v>
      </c>
    </row>
    <row r="80" spans="1:21" ht="76.5">
      <c r="A80" s="440">
        <v>73</v>
      </c>
      <c r="B80" s="34"/>
      <c r="C80" s="456" t="s">
        <v>2441</v>
      </c>
      <c r="D80" s="456" t="s">
        <v>2442</v>
      </c>
      <c r="E80" s="457" t="s">
        <v>2443</v>
      </c>
      <c r="F80" s="458" t="s">
        <v>30</v>
      </c>
      <c r="G80" s="459" t="s">
        <v>1073</v>
      </c>
      <c r="H80" s="75" t="s">
        <v>35</v>
      </c>
      <c r="I80" s="459" t="s">
        <v>1360</v>
      </c>
      <c r="J80" s="459" t="s">
        <v>103</v>
      </c>
      <c r="K80" s="140">
        <v>60000</v>
      </c>
      <c r="L80" s="34">
        <v>37800</v>
      </c>
      <c r="M80" s="460" t="s">
        <v>2208</v>
      </c>
      <c r="N80" s="461">
        <v>42000</v>
      </c>
      <c r="O80" s="36">
        <v>20</v>
      </c>
      <c r="P80" s="461">
        <v>42000</v>
      </c>
      <c r="Q80" s="36" t="s">
        <v>2209</v>
      </c>
      <c r="R80" s="34">
        <v>20</v>
      </c>
      <c r="S80" s="462" t="s">
        <v>2444</v>
      </c>
      <c r="T80" s="463" t="s">
        <v>2445</v>
      </c>
      <c r="U80" s="464">
        <v>476626236</v>
      </c>
    </row>
    <row r="81" spans="1:21" ht="76.5">
      <c r="A81" s="440">
        <v>74</v>
      </c>
      <c r="B81" s="34"/>
      <c r="C81" s="456" t="s">
        <v>2446</v>
      </c>
      <c r="D81" s="456" t="s">
        <v>2447</v>
      </c>
      <c r="E81" s="457" t="s">
        <v>2366</v>
      </c>
      <c r="F81" s="458" t="s">
        <v>30</v>
      </c>
      <c r="G81" s="459" t="s">
        <v>1073</v>
      </c>
      <c r="H81" s="75" t="s">
        <v>35</v>
      </c>
      <c r="I81" s="459" t="s">
        <v>1360</v>
      </c>
      <c r="J81" s="459" t="s">
        <v>103</v>
      </c>
      <c r="K81" s="140">
        <v>100000</v>
      </c>
      <c r="L81" s="34">
        <v>63000</v>
      </c>
      <c r="M81" s="460" t="s">
        <v>2208</v>
      </c>
      <c r="N81" s="461">
        <v>70000</v>
      </c>
      <c r="O81" s="36">
        <v>20</v>
      </c>
      <c r="P81" s="461">
        <v>70000</v>
      </c>
      <c r="Q81" s="36" t="s">
        <v>2209</v>
      </c>
      <c r="R81" s="34">
        <v>20</v>
      </c>
      <c r="S81" s="462" t="s">
        <v>2448</v>
      </c>
      <c r="T81" s="463" t="s">
        <v>2449</v>
      </c>
      <c r="U81" s="464">
        <v>476625086</v>
      </c>
    </row>
    <row r="82" spans="1:21" ht="76.5">
      <c r="A82" s="440">
        <v>75</v>
      </c>
      <c r="B82" s="34"/>
      <c r="C82" s="456" t="s">
        <v>2450</v>
      </c>
      <c r="D82" s="456" t="s">
        <v>2451</v>
      </c>
      <c r="E82" s="457" t="s">
        <v>2366</v>
      </c>
      <c r="F82" s="458" t="s">
        <v>30</v>
      </c>
      <c r="G82" s="459" t="s">
        <v>1073</v>
      </c>
      <c r="H82" s="75" t="s">
        <v>50</v>
      </c>
      <c r="I82" s="459" t="s">
        <v>1360</v>
      </c>
      <c r="J82" s="459" t="s">
        <v>103</v>
      </c>
      <c r="K82" s="140">
        <v>60000</v>
      </c>
      <c r="L82" s="34">
        <v>37800</v>
      </c>
      <c r="M82" s="460" t="s">
        <v>2208</v>
      </c>
      <c r="N82" s="461">
        <v>42000</v>
      </c>
      <c r="O82" s="36">
        <v>20</v>
      </c>
      <c r="P82" s="461">
        <v>42000</v>
      </c>
      <c r="Q82" s="36" t="s">
        <v>2209</v>
      </c>
      <c r="R82" s="34">
        <v>20</v>
      </c>
      <c r="S82" s="462" t="s">
        <v>2452</v>
      </c>
      <c r="T82" s="463" t="s">
        <v>2453</v>
      </c>
      <c r="U82" s="464">
        <v>476625087</v>
      </c>
    </row>
    <row r="83" spans="1:21" ht="76.5">
      <c r="A83" s="440">
        <v>76</v>
      </c>
      <c r="B83" s="34"/>
      <c r="C83" s="456" t="s">
        <v>2454</v>
      </c>
      <c r="D83" s="456" t="s">
        <v>1301</v>
      </c>
      <c r="E83" s="457" t="s">
        <v>2387</v>
      </c>
      <c r="F83" s="458" t="s">
        <v>30</v>
      </c>
      <c r="G83" s="459" t="s">
        <v>1073</v>
      </c>
      <c r="H83" s="75" t="s">
        <v>35</v>
      </c>
      <c r="I83" s="459" t="s">
        <v>1360</v>
      </c>
      <c r="J83" s="459" t="s">
        <v>103</v>
      </c>
      <c r="K83" s="140">
        <v>60000</v>
      </c>
      <c r="L83" s="34">
        <v>37800</v>
      </c>
      <c r="M83" s="460" t="s">
        <v>2208</v>
      </c>
      <c r="N83" s="461">
        <v>42000</v>
      </c>
      <c r="O83" s="36">
        <v>20</v>
      </c>
      <c r="P83" s="461">
        <v>42000</v>
      </c>
      <c r="Q83" s="36" t="s">
        <v>2209</v>
      </c>
      <c r="R83" s="34">
        <v>20</v>
      </c>
      <c r="S83" s="462" t="s">
        <v>2455</v>
      </c>
      <c r="T83" s="463" t="s">
        <v>2456</v>
      </c>
      <c r="U83" s="464">
        <v>476626329</v>
      </c>
    </row>
    <row r="84" spans="1:21" ht="76.5">
      <c r="A84" s="440">
        <v>77</v>
      </c>
      <c r="B84" s="34"/>
      <c r="C84" s="456" t="s">
        <v>2457</v>
      </c>
      <c r="D84" s="456" t="s">
        <v>2458</v>
      </c>
      <c r="E84" s="457" t="s">
        <v>2235</v>
      </c>
      <c r="F84" s="458" t="s">
        <v>30</v>
      </c>
      <c r="G84" s="85" t="s">
        <v>157</v>
      </c>
      <c r="H84" s="75" t="s">
        <v>50</v>
      </c>
      <c r="I84" s="459" t="s">
        <v>1360</v>
      </c>
      <c r="J84" s="459" t="s">
        <v>2231</v>
      </c>
      <c r="K84" s="140">
        <v>50000</v>
      </c>
      <c r="L84" s="34">
        <v>31500</v>
      </c>
      <c r="M84" s="460" t="s">
        <v>2208</v>
      </c>
      <c r="N84" s="461">
        <v>35000</v>
      </c>
      <c r="O84" s="36">
        <v>20</v>
      </c>
      <c r="P84" s="461">
        <v>35000</v>
      </c>
      <c r="Q84" s="36" t="s">
        <v>2209</v>
      </c>
      <c r="R84" s="34">
        <v>20</v>
      </c>
      <c r="S84" s="462" t="s">
        <v>2459</v>
      </c>
      <c r="T84" s="463" t="s">
        <v>2460</v>
      </c>
      <c r="U84" s="464">
        <v>476625561</v>
      </c>
    </row>
    <row r="85" spans="1:21" ht="63.75">
      <c r="A85" s="440">
        <v>78</v>
      </c>
      <c r="B85" s="34"/>
      <c r="C85" s="456" t="s">
        <v>2461</v>
      </c>
      <c r="D85" s="456" t="s">
        <v>2462</v>
      </c>
      <c r="E85" s="457" t="s">
        <v>2207</v>
      </c>
      <c r="F85" s="458" t="s">
        <v>30</v>
      </c>
      <c r="G85" s="459" t="s">
        <v>1073</v>
      </c>
      <c r="H85" s="75" t="s">
        <v>50</v>
      </c>
      <c r="I85" s="459" t="s">
        <v>1360</v>
      </c>
      <c r="J85" s="459" t="s">
        <v>103</v>
      </c>
      <c r="K85" s="140">
        <v>60000</v>
      </c>
      <c r="L85" s="34">
        <v>37800</v>
      </c>
      <c r="M85" s="460" t="s">
        <v>2208</v>
      </c>
      <c r="N85" s="461">
        <v>42000</v>
      </c>
      <c r="O85" s="36">
        <v>20</v>
      </c>
      <c r="P85" s="461">
        <v>42000</v>
      </c>
      <c r="Q85" s="36" t="s">
        <v>2209</v>
      </c>
      <c r="R85" s="34">
        <v>20</v>
      </c>
      <c r="S85" s="462" t="s">
        <v>2463</v>
      </c>
      <c r="T85" s="463" t="s">
        <v>2464</v>
      </c>
      <c r="U85" s="464">
        <v>476625028</v>
      </c>
    </row>
    <row r="86" spans="1:21" ht="76.5">
      <c r="A86" s="440">
        <v>79</v>
      </c>
      <c r="B86" s="34"/>
      <c r="C86" s="456" t="s">
        <v>2465</v>
      </c>
      <c r="D86" s="456" t="s">
        <v>2466</v>
      </c>
      <c r="E86" s="457" t="s">
        <v>2467</v>
      </c>
      <c r="F86" s="458" t="s">
        <v>30</v>
      </c>
      <c r="G86" s="459" t="s">
        <v>1073</v>
      </c>
      <c r="H86" s="75" t="s">
        <v>50</v>
      </c>
      <c r="I86" s="459" t="s">
        <v>1360</v>
      </c>
      <c r="J86" s="459" t="s">
        <v>103</v>
      </c>
      <c r="K86" s="140">
        <v>60000</v>
      </c>
      <c r="L86" s="34">
        <v>37800</v>
      </c>
      <c r="M86" s="460" t="s">
        <v>2208</v>
      </c>
      <c r="N86" s="461">
        <v>42000</v>
      </c>
      <c r="O86" s="36">
        <v>20</v>
      </c>
      <c r="P86" s="461">
        <v>42000</v>
      </c>
      <c r="Q86" s="36" t="s">
        <v>2209</v>
      </c>
      <c r="R86" s="34">
        <v>20</v>
      </c>
      <c r="S86" s="462" t="s">
        <v>2468</v>
      </c>
      <c r="T86" s="463" t="s">
        <v>2469</v>
      </c>
      <c r="U86" s="464">
        <v>476626263</v>
      </c>
    </row>
    <row r="87" spans="1:21" ht="89.25">
      <c r="A87" s="440">
        <v>80</v>
      </c>
      <c r="B87" s="34"/>
      <c r="C87" s="456" t="s">
        <v>2470</v>
      </c>
      <c r="D87" s="456" t="s">
        <v>2471</v>
      </c>
      <c r="E87" s="457" t="s">
        <v>2472</v>
      </c>
      <c r="F87" s="458" t="s">
        <v>30</v>
      </c>
      <c r="G87" s="459" t="s">
        <v>1073</v>
      </c>
      <c r="H87" s="75" t="s">
        <v>35</v>
      </c>
      <c r="I87" s="459" t="s">
        <v>1360</v>
      </c>
      <c r="J87" s="459" t="s">
        <v>2473</v>
      </c>
      <c r="K87" s="140">
        <v>50000</v>
      </c>
      <c r="L87" s="34">
        <v>31500</v>
      </c>
      <c r="M87" s="460" t="s">
        <v>2208</v>
      </c>
      <c r="N87" s="461">
        <v>35000</v>
      </c>
      <c r="O87" s="36">
        <v>20</v>
      </c>
      <c r="P87" s="461">
        <v>35000</v>
      </c>
      <c r="Q87" s="36" t="s">
        <v>2209</v>
      </c>
      <c r="R87" s="34">
        <v>20</v>
      </c>
      <c r="S87" s="462" t="s">
        <v>2474</v>
      </c>
      <c r="T87" s="463" t="s">
        <v>2475</v>
      </c>
      <c r="U87" s="464">
        <v>476626476</v>
      </c>
    </row>
    <row r="88" spans="1:21" ht="102">
      <c r="A88" s="440">
        <v>81</v>
      </c>
      <c r="B88" s="34"/>
      <c r="C88" s="456" t="s">
        <v>2476</v>
      </c>
      <c r="D88" s="456" t="s">
        <v>2477</v>
      </c>
      <c r="E88" s="457" t="s">
        <v>2478</v>
      </c>
      <c r="F88" s="458" t="s">
        <v>30</v>
      </c>
      <c r="G88" s="456" t="s">
        <v>1073</v>
      </c>
      <c r="H88" s="75" t="s">
        <v>35</v>
      </c>
      <c r="I88" s="456" t="s">
        <v>1360</v>
      </c>
      <c r="J88" s="456" t="s">
        <v>103</v>
      </c>
      <c r="K88" s="140">
        <v>100000</v>
      </c>
      <c r="L88" s="34">
        <v>63000</v>
      </c>
      <c r="M88" s="34" t="s">
        <v>2479</v>
      </c>
      <c r="N88" s="461">
        <v>70000</v>
      </c>
      <c r="O88" s="36">
        <v>20</v>
      </c>
      <c r="P88" s="461">
        <v>70000</v>
      </c>
      <c r="Q88" s="36" t="s">
        <v>2480</v>
      </c>
      <c r="R88" s="34">
        <v>20</v>
      </c>
      <c r="S88" s="462" t="s">
        <v>2481</v>
      </c>
      <c r="T88" s="463" t="s">
        <v>2482</v>
      </c>
      <c r="U88" s="464">
        <v>476626608</v>
      </c>
    </row>
    <row r="89" spans="1:21" ht="63.75">
      <c r="A89" s="440">
        <v>82</v>
      </c>
      <c r="B89" s="34"/>
      <c r="C89" s="456" t="s">
        <v>2483</v>
      </c>
      <c r="D89" s="456" t="s">
        <v>2484</v>
      </c>
      <c r="E89" s="457" t="s">
        <v>2485</v>
      </c>
      <c r="F89" s="458" t="s">
        <v>30</v>
      </c>
      <c r="G89" s="456" t="s">
        <v>1073</v>
      </c>
      <c r="H89" s="75" t="s">
        <v>50</v>
      </c>
      <c r="I89" s="456" t="s">
        <v>1360</v>
      </c>
      <c r="J89" s="456" t="s">
        <v>103</v>
      </c>
      <c r="K89" s="140">
        <v>120000</v>
      </c>
      <c r="L89" s="34">
        <v>75600</v>
      </c>
      <c r="M89" s="34" t="s">
        <v>2479</v>
      </c>
      <c r="N89" s="461">
        <v>84000</v>
      </c>
      <c r="O89" s="36">
        <v>20</v>
      </c>
      <c r="P89" s="461">
        <v>84000</v>
      </c>
      <c r="Q89" s="36" t="s">
        <v>2480</v>
      </c>
      <c r="R89" s="34">
        <v>20</v>
      </c>
      <c r="S89" s="462" t="s">
        <v>2486</v>
      </c>
      <c r="T89" s="463" t="s">
        <v>2487</v>
      </c>
      <c r="U89" s="464">
        <v>476625272</v>
      </c>
    </row>
    <row r="90" spans="1:21" ht="102">
      <c r="A90" s="440">
        <v>83</v>
      </c>
      <c r="B90" s="34"/>
      <c r="C90" s="456" t="s">
        <v>2319</v>
      </c>
      <c r="D90" s="456" t="s">
        <v>2488</v>
      </c>
      <c r="E90" s="457" t="s">
        <v>2489</v>
      </c>
      <c r="F90" s="458" t="s">
        <v>30</v>
      </c>
      <c r="G90" s="456" t="s">
        <v>1073</v>
      </c>
      <c r="H90" s="75" t="s">
        <v>35</v>
      </c>
      <c r="I90" s="456" t="s">
        <v>1360</v>
      </c>
      <c r="J90" s="456" t="s">
        <v>103</v>
      </c>
      <c r="K90" s="140">
        <v>100000</v>
      </c>
      <c r="L90" s="34">
        <v>63000</v>
      </c>
      <c r="M90" s="34" t="s">
        <v>2479</v>
      </c>
      <c r="N90" s="461">
        <v>70000</v>
      </c>
      <c r="O90" s="36">
        <v>20</v>
      </c>
      <c r="P90" s="461">
        <v>70000</v>
      </c>
      <c r="Q90" s="36" t="s">
        <v>2480</v>
      </c>
      <c r="R90" s="34">
        <v>20</v>
      </c>
      <c r="S90" s="462" t="s">
        <v>2490</v>
      </c>
      <c r="T90" s="463" t="s">
        <v>2491</v>
      </c>
      <c r="U90" s="464">
        <v>476626861</v>
      </c>
    </row>
    <row r="91" spans="1:21" ht="102">
      <c r="A91" s="440">
        <v>84</v>
      </c>
      <c r="B91" s="34"/>
      <c r="C91" s="456" t="s">
        <v>1263</v>
      </c>
      <c r="D91" s="456" t="s">
        <v>2492</v>
      </c>
      <c r="E91" s="457" t="s">
        <v>2489</v>
      </c>
      <c r="F91" s="458" t="s">
        <v>30</v>
      </c>
      <c r="G91" s="456" t="s">
        <v>1073</v>
      </c>
      <c r="H91" s="75" t="s">
        <v>35</v>
      </c>
      <c r="I91" s="456" t="s">
        <v>1360</v>
      </c>
      <c r="J91" s="456" t="s">
        <v>103</v>
      </c>
      <c r="K91" s="140">
        <v>60000</v>
      </c>
      <c r="L91" s="34">
        <v>37800</v>
      </c>
      <c r="M91" s="34" t="s">
        <v>2479</v>
      </c>
      <c r="N91" s="461">
        <v>42000</v>
      </c>
      <c r="O91" s="36">
        <v>20</v>
      </c>
      <c r="P91" s="461">
        <v>42000</v>
      </c>
      <c r="Q91" s="36" t="s">
        <v>2480</v>
      </c>
      <c r="R91" s="34">
        <v>20</v>
      </c>
      <c r="S91" s="462" t="s">
        <v>2493</v>
      </c>
      <c r="T91" s="463" t="s">
        <v>2494</v>
      </c>
      <c r="U91" s="464">
        <v>476626860</v>
      </c>
    </row>
    <row r="92" spans="1:21" ht="76.5">
      <c r="A92" s="440">
        <v>85</v>
      </c>
      <c r="B92" s="34"/>
      <c r="C92" s="456" t="s">
        <v>2495</v>
      </c>
      <c r="D92" s="456" t="s">
        <v>2496</v>
      </c>
      <c r="E92" s="457" t="s">
        <v>2497</v>
      </c>
      <c r="F92" s="458" t="s">
        <v>30</v>
      </c>
      <c r="G92" s="456" t="s">
        <v>1073</v>
      </c>
      <c r="H92" s="75" t="s">
        <v>35</v>
      </c>
      <c r="I92" s="456" t="s">
        <v>1360</v>
      </c>
      <c r="J92" s="456" t="s">
        <v>2498</v>
      </c>
      <c r="K92" s="140">
        <v>150000</v>
      </c>
      <c r="L92" s="34">
        <v>94500</v>
      </c>
      <c r="M92" s="34" t="s">
        <v>2479</v>
      </c>
      <c r="N92" s="461">
        <v>105000</v>
      </c>
      <c r="O92" s="36">
        <v>20</v>
      </c>
      <c r="P92" s="461">
        <v>105000</v>
      </c>
      <c r="Q92" s="36" t="s">
        <v>2480</v>
      </c>
      <c r="R92" s="34">
        <v>20</v>
      </c>
      <c r="S92" s="462" t="s">
        <v>2499</v>
      </c>
      <c r="T92" s="463" t="s">
        <v>2500</v>
      </c>
      <c r="U92" s="464">
        <v>476528888</v>
      </c>
    </row>
    <row r="93" spans="1:21" ht="89.25">
      <c r="A93" s="440">
        <v>86</v>
      </c>
      <c r="B93" s="34"/>
      <c r="C93" s="456" t="s">
        <v>2501</v>
      </c>
      <c r="D93" s="456" t="s">
        <v>2502</v>
      </c>
      <c r="E93" s="457" t="s">
        <v>2503</v>
      </c>
      <c r="F93" s="458" t="s">
        <v>30</v>
      </c>
      <c r="G93" s="456" t="s">
        <v>1073</v>
      </c>
      <c r="H93" s="75" t="s">
        <v>35</v>
      </c>
      <c r="I93" s="456" t="s">
        <v>1360</v>
      </c>
      <c r="J93" s="456" t="s">
        <v>103</v>
      </c>
      <c r="K93" s="140">
        <v>60000</v>
      </c>
      <c r="L93" s="34">
        <v>37800</v>
      </c>
      <c r="M93" s="34" t="s">
        <v>2479</v>
      </c>
      <c r="N93" s="461">
        <v>42000</v>
      </c>
      <c r="O93" s="36">
        <v>20</v>
      </c>
      <c r="P93" s="461">
        <v>42000</v>
      </c>
      <c r="Q93" s="36" t="s">
        <v>2480</v>
      </c>
      <c r="R93" s="34">
        <v>20</v>
      </c>
      <c r="S93" s="462" t="s">
        <v>2504</v>
      </c>
      <c r="T93" s="463" t="s">
        <v>2505</v>
      </c>
      <c r="U93" s="464">
        <v>476626343</v>
      </c>
    </row>
    <row r="94" spans="1:21" ht="76.5">
      <c r="A94" s="440">
        <v>87</v>
      </c>
      <c r="B94" s="34"/>
      <c r="C94" s="456" t="s">
        <v>2506</v>
      </c>
      <c r="D94" s="456" t="s">
        <v>2507</v>
      </c>
      <c r="E94" s="457" t="s">
        <v>2508</v>
      </c>
      <c r="F94" s="458" t="s">
        <v>30</v>
      </c>
      <c r="G94" s="456" t="s">
        <v>1073</v>
      </c>
      <c r="H94" s="75" t="s">
        <v>35</v>
      </c>
      <c r="I94" s="456" t="s">
        <v>1360</v>
      </c>
      <c r="J94" s="456" t="s">
        <v>103</v>
      </c>
      <c r="K94" s="140">
        <v>50000</v>
      </c>
      <c r="L94" s="34">
        <v>31500</v>
      </c>
      <c r="M94" s="34" t="s">
        <v>2479</v>
      </c>
      <c r="N94" s="461">
        <v>35000</v>
      </c>
      <c r="O94" s="36">
        <v>20</v>
      </c>
      <c r="P94" s="461">
        <v>35000</v>
      </c>
      <c r="Q94" s="36" t="s">
        <v>2480</v>
      </c>
      <c r="R94" s="34">
        <v>20</v>
      </c>
      <c r="S94" s="462" t="s">
        <v>2509</v>
      </c>
      <c r="T94" s="463" t="s">
        <v>2510</v>
      </c>
      <c r="U94" s="464">
        <v>476528594</v>
      </c>
    </row>
    <row r="95" spans="1:21" ht="102">
      <c r="A95" s="440">
        <v>88</v>
      </c>
      <c r="B95" s="34"/>
      <c r="C95" s="456" t="s">
        <v>691</v>
      </c>
      <c r="D95" s="456" t="s">
        <v>2511</v>
      </c>
      <c r="E95" s="457" t="s">
        <v>2512</v>
      </c>
      <c r="F95" s="458" t="s">
        <v>30</v>
      </c>
      <c r="G95" s="456" t="s">
        <v>1073</v>
      </c>
      <c r="H95" s="75" t="s">
        <v>50</v>
      </c>
      <c r="I95" s="456" t="s">
        <v>1360</v>
      </c>
      <c r="J95" s="456" t="s">
        <v>103</v>
      </c>
      <c r="K95" s="140">
        <v>60000</v>
      </c>
      <c r="L95" s="34">
        <v>37800</v>
      </c>
      <c r="M95" s="34" t="s">
        <v>2479</v>
      </c>
      <c r="N95" s="461">
        <v>42000</v>
      </c>
      <c r="O95" s="36">
        <v>20</v>
      </c>
      <c r="P95" s="461">
        <v>42000</v>
      </c>
      <c r="Q95" s="36" t="s">
        <v>2480</v>
      </c>
      <c r="R95" s="34">
        <v>20</v>
      </c>
      <c r="S95" s="462" t="s">
        <v>2513</v>
      </c>
      <c r="T95" s="463" t="s">
        <v>2514</v>
      </c>
      <c r="U95" s="464">
        <v>476625536</v>
      </c>
    </row>
    <row r="96" spans="1:21" ht="76.5">
      <c r="A96" s="440">
        <v>89</v>
      </c>
      <c r="B96" s="34"/>
      <c r="C96" s="456" t="s">
        <v>2515</v>
      </c>
      <c r="D96" s="456" t="s">
        <v>394</v>
      </c>
      <c r="E96" s="457" t="s">
        <v>2516</v>
      </c>
      <c r="F96" s="458" t="s">
        <v>30</v>
      </c>
      <c r="G96" s="456" t="s">
        <v>1073</v>
      </c>
      <c r="H96" s="75" t="s">
        <v>35</v>
      </c>
      <c r="I96" s="456" t="s">
        <v>1360</v>
      </c>
      <c r="J96" s="456" t="s">
        <v>103</v>
      </c>
      <c r="K96" s="140">
        <v>50000</v>
      </c>
      <c r="L96" s="34">
        <v>31500</v>
      </c>
      <c r="M96" s="34" t="s">
        <v>2479</v>
      </c>
      <c r="N96" s="461">
        <v>35000</v>
      </c>
      <c r="O96" s="36">
        <v>20</v>
      </c>
      <c r="P96" s="461">
        <v>35000</v>
      </c>
      <c r="Q96" s="36" t="s">
        <v>2480</v>
      </c>
      <c r="R96" s="34">
        <v>20</v>
      </c>
      <c r="S96" s="462" t="s">
        <v>2517</v>
      </c>
      <c r="T96" s="463" t="s">
        <v>2518</v>
      </c>
      <c r="U96" s="464">
        <v>476626371</v>
      </c>
    </row>
    <row r="97" spans="1:21" ht="76.5">
      <c r="A97" s="440">
        <v>90</v>
      </c>
      <c r="B97" s="34"/>
      <c r="C97" s="456" t="s">
        <v>2519</v>
      </c>
      <c r="D97" s="456" t="s">
        <v>2520</v>
      </c>
      <c r="E97" s="457" t="s">
        <v>2521</v>
      </c>
      <c r="F97" s="458" t="s">
        <v>30</v>
      </c>
      <c r="G97" s="456" t="s">
        <v>1073</v>
      </c>
      <c r="H97" s="75" t="s">
        <v>35</v>
      </c>
      <c r="I97" s="456" t="s">
        <v>1360</v>
      </c>
      <c r="J97" s="456" t="s">
        <v>103</v>
      </c>
      <c r="K97" s="140">
        <v>60000</v>
      </c>
      <c r="L97" s="34">
        <v>37800</v>
      </c>
      <c r="M97" s="34" t="s">
        <v>2479</v>
      </c>
      <c r="N97" s="461">
        <v>42000</v>
      </c>
      <c r="O97" s="36">
        <v>20</v>
      </c>
      <c r="P97" s="461">
        <v>42000</v>
      </c>
      <c r="Q97" s="36" t="s">
        <v>2480</v>
      </c>
      <c r="R97" s="34">
        <v>20</v>
      </c>
      <c r="S97" s="462" t="s">
        <v>2522</v>
      </c>
      <c r="T97" s="463" t="s">
        <v>2523</v>
      </c>
      <c r="U97" s="464">
        <v>109539545</v>
      </c>
    </row>
    <row r="98" spans="1:21" ht="76.5">
      <c r="A98" s="440">
        <v>91</v>
      </c>
      <c r="B98" s="34"/>
      <c r="C98" s="456" t="s">
        <v>2524</v>
      </c>
      <c r="D98" s="456" t="s">
        <v>411</v>
      </c>
      <c r="E98" s="457" t="s">
        <v>2525</v>
      </c>
      <c r="F98" s="458" t="s">
        <v>30</v>
      </c>
      <c r="G98" s="456" t="s">
        <v>1073</v>
      </c>
      <c r="H98" s="75" t="s">
        <v>35</v>
      </c>
      <c r="I98" s="456" t="s">
        <v>1360</v>
      </c>
      <c r="J98" s="456" t="s">
        <v>103</v>
      </c>
      <c r="K98" s="140">
        <v>60000</v>
      </c>
      <c r="L98" s="34">
        <v>37800</v>
      </c>
      <c r="M98" s="34" t="s">
        <v>2479</v>
      </c>
      <c r="N98" s="461">
        <v>42000</v>
      </c>
      <c r="O98" s="36">
        <v>20</v>
      </c>
      <c r="P98" s="461">
        <v>42000</v>
      </c>
      <c r="Q98" s="36" t="s">
        <v>2480</v>
      </c>
      <c r="R98" s="34">
        <v>20</v>
      </c>
      <c r="S98" s="462" t="s">
        <v>2526</v>
      </c>
      <c r="T98" s="463" t="s">
        <v>2527</v>
      </c>
      <c r="U98" s="464">
        <v>476626372</v>
      </c>
    </row>
    <row r="99" spans="1:21" ht="76.5">
      <c r="A99" s="440">
        <v>92</v>
      </c>
      <c r="B99" s="34"/>
      <c r="C99" s="456" t="s">
        <v>2528</v>
      </c>
      <c r="D99" s="456" t="s">
        <v>2529</v>
      </c>
      <c r="E99" s="457" t="s">
        <v>2530</v>
      </c>
      <c r="F99" s="458" t="s">
        <v>30</v>
      </c>
      <c r="G99" s="75" t="s">
        <v>793</v>
      </c>
      <c r="H99" s="75" t="s">
        <v>50</v>
      </c>
      <c r="I99" s="456" t="s">
        <v>1360</v>
      </c>
      <c r="J99" s="456" t="s">
        <v>103</v>
      </c>
      <c r="K99" s="140">
        <v>60000</v>
      </c>
      <c r="L99" s="34">
        <v>37800</v>
      </c>
      <c r="M99" s="34" t="s">
        <v>2479</v>
      </c>
      <c r="N99" s="461">
        <v>42000</v>
      </c>
      <c r="O99" s="36">
        <v>20</v>
      </c>
      <c r="P99" s="461">
        <v>42000</v>
      </c>
      <c r="Q99" s="36" t="s">
        <v>2480</v>
      </c>
      <c r="R99" s="34">
        <v>20</v>
      </c>
      <c r="S99" s="462" t="s">
        <v>2531</v>
      </c>
      <c r="T99" s="463" t="s">
        <v>2532</v>
      </c>
      <c r="U99" s="464">
        <v>476624779</v>
      </c>
    </row>
    <row r="100" spans="1:21" ht="76.5">
      <c r="A100" s="440">
        <v>93</v>
      </c>
      <c r="B100" s="34"/>
      <c r="C100" s="456" t="s">
        <v>2533</v>
      </c>
      <c r="D100" s="456" t="s">
        <v>2534</v>
      </c>
      <c r="E100" s="457" t="s">
        <v>2535</v>
      </c>
      <c r="F100" s="458" t="s">
        <v>30</v>
      </c>
      <c r="G100" s="75" t="s">
        <v>793</v>
      </c>
      <c r="H100" s="75" t="s">
        <v>50</v>
      </c>
      <c r="I100" s="456" t="s">
        <v>1360</v>
      </c>
      <c r="J100" s="456" t="s">
        <v>103</v>
      </c>
      <c r="K100" s="140">
        <v>60000</v>
      </c>
      <c r="L100" s="34">
        <v>37800</v>
      </c>
      <c r="M100" s="34" t="s">
        <v>2479</v>
      </c>
      <c r="N100" s="461">
        <v>42000</v>
      </c>
      <c r="O100" s="36">
        <v>20</v>
      </c>
      <c r="P100" s="461">
        <v>42000</v>
      </c>
      <c r="Q100" s="36" t="s">
        <v>2480</v>
      </c>
      <c r="R100" s="34">
        <v>20</v>
      </c>
      <c r="S100" s="462" t="s">
        <v>2536</v>
      </c>
      <c r="T100" s="463" t="s">
        <v>2537</v>
      </c>
      <c r="U100" s="464">
        <v>476624778</v>
      </c>
    </row>
    <row r="101" spans="1:21" ht="114.75">
      <c r="A101" s="440">
        <v>94</v>
      </c>
      <c r="B101" s="34"/>
      <c r="C101" s="456" t="s">
        <v>2538</v>
      </c>
      <c r="D101" s="456" t="s">
        <v>2539</v>
      </c>
      <c r="E101" s="457" t="s">
        <v>2540</v>
      </c>
      <c r="F101" s="458" t="s">
        <v>30</v>
      </c>
      <c r="G101" s="75" t="s">
        <v>793</v>
      </c>
      <c r="H101" s="75" t="s">
        <v>50</v>
      </c>
      <c r="I101" s="456" t="s">
        <v>1360</v>
      </c>
      <c r="J101" s="456" t="s">
        <v>103</v>
      </c>
      <c r="K101" s="140">
        <v>60000</v>
      </c>
      <c r="L101" s="34">
        <v>37800</v>
      </c>
      <c r="M101" s="34" t="s">
        <v>2479</v>
      </c>
      <c r="N101" s="461">
        <v>42000</v>
      </c>
      <c r="O101" s="36">
        <v>20</v>
      </c>
      <c r="P101" s="461">
        <v>42000</v>
      </c>
      <c r="Q101" s="36" t="s">
        <v>2480</v>
      </c>
      <c r="R101" s="34">
        <v>20</v>
      </c>
      <c r="S101" s="462" t="s">
        <v>2541</v>
      </c>
      <c r="T101" s="463" t="s">
        <v>2542</v>
      </c>
      <c r="U101" s="464">
        <v>476624780</v>
      </c>
    </row>
    <row r="102" spans="1:21" ht="76.5">
      <c r="A102" s="440">
        <v>95</v>
      </c>
      <c r="B102" s="34"/>
      <c r="C102" s="456" t="s">
        <v>548</v>
      </c>
      <c r="D102" s="456" t="s">
        <v>2543</v>
      </c>
      <c r="E102" s="457" t="s">
        <v>2544</v>
      </c>
      <c r="F102" s="458" t="s">
        <v>30</v>
      </c>
      <c r="G102" s="456" t="s">
        <v>1073</v>
      </c>
      <c r="H102" s="75" t="s">
        <v>35</v>
      </c>
      <c r="I102" s="456" t="s">
        <v>1360</v>
      </c>
      <c r="J102" s="456" t="s">
        <v>103</v>
      </c>
      <c r="K102" s="140">
        <v>60000</v>
      </c>
      <c r="L102" s="34">
        <v>37800</v>
      </c>
      <c r="M102" s="34" t="s">
        <v>2479</v>
      </c>
      <c r="N102" s="461">
        <v>42000</v>
      </c>
      <c r="O102" s="36">
        <v>20</v>
      </c>
      <c r="P102" s="461">
        <v>42000</v>
      </c>
      <c r="Q102" s="36" t="s">
        <v>2480</v>
      </c>
      <c r="R102" s="34">
        <v>20</v>
      </c>
      <c r="S102" s="462" t="s">
        <v>2545</v>
      </c>
      <c r="T102" s="463" t="s">
        <v>2546</v>
      </c>
      <c r="U102" s="464">
        <v>476626332</v>
      </c>
    </row>
    <row r="103" spans="1:21" ht="76.5">
      <c r="A103" s="440">
        <v>96</v>
      </c>
      <c r="B103" s="34"/>
      <c r="C103" s="456" t="s">
        <v>2547</v>
      </c>
      <c r="D103" s="456" t="s">
        <v>2548</v>
      </c>
      <c r="E103" s="457" t="s">
        <v>2549</v>
      </c>
      <c r="F103" s="458" t="s">
        <v>30</v>
      </c>
      <c r="G103" s="456" t="s">
        <v>1073</v>
      </c>
      <c r="H103" s="75" t="s">
        <v>50</v>
      </c>
      <c r="I103" s="456" t="s">
        <v>1360</v>
      </c>
      <c r="J103" s="456" t="s">
        <v>162</v>
      </c>
      <c r="K103" s="140">
        <v>50000</v>
      </c>
      <c r="L103" s="34">
        <v>31500</v>
      </c>
      <c r="M103" s="34" t="s">
        <v>2479</v>
      </c>
      <c r="N103" s="461">
        <v>35000</v>
      </c>
      <c r="O103" s="36">
        <v>20</v>
      </c>
      <c r="P103" s="461">
        <v>35000</v>
      </c>
      <c r="Q103" s="36" t="s">
        <v>2480</v>
      </c>
      <c r="R103" s="34">
        <v>20</v>
      </c>
      <c r="S103" s="462" t="s">
        <v>2550</v>
      </c>
      <c r="T103" s="463" t="s">
        <v>2551</v>
      </c>
      <c r="U103" s="464">
        <v>476625884</v>
      </c>
    </row>
    <row r="104" spans="1:21" ht="63.75">
      <c r="A104" s="440">
        <v>97</v>
      </c>
      <c r="B104" s="34"/>
      <c r="C104" s="456" t="s">
        <v>2552</v>
      </c>
      <c r="D104" s="456" t="s">
        <v>2553</v>
      </c>
      <c r="E104" s="457" t="s">
        <v>2554</v>
      </c>
      <c r="F104" s="458" t="s">
        <v>30</v>
      </c>
      <c r="G104" s="456" t="s">
        <v>1073</v>
      </c>
      <c r="H104" s="75" t="s">
        <v>35</v>
      </c>
      <c r="I104" s="456" t="s">
        <v>1360</v>
      </c>
      <c r="J104" s="456" t="s">
        <v>103</v>
      </c>
      <c r="K104" s="140">
        <v>60000</v>
      </c>
      <c r="L104" s="34">
        <v>37800</v>
      </c>
      <c r="M104" s="34" t="s">
        <v>2479</v>
      </c>
      <c r="N104" s="461">
        <v>42000</v>
      </c>
      <c r="O104" s="36">
        <v>20</v>
      </c>
      <c r="P104" s="461">
        <v>42000</v>
      </c>
      <c r="Q104" s="36" t="s">
        <v>2480</v>
      </c>
      <c r="R104" s="34">
        <v>20</v>
      </c>
      <c r="S104" s="462" t="s">
        <v>2555</v>
      </c>
      <c r="T104" s="463" t="s">
        <v>2556</v>
      </c>
      <c r="U104" s="464">
        <v>476626180</v>
      </c>
    </row>
    <row r="105" spans="1:21" ht="76.5">
      <c r="A105" s="440">
        <v>98</v>
      </c>
      <c r="B105" s="34"/>
      <c r="C105" s="456" t="s">
        <v>619</v>
      </c>
      <c r="D105" s="456" t="s">
        <v>2557</v>
      </c>
      <c r="E105" s="457" t="s">
        <v>2558</v>
      </c>
      <c r="F105" s="458" t="s">
        <v>30</v>
      </c>
      <c r="G105" s="456" t="s">
        <v>1073</v>
      </c>
      <c r="H105" s="75" t="s">
        <v>35</v>
      </c>
      <c r="I105" s="456" t="s">
        <v>1360</v>
      </c>
      <c r="J105" s="456" t="s">
        <v>103</v>
      </c>
      <c r="K105" s="140">
        <v>60000</v>
      </c>
      <c r="L105" s="34">
        <v>37800</v>
      </c>
      <c r="M105" s="34" t="s">
        <v>2479</v>
      </c>
      <c r="N105" s="461">
        <v>42000</v>
      </c>
      <c r="O105" s="36">
        <v>20</v>
      </c>
      <c r="P105" s="461">
        <v>42000</v>
      </c>
      <c r="Q105" s="36" t="s">
        <v>2480</v>
      </c>
      <c r="R105" s="34">
        <v>20</v>
      </c>
      <c r="S105" s="462" t="s">
        <v>2559</v>
      </c>
      <c r="T105" s="463" t="s">
        <v>2560</v>
      </c>
      <c r="U105" s="464">
        <v>198629289</v>
      </c>
    </row>
    <row r="106" spans="1:21" ht="76.5">
      <c r="A106" s="440">
        <v>99</v>
      </c>
      <c r="B106" s="34"/>
      <c r="C106" s="456" t="s">
        <v>2561</v>
      </c>
      <c r="D106" s="456" t="s">
        <v>2562</v>
      </c>
      <c r="E106" s="457" t="s">
        <v>2563</v>
      </c>
      <c r="F106" s="458" t="s">
        <v>30</v>
      </c>
      <c r="G106" s="456" t="s">
        <v>1073</v>
      </c>
      <c r="H106" s="75" t="s">
        <v>35</v>
      </c>
      <c r="I106" s="456" t="s">
        <v>1360</v>
      </c>
      <c r="J106" s="456" t="s">
        <v>103</v>
      </c>
      <c r="K106" s="140">
        <v>60000</v>
      </c>
      <c r="L106" s="34">
        <v>37800</v>
      </c>
      <c r="M106" s="34" t="s">
        <v>2479</v>
      </c>
      <c r="N106" s="461">
        <v>42000</v>
      </c>
      <c r="O106" s="36">
        <v>20</v>
      </c>
      <c r="P106" s="461">
        <v>42000</v>
      </c>
      <c r="Q106" s="36" t="s">
        <v>2480</v>
      </c>
      <c r="R106" s="34">
        <v>20</v>
      </c>
      <c r="S106" s="462" t="s">
        <v>2564</v>
      </c>
      <c r="T106" s="463" t="s">
        <v>2565</v>
      </c>
      <c r="U106" s="464">
        <v>476528528</v>
      </c>
    </row>
    <row r="107" spans="1:21" ht="89.25">
      <c r="A107" s="440">
        <v>100</v>
      </c>
      <c r="B107" s="34"/>
      <c r="C107" s="456" t="s">
        <v>2566</v>
      </c>
      <c r="D107" s="456" t="s">
        <v>2567</v>
      </c>
      <c r="E107" s="457" t="s">
        <v>2568</v>
      </c>
      <c r="F107" s="458" t="s">
        <v>30</v>
      </c>
      <c r="G107" s="456" t="s">
        <v>1073</v>
      </c>
      <c r="H107" s="75" t="s">
        <v>35</v>
      </c>
      <c r="I107" s="456" t="s">
        <v>1360</v>
      </c>
      <c r="J107" s="456" t="s">
        <v>103</v>
      </c>
      <c r="K107" s="140">
        <v>60000</v>
      </c>
      <c r="L107" s="34">
        <v>37800</v>
      </c>
      <c r="M107" s="34" t="s">
        <v>2479</v>
      </c>
      <c r="N107" s="461">
        <v>42000</v>
      </c>
      <c r="O107" s="36">
        <v>20</v>
      </c>
      <c r="P107" s="461">
        <v>42000</v>
      </c>
      <c r="Q107" s="36" t="s">
        <v>2480</v>
      </c>
      <c r="R107" s="34">
        <v>20</v>
      </c>
      <c r="S107" s="462" t="s">
        <v>2569</v>
      </c>
      <c r="T107" s="463" t="s">
        <v>2570</v>
      </c>
      <c r="U107" s="464">
        <v>476626657</v>
      </c>
    </row>
    <row r="108" spans="1:21" ht="76.5">
      <c r="A108" s="440">
        <v>101</v>
      </c>
      <c r="B108" s="34"/>
      <c r="C108" s="456" t="s">
        <v>2571</v>
      </c>
      <c r="D108" s="456" t="s">
        <v>2572</v>
      </c>
      <c r="E108" s="457" t="s">
        <v>2573</v>
      </c>
      <c r="F108" s="458" t="s">
        <v>30</v>
      </c>
      <c r="G108" s="456" t="s">
        <v>1073</v>
      </c>
      <c r="H108" s="75" t="s">
        <v>50</v>
      </c>
      <c r="I108" s="456" t="s">
        <v>1360</v>
      </c>
      <c r="J108" s="456" t="s">
        <v>103</v>
      </c>
      <c r="K108" s="140">
        <v>60000</v>
      </c>
      <c r="L108" s="34">
        <v>37800</v>
      </c>
      <c r="M108" s="34" t="s">
        <v>2479</v>
      </c>
      <c r="N108" s="461">
        <v>42000</v>
      </c>
      <c r="O108" s="36">
        <v>20</v>
      </c>
      <c r="P108" s="461">
        <v>42000</v>
      </c>
      <c r="Q108" s="36" t="s">
        <v>2480</v>
      </c>
      <c r="R108" s="34">
        <v>20</v>
      </c>
      <c r="S108" s="462" t="s">
        <v>2574</v>
      </c>
      <c r="T108" s="463" t="s">
        <v>2575</v>
      </c>
      <c r="U108" s="464">
        <v>476625587</v>
      </c>
    </row>
    <row r="109" spans="1:21" ht="76.5">
      <c r="A109" s="440">
        <v>102</v>
      </c>
      <c r="B109" s="34"/>
      <c r="C109" s="456" t="s">
        <v>2576</v>
      </c>
      <c r="D109" s="456" t="s">
        <v>2577</v>
      </c>
      <c r="E109" s="457" t="s">
        <v>2578</v>
      </c>
      <c r="F109" s="458" t="s">
        <v>30</v>
      </c>
      <c r="G109" s="75" t="s">
        <v>793</v>
      </c>
      <c r="H109" s="75" t="s">
        <v>50</v>
      </c>
      <c r="I109" s="456" t="s">
        <v>1360</v>
      </c>
      <c r="J109" s="456" t="s">
        <v>103</v>
      </c>
      <c r="K109" s="140">
        <v>60000</v>
      </c>
      <c r="L109" s="34">
        <v>37800</v>
      </c>
      <c r="M109" s="34" t="s">
        <v>2479</v>
      </c>
      <c r="N109" s="461">
        <v>42000</v>
      </c>
      <c r="O109" s="36">
        <v>20</v>
      </c>
      <c r="P109" s="461">
        <v>42000</v>
      </c>
      <c r="Q109" s="36" t="s">
        <v>2480</v>
      </c>
      <c r="R109" s="34">
        <v>20</v>
      </c>
      <c r="S109" s="462" t="s">
        <v>2579</v>
      </c>
      <c r="T109" s="463" t="s">
        <v>2580</v>
      </c>
      <c r="U109" s="464">
        <v>476626317</v>
      </c>
    </row>
    <row r="110" spans="1:21" ht="76.5">
      <c r="A110" s="440">
        <v>103</v>
      </c>
      <c r="B110" s="34"/>
      <c r="C110" s="456" t="s">
        <v>2581</v>
      </c>
      <c r="D110" s="456" t="s">
        <v>2582</v>
      </c>
      <c r="E110" s="457" t="s">
        <v>2583</v>
      </c>
      <c r="F110" s="458" t="s">
        <v>30</v>
      </c>
      <c r="G110" s="85" t="s">
        <v>157</v>
      </c>
      <c r="H110" s="75" t="s">
        <v>35</v>
      </c>
      <c r="I110" s="456" t="s">
        <v>1360</v>
      </c>
      <c r="J110" s="456" t="s">
        <v>2584</v>
      </c>
      <c r="K110" s="140">
        <v>100000</v>
      </c>
      <c r="L110" s="34">
        <v>63000</v>
      </c>
      <c r="M110" s="34" t="s">
        <v>2479</v>
      </c>
      <c r="N110" s="461">
        <v>70000</v>
      </c>
      <c r="O110" s="36">
        <v>20</v>
      </c>
      <c r="P110" s="461">
        <v>70000</v>
      </c>
      <c r="Q110" s="36" t="s">
        <v>2480</v>
      </c>
      <c r="R110" s="34">
        <v>20</v>
      </c>
      <c r="S110" s="462" t="s">
        <v>2585</v>
      </c>
      <c r="T110" s="463" t="s">
        <v>2586</v>
      </c>
      <c r="U110" s="464">
        <v>198620015</v>
      </c>
    </row>
    <row r="111" spans="1:21" ht="63.75">
      <c r="A111" s="440">
        <v>104</v>
      </c>
      <c r="B111" s="34"/>
      <c r="C111" s="456" t="s">
        <v>2587</v>
      </c>
      <c r="D111" s="456" t="s">
        <v>2588</v>
      </c>
      <c r="E111" s="457" t="s">
        <v>2589</v>
      </c>
      <c r="F111" s="458" t="s">
        <v>30</v>
      </c>
      <c r="G111" s="456" t="s">
        <v>1073</v>
      </c>
      <c r="H111" s="75" t="s">
        <v>35</v>
      </c>
      <c r="I111" s="456" t="s">
        <v>1360</v>
      </c>
      <c r="J111" s="456" t="s">
        <v>103</v>
      </c>
      <c r="K111" s="140">
        <v>60000</v>
      </c>
      <c r="L111" s="34">
        <v>37800</v>
      </c>
      <c r="M111" s="34" t="s">
        <v>2479</v>
      </c>
      <c r="N111" s="461">
        <v>42000</v>
      </c>
      <c r="O111" s="36">
        <v>20</v>
      </c>
      <c r="P111" s="461">
        <v>42000</v>
      </c>
      <c r="Q111" s="36" t="s">
        <v>2480</v>
      </c>
      <c r="R111" s="34">
        <v>20</v>
      </c>
      <c r="S111" s="462" t="s">
        <v>2590</v>
      </c>
      <c r="T111" s="463" t="s">
        <v>2591</v>
      </c>
      <c r="U111" s="464">
        <v>476626621</v>
      </c>
    </row>
    <row r="112" spans="1:21" ht="76.5">
      <c r="A112" s="440">
        <v>105</v>
      </c>
      <c r="B112" s="34"/>
      <c r="C112" s="456" t="s">
        <v>2592</v>
      </c>
      <c r="D112" s="456" t="s">
        <v>2593</v>
      </c>
      <c r="E112" s="457" t="s">
        <v>2594</v>
      </c>
      <c r="F112" s="458" t="s">
        <v>30</v>
      </c>
      <c r="G112" s="456" t="s">
        <v>1073</v>
      </c>
      <c r="H112" s="75" t="s">
        <v>50</v>
      </c>
      <c r="I112" s="456" t="s">
        <v>1360</v>
      </c>
      <c r="J112" s="456" t="s">
        <v>2595</v>
      </c>
      <c r="K112" s="140">
        <v>50000</v>
      </c>
      <c r="L112" s="34">
        <v>31500</v>
      </c>
      <c r="M112" s="34" t="s">
        <v>2479</v>
      </c>
      <c r="N112" s="461">
        <v>35000</v>
      </c>
      <c r="O112" s="36">
        <v>20</v>
      </c>
      <c r="P112" s="461">
        <v>35000</v>
      </c>
      <c r="Q112" s="36" t="s">
        <v>2480</v>
      </c>
      <c r="R112" s="34">
        <v>20</v>
      </c>
      <c r="S112" s="462" t="s">
        <v>2596</v>
      </c>
      <c r="T112" s="463" t="s">
        <v>2597</v>
      </c>
      <c r="U112" s="464">
        <v>476625877</v>
      </c>
    </row>
    <row r="113" spans="1:21" ht="76.5">
      <c r="A113" s="440">
        <v>106</v>
      </c>
      <c r="B113" s="34"/>
      <c r="C113" s="456" t="s">
        <v>2598</v>
      </c>
      <c r="D113" s="456" t="s">
        <v>728</v>
      </c>
      <c r="E113" s="457" t="s">
        <v>2599</v>
      </c>
      <c r="F113" s="458" t="s">
        <v>30</v>
      </c>
      <c r="G113" s="456" t="s">
        <v>1073</v>
      </c>
      <c r="H113" s="75" t="s">
        <v>50</v>
      </c>
      <c r="I113" s="456" t="s">
        <v>1360</v>
      </c>
      <c r="J113" s="456" t="s">
        <v>103</v>
      </c>
      <c r="K113" s="140">
        <v>60000</v>
      </c>
      <c r="L113" s="34">
        <v>37800</v>
      </c>
      <c r="M113" s="34" t="s">
        <v>2479</v>
      </c>
      <c r="N113" s="461">
        <v>42000</v>
      </c>
      <c r="O113" s="36">
        <v>20</v>
      </c>
      <c r="P113" s="461">
        <v>42000</v>
      </c>
      <c r="Q113" s="36" t="s">
        <v>2480</v>
      </c>
      <c r="R113" s="34">
        <v>20</v>
      </c>
      <c r="S113" s="462" t="s">
        <v>2600</v>
      </c>
      <c r="T113" s="463" t="s">
        <v>2601</v>
      </c>
      <c r="U113" s="464">
        <v>476625880</v>
      </c>
    </row>
    <row r="114" spans="1:21" ht="76.5">
      <c r="A114" s="440">
        <v>107</v>
      </c>
      <c r="B114" s="34"/>
      <c r="C114" s="456" t="s">
        <v>2602</v>
      </c>
      <c r="D114" s="456" t="s">
        <v>374</v>
      </c>
      <c r="E114" s="457" t="s">
        <v>2603</v>
      </c>
      <c r="F114" s="458" t="s">
        <v>30</v>
      </c>
      <c r="G114" s="456" t="s">
        <v>1073</v>
      </c>
      <c r="H114" s="75" t="s">
        <v>35</v>
      </c>
      <c r="I114" s="456" t="s">
        <v>1360</v>
      </c>
      <c r="J114" s="456" t="s">
        <v>103</v>
      </c>
      <c r="K114" s="140">
        <v>60000</v>
      </c>
      <c r="L114" s="34">
        <v>37800</v>
      </c>
      <c r="M114" s="34" t="s">
        <v>2479</v>
      </c>
      <c r="N114" s="461">
        <v>42000</v>
      </c>
      <c r="O114" s="36">
        <v>20</v>
      </c>
      <c r="P114" s="461">
        <v>42000</v>
      </c>
      <c r="Q114" s="36" t="s">
        <v>2480</v>
      </c>
      <c r="R114" s="34">
        <v>20</v>
      </c>
      <c r="S114" s="462" t="s">
        <v>2604</v>
      </c>
      <c r="T114" s="463" t="s">
        <v>2605</v>
      </c>
      <c r="U114" s="464">
        <v>476626472</v>
      </c>
    </row>
    <row r="115" spans="1:21" ht="76.5">
      <c r="A115" s="440">
        <v>108</v>
      </c>
      <c r="B115" s="34"/>
      <c r="C115" s="456" t="s">
        <v>2606</v>
      </c>
      <c r="D115" s="456" t="s">
        <v>1107</v>
      </c>
      <c r="E115" s="457" t="s">
        <v>2607</v>
      </c>
      <c r="F115" s="458" t="s">
        <v>30</v>
      </c>
      <c r="G115" s="456" t="s">
        <v>1073</v>
      </c>
      <c r="H115" s="75" t="s">
        <v>35</v>
      </c>
      <c r="I115" s="456" t="s">
        <v>1360</v>
      </c>
      <c r="J115" s="456" t="s">
        <v>2608</v>
      </c>
      <c r="K115" s="140">
        <v>50000</v>
      </c>
      <c r="L115" s="34">
        <v>31500</v>
      </c>
      <c r="M115" s="34" t="s">
        <v>2479</v>
      </c>
      <c r="N115" s="461">
        <v>35000</v>
      </c>
      <c r="O115" s="36">
        <v>20</v>
      </c>
      <c r="P115" s="461">
        <v>35000</v>
      </c>
      <c r="Q115" s="36" t="s">
        <v>2480</v>
      </c>
      <c r="R115" s="34">
        <v>20</v>
      </c>
      <c r="S115" s="462" t="s">
        <v>2609</v>
      </c>
      <c r="T115" s="463" t="s">
        <v>2610</v>
      </c>
      <c r="U115" s="464">
        <v>476626407</v>
      </c>
    </row>
    <row r="116" spans="1:21" ht="89.25">
      <c r="A116" s="440">
        <v>109</v>
      </c>
      <c r="B116" s="34"/>
      <c r="C116" s="456" t="s">
        <v>2611</v>
      </c>
      <c r="D116" s="456" t="s">
        <v>2612</v>
      </c>
      <c r="E116" s="457" t="s">
        <v>2613</v>
      </c>
      <c r="F116" s="458" t="s">
        <v>30</v>
      </c>
      <c r="G116" s="456" t="s">
        <v>1073</v>
      </c>
      <c r="H116" s="75" t="s">
        <v>35</v>
      </c>
      <c r="I116" s="456" t="s">
        <v>1360</v>
      </c>
      <c r="J116" s="456" t="s">
        <v>103</v>
      </c>
      <c r="K116" s="140">
        <v>60000</v>
      </c>
      <c r="L116" s="34">
        <v>37800</v>
      </c>
      <c r="M116" s="34" t="s">
        <v>2479</v>
      </c>
      <c r="N116" s="461">
        <v>42000</v>
      </c>
      <c r="O116" s="36">
        <v>20</v>
      </c>
      <c r="P116" s="461">
        <v>42000</v>
      </c>
      <c r="Q116" s="36" t="s">
        <v>2480</v>
      </c>
      <c r="R116" s="34">
        <v>20</v>
      </c>
      <c r="S116" s="462" t="s">
        <v>2614</v>
      </c>
      <c r="T116" s="463" t="s">
        <v>2615</v>
      </c>
      <c r="U116" s="464">
        <v>476626344</v>
      </c>
    </row>
    <row r="117" spans="1:21" ht="63.75">
      <c r="A117" s="440">
        <v>110</v>
      </c>
      <c r="B117" s="34"/>
      <c r="C117" s="456" t="s">
        <v>559</v>
      </c>
      <c r="D117" s="456" t="s">
        <v>2616</v>
      </c>
      <c r="E117" s="457" t="s">
        <v>2617</v>
      </c>
      <c r="F117" s="458" t="s">
        <v>30</v>
      </c>
      <c r="G117" s="456" t="s">
        <v>1073</v>
      </c>
      <c r="H117" s="75" t="s">
        <v>35</v>
      </c>
      <c r="I117" s="456" t="s">
        <v>1360</v>
      </c>
      <c r="J117" s="456" t="s">
        <v>390</v>
      </c>
      <c r="K117" s="140">
        <v>50000</v>
      </c>
      <c r="L117" s="34">
        <v>31500</v>
      </c>
      <c r="M117" s="34" t="s">
        <v>2479</v>
      </c>
      <c r="N117" s="461">
        <v>35000</v>
      </c>
      <c r="O117" s="36">
        <v>20</v>
      </c>
      <c r="P117" s="461">
        <v>35000</v>
      </c>
      <c r="Q117" s="36" t="s">
        <v>2480</v>
      </c>
      <c r="R117" s="34">
        <v>20</v>
      </c>
      <c r="S117" s="462" t="s">
        <v>2618</v>
      </c>
      <c r="T117" s="463" t="s">
        <v>2619</v>
      </c>
      <c r="U117" s="464">
        <v>476626327</v>
      </c>
    </row>
    <row r="118" spans="1:21" ht="63.75">
      <c r="A118" s="440">
        <v>111</v>
      </c>
      <c r="B118" s="34"/>
      <c r="C118" s="456" t="s">
        <v>2620</v>
      </c>
      <c r="D118" s="456" t="s">
        <v>2621</v>
      </c>
      <c r="E118" s="457" t="s">
        <v>2622</v>
      </c>
      <c r="F118" s="458" t="s">
        <v>30</v>
      </c>
      <c r="G118" s="456" t="s">
        <v>1073</v>
      </c>
      <c r="H118" s="75" t="s">
        <v>50</v>
      </c>
      <c r="I118" s="456" t="s">
        <v>1360</v>
      </c>
      <c r="J118" s="456" t="s">
        <v>103</v>
      </c>
      <c r="K118" s="140">
        <v>60000</v>
      </c>
      <c r="L118" s="34">
        <v>37800</v>
      </c>
      <c r="M118" s="34" t="s">
        <v>2479</v>
      </c>
      <c r="N118" s="461">
        <v>42000</v>
      </c>
      <c r="O118" s="36">
        <v>20</v>
      </c>
      <c r="P118" s="461">
        <v>42000</v>
      </c>
      <c r="Q118" s="36" t="s">
        <v>2480</v>
      </c>
      <c r="R118" s="34">
        <v>20</v>
      </c>
      <c r="S118" s="462" t="s">
        <v>2623</v>
      </c>
      <c r="T118" s="463" t="s">
        <v>2624</v>
      </c>
      <c r="U118" s="464">
        <v>476626053</v>
      </c>
    </row>
    <row r="119" spans="1:21" ht="102">
      <c r="A119" s="440">
        <v>112</v>
      </c>
      <c r="B119" s="34"/>
      <c r="C119" s="456" t="s">
        <v>477</v>
      </c>
      <c r="D119" s="456" t="s">
        <v>2625</v>
      </c>
      <c r="E119" s="457" t="s">
        <v>2626</v>
      </c>
      <c r="F119" s="458" t="s">
        <v>30</v>
      </c>
      <c r="G119" s="456" t="s">
        <v>1073</v>
      </c>
      <c r="H119" s="75" t="s">
        <v>35</v>
      </c>
      <c r="I119" s="456" t="s">
        <v>1360</v>
      </c>
      <c r="J119" s="456" t="s">
        <v>2608</v>
      </c>
      <c r="K119" s="140">
        <v>50000</v>
      </c>
      <c r="L119" s="34">
        <v>31500</v>
      </c>
      <c r="M119" s="34" t="s">
        <v>2479</v>
      </c>
      <c r="N119" s="461">
        <v>35000</v>
      </c>
      <c r="O119" s="36">
        <v>20</v>
      </c>
      <c r="P119" s="461">
        <v>35000</v>
      </c>
      <c r="Q119" s="36" t="s">
        <v>2480</v>
      </c>
      <c r="R119" s="34">
        <v>20</v>
      </c>
      <c r="S119" s="462" t="s">
        <v>2627</v>
      </c>
      <c r="T119" s="463" t="s">
        <v>2628</v>
      </c>
      <c r="U119" s="464">
        <v>476626370</v>
      </c>
    </row>
    <row r="120" spans="1:21" ht="76.5">
      <c r="A120" s="440">
        <v>113</v>
      </c>
      <c r="B120" s="34"/>
      <c r="C120" s="456" t="s">
        <v>2629</v>
      </c>
      <c r="D120" s="456" t="s">
        <v>2630</v>
      </c>
      <c r="E120" s="457" t="s">
        <v>2631</v>
      </c>
      <c r="F120" s="458" t="s">
        <v>30</v>
      </c>
      <c r="G120" s="456" t="s">
        <v>1252</v>
      </c>
      <c r="H120" s="75" t="s">
        <v>35</v>
      </c>
      <c r="I120" s="456" t="s">
        <v>1360</v>
      </c>
      <c r="J120" s="456" t="s">
        <v>2632</v>
      </c>
      <c r="K120" s="140">
        <v>100000</v>
      </c>
      <c r="L120" s="34">
        <v>63000</v>
      </c>
      <c r="M120" s="34" t="s">
        <v>2479</v>
      </c>
      <c r="N120" s="461">
        <v>70000</v>
      </c>
      <c r="O120" s="36">
        <v>20</v>
      </c>
      <c r="P120" s="461">
        <v>70000</v>
      </c>
      <c r="Q120" s="36" t="s">
        <v>2480</v>
      </c>
      <c r="R120" s="34">
        <v>20</v>
      </c>
      <c r="S120" s="462" t="s">
        <v>2633</v>
      </c>
      <c r="T120" s="463" t="s">
        <v>2634</v>
      </c>
      <c r="U120" s="464">
        <v>476626195</v>
      </c>
    </row>
    <row r="121" spans="1:21" ht="102">
      <c r="A121" s="440">
        <v>114</v>
      </c>
      <c r="B121" s="34"/>
      <c r="C121" s="456" t="s">
        <v>2635</v>
      </c>
      <c r="D121" s="456" t="s">
        <v>2636</v>
      </c>
      <c r="E121" s="457" t="s">
        <v>2637</v>
      </c>
      <c r="F121" s="458" t="s">
        <v>30</v>
      </c>
      <c r="G121" s="456" t="s">
        <v>1073</v>
      </c>
      <c r="H121" s="75" t="s">
        <v>35</v>
      </c>
      <c r="I121" s="456" t="s">
        <v>1360</v>
      </c>
      <c r="J121" s="456" t="s">
        <v>2638</v>
      </c>
      <c r="K121" s="140">
        <v>50000</v>
      </c>
      <c r="L121" s="34">
        <v>31500</v>
      </c>
      <c r="M121" s="34" t="s">
        <v>2479</v>
      </c>
      <c r="N121" s="461">
        <v>35000</v>
      </c>
      <c r="O121" s="36">
        <v>20</v>
      </c>
      <c r="P121" s="461">
        <v>35000</v>
      </c>
      <c r="Q121" s="36" t="s">
        <v>2480</v>
      </c>
      <c r="R121" s="34">
        <v>20</v>
      </c>
      <c r="S121" s="462" t="s">
        <v>2639</v>
      </c>
      <c r="T121" s="463" t="s">
        <v>2640</v>
      </c>
      <c r="U121" s="464">
        <v>476626368</v>
      </c>
    </row>
    <row r="122" spans="1:21" ht="102">
      <c r="A122" s="440">
        <v>115</v>
      </c>
      <c r="B122" s="34"/>
      <c r="C122" s="456" t="s">
        <v>630</v>
      </c>
      <c r="D122" s="456" t="s">
        <v>2641</v>
      </c>
      <c r="E122" s="457" t="s">
        <v>2642</v>
      </c>
      <c r="F122" s="458" t="s">
        <v>30</v>
      </c>
      <c r="G122" s="456" t="s">
        <v>1073</v>
      </c>
      <c r="H122" s="75" t="s">
        <v>35</v>
      </c>
      <c r="I122" s="456" t="s">
        <v>1360</v>
      </c>
      <c r="J122" s="456" t="s">
        <v>103</v>
      </c>
      <c r="K122" s="140">
        <v>50000</v>
      </c>
      <c r="L122" s="34">
        <v>31500</v>
      </c>
      <c r="M122" s="34" t="s">
        <v>2479</v>
      </c>
      <c r="N122" s="461">
        <v>35000</v>
      </c>
      <c r="O122" s="36">
        <v>20</v>
      </c>
      <c r="P122" s="461">
        <v>35000</v>
      </c>
      <c r="Q122" s="36" t="s">
        <v>2480</v>
      </c>
      <c r="R122" s="34">
        <v>20</v>
      </c>
      <c r="S122" s="462" t="s">
        <v>2643</v>
      </c>
      <c r="T122" s="463" t="s">
        <v>2644</v>
      </c>
      <c r="U122" s="464">
        <v>476626734</v>
      </c>
    </row>
    <row r="123" spans="1:21" ht="63.75">
      <c r="A123" s="440">
        <v>116</v>
      </c>
      <c r="B123" s="34"/>
      <c r="C123" s="456" t="s">
        <v>2645</v>
      </c>
      <c r="D123" s="456" t="s">
        <v>2646</v>
      </c>
      <c r="E123" s="457" t="s">
        <v>2647</v>
      </c>
      <c r="F123" s="458" t="s">
        <v>30</v>
      </c>
      <c r="G123" s="456" t="s">
        <v>1073</v>
      </c>
      <c r="H123" s="75" t="s">
        <v>50</v>
      </c>
      <c r="I123" s="456" t="s">
        <v>1360</v>
      </c>
      <c r="J123" s="456" t="s">
        <v>103</v>
      </c>
      <c r="K123" s="140">
        <v>60000</v>
      </c>
      <c r="L123" s="34">
        <v>37800</v>
      </c>
      <c r="M123" s="34" t="s">
        <v>2479</v>
      </c>
      <c r="N123" s="461">
        <v>42000</v>
      </c>
      <c r="O123" s="36">
        <v>20</v>
      </c>
      <c r="P123" s="461">
        <v>42000</v>
      </c>
      <c r="Q123" s="36" t="s">
        <v>2480</v>
      </c>
      <c r="R123" s="34">
        <v>20</v>
      </c>
      <c r="S123" s="462" t="s">
        <v>2648</v>
      </c>
      <c r="T123" s="463" t="s">
        <v>2649</v>
      </c>
      <c r="U123" s="464">
        <v>476626620</v>
      </c>
    </row>
    <row r="124" spans="1:21" ht="102">
      <c r="A124" s="440">
        <v>117</v>
      </c>
      <c r="B124" s="34"/>
      <c r="C124" s="456" t="s">
        <v>2650</v>
      </c>
      <c r="D124" s="456" t="s">
        <v>2651</v>
      </c>
      <c r="E124" s="457" t="s">
        <v>2652</v>
      </c>
      <c r="F124" s="458" t="s">
        <v>30</v>
      </c>
      <c r="G124" s="85" t="s">
        <v>157</v>
      </c>
      <c r="H124" s="75" t="s">
        <v>50</v>
      </c>
      <c r="I124" s="456" t="s">
        <v>2352</v>
      </c>
      <c r="J124" s="456" t="s">
        <v>2595</v>
      </c>
      <c r="K124" s="140">
        <v>50000</v>
      </c>
      <c r="L124" s="34">
        <v>31500</v>
      </c>
      <c r="M124" s="34" t="s">
        <v>2479</v>
      </c>
      <c r="N124" s="461">
        <v>35000</v>
      </c>
      <c r="O124" s="36">
        <v>20</v>
      </c>
      <c r="P124" s="461">
        <v>35000</v>
      </c>
      <c r="Q124" s="36" t="s">
        <v>2480</v>
      </c>
      <c r="R124" s="34">
        <v>20</v>
      </c>
      <c r="S124" s="462" t="s">
        <v>2653</v>
      </c>
      <c r="T124" s="463" t="s">
        <v>2654</v>
      </c>
      <c r="U124" s="464">
        <v>476627347</v>
      </c>
    </row>
    <row r="125" spans="1:21" ht="89.25">
      <c r="A125" s="440">
        <v>118</v>
      </c>
      <c r="B125" s="34"/>
      <c r="C125" s="456" t="s">
        <v>2655</v>
      </c>
      <c r="D125" s="456" t="s">
        <v>2656</v>
      </c>
      <c r="E125" s="457" t="s">
        <v>2657</v>
      </c>
      <c r="F125" s="458" t="s">
        <v>30</v>
      </c>
      <c r="G125" s="75" t="s">
        <v>793</v>
      </c>
      <c r="H125" s="75" t="s">
        <v>50</v>
      </c>
      <c r="I125" s="456" t="s">
        <v>1360</v>
      </c>
      <c r="J125" s="456" t="s">
        <v>103</v>
      </c>
      <c r="K125" s="140">
        <v>60000</v>
      </c>
      <c r="L125" s="34">
        <v>37800</v>
      </c>
      <c r="M125" s="34" t="s">
        <v>2479</v>
      </c>
      <c r="N125" s="461">
        <v>42000</v>
      </c>
      <c r="O125" s="36">
        <v>20</v>
      </c>
      <c r="P125" s="461">
        <v>42000</v>
      </c>
      <c r="Q125" s="36" t="s">
        <v>2480</v>
      </c>
      <c r="R125" s="34">
        <v>20</v>
      </c>
      <c r="S125" s="462" t="s">
        <v>2658</v>
      </c>
      <c r="T125" s="463" t="s">
        <v>2659</v>
      </c>
      <c r="U125" s="464">
        <v>478143822</v>
      </c>
    </row>
    <row r="126" spans="1:21" ht="89.25">
      <c r="A126" s="440">
        <v>119</v>
      </c>
      <c r="B126" s="34"/>
      <c r="C126" s="456" t="s">
        <v>2660</v>
      </c>
      <c r="D126" s="456" t="s">
        <v>2661</v>
      </c>
      <c r="E126" s="457" t="s">
        <v>2662</v>
      </c>
      <c r="F126" s="458" t="s">
        <v>30</v>
      </c>
      <c r="G126" s="456" t="s">
        <v>1073</v>
      </c>
      <c r="H126" s="75" t="s">
        <v>35</v>
      </c>
      <c r="I126" s="456" t="s">
        <v>1360</v>
      </c>
      <c r="J126" s="456" t="s">
        <v>103</v>
      </c>
      <c r="K126" s="140">
        <v>60000</v>
      </c>
      <c r="L126" s="34">
        <v>37800</v>
      </c>
      <c r="M126" s="34" t="s">
        <v>2479</v>
      </c>
      <c r="N126" s="461">
        <v>42000</v>
      </c>
      <c r="O126" s="36">
        <v>20</v>
      </c>
      <c r="P126" s="461">
        <v>42000</v>
      </c>
      <c r="Q126" s="36" t="s">
        <v>2480</v>
      </c>
      <c r="R126" s="34">
        <v>20</v>
      </c>
      <c r="S126" s="462" t="s">
        <v>2663</v>
      </c>
      <c r="T126" s="463" t="s">
        <v>2664</v>
      </c>
      <c r="U126" s="464">
        <v>476626321</v>
      </c>
    </row>
    <row r="127" spans="1:21" ht="114.75">
      <c r="A127" s="440">
        <v>120</v>
      </c>
      <c r="B127" s="34"/>
      <c r="C127" s="456" t="s">
        <v>2665</v>
      </c>
      <c r="D127" s="456" t="s">
        <v>2666</v>
      </c>
      <c r="E127" s="457" t="s">
        <v>2667</v>
      </c>
      <c r="F127" s="458" t="s">
        <v>30</v>
      </c>
      <c r="G127" s="456" t="s">
        <v>1073</v>
      </c>
      <c r="H127" s="75" t="s">
        <v>50</v>
      </c>
      <c r="I127" s="456" t="s">
        <v>1360</v>
      </c>
      <c r="J127" s="456" t="s">
        <v>103</v>
      </c>
      <c r="K127" s="140">
        <v>50000</v>
      </c>
      <c r="L127" s="34">
        <v>31500</v>
      </c>
      <c r="M127" s="34" t="s">
        <v>2479</v>
      </c>
      <c r="N127" s="461">
        <v>35000</v>
      </c>
      <c r="O127" s="36">
        <v>20</v>
      </c>
      <c r="P127" s="461">
        <v>35000</v>
      </c>
      <c r="Q127" s="36" t="s">
        <v>2480</v>
      </c>
      <c r="R127" s="34">
        <v>20</v>
      </c>
      <c r="S127" s="462" t="s">
        <v>2668</v>
      </c>
      <c r="T127" s="463" t="s">
        <v>2669</v>
      </c>
      <c r="U127" s="464">
        <v>476626595</v>
      </c>
    </row>
    <row r="128" spans="1:21" ht="63.75">
      <c r="A128" s="440">
        <v>121</v>
      </c>
      <c r="B128" s="34"/>
      <c r="C128" s="456" t="s">
        <v>2670</v>
      </c>
      <c r="D128" s="456" t="s">
        <v>420</v>
      </c>
      <c r="E128" s="457" t="s">
        <v>2671</v>
      </c>
      <c r="F128" s="458" t="s">
        <v>30</v>
      </c>
      <c r="G128" s="456" t="s">
        <v>1073</v>
      </c>
      <c r="H128" s="75" t="s">
        <v>35</v>
      </c>
      <c r="I128" s="456" t="s">
        <v>1360</v>
      </c>
      <c r="J128" s="456" t="s">
        <v>103</v>
      </c>
      <c r="K128" s="140">
        <v>60000</v>
      </c>
      <c r="L128" s="34">
        <v>37800</v>
      </c>
      <c r="M128" s="34" t="s">
        <v>2479</v>
      </c>
      <c r="N128" s="461">
        <v>42000</v>
      </c>
      <c r="O128" s="36">
        <v>20</v>
      </c>
      <c r="P128" s="461">
        <v>42000</v>
      </c>
      <c r="Q128" s="36" t="s">
        <v>2480</v>
      </c>
      <c r="R128" s="34">
        <v>20</v>
      </c>
      <c r="S128" s="462" t="s">
        <v>2672</v>
      </c>
      <c r="T128" s="463" t="s">
        <v>2673</v>
      </c>
      <c r="U128" s="464">
        <v>476626588</v>
      </c>
    </row>
    <row r="129" spans="1:21" ht="63.75">
      <c r="A129" s="440">
        <v>122</v>
      </c>
      <c r="B129" s="34"/>
      <c r="C129" s="456" t="s">
        <v>2674</v>
      </c>
      <c r="D129" s="456" t="s">
        <v>2675</v>
      </c>
      <c r="E129" s="457" t="s">
        <v>2676</v>
      </c>
      <c r="F129" s="458" t="s">
        <v>30</v>
      </c>
      <c r="G129" s="85" t="s">
        <v>157</v>
      </c>
      <c r="H129" s="75" t="s">
        <v>35</v>
      </c>
      <c r="I129" s="456" t="s">
        <v>1360</v>
      </c>
      <c r="J129" s="456" t="s">
        <v>2677</v>
      </c>
      <c r="K129" s="140">
        <v>150000</v>
      </c>
      <c r="L129" s="34">
        <v>94500</v>
      </c>
      <c r="M129" s="34" t="s">
        <v>2479</v>
      </c>
      <c r="N129" s="461">
        <v>105000</v>
      </c>
      <c r="O129" s="36">
        <v>20</v>
      </c>
      <c r="P129" s="461">
        <v>105000</v>
      </c>
      <c r="Q129" s="36" t="s">
        <v>2480</v>
      </c>
      <c r="R129" s="34">
        <v>20</v>
      </c>
      <c r="S129" s="462" t="s">
        <v>2678</v>
      </c>
      <c r="T129" s="463" t="s">
        <v>2679</v>
      </c>
      <c r="U129" s="464">
        <v>476625810</v>
      </c>
    </row>
    <row r="130" spans="1:21" ht="63.75">
      <c r="A130" s="440">
        <v>123</v>
      </c>
      <c r="B130" s="34"/>
      <c r="C130" s="456" t="s">
        <v>2680</v>
      </c>
      <c r="D130" s="456" t="s">
        <v>2681</v>
      </c>
      <c r="E130" s="457" t="s">
        <v>2682</v>
      </c>
      <c r="F130" s="458" t="s">
        <v>30</v>
      </c>
      <c r="G130" s="456" t="s">
        <v>1073</v>
      </c>
      <c r="H130" s="75" t="s">
        <v>50</v>
      </c>
      <c r="I130" s="456" t="s">
        <v>1360</v>
      </c>
      <c r="J130" s="456" t="s">
        <v>103</v>
      </c>
      <c r="K130" s="140">
        <v>60000</v>
      </c>
      <c r="L130" s="34">
        <v>37800</v>
      </c>
      <c r="M130" s="34" t="s">
        <v>2479</v>
      </c>
      <c r="N130" s="461">
        <v>42000</v>
      </c>
      <c r="O130" s="36">
        <v>20</v>
      </c>
      <c r="P130" s="461">
        <v>42000</v>
      </c>
      <c r="Q130" s="36" t="s">
        <v>2480</v>
      </c>
      <c r="R130" s="34">
        <v>20</v>
      </c>
      <c r="S130" s="462" t="s">
        <v>2683</v>
      </c>
      <c r="T130" s="463" t="s">
        <v>2684</v>
      </c>
      <c r="U130" s="464">
        <v>476625919</v>
      </c>
    </row>
    <row r="131" spans="1:21" ht="76.5">
      <c r="A131" s="440">
        <v>124</v>
      </c>
      <c r="B131" s="34"/>
      <c r="C131" s="456" t="s">
        <v>2685</v>
      </c>
      <c r="D131" s="456" t="s">
        <v>559</v>
      </c>
      <c r="E131" s="457" t="s">
        <v>2686</v>
      </c>
      <c r="F131" s="458" t="s">
        <v>30</v>
      </c>
      <c r="G131" s="456" t="s">
        <v>1073</v>
      </c>
      <c r="H131" s="75" t="s">
        <v>35</v>
      </c>
      <c r="I131" s="456" t="s">
        <v>1360</v>
      </c>
      <c r="J131" s="456" t="s">
        <v>103</v>
      </c>
      <c r="K131" s="140">
        <v>60000</v>
      </c>
      <c r="L131" s="34">
        <v>37800</v>
      </c>
      <c r="M131" s="34" t="s">
        <v>2479</v>
      </c>
      <c r="N131" s="461">
        <v>42000</v>
      </c>
      <c r="O131" s="36">
        <v>20</v>
      </c>
      <c r="P131" s="461">
        <v>42000</v>
      </c>
      <c r="Q131" s="36" t="s">
        <v>2480</v>
      </c>
      <c r="R131" s="34">
        <v>20</v>
      </c>
      <c r="S131" s="462" t="s">
        <v>2687</v>
      </c>
      <c r="T131" s="463" t="s">
        <v>2688</v>
      </c>
      <c r="U131" s="464">
        <v>476626475</v>
      </c>
    </row>
    <row r="132" spans="1:21" ht="76.5">
      <c r="A132" s="440">
        <v>125</v>
      </c>
      <c r="B132" s="34"/>
      <c r="C132" s="456" t="s">
        <v>2689</v>
      </c>
      <c r="D132" s="456" t="s">
        <v>1263</v>
      </c>
      <c r="E132" s="457" t="s">
        <v>2690</v>
      </c>
      <c r="F132" s="458" t="s">
        <v>30</v>
      </c>
      <c r="G132" s="456" t="s">
        <v>1073</v>
      </c>
      <c r="H132" s="75" t="s">
        <v>35</v>
      </c>
      <c r="I132" s="456" t="s">
        <v>1360</v>
      </c>
      <c r="J132" s="456" t="s">
        <v>103</v>
      </c>
      <c r="K132" s="140">
        <v>60000</v>
      </c>
      <c r="L132" s="34">
        <v>37800</v>
      </c>
      <c r="M132" s="34" t="s">
        <v>2479</v>
      </c>
      <c r="N132" s="461">
        <v>42000</v>
      </c>
      <c r="O132" s="36">
        <v>20</v>
      </c>
      <c r="P132" s="461">
        <v>42000</v>
      </c>
      <c r="Q132" s="36" t="s">
        <v>2480</v>
      </c>
      <c r="R132" s="34">
        <v>20</v>
      </c>
      <c r="S132" s="462" t="s">
        <v>2691</v>
      </c>
      <c r="T132" s="463" t="s">
        <v>2692</v>
      </c>
      <c r="U132" s="464">
        <v>476626858</v>
      </c>
    </row>
    <row r="133" spans="1:21" ht="89.25">
      <c r="A133" s="440">
        <v>126</v>
      </c>
      <c r="B133" s="34"/>
      <c r="C133" s="83" t="s">
        <v>2066</v>
      </c>
      <c r="D133" s="83" t="s">
        <v>2067</v>
      </c>
      <c r="E133" s="159" t="s">
        <v>2060</v>
      </c>
      <c r="F133" s="83" t="s">
        <v>30</v>
      </c>
      <c r="G133" s="75" t="s">
        <v>31</v>
      </c>
      <c r="H133" s="75" t="s">
        <v>35</v>
      </c>
      <c r="I133" s="75" t="s">
        <v>5</v>
      </c>
      <c r="J133" s="75" t="s">
        <v>2068</v>
      </c>
      <c r="K133" s="34">
        <v>0</v>
      </c>
      <c r="L133" s="34">
        <v>27000</v>
      </c>
      <c r="M133" s="34" t="s">
        <v>2693</v>
      </c>
      <c r="N133" s="465">
        <v>30000</v>
      </c>
      <c r="O133" s="34">
        <v>20</v>
      </c>
      <c r="P133" s="85">
        <v>30000</v>
      </c>
      <c r="Q133" s="34" t="s">
        <v>2694</v>
      </c>
      <c r="R133" s="450">
        <v>20</v>
      </c>
      <c r="S133" s="466" t="s">
        <v>2695</v>
      </c>
      <c r="T133" s="163" t="s">
        <v>2070</v>
      </c>
      <c r="U133" s="163">
        <v>476618722</v>
      </c>
    </row>
    <row r="134" spans="1:21" ht="63.75">
      <c r="A134" s="440">
        <v>127</v>
      </c>
      <c r="B134" s="34"/>
      <c r="C134" s="83" t="s">
        <v>1340</v>
      </c>
      <c r="D134" s="83" t="s">
        <v>2696</v>
      </c>
      <c r="E134" s="198" t="s">
        <v>1342</v>
      </c>
      <c r="F134" s="83" t="s">
        <v>30</v>
      </c>
      <c r="G134" s="83" t="s">
        <v>31</v>
      </c>
      <c r="H134" s="83" t="s">
        <v>35</v>
      </c>
      <c r="I134" s="83" t="s">
        <v>6</v>
      </c>
      <c r="J134" s="83" t="s">
        <v>1343</v>
      </c>
      <c r="K134" s="34">
        <v>0</v>
      </c>
      <c r="L134" s="34">
        <v>27000</v>
      </c>
      <c r="M134" s="34" t="s">
        <v>2693</v>
      </c>
      <c r="N134" s="465">
        <v>30000</v>
      </c>
      <c r="O134" s="34">
        <v>20</v>
      </c>
      <c r="P134" s="85">
        <v>30000</v>
      </c>
      <c r="Q134" s="34" t="s">
        <v>2694</v>
      </c>
      <c r="R134" s="450">
        <v>20</v>
      </c>
      <c r="S134" s="452" t="s">
        <v>1344</v>
      </c>
      <c r="T134" s="163" t="s">
        <v>1345</v>
      </c>
      <c r="U134" s="163" t="s">
        <v>2697</v>
      </c>
    </row>
    <row r="135" spans="1:21" ht="76.5">
      <c r="A135" s="440">
        <v>128</v>
      </c>
      <c r="B135" s="34"/>
      <c r="C135" s="77" t="s">
        <v>1329</v>
      </c>
      <c r="D135" s="77" t="s">
        <v>1330</v>
      </c>
      <c r="E135" s="467" t="s">
        <v>1331</v>
      </c>
      <c r="F135" s="83" t="s">
        <v>30</v>
      </c>
      <c r="G135" s="77" t="s">
        <v>31</v>
      </c>
      <c r="H135" s="77" t="s">
        <v>35</v>
      </c>
      <c r="I135" s="83" t="s">
        <v>6</v>
      </c>
      <c r="J135" s="77" t="s">
        <v>1332</v>
      </c>
      <c r="K135" s="34">
        <v>0</v>
      </c>
      <c r="L135" s="34">
        <v>27000</v>
      </c>
      <c r="M135" s="34" t="s">
        <v>2698</v>
      </c>
      <c r="N135" s="465">
        <v>30000</v>
      </c>
      <c r="O135" s="34">
        <v>20</v>
      </c>
      <c r="P135" s="465">
        <v>30000</v>
      </c>
      <c r="Q135" s="34" t="s">
        <v>2699</v>
      </c>
      <c r="R135" s="34">
        <v>20</v>
      </c>
      <c r="S135" s="468" t="s">
        <v>1333</v>
      </c>
      <c r="T135" s="469" t="s">
        <v>1334</v>
      </c>
      <c r="U135" s="469" t="s">
        <v>2700</v>
      </c>
    </row>
    <row r="136" spans="1:21" ht="51">
      <c r="A136" s="440">
        <v>129</v>
      </c>
      <c r="B136" s="34"/>
      <c r="C136" s="77" t="s">
        <v>857</v>
      </c>
      <c r="D136" s="77" t="s">
        <v>858</v>
      </c>
      <c r="E136" s="467" t="s">
        <v>840</v>
      </c>
      <c r="F136" s="83" t="s">
        <v>30</v>
      </c>
      <c r="G136" s="77" t="s">
        <v>31</v>
      </c>
      <c r="H136" s="77" t="s">
        <v>50</v>
      </c>
      <c r="I136" s="75" t="s">
        <v>5</v>
      </c>
      <c r="J136" s="77" t="s">
        <v>772</v>
      </c>
      <c r="K136" s="34">
        <v>0</v>
      </c>
      <c r="L136" s="34">
        <v>27000</v>
      </c>
      <c r="M136" s="34" t="s">
        <v>2698</v>
      </c>
      <c r="N136" s="465">
        <v>30000</v>
      </c>
      <c r="O136" s="34">
        <v>20</v>
      </c>
      <c r="P136" s="85">
        <v>30000</v>
      </c>
      <c r="Q136" s="34" t="s">
        <v>2699</v>
      </c>
      <c r="R136" s="34">
        <v>20</v>
      </c>
      <c r="S136" s="468" t="s">
        <v>859</v>
      </c>
      <c r="T136" s="469" t="s">
        <v>860</v>
      </c>
      <c r="U136" s="469" t="s">
        <v>2701</v>
      </c>
    </row>
    <row r="137" spans="1:21" ht="76.5">
      <c r="A137" s="440">
        <v>130</v>
      </c>
      <c r="B137" s="34"/>
      <c r="C137" s="77" t="s">
        <v>2702</v>
      </c>
      <c r="D137" s="77" t="s">
        <v>2703</v>
      </c>
      <c r="E137" s="467" t="s">
        <v>1240</v>
      </c>
      <c r="F137" s="83" t="s">
        <v>30</v>
      </c>
      <c r="G137" s="465" t="s">
        <v>1073</v>
      </c>
      <c r="H137" s="75" t="s">
        <v>35</v>
      </c>
      <c r="I137" s="75" t="s">
        <v>5</v>
      </c>
      <c r="J137" s="77" t="s">
        <v>103</v>
      </c>
      <c r="K137" s="34">
        <v>0</v>
      </c>
      <c r="L137" s="34">
        <v>27000</v>
      </c>
      <c r="M137" s="34" t="s">
        <v>2698</v>
      </c>
      <c r="N137" s="465">
        <v>30000</v>
      </c>
      <c r="O137" s="34">
        <v>20</v>
      </c>
      <c r="P137" s="85">
        <v>30000</v>
      </c>
      <c r="Q137" s="34" t="s">
        <v>2699</v>
      </c>
      <c r="R137" s="34">
        <v>20</v>
      </c>
      <c r="S137" s="469" t="s">
        <v>2704</v>
      </c>
      <c r="T137" s="469" t="s">
        <v>1242</v>
      </c>
      <c r="U137" s="469" t="s">
        <v>2705</v>
      </c>
    </row>
    <row r="138" spans="1:21" ht="51">
      <c r="A138" s="440">
        <v>131</v>
      </c>
      <c r="B138" s="34"/>
      <c r="C138" s="77" t="s">
        <v>970</v>
      </c>
      <c r="D138" s="77" t="s">
        <v>108</v>
      </c>
      <c r="E138" s="467" t="s">
        <v>971</v>
      </c>
      <c r="F138" s="83" t="s">
        <v>30</v>
      </c>
      <c r="G138" s="77" t="s">
        <v>31</v>
      </c>
      <c r="H138" s="75" t="s">
        <v>35</v>
      </c>
      <c r="I138" s="75" t="s">
        <v>5</v>
      </c>
      <c r="J138" s="77" t="s">
        <v>772</v>
      </c>
      <c r="K138" s="34">
        <v>0</v>
      </c>
      <c r="L138" s="34">
        <v>13500</v>
      </c>
      <c r="M138" s="34" t="s">
        <v>2698</v>
      </c>
      <c r="N138" s="465">
        <v>15000</v>
      </c>
      <c r="O138" s="34">
        <v>20</v>
      </c>
      <c r="P138" s="85">
        <v>15000</v>
      </c>
      <c r="Q138" s="34" t="s">
        <v>2699</v>
      </c>
      <c r="R138" s="34">
        <v>20</v>
      </c>
      <c r="S138" s="469" t="s">
        <v>972</v>
      </c>
      <c r="T138" s="469" t="s">
        <v>973</v>
      </c>
      <c r="U138" s="469" t="s">
        <v>2706</v>
      </c>
    </row>
    <row r="139" spans="1:21" ht="51">
      <c r="A139" s="440">
        <v>132</v>
      </c>
      <c r="B139" s="34"/>
      <c r="C139" s="77" t="s">
        <v>2707</v>
      </c>
      <c r="D139" s="77" t="s">
        <v>2708</v>
      </c>
      <c r="E139" s="467" t="s">
        <v>1251</v>
      </c>
      <c r="F139" s="83" t="s">
        <v>30</v>
      </c>
      <c r="G139" s="77" t="s">
        <v>1252</v>
      </c>
      <c r="H139" s="75" t="s">
        <v>35</v>
      </c>
      <c r="I139" s="83" t="s">
        <v>6</v>
      </c>
      <c r="J139" s="77" t="s">
        <v>1216</v>
      </c>
      <c r="K139" s="34">
        <v>0</v>
      </c>
      <c r="L139" s="34">
        <v>13500</v>
      </c>
      <c r="M139" s="77" t="s">
        <v>2709</v>
      </c>
      <c r="N139" s="465">
        <v>15000</v>
      </c>
      <c r="O139" s="34">
        <v>20</v>
      </c>
      <c r="P139" s="85">
        <v>15000</v>
      </c>
      <c r="Q139" s="34" t="s">
        <v>2699</v>
      </c>
      <c r="R139" s="34">
        <v>20</v>
      </c>
      <c r="S139" s="469" t="s">
        <v>1253</v>
      </c>
      <c r="T139" s="469" t="s">
        <v>1254</v>
      </c>
      <c r="U139" s="163" t="s">
        <v>2710</v>
      </c>
    </row>
    <row r="140" spans="1:21" ht="76.5">
      <c r="A140" s="440">
        <v>133</v>
      </c>
      <c r="B140" s="34"/>
      <c r="C140" s="77" t="s">
        <v>2711</v>
      </c>
      <c r="D140" s="77" t="s">
        <v>2712</v>
      </c>
      <c r="E140" s="467" t="s">
        <v>1103</v>
      </c>
      <c r="F140" s="83" t="s">
        <v>30</v>
      </c>
      <c r="G140" s="77" t="s">
        <v>1073</v>
      </c>
      <c r="H140" s="77" t="s">
        <v>50</v>
      </c>
      <c r="I140" s="75" t="s">
        <v>5</v>
      </c>
      <c r="J140" s="77" t="s">
        <v>103</v>
      </c>
      <c r="K140" s="34">
        <v>0</v>
      </c>
      <c r="L140" s="34">
        <v>13500</v>
      </c>
      <c r="M140" s="77" t="s">
        <v>2709</v>
      </c>
      <c r="N140" s="465">
        <v>15000</v>
      </c>
      <c r="O140" s="34">
        <v>20</v>
      </c>
      <c r="P140" s="465">
        <v>15000</v>
      </c>
      <c r="Q140" s="34" t="s">
        <v>2699</v>
      </c>
      <c r="R140" s="34">
        <v>20</v>
      </c>
      <c r="S140" s="469" t="s">
        <v>2713</v>
      </c>
      <c r="T140" s="469" t="s">
        <v>1105</v>
      </c>
      <c r="U140" s="469" t="s">
        <v>2714</v>
      </c>
    </row>
    <row r="141" spans="1:21" ht="51">
      <c r="A141" s="440">
        <v>134</v>
      </c>
      <c r="B141" s="34"/>
      <c r="C141" s="77" t="s">
        <v>1067</v>
      </c>
      <c r="D141" s="77" t="s">
        <v>2715</v>
      </c>
      <c r="E141" s="467" t="s">
        <v>874</v>
      </c>
      <c r="F141" s="83" t="s">
        <v>30</v>
      </c>
      <c r="G141" s="77" t="s">
        <v>31</v>
      </c>
      <c r="H141" s="75" t="s">
        <v>35</v>
      </c>
      <c r="I141" s="75" t="s">
        <v>5</v>
      </c>
      <c r="J141" s="77" t="s">
        <v>772</v>
      </c>
      <c r="K141" s="34">
        <v>0</v>
      </c>
      <c r="L141" s="34">
        <v>27000</v>
      </c>
      <c r="M141" s="77" t="s">
        <v>2709</v>
      </c>
      <c r="N141" s="465">
        <v>30000</v>
      </c>
      <c r="O141" s="34">
        <v>20</v>
      </c>
      <c r="P141" s="465">
        <v>30000</v>
      </c>
      <c r="Q141" s="34" t="s">
        <v>2699</v>
      </c>
      <c r="R141" s="34">
        <v>20</v>
      </c>
      <c r="S141" s="468" t="s">
        <v>1068</v>
      </c>
      <c r="T141" s="469" t="s">
        <v>1069</v>
      </c>
      <c r="U141" s="469" t="s">
        <v>2716</v>
      </c>
    </row>
    <row r="142" spans="1:21" ht="51">
      <c r="A142" s="440">
        <v>135</v>
      </c>
      <c r="B142" s="34"/>
      <c r="C142" s="77" t="s">
        <v>2717</v>
      </c>
      <c r="D142" s="77" t="s">
        <v>2718</v>
      </c>
      <c r="E142" s="467" t="s">
        <v>1194</v>
      </c>
      <c r="F142" s="83" t="s">
        <v>30</v>
      </c>
      <c r="G142" s="465" t="s">
        <v>1073</v>
      </c>
      <c r="H142" s="75" t="s">
        <v>35</v>
      </c>
      <c r="I142" s="75" t="s">
        <v>5</v>
      </c>
      <c r="J142" s="77" t="s">
        <v>103</v>
      </c>
      <c r="K142" s="34">
        <v>0</v>
      </c>
      <c r="L142" s="34">
        <v>27000</v>
      </c>
      <c r="M142" s="34" t="s">
        <v>2698</v>
      </c>
      <c r="N142" s="465">
        <v>30000</v>
      </c>
      <c r="O142" s="34">
        <v>20</v>
      </c>
      <c r="P142" s="85">
        <v>30000</v>
      </c>
      <c r="Q142" s="34" t="s">
        <v>2719</v>
      </c>
      <c r="R142" s="34">
        <v>20</v>
      </c>
      <c r="S142" s="469" t="s">
        <v>1195</v>
      </c>
      <c r="T142" s="163" t="s">
        <v>1196</v>
      </c>
      <c r="U142" s="163">
        <v>476619252</v>
      </c>
    </row>
    <row r="143" spans="1:21" ht="51">
      <c r="A143" s="440">
        <v>136</v>
      </c>
      <c r="B143" s="34"/>
      <c r="C143" s="77" t="s">
        <v>811</v>
      </c>
      <c r="D143" s="77" t="s">
        <v>812</v>
      </c>
      <c r="E143" s="467" t="s">
        <v>813</v>
      </c>
      <c r="F143" s="83" t="s">
        <v>30</v>
      </c>
      <c r="G143" s="77" t="s">
        <v>31</v>
      </c>
      <c r="H143" s="75" t="s">
        <v>35</v>
      </c>
      <c r="I143" s="75" t="s">
        <v>5</v>
      </c>
      <c r="J143" s="77" t="s">
        <v>772</v>
      </c>
      <c r="K143" s="34">
        <v>0</v>
      </c>
      <c r="L143" s="34">
        <v>27000</v>
      </c>
      <c r="M143" s="34" t="s">
        <v>2698</v>
      </c>
      <c r="N143" s="465">
        <v>30000</v>
      </c>
      <c r="O143" s="34">
        <v>20</v>
      </c>
      <c r="P143" s="85">
        <v>30000</v>
      </c>
      <c r="Q143" s="34" t="s">
        <v>2719</v>
      </c>
      <c r="R143" s="34">
        <v>20</v>
      </c>
      <c r="S143" s="468" t="s">
        <v>2720</v>
      </c>
      <c r="T143" s="163" t="s">
        <v>814</v>
      </c>
      <c r="U143" s="163" t="s">
        <v>2721</v>
      </c>
    </row>
    <row r="144" spans="1:21" ht="51">
      <c r="A144" s="440">
        <v>137</v>
      </c>
      <c r="B144" s="34"/>
      <c r="C144" s="77" t="s">
        <v>843</v>
      </c>
      <c r="D144" s="77" t="s">
        <v>844</v>
      </c>
      <c r="E144" s="467" t="s">
        <v>813</v>
      </c>
      <c r="F144" s="83" t="s">
        <v>30</v>
      </c>
      <c r="G144" s="77" t="s">
        <v>31</v>
      </c>
      <c r="H144" s="77" t="s">
        <v>50</v>
      </c>
      <c r="I144" s="75" t="s">
        <v>5</v>
      </c>
      <c r="J144" s="77" t="s">
        <v>772</v>
      </c>
      <c r="K144" s="34">
        <v>0</v>
      </c>
      <c r="L144" s="34">
        <v>27000</v>
      </c>
      <c r="M144" s="34" t="s">
        <v>2698</v>
      </c>
      <c r="N144" s="465">
        <v>30000</v>
      </c>
      <c r="O144" s="34">
        <v>20</v>
      </c>
      <c r="P144" s="85">
        <v>30000</v>
      </c>
      <c r="Q144" s="34" t="s">
        <v>2719</v>
      </c>
      <c r="R144" s="34">
        <v>20</v>
      </c>
      <c r="S144" s="469" t="s">
        <v>845</v>
      </c>
      <c r="T144" s="163" t="s">
        <v>846</v>
      </c>
      <c r="U144" s="163" t="s">
        <v>2722</v>
      </c>
    </row>
    <row r="145" spans="1:21" ht="63.75">
      <c r="A145" s="440">
        <v>138</v>
      </c>
      <c r="B145" s="34"/>
      <c r="C145" s="77" t="s">
        <v>2723</v>
      </c>
      <c r="D145" s="77" t="s">
        <v>2724</v>
      </c>
      <c r="E145" s="467" t="s">
        <v>1108</v>
      </c>
      <c r="F145" s="83" t="s">
        <v>30</v>
      </c>
      <c r="G145" s="465" t="s">
        <v>1073</v>
      </c>
      <c r="H145" s="75" t="s">
        <v>35</v>
      </c>
      <c r="I145" s="75" t="s">
        <v>5</v>
      </c>
      <c r="J145" s="77" t="s">
        <v>103</v>
      </c>
      <c r="K145" s="34">
        <v>0</v>
      </c>
      <c r="L145" s="34">
        <v>13500</v>
      </c>
      <c r="M145" s="34" t="s">
        <v>2698</v>
      </c>
      <c r="N145" s="465">
        <v>15000</v>
      </c>
      <c r="O145" s="34">
        <v>20</v>
      </c>
      <c r="P145" s="85">
        <v>15000</v>
      </c>
      <c r="Q145" s="34" t="s">
        <v>2719</v>
      </c>
      <c r="R145" s="34">
        <v>20</v>
      </c>
      <c r="S145" s="469" t="s">
        <v>1109</v>
      </c>
      <c r="T145" s="163" t="s">
        <v>1110</v>
      </c>
      <c r="U145" s="163" t="s">
        <v>2725</v>
      </c>
    </row>
    <row r="146" spans="1:21" ht="76.5">
      <c r="A146" s="440">
        <v>139</v>
      </c>
      <c r="B146" s="85"/>
      <c r="C146" s="83" t="s">
        <v>2072</v>
      </c>
      <c r="D146" s="83" t="s">
        <v>2073</v>
      </c>
      <c r="E146" s="198" t="s">
        <v>2074</v>
      </c>
      <c r="F146" s="470" t="s">
        <v>30</v>
      </c>
      <c r="G146" s="75" t="s">
        <v>31</v>
      </c>
      <c r="H146" s="75" t="s">
        <v>35</v>
      </c>
      <c r="I146" s="75" t="s">
        <v>5</v>
      </c>
      <c r="J146" s="75" t="s">
        <v>1332</v>
      </c>
      <c r="K146" s="85">
        <v>0</v>
      </c>
      <c r="L146" s="85">
        <v>13500</v>
      </c>
      <c r="M146" s="85" t="s">
        <v>2726</v>
      </c>
      <c r="N146" s="471">
        <v>15000</v>
      </c>
      <c r="O146" s="85">
        <v>20</v>
      </c>
      <c r="P146" s="472">
        <v>15000</v>
      </c>
      <c r="Q146" s="85" t="s">
        <v>2727</v>
      </c>
      <c r="R146" s="85">
        <v>20</v>
      </c>
      <c r="S146" s="452" t="s">
        <v>2075</v>
      </c>
      <c r="T146" s="163" t="s">
        <v>2076</v>
      </c>
      <c r="U146" s="163">
        <v>476407618</v>
      </c>
    </row>
    <row r="147" spans="1:21">
      <c r="L147">
        <f>SUM(L8:L146)</f>
        <v>5472000</v>
      </c>
    </row>
    <row r="148" spans="1:21">
      <c r="L148" s="39">
        <v>-273600</v>
      </c>
    </row>
    <row r="149" spans="1:21">
      <c r="L149">
        <f>SUM(L147:L148)</f>
        <v>5198400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2"/>
  <sheetViews>
    <sheetView topLeftCell="C20" workbookViewId="0">
      <selection activeCell="P8" sqref="P8:P22"/>
    </sheetView>
  </sheetViews>
  <sheetFormatPr defaultRowHeight="15"/>
  <sheetData>
    <row r="1" spans="1:21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</row>
    <row r="2" spans="1:21" ht="18.75">
      <c r="A2" s="642" t="s">
        <v>1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</row>
    <row r="3" spans="1:21" ht="18.75">
      <c r="A3" s="642" t="s">
        <v>82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127"/>
      <c r="T3" s="100"/>
    </row>
    <row r="4" spans="1:21" ht="18.75">
      <c r="A4" s="675" t="s">
        <v>766</v>
      </c>
      <c r="B4" s="675"/>
      <c r="C4" s="675"/>
      <c r="D4" s="675"/>
      <c r="E4" s="675"/>
      <c r="F4" s="675"/>
      <c r="G4" s="675"/>
      <c r="H4" s="206"/>
      <c r="I4" s="7"/>
      <c r="J4" s="7"/>
      <c r="K4" s="7"/>
      <c r="L4" s="6"/>
      <c r="M4" s="99"/>
      <c r="N4" s="96"/>
      <c r="O4" s="99"/>
      <c r="P4" s="123"/>
      <c r="Q4" s="9"/>
      <c r="R4" s="125" t="s">
        <v>503</v>
      </c>
      <c r="S4" s="127"/>
      <c r="T4" s="100"/>
    </row>
    <row r="5" spans="1:21">
      <c r="A5" s="132"/>
      <c r="B5" s="106"/>
      <c r="C5" s="127"/>
      <c r="D5" s="132"/>
      <c r="E5" s="127"/>
      <c r="F5" s="207"/>
      <c r="G5" s="128"/>
      <c r="H5" s="207"/>
      <c r="I5" s="128"/>
      <c r="J5" s="132"/>
      <c r="K5" s="132"/>
      <c r="L5" s="132"/>
      <c r="M5" s="106"/>
      <c r="N5" s="103"/>
      <c r="O5" s="106"/>
      <c r="P5" s="103"/>
      <c r="Q5" s="678" t="s">
        <v>764</v>
      </c>
      <c r="R5" s="678"/>
      <c r="S5" s="127"/>
      <c r="T5" s="100"/>
    </row>
    <row r="6" spans="1:21">
      <c r="A6" s="676" t="s">
        <v>505</v>
      </c>
      <c r="B6" s="676"/>
      <c r="C6" s="127"/>
      <c r="D6" s="132"/>
      <c r="E6" s="127"/>
      <c r="F6" s="207"/>
      <c r="G6" s="128"/>
      <c r="H6" s="207"/>
      <c r="I6" s="128"/>
      <c r="J6" s="132"/>
      <c r="K6" s="132"/>
      <c r="L6" s="132"/>
      <c r="M6" s="106"/>
      <c r="N6" s="103"/>
      <c r="O6" s="106"/>
      <c r="P6" s="103"/>
      <c r="Q6" s="106"/>
      <c r="R6" s="132"/>
      <c r="S6" s="127"/>
      <c r="T6" s="100"/>
    </row>
    <row r="7" spans="1:21" ht="63">
      <c r="A7" s="197" t="s">
        <v>84</v>
      </c>
      <c r="B7" s="197" t="s">
        <v>85</v>
      </c>
      <c r="C7" s="117" t="s">
        <v>86</v>
      </c>
      <c r="D7" s="197" t="s">
        <v>87</v>
      </c>
      <c r="E7" s="117" t="s">
        <v>88</v>
      </c>
      <c r="F7" s="117" t="s">
        <v>9</v>
      </c>
      <c r="G7" s="197" t="s">
        <v>89</v>
      </c>
      <c r="H7" s="117" t="s">
        <v>90</v>
      </c>
      <c r="I7" s="197" t="s">
        <v>91</v>
      </c>
      <c r="J7" s="197" t="s">
        <v>441</v>
      </c>
      <c r="K7" s="197" t="s">
        <v>442</v>
      </c>
      <c r="L7" s="197" t="s">
        <v>443</v>
      </c>
      <c r="M7" s="197" t="s">
        <v>444</v>
      </c>
      <c r="N7" s="204" t="s">
        <v>445</v>
      </c>
      <c r="O7" s="197" t="s">
        <v>446</v>
      </c>
      <c r="P7" s="204" t="s">
        <v>96</v>
      </c>
      <c r="Q7" s="197" t="s">
        <v>95</v>
      </c>
      <c r="R7" s="197" t="s">
        <v>97</v>
      </c>
      <c r="S7" s="117" t="s">
        <v>767</v>
      </c>
      <c r="T7" s="175" t="s">
        <v>768</v>
      </c>
      <c r="U7" s="208" t="s">
        <v>1522</v>
      </c>
    </row>
    <row r="8" spans="1:21" ht="51">
      <c r="A8" s="440">
        <v>1</v>
      </c>
      <c r="B8" s="440"/>
      <c r="C8" s="446" t="s">
        <v>1390</v>
      </c>
      <c r="D8" s="446" t="s">
        <v>1391</v>
      </c>
      <c r="E8" s="159" t="s">
        <v>2078</v>
      </c>
      <c r="F8" s="440" t="s">
        <v>30</v>
      </c>
      <c r="G8" s="159" t="s">
        <v>31</v>
      </c>
      <c r="H8" s="159" t="s">
        <v>35</v>
      </c>
      <c r="I8" s="441" t="s">
        <v>6</v>
      </c>
      <c r="J8" s="159" t="s">
        <v>2079</v>
      </c>
      <c r="K8" s="159" t="s">
        <v>2080</v>
      </c>
      <c r="L8" s="159" t="s">
        <v>1495</v>
      </c>
      <c r="M8" s="159" t="s">
        <v>2081</v>
      </c>
      <c r="N8" s="440">
        <v>180000</v>
      </c>
      <c r="O8" s="198" t="s">
        <v>2082</v>
      </c>
      <c r="P8" s="441">
        <v>60000</v>
      </c>
      <c r="Q8" s="198" t="s">
        <v>2083</v>
      </c>
      <c r="R8" s="440" t="s">
        <v>1389</v>
      </c>
      <c r="S8" s="447" t="s">
        <v>2084</v>
      </c>
      <c r="T8" s="445" t="s">
        <v>2085</v>
      </c>
      <c r="U8" s="445" t="s">
        <v>2086</v>
      </c>
    </row>
    <row r="9" spans="1:21" ht="51">
      <c r="A9" s="440">
        <v>2</v>
      </c>
      <c r="B9" s="440"/>
      <c r="C9" s="198" t="s">
        <v>2087</v>
      </c>
      <c r="D9" s="446" t="s">
        <v>1467</v>
      </c>
      <c r="E9" s="446" t="s">
        <v>1468</v>
      </c>
      <c r="F9" s="440" t="s">
        <v>30</v>
      </c>
      <c r="G9" s="446" t="s">
        <v>31</v>
      </c>
      <c r="H9" s="446" t="s">
        <v>35</v>
      </c>
      <c r="I9" s="441" t="s">
        <v>6</v>
      </c>
      <c r="J9" s="159" t="s">
        <v>2088</v>
      </c>
      <c r="K9" s="159" t="s">
        <v>2089</v>
      </c>
      <c r="L9" s="159" t="s">
        <v>1470</v>
      </c>
      <c r="M9" s="159" t="s">
        <v>467</v>
      </c>
      <c r="N9" s="440">
        <v>385900</v>
      </c>
      <c r="O9" s="198" t="s">
        <v>2082</v>
      </c>
      <c r="P9" s="441">
        <v>261400</v>
      </c>
      <c r="Q9" s="198" t="s">
        <v>2083</v>
      </c>
      <c r="R9" s="440" t="s">
        <v>1396</v>
      </c>
      <c r="S9" s="447" t="s">
        <v>1474</v>
      </c>
      <c r="T9" s="448" t="s">
        <v>1475</v>
      </c>
      <c r="U9" s="445" t="s">
        <v>2090</v>
      </c>
    </row>
    <row r="10" spans="1:21" ht="114.75">
      <c r="A10" s="440">
        <v>3</v>
      </c>
      <c r="B10" s="440"/>
      <c r="C10" s="198" t="s">
        <v>1441</v>
      </c>
      <c r="D10" s="446" t="s">
        <v>1442</v>
      </c>
      <c r="E10" s="446" t="s">
        <v>1443</v>
      </c>
      <c r="F10" s="440" t="s">
        <v>30</v>
      </c>
      <c r="G10" s="446" t="s">
        <v>31</v>
      </c>
      <c r="H10" s="446" t="s">
        <v>35</v>
      </c>
      <c r="I10" s="441" t="s">
        <v>6</v>
      </c>
      <c r="J10" s="159" t="s">
        <v>2091</v>
      </c>
      <c r="K10" s="159" t="s">
        <v>2092</v>
      </c>
      <c r="L10" s="159" t="s">
        <v>1407</v>
      </c>
      <c r="M10" s="159" t="s">
        <v>2081</v>
      </c>
      <c r="N10" s="440">
        <v>171000</v>
      </c>
      <c r="O10" s="198" t="s">
        <v>2082</v>
      </c>
      <c r="P10" s="441">
        <v>57000</v>
      </c>
      <c r="Q10" s="198" t="s">
        <v>2083</v>
      </c>
      <c r="R10" s="440" t="s">
        <v>1396</v>
      </c>
      <c r="S10" s="447" t="s">
        <v>1445</v>
      </c>
      <c r="T10" s="445" t="s">
        <v>1446</v>
      </c>
      <c r="U10" s="445" t="s">
        <v>2093</v>
      </c>
    </row>
    <row r="11" spans="1:21" ht="135">
      <c r="A11" s="440">
        <v>4</v>
      </c>
      <c r="B11" s="34"/>
      <c r="C11" s="83" t="s">
        <v>1414</v>
      </c>
      <c r="D11" s="83" t="s">
        <v>1415</v>
      </c>
      <c r="E11" s="75" t="s">
        <v>2133</v>
      </c>
      <c r="F11" s="83" t="s">
        <v>30</v>
      </c>
      <c r="G11" s="75" t="s">
        <v>31</v>
      </c>
      <c r="H11" s="453" t="s">
        <v>35</v>
      </c>
      <c r="I11" s="454" t="s">
        <v>6</v>
      </c>
      <c r="J11" s="75" t="s">
        <v>2091</v>
      </c>
      <c r="K11" s="75" t="s">
        <v>2092</v>
      </c>
      <c r="L11" s="75" t="s">
        <v>1407</v>
      </c>
      <c r="M11" s="75" t="s">
        <v>2081</v>
      </c>
      <c r="N11" s="85">
        <v>147000</v>
      </c>
      <c r="O11" s="83" t="s">
        <v>2134</v>
      </c>
      <c r="P11" s="85">
        <v>49000</v>
      </c>
      <c r="Q11" s="83" t="s">
        <v>2135</v>
      </c>
      <c r="R11" s="34" t="s">
        <v>1389</v>
      </c>
      <c r="S11" s="451" t="s">
        <v>2136</v>
      </c>
      <c r="T11" s="163" t="s">
        <v>2137</v>
      </c>
      <c r="U11" s="455" t="s">
        <v>2138</v>
      </c>
    </row>
    <row r="12" spans="1:21" ht="120">
      <c r="A12" s="440">
        <v>5</v>
      </c>
      <c r="B12" s="34"/>
      <c r="C12" s="83" t="s">
        <v>2139</v>
      </c>
      <c r="D12" s="83" t="s">
        <v>804</v>
      </c>
      <c r="E12" s="83" t="s">
        <v>2140</v>
      </c>
      <c r="F12" s="83" t="s">
        <v>30</v>
      </c>
      <c r="G12" s="75" t="s">
        <v>31</v>
      </c>
      <c r="H12" s="453" t="s">
        <v>35</v>
      </c>
      <c r="I12" s="454" t="s">
        <v>6</v>
      </c>
      <c r="J12" s="75" t="s">
        <v>2141</v>
      </c>
      <c r="K12" s="75" t="s">
        <v>2092</v>
      </c>
      <c r="L12" s="75" t="s">
        <v>1495</v>
      </c>
      <c r="M12" s="75" t="s">
        <v>2081</v>
      </c>
      <c r="N12" s="85">
        <v>500000</v>
      </c>
      <c r="O12" s="83" t="s">
        <v>2134</v>
      </c>
      <c r="P12" s="85">
        <v>125000</v>
      </c>
      <c r="Q12" s="83" t="s">
        <v>2135</v>
      </c>
      <c r="R12" s="34" t="s">
        <v>1396</v>
      </c>
      <c r="S12" s="451" t="s">
        <v>1519</v>
      </c>
      <c r="T12" s="163" t="s">
        <v>1520</v>
      </c>
      <c r="U12" s="455" t="s">
        <v>2142</v>
      </c>
    </row>
    <row r="13" spans="1:21" ht="105">
      <c r="A13" s="440">
        <v>6</v>
      </c>
      <c r="B13" s="34"/>
      <c r="C13" s="83" t="s">
        <v>1476</v>
      </c>
      <c r="D13" s="83" t="s">
        <v>1477</v>
      </c>
      <c r="E13" s="75" t="s">
        <v>1478</v>
      </c>
      <c r="F13" s="83" t="s">
        <v>30</v>
      </c>
      <c r="G13" s="75" t="s">
        <v>31</v>
      </c>
      <c r="H13" s="453" t="s">
        <v>35</v>
      </c>
      <c r="I13" s="454" t="s">
        <v>6</v>
      </c>
      <c r="J13" s="75" t="s">
        <v>2143</v>
      </c>
      <c r="K13" s="75" t="s">
        <v>2092</v>
      </c>
      <c r="L13" s="75" t="s">
        <v>2144</v>
      </c>
      <c r="M13" s="75" t="s">
        <v>2081</v>
      </c>
      <c r="N13" s="34"/>
      <c r="O13" s="83" t="s">
        <v>2145</v>
      </c>
      <c r="P13" s="34">
        <v>48000</v>
      </c>
      <c r="Q13" s="83" t="s">
        <v>2146</v>
      </c>
      <c r="R13" s="34" t="s">
        <v>1396</v>
      </c>
      <c r="S13" s="451" t="s">
        <v>1480</v>
      </c>
      <c r="T13" s="163" t="s">
        <v>1481</v>
      </c>
      <c r="U13" s="163" t="s">
        <v>2147</v>
      </c>
    </row>
    <row r="14" spans="1:21" ht="135">
      <c r="A14" s="440">
        <v>7</v>
      </c>
      <c r="B14" s="34"/>
      <c r="C14" s="83" t="s">
        <v>472</v>
      </c>
      <c r="D14" s="83" t="s">
        <v>1409</v>
      </c>
      <c r="E14" s="75" t="s">
        <v>2148</v>
      </c>
      <c r="F14" s="83" t="s">
        <v>30</v>
      </c>
      <c r="G14" s="75" t="s">
        <v>157</v>
      </c>
      <c r="H14" s="453" t="s">
        <v>35</v>
      </c>
      <c r="I14" s="454" t="s">
        <v>6</v>
      </c>
      <c r="J14" s="75" t="s">
        <v>2149</v>
      </c>
      <c r="K14" s="75" t="s">
        <v>2092</v>
      </c>
      <c r="L14" s="75" t="s">
        <v>1407</v>
      </c>
      <c r="M14" s="75" t="s">
        <v>2081</v>
      </c>
      <c r="N14" s="34">
        <v>280000</v>
      </c>
      <c r="O14" s="34" t="s">
        <v>2150</v>
      </c>
      <c r="P14" s="85">
        <v>70000</v>
      </c>
      <c r="Q14" s="34" t="s">
        <v>2151</v>
      </c>
      <c r="R14" s="34" t="s">
        <v>1389</v>
      </c>
      <c r="S14" s="451" t="s">
        <v>2152</v>
      </c>
      <c r="T14" s="163" t="s">
        <v>2153</v>
      </c>
      <c r="U14" s="455" t="s">
        <v>2154</v>
      </c>
    </row>
    <row r="15" spans="1:21" ht="90">
      <c r="A15" s="440">
        <v>8</v>
      </c>
      <c r="B15" s="34"/>
      <c r="C15" s="83" t="s">
        <v>1453</v>
      </c>
      <c r="D15" s="83" t="s">
        <v>1454</v>
      </c>
      <c r="E15" s="75" t="s">
        <v>2155</v>
      </c>
      <c r="F15" s="83" t="s">
        <v>30</v>
      </c>
      <c r="G15" s="75" t="s">
        <v>31</v>
      </c>
      <c r="H15" s="453" t="s">
        <v>35</v>
      </c>
      <c r="I15" s="454" t="s">
        <v>6</v>
      </c>
      <c r="J15" s="75" t="s">
        <v>2156</v>
      </c>
      <c r="K15" s="75" t="s">
        <v>2157</v>
      </c>
      <c r="L15" s="75" t="s">
        <v>1407</v>
      </c>
      <c r="M15" s="75" t="s">
        <v>2081</v>
      </c>
      <c r="N15" s="34">
        <v>200000</v>
      </c>
      <c r="O15" s="34" t="s">
        <v>2150</v>
      </c>
      <c r="P15" s="85">
        <v>50000</v>
      </c>
      <c r="Q15" s="34" t="s">
        <v>2151</v>
      </c>
      <c r="R15" s="34" t="s">
        <v>1396</v>
      </c>
      <c r="S15" s="451" t="s">
        <v>1457</v>
      </c>
      <c r="T15" s="163" t="s">
        <v>2158</v>
      </c>
      <c r="U15" s="455" t="s">
        <v>2159</v>
      </c>
    </row>
    <row r="16" spans="1:21" ht="105">
      <c r="A16" s="440">
        <v>9</v>
      </c>
      <c r="B16" s="34"/>
      <c r="C16" s="83" t="s">
        <v>1482</v>
      </c>
      <c r="D16" s="83" t="s">
        <v>2160</v>
      </c>
      <c r="E16" s="75" t="s">
        <v>2161</v>
      </c>
      <c r="F16" s="83" t="s">
        <v>30</v>
      </c>
      <c r="G16" s="75" t="s">
        <v>31</v>
      </c>
      <c r="H16" s="453" t="s">
        <v>35</v>
      </c>
      <c r="I16" s="454" t="s">
        <v>6</v>
      </c>
      <c r="J16" s="75" t="s">
        <v>2162</v>
      </c>
      <c r="K16" s="75" t="s">
        <v>2080</v>
      </c>
      <c r="L16" s="75" t="s">
        <v>1495</v>
      </c>
      <c r="M16" s="75" t="s">
        <v>2081</v>
      </c>
      <c r="N16" s="34"/>
      <c r="O16" s="34" t="s">
        <v>2150</v>
      </c>
      <c r="P16" s="85">
        <v>75000</v>
      </c>
      <c r="Q16" s="34" t="s">
        <v>2151</v>
      </c>
      <c r="R16" s="34" t="s">
        <v>1396</v>
      </c>
      <c r="S16" s="451" t="s">
        <v>1489</v>
      </c>
      <c r="T16" s="163" t="s">
        <v>1490</v>
      </c>
      <c r="U16" s="455" t="s">
        <v>2163</v>
      </c>
    </row>
    <row r="17" spans="1:21" ht="120">
      <c r="A17" s="440">
        <v>10</v>
      </c>
      <c r="B17" s="34"/>
      <c r="C17" s="83" t="s">
        <v>1459</v>
      </c>
      <c r="D17" s="83" t="s">
        <v>160</v>
      </c>
      <c r="E17" s="75" t="s">
        <v>2164</v>
      </c>
      <c r="F17" s="83" t="s">
        <v>30</v>
      </c>
      <c r="G17" s="75" t="s">
        <v>31</v>
      </c>
      <c r="H17" s="453" t="s">
        <v>35</v>
      </c>
      <c r="I17" s="454" t="s">
        <v>6</v>
      </c>
      <c r="J17" s="75" t="s">
        <v>2165</v>
      </c>
      <c r="K17" s="75" t="s">
        <v>2092</v>
      </c>
      <c r="L17" s="75" t="s">
        <v>1462</v>
      </c>
      <c r="M17" s="75" t="s">
        <v>2166</v>
      </c>
      <c r="N17" s="34">
        <v>100000</v>
      </c>
      <c r="O17" s="34" t="s">
        <v>2167</v>
      </c>
      <c r="P17" s="34">
        <v>42000</v>
      </c>
      <c r="Q17" s="34" t="s">
        <v>2168</v>
      </c>
      <c r="R17" s="34" t="s">
        <v>1396</v>
      </c>
      <c r="S17" s="451" t="s">
        <v>1464</v>
      </c>
      <c r="T17" s="163" t="s">
        <v>1465</v>
      </c>
      <c r="U17" s="455" t="s">
        <v>2169</v>
      </c>
    </row>
    <row r="18" spans="1:21" ht="105">
      <c r="A18" s="440">
        <v>11</v>
      </c>
      <c r="B18" s="34"/>
      <c r="C18" s="83" t="s">
        <v>1506</v>
      </c>
      <c r="D18" s="83" t="s">
        <v>1507</v>
      </c>
      <c r="E18" s="75" t="s">
        <v>2170</v>
      </c>
      <c r="F18" s="83" t="s">
        <v>30</v>
      </c>
      <c r="G18" s="75" t="s">
        <v>31</v>
      </c>
      <c r="H18" s="453" t="s">
        <v>35</v>
      </c>
      <c r="I18" s="454" t="s">
        <v>6</v>
      </c>
      <c r="J18" s="75" t="s">
        <v>2162</v>
      </c>
      <c r="K18" s="75" t="s">
        <v>2080</v>
      </c>
      <c r="L18" s="75" t="s">
        <v>1495</v>
      </c>
      <c r="M18" s="75" t="s">
        <v>2081</v>
      </c>
      <c r="N18" s="34">
        <v>310000</v>
      </c>
      <c r="O18" s="34" t="s">
        <v>1429</v>
      </c>
      <c r="P18" s="34">
        <v>75000</v>
      </c>
      <c r="Q18" s="34" t="s">
        <v>2171</v>
      </c>
      <c r="R18" s="34" t="s">
        <v>1396</v>
      </c>
      <c r="S18" s="451" t="s">
        <v>1510</v>
      </c>
      <c r="T18" s="163" t="s">
        <v>1511</v>
      </c>
      <c r="U18" s="455" t="s">
        <v>2172</v>
      </c>
    </row>
    <row r="19" spans="1:21" ht="120">
      <c r="A19" s="440">
        <v>12</v>
      </c>
      <c r="B19" s="34"/>
      <c r="C19" s="83" t="s">
        <v>2187</v>
      </c>
      <c r="D19" s="83" t="s">
        <v>1500</v>
      </c>
      <c r="E19" s="75" t="s">
        <v>2188</v>
      </c>
      <c r="F19" s="83" t="s">
        <v>30</v>
      </c>
      <c r="G19" s="75" t="s">
        <v>31</v>
      </c>
      <c r="H19" s="75" t="s">
        <v>35</v>
      </c>
      <c r="I19" s="75" t="s">
        <v>6</v>
      </c>
      <c r="J19" s="75" t="s">
        <v>2189</v>
      </c>
      <c r="K19" s="75" t="s">
        <v>2092</v>
      </c>
      <c r="L19" s="75" t="s">
        <v>2190</v>
      </c>
      <c r="M19" s="75" t="s">
        <v>2081</v>
      </c>
      <c r="N19" s="34">
        <v>120000</v>
      </c>
      <c r="O19" s="34" t="s">
        <v>2191</v>
      </c>
      <c r="P19" s="34">
        <v>40000</v>
      </c>
      <c r="Q19" s="34" t="s">
        <v>2192</v>
      </c>
      <c r="R19" s="34" t="s">
        <v>1396</v>
      </c>
      <c r="S19" s="451" t="s">
        <v>1504</v>
      </c>
      <c r="T19" s="163" t="s">
        <v>1505</v>
      </c>
      <c r="U19" s="455" t="s">
        <v>2193</v>
      </c>
    </row>
    <row r="20" spans="1:21" ht="75">
      <c r="A20" s="440">
        <v>13</v>
      </c>
      <c r="B20" s="34"/>
      <c r="C20" s="83" t="s">
        <v>2194</v>
      </c>
      <c r="D20" s="83" t="s">
        <v>2195</v>
      </c>
      <c r="E20" s="75" t="s">
        <v>2196</v>
      </c>
      <c r="F20" s="83" t="s">
        <v>30</v>
      </c>
      <c r="G20" s="75" t="s">
        <v>31</v>
      </c>
      <c r="H20" s="75" t="s">
        <v>35</v>
      </c>
      <c r="I20" s="75" t="s">
        <v>6</v>
      </c>
      <c r="J20" s="75" t="s">
        <v>2197</v>
      </c>
      <c r="K20" s="75" t="s">
        <v>2080</v>
      </c>
      <c r="L20" s="75" t="s">
        <v>1495</v>
      </c>
      <c r="M20" s="75" t="s">
        <v>2081</v>
      </c>
      <c r="N20" s="34">
        <v>300000</v>
      </c>
      <c r="O20" s="83" t="s">
        <v>1496</v>
      </c>
      <c r="P20" s="85">
        <v>75000</v>
      </c>
      <c r="Q20" s="34" t="s">
        <v>2198</v>
      </c>
      <c r="R20" s="34" t="s">
        <v>1396</v>
      </c>
      <c r="S20" s="451" t="s">
        <v>2199</v>
      </c>
      <c r="T20" s="163" t="s">
        <v>1498</v>
      </c>
      <c r="U20" s="455" t="s">
        <v>2200</v>
      </c>
    </row>
    <row r="21" spans="1:21" ht="75">
      <c r="A21" s="440">
        <v>14</v>
      </c>
      <c r="B21" s="34"/>
      <c r="C21" s="83" t="s">
        <v>1447</v>
      </c>
      <c r="D21" s="83" t="s">
        <v>2201</v>
      </c>
      <c r="E21" s="75" t="s">
        <v>2202</v>
      </c>
      <c r="F21" s="83" t="s">
        <v>30</v>
      </c>
      <c r="G21" s="75" t="s">
        <v>31</v>
      </c>
      <c r="H21" s="75" t="s">
        <v>35</v>
      </c>
      <c r="I21" s="75" t="s">
        <v>6</v>
      </c>
      <c r="J21" s="75" t="s">
        <v>1450</v>
      </c>
      <c r="K21" s="75" t="s">
        <v>1450</v>
      </c>
      <c r="L21" s="75" t="s">
        <v>1397</v>
      </c>
      <c r="M21" s="75" t="s">
        <v>2081</v>
      </c>
      <c r="N21" s="34">
        <v>200000</v>
      </c>
      <c r="O21" s="83" t="s">
        <v>2203</v>
      </c>
      <c r="P21" s="34">
        <v>50000</v>
      </c>
      <c r="Q21" s="34" t="s">
        <v>2204</v>
      </c>
      <c r="R21" s="34" t="s">
        <v>1396</v>
      </c>
      <c r="S21" s="451" t="s">
        <v>1451</v>
      </c>
      <c r="T21" s="163" t="s">
        <v>1452</v>
      </c>
      <c r="U21" s="455" t="s">
        <v>2205</v>
      </c>
    </row>
    <row r="22" spans="1:21">
      <c r="P22">
        <f>SUM(P8:P21)</f>
        <v>1077400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85"/>
  <sheetViews>
    <sheetView topLeftCell="A77" workbookViewId="0">
      <selection activeCell="N83" sqref="N83:N85"/>
    </sheetView>
  </sheetViews>
  <sheetFormatPr defaultRowHeight="15"/>
  <sheetData>
    <row r="1" spans="1:21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199"/>
      <c r="T1" s="199"/>
    </row>
    <row r="2" spans="1:21" ht="18.75">
      <c r="A2" s="642" t="s">
        <v>1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199"/>
      <c r="T2" s="199"/>
    </row>
    <row r="3" spans="1:21" ht="18.75">
      <c r="A3" s="642" t="s">
        <v>82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199"/>
      <c r="T3" s="199"/>
    </row>
    <row r="4" spans="1:21" ht="18.75">
      <c r="A4" s="675" t="s">
        <v>766</v>
      </c>
      <c r="B4" s="675"/>
      <c r="C4" s="675"/>
      <c r="D4" s="675"/>
      <c r="E4" s="675"/>
      <c r="F4" s="675"/>
      <c r="G4" s="675"/>
      <c r="H4" s="147"/>
      <c r="I4" s="147"/>
      <c r="J4" s="200"/>
      <c r="K4" s="96"/>
      <c r="L4" s="97"/>
      <c r="M4" s="201"/>
      <c r="N4" s="96"/>
      <c r="O4" s="437"/>
      <c r="P4" s="148"/>
      <c r="Q4" s="202"/>
      <c r="R4" s="125" t="s">
        <v>503</v>
      </c>
      <c r="S4" s="199"/>
      <c r="T4" s="199"/>
    </row>
    <row r="5" spans="1:21" ht="15.75">
      <c r="A5" s="103"/>
      <c r="B5" s="100"/>
      <c r="C5" s="100"/>
      <c r="D5" s="100"/>
      <c r="E5" s="30"/>
      <c r="F5" s="149"/>
      <c r="G5" s="149"/>
      <c r="H5" s="149"/>
      <c r="I5" s="149"/>
      <c r="J5" s="30"/>
      <c r="K5" s="103"/>
      <c r="L5" s="103"/>
      <c r="M5" s="203"/>
      <c r="N5" s="103"/>
      <c r="O5" s="100"/>
      <c r="P5" s="100"/>
      <c r="Q5" s="680" t="s">
        <v>504</v>
      </c>
      <c r="R5" s="680"/>
      <c r="S5" s="199"/>
      <c r="T5" s="199"/>
    </row>
    <row r="6" spans="1:21" ht="15.75">
      <c r="A6" s="676" t="s">
        <v>505</v>
      </c>
      <c r="B6" s="676"/>
      <c r="C6" s="676"/>
      <c r="D6" s="100"/>
      <c r="E6" s="30"/>
      <c r="F6" s="149"/>
      <c r="G6" s="149"/>
      <c r="H6" s="149"/>
      <c r="I6" s="149"/>
      <c r="J6" s="30"/>
      <c r="K6" s="103"/>
      <c r="L6" s="103"/>
      <c r="M6" s="203"/>
      <c r="N6" s="103"/>
      <c r="O6" s="100"/>
      <c r="P6" s="679" t="s">
        <v>506</v>
      </c>
      <c r="Q6" s="679"/>
      <c r="R6" s="679"/>
      <c r="S6" s="199"/>
      <c r="T6" s="199"/>
    </row>
    <row r="7" spans="1:21" ht="63">
      <c r="A7" s="204" t="s">
        <v>84</v>
      </c>
      <c r="B7" s="117" t="s">
        <v>85</v>
      </c>
      <c r="C7" s="117" t="s">
        <v>86</v>
      </c>
      <c r="D7" s="117" t="s">
        <v>87</v>
      </c>
      <c r="E7" s="117" t="s">
        <v>88</v>
      </c>
      <c r="F7" s="117" t="s">
        <v>9</v>
      </c>
      <c r="G7" s="117" t="s">
        <v>89</v>
      </c>
      <c r="H7" s="117" t="s">
        <v>90</v>
      </c>
      <c r="I7" s="117" t="s">
        <v>91</v>
      </c>
      <c r="J7" s="117" t="s">
        <v>92</v>
      </c>
      <c r="K7" s="117" t="s">
        <v>93</v>
      </c>
      <c r="L7" s="173" t="s">
        <v>1521</v>
      </c>
      <c r="M7" s="117" t="s">
        <v>95</v>
      </c>
      <c r="N7" s="117" t="s">
        <v>96</v>
      </c>
      <c r="O7" s="117" t="s">
        <v>97</v>
      </c>
      <c r="P7" s="117" t="s">
        <v>96</v>
      </c>
      <c r="Q7" s="117" t="s">
        <v>95</v>
      </c>
      <c r="R7" s="117" t="s">
        <v>97</v>
      </c>
      <c r="S7" s="154" t="s">
        <v>767</v>
      </c>
      <c r="T7" s="154" t="s">
        <v>768</v>
      </c>
      <c r="U7" s="205" t="s">
        <v>1522</v>
      </c>
    </row>
    <row r="8" spans="1:21" ht="52.5">
      <c r="A8" s="34">
        <v>1</v>
      </c>
      <c r="B8" s="34"/>
      <c r="C8" s="135" t="s">
        <v>2728</v>
      </c>
      <c r="D8" s="83" t="s">
        <v>2729</v>
      </c>
      <c r="E8" s="473" t="s">
        <v>2730</v>
      </c>
      <c r="F8" s="34" t="s">
        <v>30</v>
      </c>
      <c r="G8" s="34" t="s">
        <v>1036</v>
      </c>
      <c r="H8" s="34" t="s">
        <v>35</v>
      </c>
      <c r="I8" s="45" t="s">
        <v>6</v>
      </c>
      <c r="J8" s="473" t="s">
        <v>2731</v>
      </c>
      <c r="K8" s="34">
        <v>400000</v>
      </c>
      <c r="L8" s="34">
        <v>252000</v>
      </c>
      <c r="M8" s="34"/>
      <c r="N8" s="85">
        <v>280000</v>
      </c>
      <c r="O8" s="34">
        <v>20</v>
      </c>
      <c r="P8" s="85">
        <v>280000</v>
      </c>
      <c r="Q8" s="34" t="s">
        <v>2480</v>
      </c>
      <c r="R8" s="34">
        <v>20</v>
      </c>
      <c r="S8" s="452" t="s">
        <v>2732</v>
      </c>
      <c r="T8" s="163" t="s">
        <v>2733</v>
      </c>
      <c r="U8" s="163" t="s">
        <v>2734</v>
      </c>
    </row>
    <row r="9" spans="1:21" ht="84">
      <c r="A9" s="34">
        <v>2</v>
      </c>
      <c r="B9" s="34"/>
      <c r="C9" s="83" t="s">
        <v>2735</v>
      </c>
      <c r="D9" s="83" t="s">
        <v>2736</v>
      </c>
      <c r="E9" s="473" t="s">
        <v>2642</v>
      </c>
      <c r="F9" s="34" t="s">
        <v>30</v>
      </c>
      <c r="G9" s="34" t="s">
        <v>31</v>
      </c>
      <c r="H9" s="34" t="s">
        <v>35</v>
      </c>
      <c r="I9" s="45" t="s">
        <v>6</v>
      </c>
      <c r="J9" s="473" t="s">
        <v>103</v>
      </c>
      <c r="K9" s="34">
        <v>150000</v>
      </c>
      <c r="L9" s="34">
        <v>94500</v>
      </c>
      <c r="M9" s="34"/>
      <c r="N9" s="85">
        <v>105000</v>
      </c>
      <c r="O9" s="34">
        <v>20</v>
      </c>
      <c r="P9" s="85">
        <v>105000</v>
      </c>
      <c r="Q9" s="34" t="s">
        <v>2480</v>
      </c>
      <c r="R9" s="34">
        <v>20</v>
      </c>
      <c r="S9" s="452" t="s">
        <v>2737</v>
      </c>
      <c r="T9" s="163" t="s">
        <v>2738</v>
      </c>
      <c r="U9" s="163" t="s">
        <v>2739</v>
      </c>
    </row>
    <row r="10" spans="1:21" ht="73.5">
      <c r="A10" s="34">
        <v>3</v>
      </c>
      <c r="B10" s="34"/>
      <c r="C10" s="83" t="s">
        <v>2740</v>
      </c>
      <c r="D10" s="83" t="s">
        <v>2311</v>
      </c>
      <c r="E10" s="473" t="s">
        <v>2741</v>
      </c>
      <c r="F10" s="34" t="s">
        <v>30</v>
      </c>
      <c r="G10" s="34" t="s">
        <v>157</v>
      </c>
      <c r="H10" s="34" t="s">
        <v>35</v>
      </c>
      <c r="I10" s="45" t="s">
        <v>6</v>
      </c>
      <c r="J10" s="473" t="s">
        <v>2742</v>
      </c>
      <c r="K10" s="34">
        <v>150000</v>
      </c>
      <c r="L10" s="34">
        <v>94500</v>
      </c>
      <c r="M10" s="34"/>
      <c r="N10" s="85">
        <v>105000</v>
      </c>
      <c r="O10" s="34">
        <v>20</v>
      </c>
      <c r="P10" s="85">
        <v>105000</v>
      </c>
      <c r="Q10" s="34" t="s">
        <v>2480</v>
      </c>
      <c r="R10" s="34">
        <v>20</v>
      </c>
      <c r="S10" s="452" t="s">
        <v>2743</v>
      </c>
      <c r="T10" s="163" t="s">
        <v>2744</v>
      </c>
      <c r="U10" s="163" t="s">
        <v>2745</v>
      </c>
    </row>
    <row r="11" spans="1:21" ht="89.25">
      <c r="A11" s="34">
        <v>4</v>
      </c>
      <c r="B11" s="34"/>
      <c r="C11" s="459" t="s">
        <v>2746</v>
      </c>
      <c r="D11" s="459" t="s">
        <v>2747</v>
      </c>
      <c r="E11" s="474" t="s">
        <v>2748</v>
      </c>
      <c r="F11" s="460" t="s">
        <v>30</v>
      </c>
      <c r="G11" s="459" t="s">
        <v>1170</v>
      </c>
      <c r="H11" s="459" t="s">
        <v>35</v>
      </c>
      <c r="I11" s="459" t="s">
        <v>2352</v>
      </c>
      <c r="J11" s="459" t="s">
        <v>2749</v>
      </c>
      <c r="K11" s="34">
        <v>50000</v>
      </c>
      <c r="L11" s="34">
        <v>31500</v>
      </c>
      <c r="M11" s="460" t="s">
        <v>2750</v>
      </c>
      <c r="N11" s="459">
        <v>35000</v>
      </c>
      <c r="O11" s="34">
        <v>20</v>
      </c>
      <c r="P11" s="459">
        <v>35000</v>
      </c>
      <c r="Q11" s="34" t="s">
        <v>2751</v>
      </c>
      <c r="R11" s="34">
        <v>20</v>
      </c>
      <c r="S11" s="475" t="s">
        <v>2752</v>
      </c>
      <c r="T11" s="475" t="s">
        <v>2753</v>
      </c>
      <c r="U11" s="163" t="s">
        <v>2754</v>
      </c>
    </row>
    <row r="12" spans="1:21" ht="63.75">
      <c r="A12" s="34">
        <v>5</v>
      </c>
      <c r="B12" s="34"/>
      <c r="C12" s="459" t="s">
        <v>2755</v>
      </c>
      <c r="D12" s="459" t="s">
        <v>2756</v>
      </c>
      <c r="E12" s="474" t="s">
        <v>2757</v>
      </c>
      <c r="F12" s="460" t="s">
        <v>30</v>
      </c>
      <c r="G12" s="459" t="s">
        <v>1170</v>
      </c>
      <c r="H12" s="459" t="s">
        <v>35</v>
      </c>
      <c r="I12" s="459" t="s">
        <v>2352</v>
      </c>
      <c r="J12" s="459" t="s">
        <v>2749</v>
      </c>
      <c r="K12" s="34">
        <v>50000</v>
      </c>
      <c r="L12" s="34">
        <v>31500</v>
      </c>
      <c r="M12" s="460" t="s">
        <v>2750</v>
      </c>
      <c r="N12" s="459">
        <v>35000</v>
      </c>
      <c r="O12" s="34">
        <v>20</v>
      </c>
      <c r="P12" s="459">
        <v>35000</v>
      </c>
      <c r="Q12" s="34" t="s">
        <v>2751</v>
      </c>
      <c r="R12" s="34">
        <v>20</v>
      </c>
      <c r="S12" s="476" t="s">
        <v>2758</v>
      </c>
      <c r="T12" s="475" t="s">
        <v>2759</v>
      </c>
      <c r="U12" s="163" t="s">
        <v>2760</v>
      </c>
    </row>
    <row r="13" spans="1:21" ht="63.75">
      <c r="A13" s="34">
        <v>6</v>
      </c>
      <c r="B13" s="34"/>
      <c r="C13" s="459" t="s">
        <v>2761</v>
      </c>
      <c r="D13" s="459" t="s">
        <v>685</v>
      </c>
      <c r="E13" s="474" t="s">
        <v>2757</v>
      </c>
      <c r="F13" s="460" t="s">
        <v>30</v>
      </c>
      <c r="G13" s="459" t="s">
        <v>1170</v>
      </c>
      <c r="H13" s="459" t="s">
        <v>35</v>
      </c>
      <c r="I13" s="459" t="s">
        <v>2352</v>
      </c>
      <c r="J13" s="459" t="s">
        <v>2749</v>
      </c>
      <c r="K13" s="34">
        <v>50000</v>
      </c>
      <c r="L13" s="34">
        <v>31500</v>
      </c>
      <c r="M13" s="460" t="s">
        <v>2750</v>
      </c>
      <c r="N13" s="459">
        <v>35000</v>
      </c>
      <c r="O13" s="34">
        <v>20</v>
      </c>
      <c r="P13" s="459">
        <v>35000</v>
      </c>
      <c r="Q13" s="34" t="s">
        <v>2751</v>
      </c>
      <c r="R13" s="34">
        <v>20</v>
      </c>
      <c r="S13" s="476" t="s">
        <v>2762</v>
      </c>
      <c r="T13" s="475" t="s">
        <v>2763</v>
      </c>
      <c r="U13" s="163" t="s">
        <v>2764</v>
      </c>
    </row>
    <row r="14" spans="1:21" ht="51">
      <c r="A14" s="34">
        <v>7</v>
      </c>
      <c r="B14" s="34"/>
      <c r="C14" s="459" t="s">
        <v>2765</v>
      </c>
      <c r="D14" s="459" t="s">
        <v>2766</v>
      </c>
      <c r="E14" s="474" t="s">
        <v>2767</v>
      </c>
      <c r="F14" s="460" t="s">
        <v>30</v>
      </c>
      <c r="G14" s="459" t="s">
        <v>1170</v>
      </c>
      <c r="H14" s="459" t="s">
        <v>35</v>
      </c>
      <c r="I14" s="459" t="s">
        <v>2352</v>
      </c>
      <c r="J14" s="459" t="s">
        <v>2749</v>
      </c>
      <c r="K14" s="34">
        <v>50000</v>
      </c>
      <c r="L14" s="34">
        <v>31500</v>
      </c>
      <c r="M14" s="460" t="s">
        <v>2750</v>
      </c>
      <c r="N14" s="459">
        <v>35000</v>
      </c>
      <c r="O14" s="34">
        <v>20</v>
      </c>
      <c r="P14" s="459">
        <v>35000</v>
      </c>
      <c r="Q14" s="34" t="s">
        <v>2751</v>
      </c>
      <c r="R14" s="34">
        <v>20</v>
      </c>
      <c r="S14" s="476" t="s">
        <v>2768</v>
      </c>
      <c r="T14" s="475" t="s">
        <v>2769</v>
      </c>
      <c r="U14" s="163" t="s">
        <v>2770</v>
      </c>
    </row>
    <row r="15" spans="1:21" ht="63.75">
      <c r="A15" s="34">
        <v>8</v>
      </c>
      <c r="B15" s="34"/>
      <c r="C15" s="459" t="s">
        <v>2771</v>
      </c>
      <c r="D15" s="459" t="s">
        <v>2772</v>
      </c>
      <c r="E15" s="474" t="s">
        <v>2757</v>
      </c>
      <c r="F15" s="460" t="s">
        <v>30</v>
      </c>
      <c r="G15" s="459" t="s">
        <v>1170</v>
      </c>
      <c r="H15" s="459" t="s">
        <v>35</v>
      </c>
      <c r="I15" s="459" t="s">
        <v>2352</v>
      </c>
      <c r="J15" s="459" t="s">
        <v>2749</v>
      </c>
      <c r="K15" s="34">
        <v>50000</v>
      </c>
      <c r="L15" s="34">
        <v>31500</v>
      </c>
      <c r="M15" s="460" t="s">
        <v>2750</v>
      </c>
      <c r="N15" s="459">
        <v>35000</v>
      </c>
      <c r="O15" s="34">
        <v>20</v>
      </c>
      <c r="P15" s="459">
        <v>35000</v>
      </c>
      <c r="Q15" s="34" t="s">
        <v>2751</v>
      </c>
      <c r="R15" s="34">
        <v>20</v>
      </c>
      <c r="S15" s="476" t="s">
        <v>2773</v>
      </c>
      <c r="T15" s="475" t="s">
        <v>2774</v>
      </c>
      <c r="U15" s="163" t="s">
        <v>2775</v>
      </c>
    </row>
    <row r="16" spans="1:21" ht="102">
      <c r="A16" s="34">
        <v>9</v>
      </c>
      <c r="B16" s="34"/>
      <c r="C16" s="459" t="s">
        <v>2776</v>
      </c>
      <c r="D16" s="459" t="s">
        <v>2777</v>
      </c>
      <c r="E16" s="474" t="s">
        <v>2778</v>
      </c>
      <c r="F16" s="460" t="s">
        <v>30</v>
      </c>
      <c r="G16" s="459" t="s">
        <v>1073</v>
      </c>
      <c r="H16" s="459" t="s">
        <v>35</v>
      </c>
      <c r="I16" s="459" t="s">
        <v>1360</v>
      </c>
      <c r="J16" s="459" t="s">
        <v>103</v>
      </c>
      <c r="K16" s="34">
        <v>60000</v>
      </c>
      <c r="L16" s="34">
        <v>37800</v>
      </c>
      <c r="M16" s="460" t="s">
        <v>2750</v>
      </c>
      <c r="N16" s="459">
        <v>42000</v>
      </c>
      <c r="O16" s="34">
        <v>20</v>
      </c>
      <c r="P16" s="459">
        <v>42000</v>
      </c>
      <c r="Q16" s="34" t="s">
        <v>2751</v>
      </c>
      <c r="R16" s="34">
        <v>20</v>
      </c>
      <c r="S16" s="476" t="s">
        <v>2779</v>
      </c>
      <c r="T16" s="475" t="s">
        <v>2780</v>
      </c>
      <c r="U16" s="163" t="s">
        <v>2781</v>
      </c>
    </row>
    <row r="17" spans="1:21" ht="89.25">
      <c r="A17" s="34">
        <v>10</v>
      </c>
      <c r="B17" s="34"/>
      <c r="C17" s="459" t="s">
        <v>2782</v>
      </c>
      <c r="D17" s="459" t="s">
        <v>2495</v>
      </c>
      <c r="E17" s="474" t="s">
        <v>2783</v>
      </c>
      <c r="F17" s="460" t="s">
        <v>30</v>
      </c>
      <c r="G17" s="459" t="s">
        <v>1073</v>
      </c>
      <c r="H17" s="459" t="s">
        <v>50</v>
      </c>
      <c r="I17" s="459" t="s">
        <v>1360</v>
      </c>
      <c r="J17" s="459" t="s">
        <v>103</v>
      </c>
      <c r="K17" s="34">
        <v>100000</v>
      </c>
      <c r="L17" s="34">
        <v>63000</v>
      </c>
      <c r="M17" s="460" t="s">
        <v>2750</v>
      </c>
      <c r="N17" s="459">
        <v>70000</v>
      </c>
      <c r="O17" s="34">
        <v>20</v>
      </c>
      <c r="P17" s="459">
        <v>70000</v>
      </c>
      <c r="Q17" s="34" t="s">
        <v>2751</v>
      </c>
      <c r="R17" s="34">
        <v>20</v>
      </c>
      <c r="S17" s="476" t="s">
        <v>2784</v>
      </c>
      <c r="T17" s="475" t="s">
        <v>2785</v>
      </c>
      <c r="U17" s="163" t="s">
        <v>2786</v>
      </c>
    </row>
    <row r="18" spans="1:21" ht="102">
      <c r="A18" s="34">
        <v>11</v>
      </c>
      <c r="B18" s="34"/>
      <c r="C18" s="459" t="s">
        <v>2787</v>
      </c>
      <c r="D18" s="459" t="s">
        <v>2788</v>
      </c>
      <c r="E18" s="474" t="s">
        <v>2778</v>
      </c>
      <c r="F18" s="460" t="s">
        <v>30</v>
      </c>
      <c r="G18" s="459" t="s">
        <v>1073</v>
      </c>
      <c r="H18" s="459" t="s">
        <v>50</v>
      </c>
      <c r="I18" s="459" t="s">
        <v>1360</v>
      </c>
      <c r="J18" s="459" t="s">
        <v>103</v>
      </c>
      <c r="K18" s="34">
        <v>100000</v>
      </c>
      <c r="L18" s="34">
        <v>63000</v>
      </c>
      <c r="M18" s="460" t="s">
        <v>2750</v>
      </c>
      <c r="N18" s="459">
        <v>70000</v>
      </c>
      <c r="O18" s="34">
        <v>20</v>
      </c>
      <c r="P18" s="459">
        <v>70000</v>
      </c>
      <c r="Q18" s="34" t="s">
        <v>2751</v>
      </c>
      <c r="R18" s="34">
        <v>20</v>
      </c>
      <c r="S18" s="476" t="s">
        <v>2789</v>
      </c>
      <c r="T18" s="475" t="s">
        <v>2790</v>
      </c>
      <c r="U18" s="163" t="s">
        <v>2791</v>
      </c>
    </row>
    <row r="19" spans="1:21" ht="63.75">
      <c r="A19" s="34">
        <v>12</v>
      </c>
      <c r="B19" s="34"/>
      <c r="C19" s="459" t="s">
        <v>2792</v>
      </c>
      <c r="D19" s="459" t="s">
        <v>2611</v>
      </c>
      <c r="E19" s="474" t="s">
        <v>2793</v>
      </c>
      <c r="F19" s="460" t="s">
        <v>30</v>
      </c>
      <c r="G19" s="459" t="s">
        <v>1073</v>
      </c>
      <c r="H19" s="459" t="s">
        <v>50</v>
      </c>
      <c r="I19" s="459" t="s">
        <v>1360</v>
      </c>
      <c r="J19" s="459" t="s">
        <v>103</v>
      </c>
      <c r="K19" s="34">
        <v>120000</v>
      </c>
      <c r="L19" s="34">
        <v>75600</v>
      </c>
      <c r="M19" s="460" t="s">
        <v>2750</v>
      </c>
      <c r="N19" s="459">
        <v>84000</v>
      </c>
      <c r="O19" s="34">
        <v>20</v>
      </c>
      <c r="P19" s="459">
        <v>84000</v>
      </c>
      <c r="Q19" s="34" t="s">
        <v>2751</v>
      </c>
      <c r="R19" s="34">
        <v>20</v>
      </c>
      <c r="S19" s="476" t="s">
        <v>2794</v>
      </c>
      <c r="T19" s="475" t="s">
        <v>2795</v>
      </c>
      <c r="U19" s="163" t="s">
        <v>2796</v>
      </c>
    </row>
    <row r="20" spans="1:21" ht="63.75">
      <c r="A20" s="34">
        <v>13</v>
      </c>
      <c r="B20" s="34"/>
      <c r="C20" s="459" t="s">
        <v>2797</v>
      </c>
      <c r="D20" s="459" t="s">
        <v>2798</v>
      </c>
      <c r="E20" s="474" t="s">
        <v>2799</v>
      </c>
      <c r="F20" s="460" t="s">
        <v>30</v>
      </c>
      <c r="G20" s="459" t="s">
        <v>1170</v>
      </c>
      <c r="H20" s="459" t="s">
        <v>35</v>
      </c>
      <c r="I20" s="459" t="s">
        <v>2352</v>
      </c>
      <c r="J20" s="459" t="s">
        <v>2800</v>
      </c>
      <c r="K20" s="34">
        <v>100000</v>
      </c>
      <c r="L20" s="34">
        <v>63000</v>
      </c>
      <c r="M20" s="460" t="s">
        <v>2750</v>
      </c>
      <c r="N20" s="459">
        <v>70000</v>
      </c>
      <c r="O20" s="34">
        <v>20</v>
      </c>
      <c r="P20" s="459">
        <v>70000</v>
      </c>
      <c r="Q20" s="34" t="s">
        <v>2751</v>
      </c>
      <c r="R20" s="34">
        <v>20</v>
      </c>
      <c r="S20" s="476" t="s">
        <v>2801</v>
      </c>
      <c r="T20" s="475" t="s">
        <v>2802</v>
      </c>
      <c r="U20" s="163" t="s">
        <v>2803</v>
      </c>
    </row>
    <row r="21" spans="1:21" ht="76.5">
      <c r="A21" s="34">
        <v>14</v>
      </c>
      <c r="B21" s="34"/>
      <c r="C21" s="459" t="s">
        <v>2804</v>
      </c>
      <c r="D21" s="459" t="s">
        <v>2805</v>
      </c>
      <c r="E21" s="474" t="s">
        <v>2806</v>
      </c>
      <c r="F21" s="460" t="s">
        <v>30</v>
      </c>
      <c r="G21" s="459" t="s">
        <v>1073</v>
      </c>
      <c r="H21" s="459" t="s">
        <v>35</v>
      </c>
      <c r="I21" s="459" t="s">
        <v>1360</v>
      </c>
      <c r="J21" s="459" t="s">
        <v>103</v>
      </c>
      <c r="K21" s="34">
        <v>120000</v>
      </c>
      <c r="L21" s="34">
        <v>75600</v>
      </c>
      <c r="M21" s="460" t="s">
        <v>2750</v>
      </c>
      <c r="N21" s="459">
        <v>84000</v>
      </c>
      <c r="O21" s="34">
        <v>20</v>
      </c>
      <c r="P21" s="459">
        <v>84000</v>
      </c>
      <c r="Q21" s="34" t="s">
        <v>2751</v>
      </c>
      <c r="R21" s="34">
        <v>20</v>
      </c>
      <c r="S21" s="476" t="s">
        <v>2807</v>
      </c>
      <c r="T21" s="475" t="s">
        <v>2808</v>
      </c>
      <c r="U21" s="163" t="s">
        <v>2809</v>
      </c>
    </row>
    <row r="22" spans="1:21" ht="89.25">
      <c r="A22" s="34">
        <v>15</v>
      </c>
      <c r="B22" s="34"/>
      <c r="C22" s="459" t="s">
        <v>2810</v>
      </c>
      <c r="D22" s="459" t="s">
        <v>2811</v>
      </c>
      <c r="E22" s="474" t="s">
        <v>2812</v>
      </c>
      <c r="F22" s="460" t="s">
        <v>30</v>
      </c>
      <c r="G22" s="459" t="s">
        <v>1073</v>
      </c>
      <c r="H22" s="459" t="s">
        <v>50</v>
      </c>
      <c r="I22" s="459" t="s">
        <v>1360</v>
      </c>
      <c r="J22" s="459" t="s">
        <v>2813</v>
      </c>
      <c r="K22" s="34">
        <v>50000</v>
      </c>
      <c r="L22" s="34">
        <v>31500</v>
      </c>
      <c r="M22" s="460" t="s">
        <v>2750</v>
      </c>
      <c r="N22" s="459">
        <v>35000</v>
      </c>
      <c r="O22" s="34">
        <v>20</v>
      </c>
      <c r="P22" s="459">
        <v>35000</v>
      </c>
      <c r="Q22" s="34" t="s">
        <v>2751</v>
      </c>
      <c r="R22" s="34">
        <v>20</v>
      </c>
      <c r="S22" s="476" t="s">
        <v>2814</v>
      </c>
      <c r="T22" s="475" t="s">
        <v>2815</v>
      </c>
      <c r="U22" s="163" t="s">
        <v>2816</v>
      </c>
    </row>
    <row r="23" spans="1:21" ht="114.75">
      <c r="A23" s="34">
        <v>16</v>
      </c>
      <c r="B23" s="34"/>
      <c r="C23" s="459" t="s">
        <v>2817</v>
      </c>
      <c r="D23" s="459" t="s">
        <v>2818</v>
      </c>
      <c r="E23" s="474" t="s">
        <v>2819</v>
      </c>
      <c r="F23" s="460" t="s">
        <v>30</v>
      </c>
      <c r="G23" s="459" t="s">
        <v>1073</v>
      </c>
      <c r="H23" s="459" t="s">
        <v>35</v>
      </c>
      <c r="I23" s="459" t="s">
        <v>1360</v>
      </c>
      <c r="J23" s="459" t="s">
        <v>103</v>
      </c>
      <c r="K23" s="34">
        <v>60000</v>
      </c>
      <c r="L23" s="34">
        <v>37800</v>
      </c>
      <c r="M23" s="460" t="s">
        <v>2750</v>
      </c>
      <c r="N23" s="459">
        <v>42000</v>
      </c>
      <c r="O23" s="34">
        <v>20</v>
      </c>
      <c r="P23" s="459">
        <v>42000</v>
      </c>
      <c r="Q23" s="34" t="s">
        <v>2751</v>
      </c>
      <c r="R23" s="34">
        <v>20</v>
      </c>
      <c r="S23" s="476" t="s">
        <v>2820</v>
      </c>
      <c r="T23" s="475" t="s">
        <v>2821</v>
      </c>
      <c r="U23" s="163" t="s">
        <v>2822</v>
      </c>
    </row>
    <row r="24" spans="1:21" ht="89.25">
      <c r="A24" s="34">
        <v>17</v>
      </c>
      <c r="B24" s="34"/>
      <c r="C24" s="459" t="s">
        <v>730</v>
      </c>
      <c r="D24" s="459" t="s">
        <v>2823</v>
      </c>
      <c r="E24" s="474" t="s">
        <v>2824</v>
      </c>
      <c r="F24" s="460" t="s">
        <v>30</v>
      </c>
      <c r="G24" s="459" t="s">
        <v>1073</v>
      </c>
      <c r="H24" s="459" t="s">
        <v>35</v>
      </c>
      <c r="I24" s="459" t="s">
        <v>1360</v>
      </c>
      <c r="J24" s="459" t="s">
        <v>103</v>
      </c>
      <c r="K24" s="34">
        <v>60000</v>
      </c>
      <c r="L24" s="34">
        <v>37800</v>
      </c>
      <c r="M24" s="460" t="s">
        <v>2750</v>
      </c>
      <c r="N24" s="459">
        <v>42000</v>
      </c>
      <c r="O24" s="34">
        <v>20</v>
      </c>
      <c r="P24" s="459">
        <v>42000</v>
      </c>
      <c r="Q24" s="34" t="s">
        <v>2751</v>
      </c>
      <c r="R24" s="34">
        <v>20</v>
      </c>
      <c r="S24" s="476" t="s">
        <v>2825</v>
      </c>
      <c r="T24" s="475" t="s">
        <v>2826</v>
      </c>
      <c r="U24" s="163" t="s">
        <v>2827</v>
      </c>
    </row>
    <row r="25" spans="1:21" ht="76.5">
      <c r="A25" s="34">
        <v>18</v>
      </c>
      <c r="B25" s="34"/>
      <c r="C25" s="459" t="s">
        <v>2611</v>
      </c>
      <c r="D25" s="459" t="s">
        <v>2828</v>
      </c>
      <c r="E25" s="474" t="s">
        <v>2829</v>
      </c>
      <c r="F25" s="460" t="s">
        <v>30</v>
      </c>
      <c r="G25" s="459" t="s">
        <v>1073</v>
      </c>
      <c r="H25" s="459" t="s">
        <v>35</v>
      </c>
      <c r="I25" s="459" t="s">
        <v>1360</v>
      </c>
      <c r="J25" s="459" t="s">
        <v>103</v>
      </c>
      <c r="K25" s="34">
        <v>60000</v>
      </c>
      <c r="L25" s="34">
        <v>37800</v>
      </c>
      <c r="M25" s="460" t="s">
        <v>2750</v>
      </c>
      <c r="N25" s="459">
        <v>42000</v>
      </c>
      <c r="O25" s="34">
        <v>20</v>
      </c>
      <c r="P25" s="459">
        <v>42000</v>
      </c>
      <c r="Q25" s="34" t="s">
        <v>2751</v>
      </c>
      <c r="R25" s="34">
        <v>20</v>
      </c>
      <c r="S25" s="476" t="s">
        <v>2830</v>
      </c>
      <c r="T25" s="475" t="s">
        <v>2831</v>
      </c>
      <c r="U25" s="163" t="s">
        <v>2832</v>
      </c>
    </row>
    <row r="26" spans="1:21" ht="89.25">
      <c r="A26" s="34">
        <v>19</v>
      </c>
      <c r="B26" s="34"/>
      <c r="C26" s="459" t="s">
        <v>533</v>
      </c>
      <c r="D26" s="459" t="s">
        <v>2833</v>
      </c>
      <c r="E26" s="474" t="s">
        <v>2834</v>
      </c>
      <c r="F26" s="460" t="s">
        <v>30</v>
      </c>
      <c r="G26" s="459" t="s">
        <v>1073</v>
      </c>
      <c r="H26" s="459" t="s">
        <v>50</v>
      </c>
      <c r="I26" s="459" t="s">
        <v>1360</v>
      </c>
      <c r="J26" s="459" t="s">
        <v>103</v>
      </c>
      <c r="K26" s="34">
        <v>60000</v>
      </c>
      <c r="L26" s="34">
        <v>37800</v>
      </c>
      <c r="M26" s="460" t="s">
        <v>2750</v>
      </c>
      <c r="N26" s="459">
        <v>42000</v>
      </c>
      <c r="O26" s="34">
        <v>20</v>
      </c>
      <c r="P26" s="459">
        <v>42000</v>
      </c>
      <c r="Q26" s="34" t="s">
        <v>2751</v>
      </c>
      <c r="R26" s="34">
        <v>20</v>
      </c>
      <c r="S26" s="476" t="s">
        <v>2835</v>
      </c>
      <c r="T26" s="475" t="s">
        <v>2836</v>
      </c>
      <c r="U26" s="163" t="s">
        <v>2837</v>
      </c>
    </row>
    <row r="27" spans="1:21" ht="89.25">
      <c r="A27" s="34">
        <v>20</v>
      </c>
      <c r="B27" s="34"/>
      <c r="C27" s="459" t="s">
        <v>710</v>
      </c>
      <c r="D27" s="459" t="s">
        <v>2838</v>
      </c>
      <c r="E27" s="474" t="s">
        <v>2834</v>
      </c>
      <c r="F27" s="460" t="s">
        <v>30</v>
      </c>
      <c r="G27" s="459" t="s">
        <v>1073</v>
      </c>
      <c r="H27" s="459" t="s">
        <v>35</v>
      </c>
      <c r="I27" s="459" t="s">
        <v>1360</v>
      </c>
      <c r="J27" s="459" t="s">
        <v>103</v>
      </c>
      <c r="K27" s="34">
        <v>60000</v>
      </c>
      <c r="L27" s="34">
        <v>37800</v>
      </c>
      <c r="M27" s="460" t="s">
        <v>2750</v>
      </c>
      <c r="N27" s="459">
        <v>42000</v>
      </c>
      <c r="O27" s="34">
        <v>20</v>
      </c>
      <c r="P27" s="459">
        <v>42000</v>
      </c>
      <c r="Q27" s="34" t="s">
        <v>2751</v>
      </c>
      <c r="R27" s="34">
        <v>20</v>
      </c>
      <c r="S27" s="476" t="s">
        <v>2839</v>
      </c>
      <c r="T27" s="475" t="s">
        <v>2840</v>
      </c>
      <c r="U27" s="163" t="s">
        <v>2841</v>
      </c>
    </row>
    <row r="28" spans="1:21" ht="76.5">
      <c r="A28" s="34">
        <v>21</v>
      </c>
      <c r="B28" s="34"/>
      <c r="C28" s="459" t="s">
        <v>2842</v>
      </c>
      <c r="D28" s="459" t="s">
        <v>2843</v>
      </c>
      <c r="E28" s="474" t="s">
        <v>2844</v>
      </c>
      <c r="F28" s="460" t="s">
        <v>30</v>
      </c>
      <c r="G28" s="459" t="s">
        <v>1073</v>
      </c>
      <c r="H28" s="459" t="s">
        <v>35</v>
      </c>
      <c r="I28" s="459" t="s">
        <v>1360</v>
      </c>
      <c r="J28" s="459" t="s">
        <v>103</v>
      </c>
      <c r="K28" s="34">
        <v>60000</v>
      </c>
      <c r="L28" s="34">
        <v>37800</v>
      </c>
      <c r="M28" s="460" t="s">
        <v>2750</v>
      </c>
      <c r="N28" s="459">
        <v>42000</v>
      </c>
      <c r="O28" s="34">
        <v>20</v>
      </c>
      <c r="P28" s="459">
        <v>42000</v>
      </c>
      <c r="Q28" s="34" t="s">
        <v>2751</v>
      </c>
      <c r="R28" s="34">
        <v>20</v>
      </c>
      <c r="S28" s="476" t="s">
        <v>2845</v>
      </c>
      <c r="T28" s="475" t="s">
        <v>2846</v>
      </c>
      <c r="U28" s="163" t="s">
        <v>2847</v>
      </c>
    </row>
    <row r="29" spans="1:21" ht="89.25">
      <c r="A29" s="34">
        <v>22</v>
      </c>
      <c r="B29" s="34"/>
      <c r="C29" s="459" t="s">
        <v>2848</v>
      </c>
      <c r="D29" s="459" t="s">
        <v>251</v>
      </c>
      <c r="E29" s="474" t="s">
        <v>2748</v>
      </c>
      <c r="F29" s="460" t="s">
        <v>30</v>
      </c>
      <c r="G29" s="459" t="s">
        <v>1170</v>
      </c>
      <c r="H29" s="459" t="s">
        <v>35</v>
      </c>
      <c r="I29" s="459" t="s">
        <v>2352</v>
      </c>
      <c r="J29" s="459" t="s">
        <v>180</v>
      </c>
      <c r="K29" s="34">
        <v>50000</v>
      </c>
      <c r="L29" s="34">
        <v>31500</v>
      </c>
      <c r="M29" s="460" t="s">
        <v>2750</v>
      </c>
      <c r="N29" s="459">
        <v>35000</v>
      </c>
      <c r="O29" s="34">
        <v>20</v>
      </c>
      <c r="P29" s="459">
        <v>35000</v>
      </c>
      <c r="Q29" s="34" t="s">
        <v>2751</v>
      </c>
      <c r="R29" s="34">
        <v>20</v>
      </c>
      <c r="S29" s="476" t="s">
        <v>2849</v>
      </c>
      <c r="T29" s="475" t="s">
        <v>2850</v>
      </c>
      <c r="U29" s="163" t="s">
        <v>2851</v>
      </c>
    </row>
    <row r="30" spans="1:21" ht="89.25">
      <c r="A30" s="34">
        <v>23</v>
      </c>
      <c r="B30" s="34"/>
      <c r="C30" s="459" t="s">
        <v>2852</v>
      </c>
      <c r="D30" s="459" t="s">
        <v>2853</v>
      </c>
      <c r="E30" s="474" t="s">
        <v>2748</v>
      </c>
      <c r="F30" s="460" t="s">
        <v>30</v>
      </c>
      <c r="G30" s="459" t="s">
        <v>1170</v>
      </c>
      <c r="H30" s="459" t="s">
        <v>35</v>
      </c>
      <c r="I30" s="459" t="s">
        <v>2352</v>
      </c>
      <c r="J30" s="459" t="s">
        <v>180</v>
      </c>
      <c r="K30" s="34">
        <v>50000</v>
      </c>
      <c r="L30" s="34">
        <v>31500</v>
      </c>
      <c r="M30" s="460" t="s">
        <v>2750</v>
      </c>
      <c r="N30" s="459">
        <v>35000</v>
      </c>
      <c r="O30" s="34">
        <v>20</v>
      </c>
      <c r="P30" s="459">
        <v>35000</v>
      </c>
      <c r="Q30" s="34" t="s">
        <v>2751</v>
      </c>
      <c r="R30" s="34">
        <v>20</v>
      </c>
      <c r="S30" s="476" t="s">
        <v>2854</v>
      </c>
      <c r="T30" s="475" t="s">
        <v>2855</v>
      </c>
      <c r="U30" s="163" t="s">
        <v>2856</v>
      </c>
    </row>
    <row r="31" spans="1:21" ht="51">
      <c r="A31" s="34">
        <v>24</v>
      </c>
      <c r="B31" s="34"/>
      <c r="C31" s="459" t="s">
        <v>2857</v>
      </c>
      <c r="D31" s="459" t="s">
        <v>2858</v>
      </c>
      <c r="E31" s="474" t="s">
        <v>2767</v>
      </c>
      <c r="F31" s="460" t="s">
        <v>30</v>
      </c>
      <c r="G31" s="459" t="s">
        <v>1170</v>
      </c>
      <c r="H31" s="459" t="s">
        <v>35</v>
      </c>
      <c r="I31" s="459" t="s">
        <v>2352</v>
      </c>
      <c r="J31" s="459" t="s">
        <v>180</v>
      </c>
      <c r="K31" s="34">
        <v>50000</v>
      </c>
      <c r="L31" s="34">
        <v>31500</v>
      </c>
      <c r="M31" s="460" t="s">
        <v>2750</v>
      </c>
      <c r="N31" s="459">
        <v>35000</v>
      </c>
      <c r="O31" s="34">
        <v>20</v>
      </c>
      <c r="P31" s="459">
        <v>35000</v>
      </c>
      <c r="Q31" s="34" t="s">
        <v>2751</v>
      </c>
      <c r="R31" s="34">
        <v>20</v>
      </c>
      <c r="S31" s="476" t="s">
        <v>2859</v>
      </c>
      <c r="T31" s="475" t="s">
        <v>2860</v>
      </c>
      <c r="U31" s="163" t="s">
        <v>2861</v>
      </c>
    </row>
    <row r="32" spans="1:21" ht="89.25">
      <c r="A32" s="34">
        <v>25</v>
      </c>
      <c r="B32" s="34"/>
      <c r="C32" s="459" t="s">
        <v>2862</v>
      </c>
      <c r="D32" s="459" t="s">
        <v>2863</v>
      </c>
      <c r="E32" s="474" t="s">
        <v>2748</v>
      </c>
      <c r="F32" s="460" t="s">
        <v>30</v>
      </c>
      <c r="G32" s="459" t="s">
        <v>1170</v>
      </c>
      <c r="H32" s="459" t="s">
        <v>35</v>
      </c>
      <c r="I32" s="459" t="s">
        <v>2352</v>
      </c>
      <c r="J32" s="459" t="s">
        <v>180</v>
      </c>
      <c r="K32" s="34">
        <v>50000</v>
      </c>
      <c r="L32" s="34">
        <v>31500</v>
      </c>
      <c r="M32" s="460" t="s">
        <v>2750</v>
      </c>
      <c r="N32" s="459">
        <v>35000</v>
      </c>
      <c r="O32" s="34">
        <v>20</v>
      </c>
      <c r="P32" s="459">
        <v>35000</v>
      </c>
      <c r="Q32" s="34" t="s">
        <v>2751</v>
      </c>
      <c r="R32" s="34">
        <v>20</v>
      </c>
      <c r="S32" s="476" t="s">
        <v>2864</v>
      </c>
      <c r="T32" s="475" t="s">
        <v>2865</v>
      </c>
      <c r="U32" s="163" t="s">
        <v>2866</v>
      </c>
    </row>
    <row r="33" spans="1:21" ht="51">
      <c r="A33" s="34">
        <v>26</v>
      </c>
      <c r="B33" s="34"/>
      <c r="C33" s="459" t="s">
        <v>2867</v>
      </c>
      <c r="D33" s="459" t="s">
        <v>2868</v>
      </c>
      <c r="E33" s="474" t="s">
        <v>2869</v>
      </c>
      <c r="F33" s="460" t="s">
        <v>30</v>
      </c>
      <c r="G33" s="459" t="s">
        <v>1170</v>
      </c>
      <c r="H33" s="459" t="s">
        <v>35</v>
      </c>
      <c r="I33" s="459" t="s">
        <v>2352</v>
      </c>
      <c r="J33" s="459" t="s">
        <v>2870</v>
      </c>
      <c r="K33" s="34">
        <v>70000</v>
      </c>
      <c r="L33" s="34">
        <v>44100</v>
      </c>
      <c r="M33" s="460" t="s">
        <v>2750</v>
      </c>
      <c r="N33" s="459">
        <v>49000</v>
      </c>
      <c r="O33" s="34">
        <v>20</v>
      </c>
      <c r="P33" s="459">
        <v>49000</v>
      </c>
      <c r="Q33" s="34" t="s">
        <v>2751</v>
      </c>
      <c r="R33" s="34">
        <v>20</v>
      </c>
      <c r="S33" s="476" t="s">
        <v>2871</v>
      </c>
      <c r="T33" s="475" t="s">
        <v>2872</v>
      </c>
      <c r="U33" s="163" t="s">
        <v>2873</v>
      </c>
    </row>
    <row r="34" spans="1:21" ht="63.75">
      <c r="A34" s="34">
        <v>27</v>
      </c>
      <c r="B34" s="34"/>
      <c r="C34" s="459" t="s">
        <v>2874</v>
      </c>
      <c r="D34" s="459" t="s">
        <v>2875</v>
      </c>
      <c r="E34" s="474" t="s">
        <v>2876</v>
      </c>
      <c r="F34" s="460" t="s">
        <v>30</v>
      </c>
      <c r="G34" s="459" t="s">
        <v>1170</v>
      </c>
      <c r="H34" s="459" t="s">
        <v>35</v>
      </c>
      <c r="I34" s="459" t="s">
        <v>2352</v>
      </c>
      <c r="J34" s="459" t="s">
        <v>180</v>
      </c>
      <c r="K34" s="34">
        <v>50000</v>
      </c>
      <c r="L34" s="34">
        <v>31500</v>
      </c>
      <c r="M34" s="460" t="s">
        <v>2750</v>
      </c>
      <c r="N34" s="459">
        <v>35000</v>
      </c>
      <c r="O34" s="34">
        <v>20</v>
      </c>
      <c r="P34" s="459">
        <v>35000</v>
      </c>
      <c r="Q34" s="34" t="s">
        <v>2751</v>
      </c>
      <c r="R34" s="34">
        <v>20</v>
      </c>
      <c r="S34" s="476" t="s">
        <v>2877</v>
      </c>
      <c r="T34" s="475" t="s">
        <v>2878</v>
      </c>
      <c r="U34" s="163" t="s">
        <v>2879</v>
      </c>
    </row>
    <row r="35" spans="1:21" ht="89.25">
      <c r="A35" s="34">
        <v>28</v>
      </c>
      <c r="B35" s="34"/>
      <c r="C35" s="459" t="s">
        <v>2880</v>
      </c>
      <c r="D35" s="459" t="s">
        <v>2881</v>
      </c>
      <c r="E35" s="474" t="s">
        <v>2748</v>
      </c>
      <c r="F35" s="460" t="s">
        <v>30</v>
      </c>
      <c r="G35" s="459" t="s">
        <v>1170</v>
      </c>
      <c r="H35" s="459" t="s">
        <v>35</v>
      </c>
      <c r="I35" s="459" t="s">
        <v>2352</v>
      </c>
      <c r="J35" s="459" t="s">
        <v>180</v>
      </c>
      <c r="K35" s="34">
        <v>50000</v>
      </c>
      <c r="L35" s="34">
        <v>31500</v>
      </c>
      <c r="M35" s="460" t="s">
        <v>2750</v>
      </c>
      <c r="N35" s="459">
        <v>35000</v>
      </c>
      <c r="O35" s="34">
        <v>20</v>
      </c>
      <c r="P35" s="459">
        <v>35000</v>
      </c>
      <c r="Q35" s="34" t="s">
        <v>2751</v>
      </c>
      <c r="R35" s="34">
        <v>20</v>
      </c>
      <c r="S35" s="476" t="s">
        <v>2882</v>
      </c>
      <c r="T35" s="475" t="s">
        <v>2883</v>
      </c>
      <c r="U35" s="163" t="s">
        <v>2884</v>
      </c>
    </row>
    <row r="36" spans="1:21" ht="89.25">
      <c r="A36" s="34">
        <v>29</v>
      </c>
      <c r="B36" s="34"/>
      <c r="C36" s="459" t="s">
        <v>2885</v>
      </c>
      <c r="D36" s="459" t="s">
        <v>2886</v>
      </c>
      <c r="E36" s="474" t="s">
        <v>2887</v>
      </c>
      <c r="F36" s="460" t="s">
        <v>30</v>
      </c>
      <c r="G36" s="459" t="s">
        <v>1170</v>
      </c>
      <c r="H36" s="459" t="s">
        <v>35</v>
      </c>
      <c r="I36" s="459" t="s">
        <v>1360</v>
      </c>
      <c r="J36" s="459" t="s">
        <v>180</v>
      </c>
      <c r="K36" s="34">
        <v>50000</v>
      </c>
      <c r="L36" s="34">
        <v>31500</v>
      </c>
      <c r="M36" s="460" t="s">
        <v>2750</v>
      </c>
      <c r="N36" s="459">
        <v>35000</v>
      </c>
      <c r="O36" s="34">
        <v>20</v>
      </c>
      <c r="P36" s="459">
        <v>35000</v>
      </c>
      <c r="Q36" s="34" t="s">
        <v>2751</v>
      </c>
      <c r="R36" s="34">
        <v>20</v>
      </c>
      <c r="S36" s="476" t="s">
        <v>2888</v>
      </c>
      <c r="T36" s="475" t="s">
        <v>2889</v>
      </c>
      <c r="U36" s="163" t="s">
        <v>2890</v>
      </c>
    </row>
    <row r="37" spans="1:21" ht="76.5">
      <c r="A37" s="34">
        <v>30</v>
      </c>
      <c r="B37" s="34"/>
      <c r="C37" s="459" t="s">
        <v>2277</v>
      </c>
      <c r="D37" s="459" t="s">
        <v>308</v>
      </c>
      <c r="E37" s="474" t="s">
        <v>2891</v>
      </c>
      <c r="F37" s="460" t="s">
        <v>30</v>
      </c>
      <c r="G37" s="459" t="s">
        <v>1073</v>
      </c>
      <c r="H37" s="459" t="s">
        <v>35</v>
      </c>
      <c r="I37" s="459" t="s">
        <v>1360</v>
      </c>
      <c r="J37" s="459" t="s">
        <v>103</v>
      </c>
      <c r="K37" s="34">
        <v>60000</v>
      </c>
      <c r="L37" s="34">
        <v>37800</v>
      </c>
      <c r="M37" s="460" t="s">
        <v>2750</v>
      </c>
      <c r="N37" s="459">
        <v>42000</v>
      </c>
      <c r="O37" s="34">
        <v>20</v>
      </c>
      <c r="P37" s="459">
        <v>42000</v>
      </c>
      <c r="Q37" s="34" t="s">
        <v>2751</v>
      </c>
      <c r="R37" s="34">
        <v>20</v>
      </c>
      <c r="S37" s="476" t="s">
        <v>2892</v>
      </c>
      <c r="T37" s="475" t="s">
        <v>2893</v>
      </c>
      <c r="U37" s="163" t="s">
        <v>2894</v>
      </c>
    </row>
    <row r="38" spans="1:21" ht="89.25">
      <c r="A38" s="34">
        <v>31</v>
      </c>
      <c r="B38" s="34"/>
      <c r="C38" s="459" t="s">
        <v>2895</v>
      </c>
      <c r="D38" s="459" t="s">
        <v>2896</v>
      </c>
      <c r="E38" s="474" t="s">
        <v>2897</v>
      </c>
      <c r="F38" s="460" t="s">
        <v>30</v>
      </c>
      <c r="G38" s="459" t="s">
        <v>1073</v>
      </c>
      <c r="H38" s="459" t="s">
        <v>35</v>
      </c>
      <c r="I38" s="459" t="s">
        <v>1360</v>
      </c>
      <c r="J38" s="459" t="s">
        <v>103</v>
      </c>
      <c r="K38" s="34">
        <v>60000</v>
      </c>
      <c r="L38" s="34">
        <v>37800</v>
      </c>
      <c r="M38" s="460" t="s">
        <v>2750</v>
      </c>
      <c r="N38" s="459">
        <v>42000</v>
      </c>
      <c r="O38" s="34">
        <v>20</v>
      </c>
      <c r="P38" s="459">
        <v>42000</v>
      </c>
      <c r="Q38" s="34" t="s">
        <v>2751</v>
      </c>
      <c r="R38" s="34">
        <v>20</v>
      </c>
      <c r="S38" s="476" t="s">
        <v>2898</v>
      </c>
      <c r="T38" s="475" t="s">
        <v>2899</v>
      </c>
      <c r="U38" s="163" t="s">
        <v>2900</v>
      </c>
    </row>
    <row r="39" spans="1:21" ht="76.5">
      <c r="A39" s="34">
        <v>32</v>
      </c>
      <c r="B39" s="34"/>
      <c r="C39" s="459" t="s">
        <v>2901</v>
      </c>
      <c r="D39" s="459" t="s">
        <v>2902</v>
      </c>
      <c r="E39" s="474" t="s">
        <v>2903</v>
      </c>
      <c r="F39" s="460" t="s">
        <v>30</v>
      </c>
      <c r="G39" s="459" t="s">
        <v>1073</v>
      </c>
      <c r="H39" s="459" t="s">
        <v>35</v>
      </c>
      <c r="I39" s="459" t="s">
        <v>1360</v>
      </c>
      <c r="J39" s="459" t="s">
        <v>103</v>
      </c>
      <c r="K39" s="34">
        <v>60000</v>
      </c>
      <c r="L39" s="34">
        <v>37800</v>
      </c>
      <c r="M39" s="460" t="s">
        <v>2750</v>
      </c>
      <c r="N39" s="459">
        <v>42000</v>
      </c>
      <c r="O39" s="34">
        <v>20</v>
      </c>
      <c r="P39" s="459">
        <v>42000</v>
      </c>
      <c r="Q39" s="34" t="s">
        <v>2751</v>
      </c>
      <c r="R39" s="34">
        <v>20</v>
      </c>
      <c r="S39" s="476" t="s">
        <v>2904</v>
      </c>
      <c r="T39" s="475" t="s">
        <v>2905</v>
      </c>
      <c r="U39" s="163" t="s">
        <v>2906</v>
      </c>
    </row>
    <row r="40" spans="1:21" ht="63.75">
      <c r="A40" s="34">
        <v>33</v>
      </c>
      <c r="B40" s="34"/>
      <c r="C40" s="459" t="s">
        <v>2907</v>
      </c>
      <c r="D40" s="459" t="s">
        <v>2908</v>
      </c>
      <c r="E40" s="474" t="s">
        <v>2909</v>
      </c>
      <c r="F40" s="460" t="s">
        <v>30</v>
      </c>
      <c r="G40" s="459" t="s">
        <v>1073</v>
      </c>
      <c r="H40" s="459" t="s">
        <v>35</v>
      </c>
      <c r="I40" s="459" t="s">
        <v>1360</v>
      </c>
      <c r="J40" s="459" t="s">
        <v>103</v>
      </c>
      <c r="K40" s="34">
        <v>60000</v>
      </c>
      <c r="L40" s="34">
        <v>37800</v>
      </c>
      <c r="M40" s="460" t="s">
        <v>2750</v>
      </c>
      <c r="N40" s="459">
        <v>42000</v>
      </c>
      <c r="O40" s="34">
        <v>20</v>
      </c>
      <c r="P40" s="459">
        <v>42000</v>
      </c>
      <c r="Q40" s="34" t="s">
        <v>2751</v>
      </c>
      <c r="R40" s="34">
        <v>20</v>
      </c>
      <c r="S40" s="476" t="s">
        <v>2910</v>
      </c>
      <c r="T40" s="475" t="s">
        <v>2911</v>
      </c>
      <c r="U40" s="163" t="s">
        <v>2912</v>
      </c>
    </row>
    <row r="41" spans="1:21" ht="76.5">
      <c r="A41" s="34">
        <v>34</v>
      </c>
      <c r="B41" s="34"/>
      <c r="C41" s="459" t="s">
        <v>2913</v>
      </c>
      <c r="D41" s="459" t="s">
        <v>631</v>
      </c>
      <c r="E41" s="474" t="s">
        <v>2914</v>
      </c>
      <c r="F41" s="460" t="s">
        <v>30</v>
      </c>
      <c r="G41" s="459" t="s">
        <v>1073</v>
      </c>
      <c r="H41" s="459" t="s">
        <v>35</v>
      </c>
      <c r="I41" s="459" t="s">
        <v>1360</v>
      </c>
      <c r="J41" s="459" t="s">
        <v>103</v>
      </c>
      <c r="K41" s="34">
        <v>50000</v>
      </c>
      <c r="L41" s="34">
        <v>31500</v>
      </c>
      <c r="M41" s="460" t="s">
        <v>2750</v>
      </c>
      <c r="N41" s="459">
        <v>35000</v>
      </c>
      <c r="O41" s="34">
        <v>20</v>
      </c>
      <c r="P41" s="459">
        <v>35000</v>
      </c>
      <c r="Q41" s="34" t="s">
        <v>2751</v>
      </c>
      <c r="R41" s="34">
        <v>20</v>
      </c>
      <c r="S41" s="476" t="s">
        <v>2915</v>
      </c>
      <c r="T41" s="475" t="s">
        <v>2916</v>
      </c>
      <c r="U41" s="163" t="s">
        <v>2917</v>
      </c>
    </row>
    <row r="42" spans="1:21" ht="63.75">
      <c r="A42" s="34">
        <v>35</v>
      </c>
      <c r="B42" s="34"/>
      <c r="C42" s="459" t="s">
        <v>2918</v>
      </c>
      <c r="D42" s="459" t="s">
        <v>2919</v>
      </c>
      <c r="E42" s="474" t="s">
        <v>2920</v>
      </c>
      <c r="F42" s="460" t="s">
        <v>30</v>
      </c>
      <c r="G42" s="459" t="s">
        <v>1073</v>
      </c>
      <c r="H42" s="459" t="s">
        <v>35</v>
      </c>
      <c r="I42" s="459" t="s">
        <v>1360</v>
      </c>
      <c r="J42" s="459" t="s">
        <v>103</v>
      </c>
      <c r="K42" s="34">
        <v>60000</v>
      </c>
      <c r="L42" s="34">
        <v>37800</v>
      </c>
      <c r="M42" s="460" t="s">
        <v>2750</v>
      </c>
      <c r="N42" s="459">
        <v>42000</v>
      </c>
      <c r="O42" s="34">
        <v>20</v>
      </c>
      <c r="P42" s="459">
        <v>42000</v>
      </c>
      <c r="Q42" s="34" t="s">
        <v>2751</v>
      </c>
      <c r="R42" s="34">
        <v>20</v>
      </c>
      <c r="S42" s="476" t="s">
        <v>2921</v>
      </c>
      <c r="T42" s="475" t="s">
        <v>2922</v>
      </c>
      <c r="U42" s="163" t="s">
        <v>2923</v>
      </c>
    </row>
    <row r="43" spans="1:21" ht="89.25">
      <c r="A43" s="34">
        <v>36</v>
      </c>
      <c r="B43" s="34"/>
      <c r="C43" s="459" t="s">
        <v>2924</v>
      </c>
      <c r="D43" s="459" t="s">
        <v>2925</v>
      </c>
      <c r="E43" s="474" t="s">
        <v>2926</v>
      </c>
      <c r="F43" s="460" t="s">
        <v>30</v>
      </c>
      <c r="G43" s="459" t="s">
        <v>1073</v>
      </c>
      <c r="H43" s="459" t="s">
        <v>50</v>
      </c>
      <c r="I43" s="459" t="s">
        <v>1360</v>
      </c>
      <c r="J43" s="459" t="s">
        <v>103</v>
      </c>
      <c r="K43" s="34">
        <v>60000</v>
      </c>
      <c r="L43" s="34">
        <v>37800</v>
      </c>
      <c r="M43" s="460" t="s">
        <v>2750</v>
      </c>
      <c r="N43" s="459">
        <v>42000</v>
      </c>
      <c r="O43" s="34">
        <v>20</v>
      </c>
      <c r="P43" s="459">
        <v>42000</v>
      </c>
      <c r="Q43" s="34" t="s">
        <v>2751</v>
      </c>
      <c r="R43" s="34">
        <v>20</v>
      </c>
      <c r="S43" s="476" t="s">
        <v>2927</v>
      </c>
      <c r="T43" s="475" t="s">
        <v>2928</v>
      </c>
      <c r="U43" s="163" t="s">
        <v>2929</v>
      </c>
    </row>
    <row r="44" spans="1:21" ht="75">
      <c r="A44" s="34">
        <v>37</v>
      </c>
      <c r="B44" s="34"/>
      <c r="C44" s="459" t="s">
        <v>2930</v>
      </c>
      <c r="D44" s="459" t="s">
        <v>2852</v>
      </c>
      <c r="E44" s="474" t="s">
        <v>2931</v>
      </c>
      <c r="F44" s="460" t="s">
        <v>30</v>
      </c>
      <c r="G44" s="459" t="s">
        <v>1170</v>
      </c>
      <c r="H44" s="459" t="s">
        <v>50</v>
      </c>
      <c r="I44" s="459" t="s">
        <v>2352</v>
      </c>
      <c r="J44" s="459" t="s">
        <v>2932</v>
      </c>
      <c r="K44" s="34">
        <v>50000</v>
      </c>
      <c r="L44" s="34">
        <v>31500</v>
      </c>
      <c r="M44" s="460" t="s">
        <v>2750</v>
      </c>
      <c r="N44" s="459">
        <v>35000</v>
      </c>
      <c r="O44" s="34">
        <v>20</v>
      </c>
      <c r="P44" s="459">
        <v>35000</v>
      </c>
      <c r="Q44" s="34" t="s">
        <v>2751</v>
      </c>
      <c r="R44" s="34">
        <v>20</v>
      </c>
      <c r="S44" s="476" t="s">
        <v>2933</v>
      </c>
      <c r="T44" s="475" t="s">
        <v>2934</v>
      </c>
      <c r="U44" s="163" t="s">
        <v>2935</v>
      </c>
    </row>
    <row r="45" spans="1:21" ht="127.5">
      <c r="A45" s="34">
        <v>38</v>
      </c>
      <c r="B45" s="34"/>
      <c r="C45" s="459" t="s">
        <v>2936</v>
      </c>
      <c r="D45" s="459" t="s">
        <v>706</v>
      </c>
      <c r="E45" s="474" t="s">
        <v>2937</v>
      </c>
      <c r="F45" s="460" t="s">
        <v>30</v>
      </c>
      <c r="G45" s="459" t="s">
        <v>1170</v>
      </c>
      <c r="H45" s="459" t="s">
        <v>35</v>
      </c>
      <c r="I45" s="459" t="s">
        <v>1360</v>
      </c>
      <c r="J45" s="459" t="s">
        <v>180</v>
      </c>
      <c r="K45" s="34">
        <v>50000</v>
      </c>
      <c r="L45" s="34">
        <v>31500</v>
      </c>
      <c r="M45" s="460" t="s">
        <v>2750</v>
      </c>
      <c r="N45" s="459">
        <v>35000</v>
      </c>
      <c r="O45" s="34">
        <v>20</v>
      </c>
      <c r="P45" s="459">
        <v>35000</v>
      </c>
      <c r="Q45" s="34" t="s">
        <v>2751</v>
      </c>
      <c r="R45" s="34">
        <v>20</v>
      </c>
      <c r="S45" s="476" t="s">
        <v>2938</v>
      </c>
      <c r="T45" s="475" t="s">
        <v>2939</v>
      </c>
      <c r="U45" s="163" t="s">
        <v>2940</v>
      </c>
    </row>
    <row r="46" spans="1:21" ht="76.5">
      <c r="A46" s="34">
        <v>39</v>
      </c>
      <c r="B46" s="34"/>
      <c r="C46" s="459" t="s">
        <v>2941</v>
      </c>
      <c r="D46" s="459" t="s">
        <v>2942</v>
      </c>
      <c r="E46" s="474" t="s">
        <v>2943</v>
      </c>
      <c r="F46" s="460" t="s">
        <v>30</v>
      </c>
      <c r="G46" s="459" t="s">
        <v>1073</v>
      </c>
      <c r="H46" s="459" t="s">
        <v>50</v>
      </c>
      <c r="I46" s="459" t="s">
        <v>1360</v>
      </c>
      <c r="J46" s="459" t="s">
        <v>103</v>
      </c>
      <c r="K46" s="34">
        <v>60000</v>
      </c>
      <c r="L46" s="34">
        <v>37800</v>
      </c>
      <c r="M46" s="460" t="s">
        <v>2750</v>
      </c>
      <c r="N46" s="459">
        <v>42000</v>
      </c>
      <c r="O46" s="34">
        <v>20</v>
      </c>
      <c r="P46" s="459">
        <v>42000</v>
      </c>
      <c r="Q46" s="34" t="s">
        <v>2751</v>
      </c>
      <c r="R46" s="34">
        <v>20</v>
      </c>
      <c r="S46" s="476" t="s">
        <v>2944</v>
      </c>
      <c r="T46" s="475" t="s">
        <v>2945</v>
      </c>
      <c r="U46" s="163" t="s">
        <v>2946</v>
      </c>
    </row>
    <row r="47" spans="1:21" ht="76.5">
      <c r="A47" s="34">
        <v>40</v>
      </c>
      <c r="B47" s="34"/>
      <c r="C47" s="459" t="s">
        <v>2947</v>
      </c>
      <c r="D47" s="459" t="s">
        <v>636</v>
      </c>
      <c r="E47" s="474" t="s">
        <v>2948</v>
      </c>
      <c r="F47" s="460" t="s">
        <v>30</v>
      </c>
      <c r="G47" s="459" t="s">
        <v>1073</v>
      </c>
      <c r="H47" s="459" t="s">
        <v>35</v>
      </c>
      <c r="I47" s="459" t="s">
        <v>1360</v>
      </c>
      <c r="J47" s="459" t="s">
        <v>1149</v>
      </c>
      <c r="K47" s="34">
        <v>50000</v>
      </c>
      <c r="L47" s="34">
        <v>31500</v>
      </c>
      <c r="M47" s="460" t="s">
        <v>2750</v>
      </c>
      <c r="N47" s="459">
        <v>35000</v>
      </c>
      <c r="O47" s="34">
        <v>20</v>
      </c>
      <c r="P47" s="459">
        <v>35000</v>
      </c>
      <c r="Q47" s="34" t="s">
        <v>2751</v>
      </c>
      <c r="R47" s="34">
        <v>20</v>
      </c>
      <c r="S47" s="476" t="s">
        <v>2949</v>
      </c>
      <c r="T47" s="475" t="s">
        <v>2950</v>
      </c>
      <c r="U47" s="163" t="s">
        <v>2951</v>
      </c>
    </row>
    <row r="48" spans="1:21" ht="102">
      <c r="A48" s="34">
        <v>41</v>
      </c>
      <c r="B48" s="34"/>
      <c r="C48" s="459" t="s">
        <v>2952</v>
      </c>
      <c r="D48" s="459" t="s">
        <v>2953</v>
      </c>
      <c r="E48" s="474" t="s">
        <v>2954</v>
      </c>
      <c r="F48" s="460" t="s">
        <v>30</v>
      </c>
      <c r="G48" s="459" t="s">
        <v>1073</v>
      </c>
      <c r="H48" s="459" t="s">
        <v>50</v>
      </c>
      <c r="I48" s="459" t="s">
        <v>1360</v>
      </c>
      <c r="J48" s="459" t="s">
        <v>103</v>
      </c>
      <c r="K48" s="34">
        <v>50000</v>
      </c>
      <c r="L48" s="34">
        <v>31500</v>
      </c>
      <c r="M48" s="460" t="s">
        <v>2750</v>
      </c>
      <c r="N48" s="459">
        <v>35000</v>
      </c>
      <c r="O48" s="34">
        <v>20</v>
      </c>
      <c r="P48" s="459">
        <v>35000</v>
      </c>
      <c r="Q48" s="34" t="s">
        <v>2751</v>
      </c>
      <c r="R48" s="34">
        <v>20</v>
      </c>
      <c r="S48" s="476" t="s">
        <v>2955</v>
      </c>
      <c r="T48" s="475" t="s">
        <v>2956</v>
      </c>
      <c r="U48" s="163" t="s">
        <v>2957</v>
      </c>
    </row>
    <row r="49" spans="1:21" ht="102">
      <c r="A49" s="34">
        <v>42</v>
      </c>
      <c r="B49" s="34"/>
      <c r="C49" s="459" t="s">
        <v>2958</v>
      </c>
      <c r="D49" s="459" t="s">
        <v>2959</v>
      </c>
      <c r="E49" s="474" t="s">
        <v>2960</v>
      </c>
      <c r="F49" s="460" t="s">
        <v>30</v>
      </c>
      <c r="G49" s="459" t="s">
        <v>1073</v>
      </c>
      <c r="H49" s="459" t="s">
        <v>35</v>
      </c>
      <c r="I49" s="459" t="s">
        <v>1360</v>
      </c>
      <c r="J49" s="459" t="s">
        <v>103</v>
      </c>
      <c r="K49" s="34">
        <v>120000</v>
      </c>
      <c r="L49" s="34">
        <v>75600</v>
      </c>
      <c r="M49" s="460" t="s">
        <v>2750</v>
      </c>
      <c r="N49" s="459">
        <v>84000</v>
      </c>
      <c r="O49" s="34">
        <v>20</v>
      </c>
      <c r="P49" s="459">
        <v>84000</v>
      </c>
      <c r="Q49" s="34" t="s">
        <v>2751</v>
      </c>
      <c r="R49" s="34">
        <v>20</v>
      </c>
      <c r="S49" s="476" t="s">
        <v>2961</v>
      </c>
      <c r="T49" s="475" t="s">
        <v>2962</v>
      </c>
      <c r="U49" s="163" t="s">
        <v>2963</v>
      </c>
    </row>
    <row r="50" spans="1:21" ht="102">
      <c r="A50" s="34">
        <v>43</v>
      </c>
      <c r="B50" s="34"/>
      <c r="C50" s="459" t="s">
        <v>2964</v>
      </c>
      <c r="D50" s="459" t="s">
        <v>2965</v>
      </c>
      <c r="E50" s="474" t="s">
        <v>2966</v>
      </c>
      <c r="F50" s="460" t="s">
        <v>30</v>
      </c>
      <c r="G50" s="459" t="s">
        <v>1073</v>
      </c>
      <c r="H50" s="459" t="s">
        <v>50</v>
      </c>
      <c r="I50" s="459" t="s">
        <v>1360</v>
      </c>
      <c r="J50" s="459" t="s">
        <v>103</v>
      </c>
      <c r="K50" s="34">
        <v>60000</v>
      </c>
      <c r="L50" s="34">
        <v>37800</v>
      </c>
      <c r="M50" s="460" t="s">
        <v>2750</v>
      </c>
      <c r="N50" s="459">
        <v>42000</v>
      </c>
      <c r="O50" s="34">
        <v>20</v>
      </c>
      <c r="P50" s="459">
        <v>42000</v>
      </c>
      <c r="Q50" s="34" t="s">
        <v>2751</v>
      </c>
      <c r="R50" s="34">
        <v>20</v>
      </c>
      <c r="S50" s="476" t="s">
        <v>2967</v>
      </c>
      <c r="T50" s="475" t="s">
        <v>2968</v>
      </c>
      <c r="U50" s="163" t="s">
        <v>2969</v>
      </c>
    </row>
    <row r="51" spans="1:21" ht="51">
      <c r="A51" s="34">
        <v>44</v>
      </c>
      <c r="B51" s="34"/>
      <c r="C51" s="459" t="s">
        <v>2857</v>
      </c>
      <c r="D51" s="459" t="s">
        <v>2970</v>
      </c>
      <c r="E51" s="474" t="s">
        <v>2971</v>
      </c>
      <c r="F51" s="460" t="s">
        <v>30</v>
      </c>
      <c r="G51" s="459" t="s">
        <v>1170</v>
      </c>
      <c r="H51" s="459" t="s">
        <v>35</v>
      </c>
      <c r="I51" s="459" t="s">
        <v>2352</v>
      </c>
      <c r="J51" s="459" t="s">
        <v>2870</v>
      </c>
      <c r="K51" s="34">
        <v>50000</v>
      </c>
      <c r="L51" s="34">
        <v>31500</v>
      </c>
      <c r="M51" s="460" t="s">
        <v>2750</v>
      </c>
      <c r="N51" s="459">
        <v>35000</v>
      </c>
      <c r="O51" s="34">
        <v>20</v>
      </c>
      <c r="P51" s="459">
        <v>35000</v>
      </c>
      <c r="Q51" s="34" t="s">
        <v>2751</v>
      </c>
      <c r="R51" s="34">
        <v>20</v>
      </c>
      <c r="S51" s="476" t="s">
        <v>2972</v>
      </c>
      <c r="T51" s="475" t="s">
        <v>2973</v>
      </c>
      <c r="U51" s="163" t="s">
        <v>2974</v>
      </c>
    </row>
    <row r="52" spans="1:21" ht="89.25">
      <c r="A52" s="34">
        <v>45</v>
      </c>
      <c r="B52" s="34"/>
      <c r="C52" s="459" t="s">
        <v>2975</v>
      </c>
      <c r="D52" s="459" t="s">
        <v>2976</v>
      </c>
      <c r="E52" s="474" t="s">
        <v>2977</v>
      </c>
      <c r="F52" s="460" t="s">
        <v>30</v>
      </c>
      <c r="G52" s="459" t="s">
        <v>1073</v>
      </c>
      <c r="H52" s="459" t="s">
        <v>50</v>
      </c>
      <c r="I52" s="459" t="s">
        <v>1360</v>
      </c>
      <c r="J52" s="459" t="s">
        <v>2870</v>
      </c>
      <c r="K52" s="34">
        <v>60000</v>
      </c>
      <c r="L52" s="34">
        <v>37800</v>
      </c>
      <c r="M52" s="460" t="s">
        <v>2750</v>
      </c>
      <c r="N52" s="459">
        <v>42000</v>
      </c>
      <c r="O52" s="34">
        <v>20</v>
      </c>
      <c r="P52" s="459">
        <v>42000</v>
      </c>
      <c r="Q52" s="34" t="s">
        <v>2751</v>
      </c>
      <c r="R52" s="34">
        <v>20</v>
      </c>
      <c r="S52" s="476" t="s">
        <v>2978</v>
      </c>
      <c r="T52" s="475" t="s">
        <v>2979</v>
      </c>
      <c r="U52" s="163" t="s">
        <v>2980</v>
      </c>
    </row>
    <row r="53" spans="1:21" ht="102">
      <c r="A53" s="34">
        <v>46</v>
      </c>
      <c r="B53" s="34"/>
      <c r="C53" s="459" t="s">
        <v>2981</v>
      </c>
      <c r="D53" s="459" t="s">
        <v>2982</v>
      </c>
      <c r="E53" s="474" t="s">
        <v>2983</v>
      </c>
      <c r="F53" s="460" t="s">
        <v>30</v>
      </c>
      <c r="G53" s="459" t="s">
        <v>1073</v>
      </c>
      <c r="H53" s="459" t="s">
        <v>35</v>
      </c>
      <c r="I53" s="459" t="s">
        <v>1360</v>
      </c>
      <c r="J53" s="459" t="s">
        <v>162</v>
      </c>
      <c r="K53" s="34">
        <v>50000</v>
      </c>
      <c r="L53" s="34">
        <v>31500</v>
      </c>
      <c r="M53" s="460" t="s">
        <v>2750</v>
      </c>
      <c r="N53" s="459">
        <v>35000</v>
      </c>
      <c r="O53" s="34">
        <v>20</v>
      </c>
      <c r="P53" s="459">
        <v>35000</v>
      </c>
      <c r="Q53" s="34" t="s">
        <v>2751</v>
      </c>
      <c r="R53" s="34">
        <v>20</v>
      </c>
      <c r="S53" s="476" t="s">
        <v>2984</v>
      </c>
      <c r="T53" s="475" t="s">
        <v>2985</v>
      </c>
      <c r="U53" s="475" t="s">
        <v>2986</v>
      </c>
    </row>
    <row r="54" spans="1:21" ht="102">
      <c r="A54" s="34">
        <v>47</v>
      </c>
      <c r="B54" s="34"/>
      <c r="C54" s="459" t="s">
        <v>2987</v>
      </c>
      <c r="D54" s="459" t="s">
        <v>1201</v>
      </c>
      <c r="E54" s="474" t="s">
        <v>2988</v>
      </c>
      <c r="F54" s="460" t="s">
        <v>30</v>
      </c>
      <c r="G54" s="459" t="s">
        <v>1073</v>
      </c>
      <c r="H54" s="459" t="s">
        <v>50</v>
      </c>
      <c r="I54" s="459" t="s">
        <v>1360</v>
      </c>
      <c r="J54" s="459" t="s">
        <v>103</v>
      </c>
      <c r="K54" s="34">
        <v>60000</v>
      </c>
      <c r="L54" s="34">
        <v>37800</v>
      </c>
      <c r="M54" s="460" t="s">
        <v>2750</v>
      </c>
      <c r="N54" s="459">
        <v>42000</v>
      </c>
      <c r="O54" s="34">
        <v>20</v>
      </c>
      <c r="P54" s="459">
        <v>42000</v>
      </c>
      <c r="Q54" s="34" t="s">
        <v>2751</v>
      </c>
      <c r="R54" s="34">
        <v>20</v>
      </c>
      <c r="S54" s="476" t="s">
        <v>2989</v>
      </c>
      <c r="T54" s="475" t="s">
        <v>2990</v>
      </c>
      <c r="U54" s="163" t="s">
        <v>2991</v>
      </c>
    </row>
    <row r="55" spans="1:21" ht="140.25">
      <c r="A55" s="34">
        <v>48</v>
      </c>
      <c r="B55" s="34"/>
      <c r="C55" s="459" t="s">
        <v>2992</v>
      </c>
      <c r="D55" s="459" t="s">
        <v>2993</v>
      </c>
      <c r="E55" s="474" t="s">
        <v>2994</v>
      </c>
      <c r="F55" s="460" t="s">
        <v>30</v>
      </c>
      <c r="G55" s="459" t="s">
        <v>1073</v>
      </c>
      <c r="H55" s="459" t="s">
        <v>35</v>
      </c>
      <c r="I55" s="459" t="s">
        <v>1360</v>
      </c>
      <c r="J55" s="459" t="s">
        <v>103</v>
      </c>
      <c r="K55" s="34">
        <v>120000</v>
      </c>
      <c r="L55" s="34">
        <v>75600</v>
      </c>
      <c r="M55" s="460" t="s">
        <v>2995</v>
      </c>
      <c r="N55" s="459">
        <v>84000</v>
      </c>
      <c r="O55" s="34">
        <v>20</v>
      </c>
      <c r="P55" s="459">
        <v>84000</v>
      </c>
      <c r="Q55" s="34" t="s">
        <v>2996</v>
      </c>
      <c r="R55" s="34">
        <v>20</v>
      </c>
      <c r="S55" s="477" t="s">
        <v>2997</v>
      </c>
      <c r="T55" s="475" t="s">
        <v>2998</v>
      </c>
      <c r="U55" s="464" t="s">
        <v>2999</v>
      </c>
    </row>
    <row r="56" spans="1:21" ht="51">
      <c r="A56" s="34">
        <v>49</v>
      </c>
      <c r="B56" s="34"/>
      <c r="C56" s="459" t="s">
        <v>3000</v>
      </c>
      <c r="D56" s="459" t="s">
        <v>3001</v>
      </c>
      <c r="E56" s="474" t="s">
        <v>3002</v>
      </c>
      <c r="F56" s="460" t="s">
        <v>30</v>
      </c>
      <c r="G56" s="459" t="s">
        <v>1170</v>
      </c>
      <c r="H56" s="459" t="s">
        <v>35</v>
      </c>
      <c r="I56" s="459" t="s">
        <v>2352</v>
      </c>
      <c r="J56" s="459" t="s">
        <v>3003</v>
      </c>
      <c r="K56" s="34">
        <v>50000</v>
      </c>
      <c r="L56" s="34">
        <v>31500</v>
      </c>
      <c r="M56" s="460" t="s">
        <v>2995</v>
      </c>
      <c r="N56" s="459">
        <v>35000</v>
      </c>
      <c r="O56" s="34">
        <v>20</v>
      </c>
      <c r="P56" s="459">
        <v>35000</v>
      </c>
      <c r="Q56" s="34" t="s">
        <v>2996</v>
      </c>
      <c r="R56" s="34">
        <v>20</v>
      </c>
      <c r="S56" s="477" t="s">
        <v>3004</v>
      </c>
      <c r="T56" s="475" t="s">
        <v>3005</v>
      </c>
      <c r="U56" s="464" t="s">
        <v>3006</v>
      </c>
    </row>
    <row r="57" spans="1:21" ht="76.5">
      <c r="A57" s="34">
        <v>50</v>
      </c>
      <c r="B57" s="34"/>
      <c r="C57" s="459" t="s">
        <v>3007</v>
      </c>
      <c r="D57" s="459" t="s">
        <v>3008</v>
      </c>
      <c r="E57" s="474" t="s">
        <v>3009</v>
      </c>
      <c r="F57" s="460" t="s">
        <v>30</v>
      </c>
      <c r="G57" s="459" t="s">
        <v>1073</v>
      </c>
      <c r="H57" s="459" t="s">
        <v>35</v>
      </c>
      <c r="I57" s="459" t="s">
        <v>1360</v>
      </c>
      <c r="J57" s="459" t="s">
        <v>3010</v>
      </c>
      <c r="K57" s="34">
        <v>110000</v>
      </c>
      <c r="L57" s="34">
        <v>69300</v>
      </c>
      <c r="M57" s="460" t="s">
        <v>2995</v>
      </c>
      <c r="N57" s="459">
        <v>77000</v>
      </c>
      <c r="O57" s="34">
        <v>20</v>
      </c>
      <c r="P57" s="459">
        <v>77000</v>
      </c>
      <c r="Q57" s="34" t="s">
        <v>2996</v>
      </c>
      <c r="R57" s="34">
        <v>20</v>
      </c>
      <c r="S57" s="477" t="s">
        <v>3011</v>
      </c>
      <c r="T57" s="475" t="s">
        <v>3012</v>
      </c>
      <c r="U57" s="464" t="s">
        <v>3013</v>
      </c>
    </row>
    <row r="58" spans="1:21" ht="89.25">
      <c r="A58" s="34">
        <v>51</v>
      </c>
      <c r="B58" s="34"/>
      <c r="C58" s="459" t="s">
        <v>3014</v>
      </c>
      <c r="D58" s="459" t="s">
        <v>308</v>
      </c>
      <c r="E58" s="474" t="s">
        <v>3015</v>
      </c>
      <c r="F58" s="460" t="s">
        <v>30</v>
      </c>
      <c r="G58" s="459" t="s">
        <v>1073</v>
      </c>
      <c r="H58" s="459" t="s">
        <v>35</v>
      </c>
      <c r="I58" s="459" t="s">
        <v>1360</v>
      </c>
      <c r="J58" s="459" t="s">
        <v>103</v>
      </c>
      <c r="K58" s="34">
        <v>60000</v>
      </c>
      <c r="L58" s="34">
        <v>37800</v>
      </c>
      <c r="M58" s="460" t="s">
        <v>2995</v>
      </c>
      <c r="N58" s="459">
        <v>42000</v>
      </c>
      <c r="O58" s="34">
        <v>20</v>
      </c>
      <c r="P58" s="459">
        <v>42000</v>
      </c>
      <c r="Q58" s="34" t="s">
        <v>2996</v>
      </c>
      <c r="R58" s="34">
        <v>20</v>
      </c>
      <c r="S58" s="477" t="s">
        <v>3016</v>
      </c>
      <c r="T58" s="475" t="s">
        <v>3017</v>
      </c>
      <c r="U58" s="464" t="s">
        <v>3018</v>
      </c>
    </row>
    <row r="59" spans="1:21" ht="76.5">
      <c r="A59" s="34">
        <v>52</v>
      </c>
      <c r="B59" s="34"/>
      <c r="C59" s="459" t="s">
        <v>1120</v>
      </c>
      <c r="D59" s="459" t="s">
        <v>3019</v>
      </c>
      <c r="E59" s="474" t="s">
        <v>3020</v>
      </c>
      <c r="F59" s="460" t="s">
        <v>30</v>
      </c>
      <c r="G59" s="459" t="s">
        <v>1073</v>
      </c>
      <c r="H59" s="459" t="s">
        <v>50</v>
      </c>
      <c r="I59" s="459" t="s">
        <v>1360</v>
      </c>
      <c r="J59" s="459" t="s">
        <v>103</v>
      </c>
      <c r="K59" s="34">
        <v>100000</v>
      </c>
      <c r="L59" s="34">
        <v>63000</v>
      </c>
      <c r="M59" s="460" t="s">
        <v>2995</v>
      </c>
      <c r="N59" s="459">
        <v>70000</v>
      </c>
      <c r="O59" s="34">
        <v>20</v>
      </c>
      <c r="P59" s="459">
        <v>70000</v>
      </c>
      <c r="Q59" s="34" t="s">
        <v>2996</v>
      </c>
      <c r="R59" s="34">
        <v>20</v>
      </c>
      <c r="S59" s="477" t="s">
        <v>3021</v>
      </c>
      <c r="T59" s="475" t="s">
        <v>3022</v>
      </c>
      <c r="U59" s="464" t="s">
        <v>3023</v>
      </c>
    </row>
    <row r="60" spans="1:21" ht="114.75">
      <c r="A60" s="34">
        <v>53</v>
      </c>
      <c r="B60" s="34"/>
      <c r="C60" s="459" t="s">
        <v>3024</v>
      </c>
      <c r="D60" s="459" t="s">
        <v>3025</v>
      </c>
      <c r="E60" s="474" t="s">
        <v>3026</v>
      </c>
      <c r="F60" s="460" t="s">
        <v>30</v>
      </c>
      <c r="G60" s="459" t="s">
        <v>1073</v>
      </c>
      <c r="H60" s="459" t="s">
        <v>50</v>
      </c>
      <c r="I60" s="459" t="s">
        <v>1360</v>
      </c>
      <c r="J60" s="459" t="s">
        <v>103</v>
      </c>
      <c r="K60" s="34">
        <v>100000</v>
      </c>
      <c r="L60" s="34">
        <v>63000</v>
      </c>
      <c r="M60" s="460" t="s">
        <v>2995</v>
      </c>
      <c r="N60" s="459">
        <v>70000</v>
      </c>
      <c r="O60" s="34">
        <v>20</v>
      </c>
      <c r="P60" s="459">
        <v>70000</v>
      </c>
      <c r="Q60" s="34" t="s">
        <v>2996</v>
      </c>
      <c r="R60" s="34">
        <v>20</v>
      </c>
      <c r="S60" s="477" t="s">
        <v>3027</v>
      </c>
      <c r="T60" s="475" t="s">
        <v>3028</v>
      </c>
      <c r="U60" s="464" t="s">
        <v>3029</v>
      </c>
    </row>
    <row r="61" spans="1:21" ht="114.75">
      <c r="A61" s="34">
        <v>54</v>
      </c>
      <c r="B61" s="34"/>
      <c r="C61" s="459" t="s">
        <v>3030</v>
      </c>
      <c r="D61" s="459" t="s">
        <v>3031</v>
      </c>
      <c r="E61" s="474" t="s">
        <v>3032</v>
      </c>
      <c r="F61" s="460" t="s">
        <v>30</v>
      </c>
      <c r="G61" s="459" t="s">
        <v>1073</v>
      </c>
      <c r="H61" s="459" t="s">
        <v>50</v>
      </c>
      <c r="I61" s="459" t="s">
        <v>1360</v>
      </c>
      <c r="J61" s="459" t="s">
        <v>103</v>
      </c>
      <c r="K61" s="34">
        <v>100000</v>
      </c>
      <c r="L61" s="34">
        <v>63000</v>
      </c>
      <c r="M61" s="460" t="s">
        <v>2995</v>
      </c>
      <c r="N61" s="459">
        <v>70000</v>
      </c>
      <c r="O61" s="34">
        <v>20</v>
      </c>
      <c r="P61" s="459">
        <v>70000</v>
      </c>
      <c r="Q61" s="34" t="s">
        <v>2996</v>
      </c>
      <c r="R61" s="34">
        <v>20</v>
      </c>
      <c r="S61" s="477" t="s">
        <v>3033</v>
      </c>
      <c r="T61" s="475" t="s">
        <v>3034</v>
      </c>
      <c r="U61" s="464" t="s">
        <v>3035</v>
      </c>
    </row>
    <row r="62" spans="1:21" ht="76.5">
      <c r="A62" s="34">
        <v>55</v>
      </c>
      <c r="B62" s="34"/>
      <c r="C62" s="459" t="s">
        <v>1120</v>
      </c>
      <c r="D62" s="459" t="s">
        <v>709</v>
      </c>
      <c r="E62" s="474" t="s">
        <v>3036</v>
      </c>
      <c r="F62" s="460" t="s">
        <v>30</v>
      </c>
      <c r="G62" s="459" t="s">
        <v>1073</v>
      </c>
      <c r="H62" s="459" t="s">
        <v>50</v>
      </c>
      <c r="I62" s="459" t="s">
        <v>1360</v>
      </c>
      <c r="J62" s="459" t="s">
        <v>103</v>
      </c>
      <c r="K62" s="34">
        <v>100000</v>
      </c>
      <c r="L62" s="34">
        <v>63000</v>
      </c>
      <c r="M62" s="460" t="s">
        <v>2479</v>
      </c>
      <c r="N62" s="459">
        <v>70000</v>
      </c>
      <c r="O62" s="34">
        <v>20</v>
      </c>
      <c r="P62" s="459">
        <v>70000</v>
      </c>
      <c r="Q62" s="34" t="s">
        <v>2996</v>
      </c>
      <c r="R62" s="34">
        <v>20</v>
      </c>
      <c r="S62" s="477" t="s">
        <v>3037</v>
      </c>
      <c r="T62" s="475" t="s">
        <v>3038</v>
      </c>
      <c r="U62" s="464" t="s">
        <v>3039</v>
      </c>
    </row>
    <row r="63" spans="1:21" ht="76.5">
      <c r="A63" s="34">
        <v>56</v>
      </c>
      <c r="B63" s="34"/>
      <c r="C63" s="459" t="s">
        <v>3040</v>
      </c>
      <c r="D63" s="459" t="s">
        <v>1071</v>
      </c>
      <c r="E63" s="474" t="s">
        <v>3041</v>
      </c>
      <c r="F63" s="460" t="s">
        <v>30</v>
      </c>
      <c r="G63" s="459" t="s">
        <v>1073</v>
      </c>
      <c r="H63" s="459" t="s">
        <v>35</v>
      </c>
      <c r="I63" s="459" t="s">
        <v>1360</v>
      </c>
      <c r="J63" s="459" t="s">
        <v>103</v>
      </c>
      <c r="K63" s="34">
        <v>60000</v>
      </c>
      <c r="L63" s="34">
        <v>37800</v>
      </c>
      <c r="M63" s="460" t="s">
        <v>2479</v>
      </c>
      <c r="N63" s="459">
        <v>42000</v>
      </c>
      <c r="O63" s="34">
        <v>20</v>
      </c>
      <c r="P63" s="459">
        <v>42000</v>
      </c>
      <c r="Q63" s="34" t="s">
        <v>2996</v>
      </c>
      <c r="R63" s="34">
        <v>20</v>
      </c>
      <c r="S63" s="477" t="s">
        <v>3042</v>
      </c>
      <c r="T63" s="475" t="s">
        <v>3043</v>
      </c>
      <c r="U63" s="464" t="s">
        <v>3044</v>
      </c>
    </row>
    <row r="64" spans="1:21" ht="63.75">
      <c r="A64" s="34">
        <v>57</v>
      </c>
      <c r="B64" s="34"/>
      <c r="C64" s="459" t="s">
        <v>3045</v>
      </c>
      <c r="D64" s="459" t="s">
        <v>3046</v>
      </c>
      <c r="E64" s="474" t="s">
        <v>3047</v>
      </c>
      <c r="F64" s="460" t="s">
        <v>30</v>
      </c>
      <c r="G64" s="459" t="s">
        <v>1170</v>
      </c>
      <c r="H64" s="459" t="s">
        <v>35</v>
      </c>
      <c r="I64" s="459" t="s">
        <v>2352</v>
      </c>
      <c r="J64" s="459" t="s">
        <v>3003</v>
      </c>
      <c r="K64" s="34">
        <v>50000</v>
      </c>
      <c r="L64" s="34">
        <v>31500</v>
      </c>
      <c r="M64" s="460" t="s">
        <v>2479</v>
      </c>
      <c r="N64" s="459">
        <v>35000</v>
      </c>
      <c r="O64" s="34">
        <v>20</v>
      </c>
      <c r="P64" s="459">
        <v>35000</v>
      </c>
      <c r="Q64" s="34" t="s">
        <v>2996</v>
      </c>
      <c r="R64" s="34">
        <v>20</v>
      </c>
      <c r="S64" s="477" t="s">
        <v>3048</v>
      </c>
      <c r="T64" s="475" t="s">
        <v>3049</v>
      </c>
      <c r="U64" s="464" t="s">
        <v>3050</v>
      </c>
    </row>
    <row r="65" spans="1:21" ht="76.5">
      <c r="A65" s="34">
        <v>58</v>
      </c>
      <c r="B65" s="34"/>
      <c r="C65" s="459" t="s">
        <v>3051</v>
      </c>
      <c r="D65" s="459" t="s">
        <v>3052</v>
      </c>
      <c r="E65" s="474" t="s">
        <v>3053</v>
      </c>
      <c r="F65" s="460" t="s">
        <v>30</v>
      </c>
      <c r="G65" s="459" t="s">
        <v>1073</v>
      </c>
      <c r="H65" s="459" t="s">
        <v>50</v>
      </c>
      <c r="I65" s="459" t="s">
        <v>1360</v>
      </c>
      <c r="J65" s="459" t="s">
        <v>103</v>
      </c>
      <c r="K65" s="34">
        <v>60000</v>
      </c>
      <c r="L65" s="34">
        <v>37800</v>
      </c>
      <c r="M65" s="460" t="s">
        <v>2479</v>
      </c>
      <c r="N65" s="459">
        <v>42000</v>
      </c>
      <c r="O65" s="34">
        <v>20</v>
      </c>
      <c r="P65" s="459">
        <v>42000</v>
      </c>
      <c r="Q65" s="34" t="s">
        <v>2996</v>
      </c>
      <c r="R65" s="34">
        <v>20</v>
      </c>
      <c r="S65" s="477" t="s">
        <v>3054</v>
      </c>
      <c r="T65" s="475" t="s">
        <v>3055</v>
      </c>
      <c r="U65" s="464" t="s">
        <v>3056</v>
      </c>
    </row>
    <row r="66" spans="1:21" ht="114.75">
      <c r="A66" s="34">
        <v>59</v>
      </c>
      <c r="B66" s="34"/>
      <c r="C66" s="459" t="s">
        <v>3057</v>
      </c>
      <c r="D66" s="459" t="s">
        <v>3058</v>
      </c>
      <c r="E66" s="474" t="s">
        <v>3059</v>
      </c>
      <c r="F66" s="460" t="s">
        <v>30</v>
      </c>
      <c r="G66" s="459" t="s">
        <v>1252</v>
      </c>
      <c r="H66" s="459" t="s">
        <v>35</v>
      </c>
      <c r="I66" s="459" t="s">
        <v>1360</v>
      </c>
      <c r="J66" s="459" t="s">
        <v>3060</v>
      </c>
      <c r="K66" s="34">
        <v>50000</v>
      </c>
      <c r="L66" s="34">
        <v>31500</v>
      </c>
      <c r="M66" s="460" t="s">
        <v>2479</v>
      </c>
      <c r="N66" s="459">
        <v>35000</v>
      </c>
      <c r="O66" s="34">
        <v>20</v>
      </c>
      <c r="P66" s="459">
        <v>35000</v>
      </c>
      <c r="Q66" s="34" t="s">
        <v>2996</v>
      </c>
      <c r="R66" s="34">
        <v>20</v>
      </c>
      <c r="S66" s="477" t="s">
        <v>3061</v>
      </c>
      <c r="T66" s="475" t="s">
        <v>3062</v>
      </c>
      <c r="U66" s="464" t="s">
        <v>3063</v>
      </c>
    </row>
    <row r="67" spans="1:21" ht="114.75">
      <c r="A67" s="34">
        <v>60</v>
      </c>
      <c r="B67" s="34"/>
      <c r="C67" s="459" t="s">
        <v>492</v>
      </c>
      <c r="D67" s="459" t="s">
        <v>3064</v>
      </c>
      <c r="E67" s="474" t="s">
        <v>3065</v>
      </c>
      <c r="F67" s="460" t="s">
        <v>30</v>
      </c>
      <c r="G67" s="459" t="s">
        <v>1073</v>
      </c>
      <c r="H67" s="459" t="s">
        <v>35</v>
      </c>
      <c r="I67" s="459" t="s">
        <v>1360</v>
      </c>
      <c r="J67" s="459" t="s">
        <v>103</v>
      </c>
      <c r="K67" s="34">
        <v>60000</v>
      </c>
      <c r="L67" s="34">
        <v>37800</v>
      </c>
      <c r="M67" s="460" t="s">
        <v>2479</v>
      </c>
      <c r="N67" s="459">
        <v>42000</v>
      </c>
      <c r="O67" s="34">
        <v>20</v>
      </c>
      <c r="P67" s="459">
        <v>42000</v>
      </c>
      <c r="Q67" s="34" t="s">
        <v>2996</v>
      </c>
      <c r="R67" s="34">
        <v>20</v>
      </c>
      <c r="S67" s="477" t="s">
        <v>3066</v>
      </c>
      <c r="T67" s="475" t="s">
        <v>3067</v>
      </c>
      <c r="U67" s="478" t="s">
        <v>3068</v>
      </c>
    </row>
    <row r="68" spans="1:21" ht="63.75">
      <c r="A68" s="34">
        <v>61</v>
      </c>
      <c r="B68" s="34"/>
      <c r="C68" s="459" t="s">
        <v>2685</v>
      </c>
      <c r="D68" s="459" t="s">
        <v>3069</v>
      </c>
      <c r="E68" s="474" t="s">
        <v>3070</v>
      </c>
      <c r="F68" s="460" t="s">
        <v>30</v>
      </c>
      <c r="G68" s="459" t="s">
        <v>1073</v>
      </c>
      <c r="H68" s="459" t="s">
        <v>35</v>
      </c>
      <c r="I68" s="459" t="s">
        <v>1360</v>
      </c>
      <c r="J68" s="459" t="s">
        <v>3071</v>
      </c>
      <c r="K68" s="34">
        <v>200000</v>
      </c>
      <c r="L68" s="34">
        <v>126000</v>
      </c>
      <c r="M68" s="460" t="s">
        <v>2479</v>
      </c>
      <c r="N68" s="459">
        <v>140000</v>
      </c>
      <c r="O68" s="34">
        <v>20</v>
      </c>
      <c r="P68" s="459">
        <v>140000</v>
      </c>
      <c r="Q68" s="34" t="s">
        <v>2996</v>
      </c>
      <c r="R68" s="34">
        <v>20</v>
      </c>
      <c r="S68" s="477" t="s">
        <v>3072</v>
      </c>
      <c r="T68" s="475" t="s">
        <v>3073</v>
      </c>
      <c r="U68" s="464" t="s">
        <v>3074</v>
      </c>
    </row>
    <row r="69" spans="1:21" ht="63.75">
      <c r="A69" s="34">
        <v>62</v>
      </c>
      <c r="B69" s="34"/>
      <c r="C69" s="459" t="s">
        <v>437</v>
      </c>
      <c r="D69" s="459" t="s">
        <v>3075</v>
      </c>
      <c r="E69" s="474" t="s">
        <v>3076</v>
      </c>
      <c r="F69" s="460" t="s">
        <v>30</v>
      </c>
      <c r="G69" s="459" t="s">
        <v>1073</v>
      </c>
      <c r="H69" s="459" t="s">
        <v>35</v>
      </c>
      <c r="I69" s="459" t="s">
        <v>1360</v>
      </c>
      <c r="J69" s="459" t="s">
        <v>103</v>
      </c>
      <c r="K69" s="34">
        <v>60000</v>
      </c>
      <c r="L69" s="34">
        <v>37800</v>
      </c>
      <c r="M69" s="460" t="s">
        <v>2479</v>
      </c>
      <c r="N69" s="459">
        <v>42000</v>
      </c>
      <c r="O69" s="34">
        <v>20</v>
      </c>
      <c r="P69" s="459">
        <v>42000</v>
      </c>
      <c r="Q69" s="34" t="s">
        <v>2996</v>
      </c>
      <c r="R69" s="34">
        <v>20</v>
      </c>
      <c r="S69" s="477" t="s">
        <v>3077</v>
      </c>
      <c r="T69" s="475" t="s">
        <v>3078</v>
      </c>
      <c r="U69" s="464" t="s">
        <v>3079</v>
      </c>
    </row>
    <row r="70" spans="1:21" ht="102">
      <c r="A70" s="34">
        <v>63</v>
      </c>
      <c r="B70" s="34"/>
      <c r="C70" s="459" t="s">
        <v>3080</v>
      </c>
      <c r="D70" s="459" t="s">
        <v>3081</v>
      </c>
      <c r="E70" s="474" t="s">
        <v>3082</v>
      </c>
      <c r="F70" s="460" t="s">
        <v>30</v>
      </c>
      <c r="G70" s="459" t="s">
        <v>1073</v>
      </c>
      <c r="H70" s="459" t="s">
        <v>35</v>
      </c>
      <c r="I70" s="459" t="s">
        <v>1360</v>
      </c>
      <c r="J70" s="459" t="s">
        <v>3083</v>
      </c>
      <c r="K70" s="34">
        <v>50000</v>
      </c>
      <c r="L70" s="34">
        <v>31500</v>
      </c>
      <c r="M70" s="460" t="s">
        <v>2479</v>
      </c>
      <c r="N70" s="459">
        <v>35000</v>
      </c>
      <c r="O70" s="34">
        <v>20</v>
      </c>
      <c r="P70" s="459">
        <v>35000</v>
      </c>
      <c r="Q70" s="34" t="s">
        <v>2996</v>
      </c>
      <c r="R70" s="34">
        <v>20</v>
      </c>
      <c r="S70" s="477" t="s">
        <v>3084</v>
      </c>
      <c r="T70" s="475" t="s">
        <v>3085</v>
      </c>
      <c r="U70" s="464" t="s">
        <v>3086</v>
      </c>
    </row>
    <row r="71" spans="1:21" ht="89.25">
      <c r="A71" s="34">
        <v>64</v>
      </c>
      <c r="B71" s="34"/>
      <c r="C71" s="459" t="s">
        <v>3087</v>
      </c>
      <c r="D71" s="459" t="s">
        <v>636</v>
      </c>
      <c r="E71" s="474" t="s">
        <v>3088</v>
      </c>
      <c r="F71" s="460" t="s">
        <v>30</v>
      </c>
      <c r="G71" s="459" t="s">
        <v>1073</v>
      </c>
      <c r="H71" s="459" t="s">
        <v>35</v>
      </c>
      <c r="I71" s="459" t="s">
        <v>1360</v>
      </c>
      <c r="J71" s="459" t="s">
        <v>103</v>
      </c>
      <c r="K71" s="34">
        <v>60000</v>
      </c>
      <c r="L71" s="34">
        <v>37800</v>
      </c>
      <c r="M71" s="460" t="s">
        <v>2479</v>
      </c>
      <c r="N71" s="459">
        <v>42000</v>
      </c>
      <c r="O71" s="34">
        <v>20</v>
      </c>
      <c r="P71" s="459">
        <v>42000</v>
      </c>
      <c r="Q71" s="34" t="s">
        <v>2996</v>
      </c>
      <c r="R71" s="34">
        <v>20</v>
      </c>
      <c r="S71" s="477" t="s">
        <v>3089</v>
      </c>
      <c r="T71" s="475" t="s">
        <v>3090</v>
      </c>
      <c r="U71" s="464" t="s">
        <v>3091</v>
      </c>
    </row>
    <row r="72" spans="1:21" ht="76.5">
      <c r="A72" s="34">
        <v>65</v>
      </c>
      <c r="B72" s="34"/>
      <c r="C72" s="459" t="s">
        <v>3092</v>
      </c>
      <c r="D72" s="459" t="s">
        <v>3093</v>
      </c>
      <c r="E72" s="474" t="s">
        <v>3094</v>
      </c>
      <c r="F72" s="460" t="s">
        <v>30</v>
      </c>
      <c r="G72" s="459" t="s">
        <v>1073</v>
      </c>
      <c r="H72" s="459" t="s">
        <v>50</v>
      </c>
      <c r="I72" s="459" t="s">
        <v>1360</v>
      </c>
      <c r="J72" s="459" t="s">
        <v>103</v>
      </c>
      <c r="K72" s="34">
        <v>60000</v>
      </c>
      <c r="L72" s="34">
        <v>37800</v>
      </c>
      <c r="M72" s="460" t="s">
        <v>2479</v>
      </c>
      <c r="N72" s="459">
        <v>42000</v>
      </c>
      <c r="O72" s="34">
        <v>20</v>
      </c>
      <c r="P72" s="459">
        <v>42000</v>
      </c>
      <c r="Q72" s="34" t="s">
        <v>2996</v>
      </c>
      <c r="R72" s="34">
        <v>20</v>
      </c>
      <c r="S72" s="477" t="s">
        <v>3095</v>
      </c>
      <c r="T72" s="475" t="s">
        <v>3096</v>
      </c>
      <c r="U72" s="464" t="s">
        <v>3097</v>
      </c>
    </row>
    <row r="73" spans="1:21" ht="51">
      <c r="A73" s="34">
        <v>66</v>
      </c>
      <c r="B73" s="34"/>
      <c r="C73" s="459" t="s">
        <v>3098</v>
      </c>
      <c r="D73" s="459" t="s">
        <v>3099</v>
      </c>
      <c r="E73" s="474" t="s">
        <v>3100</v>
      </c>
      <c r="F73" s="460" t="s">
        <v>30</v>
      </c>
      <c r="G73" s="459" t="s">
        <v>1170</v>
      </c>
      <c r="H73" s="459" t="s">
        <v>50</v>
      </c>
      <c r="I73" s="459" t="s">
        <v>2352</v>
      </c>
      <c r="J73" s="459" t="s">
        <v>3101</v>
      </c>
      <c r="K73" s="34">
        <v>50000</v>
      </c>
      <c r="L73" s="34">
        <v>31500</v>
      </c>
      <c r="M73" s="460" t="s">
        <v>2479</v>
      </c>
      <c r="N73" s="459">
        <v>35000</v>
      </c>
      <c r="O73" s="34">
        <v>20</v>
      </c>
      <c r="P73" s="459">
        <v>35000</v>
      </c>
      <c r="Q73" s="34" t="s">
        <v>2996</v>
      </c>
      <c r="R73" s="34">
        <v>20</v>
      </c>
      <c r="S73" s="477" t="s">
        <v>3102</v>
      </c>
      <c r="T73" s="475" t="s">
        <v>3103</v>
      </c>
      <c r="U73" s="464" t="s">
        <v>3104</v>
      </c>
    </row>
    <row r="74" spans="1:21" ht="63.75">
      <c r="A74" s="34">
        <v>67</v>
      </c>
      <c r="B74" s="34"/>
      <c r="C74" s="459" t="s">
        <v>3105</v>
      </c>
      <c r="D74" s="459" t="s">
        <v>3106</v>
      </c>
      <c r="E74" s="474" t="s">
        <v>3107</v>
      </c>
      <c r="F74" s="460" t="s">
        <v>30</v>
      </c>
      <c r="G74" s="459" t="s">
        <v>1170</v>
      </c>
      <c r="H74" s="459" t="s">
        <v>50</v>
      </c>
      <c r="I74" s="459" t="s">
        <v>2352</v>
      </c>
      <c r="J74" s="459" t="s">
        <v>3101</v>
      </c>
      <c r="K74" s="34">
        <v>50000</v>
      </c>
      <c r="L74" s="34">
        <v>31500</v>
      </c>
      <c r="M74" s="460" t="s">
        <v>2479</v>
      </c>
      <c r="N74" s="459">
        <v>35000</v>
      </c>
      <c r="O74" s="34">
        <v>20</v>
      </c>
      <c r="P74" s="459">
        <v>35000</v>
      </c>
      <c r="Q74" s="34" t="s">
        <v>2996</v>
      </c>
      <c r="R74" s="34">
        <v>20</v>
      </c>
      <c r="S74" s="477" t="s">
        <v>3108</v>
      </c>
      <c r="T74" s="475" t="s">
        <v>3109</v>
      </c>
      <c r="U74" s="464" t="s">
        <v>3110</v>
      </c>
    </row>
    <row r="75" spans="1:21" ht="63.75">
      <c r="A75" s="34">
        <v>68</v>
      </c>
      <c r="B75" s="34"/>
      <c r="C75" s="459" t="s">
        <v>3111</v>
      </c>
      <c r="D75" s="459" t="s">
        <v>3112</v>
      </c>
      <c r="E75" s="474" t="s">
        <v>3113</v>
      </c>
      <c r="F75" s="460" t="s">
        <v>30</v>
      </c>
      <c r="G75" s="459" t="s">
        <v>1170</v>
      </c>
      <c r="H75" s="459" t="s">
        <v>35</v>
      </c>
      <c r="I75" s="459" t="s">
        <v>2352</v>
      </c>
      <c r="J75" s="459" t="s">
        <v>3003</v>
      </c>
      <c r="K75" s="34">
        <v>50000</v>
      </c>
      <c r="L75" s="34">
        <v>31500</v>
      </c>
      <c r="M75" s="460" t="s">
        <v>2479</v>
      </c>
      <c r="N75" s="459">
        <v>35000</v>
      </c>
      <c r="O75" s="34">
        <v>20</v>
      </c>
      <c r="P75" s="459">
        <v>35000</v>
      </c>
      <c r="Q75" s="34" t="s">
        <v>2996</v>
      </c>
      <c r="R75" s="34">
        <v>20</v>
      </c>
      <c r="S75" s="477" t="s">
        <v>3114</v>
      </c>
      <c r="T75" s="475" t="s">
        <v>3115</v>
      </c>
      <c r="U75" s="464" t="s">
        <v>3116</v>
      </c>
    </row>
    <row r="76" spans="1:21" ht="89.25">
      <c r="A76" s="34">
        <v>69</v>
      </c>
      <c r="B76" s="34"/>
      <c r="C76" s="459" t="s">
        <v>1300</v>
      </c>
      <c r="D76" s="459" t="s">
        <v>1107</v>
      </c>
      <c r="E76" s="474" t="s">
        <v>3117</v>
      </c>
      <c r="F76" s="460" t="s">
        <v>30</v>
      </c>
      <c r="G76" s="459" t="s">
        <v>1073</v>
      </c>
      <c r="H76" s="459" t="s">
        <v>35</v>
      </c>
      <c r="I76" s="459" t="s">
        <v>1360</v>
      </c>
      <c r="J76" s="459" t="s">
        <v>2800</v>
      </c>
      <c r="K76" s="34">
        <v>50000</v>
      </c>
      <c r="L76" s="34">
        <v>31500</v>
      </c>
      <c r="M76" s="460" t="s">
        <v>2479</v>
      </c>
      <c r="N76" s="459">
        <v>35000</v>
      </c>
      <c r="O76" s="34">
        <v>20</v>
      </c>
      <c r="P76" s="459">
        <v>35000</v>
      </c>
      <c r="Q76" s="34" t="s">
        <v>2996</v>
      </c>
      <c r="R76" s="34">
        <v>20</v>
      </c>
      <c r="S76" s="477" t="s">
        <v>3118</v>
      </c>
      <c r="T76" s="475" t="s">
        <v>3119</v>
      </c>
      <c r="U76" s="464" t="s">
        <v>3120</v>
      </c>
    </row>
    <row r="77" spans="1:21" ht="63.75">
      <c r="A77" s="34">
        <v>70</v>
      </c>
      <c r="B77" s="34"/>
      <c r="C77" s="459" t="s">
        <v>3121</v>
      </c>
      <c r="D77" s="459" t="s">
        <v>3122</v>
      </c>
      <c r="E77" s="474" t="s">
        <v>3076</v>
      </c>
      <c r="F77" s="460" t="s">
        <v>30</v>
      </c>
      <c r="G77" s="459" t="s">
        <v>1073</v>
      </c>
      <c r="H77" s="459" t="s">
        <v>50</v>
      </c>
      <c r="I77" s="459" t="s">
        <v>1360</v>
      </c>
      <c r="J77" s="459" t="s">
        <v>103</v>
      </c>
      <c r="K77" s="34">
        <v>60000</v>
      </c>
      <c r="L77" s="34">
        <v>37800</v>
      </c>
      <c r="M77" s="460" t="s">
        <v>2479</v>
      </c>
      <c r="N77" s="459">
        <v>42000</v>
      </c>
      <c r="O77" s="34">
        <v>20</v>
      </c>
      <c r="P77" s="459">
        <v>42000</v>
      </c>
      <c r="Q77" s="34" t="s">
        <v>2996</v>
      </c>
      <c r="R77" s="34">
        <v>20</v>
      </c>
      <c r="S77" s="477" t="s">
        <v>3123</v>
      </c>
      <c r="T77" s="475" t="s">
        <v>3124</v>
      </c>
      <c r="U77" s="464" t="s">
        <v>3125</v>
      </c>
    </row>
    <row r="78" spans="1:21" ht="76.5">
      <c r="A78" s="34">
        <v>71</v>
      </c>
      <c r="B78" s="34"/>
      <c r="C78" s="459" t="s">
        <v>1097</v>
      </c>
      <c r="D78" s="459" t="s">
        <v>3126</v>
      </c>
      <c r="E78" s="474" t="s">
        <v>3127</v>
      </c>
      <c r="F78" s="460" t="s">
        <v>30</v>
      </c>
      <c r="G78" s="459" t="s">
        <v>1073</v>
      </c>
      <c r="H78" s="459" t="s">
        <v>35</v>
      </c>
      <c r="I78" s="459" t="s">
        <v>1360</v>
      </c>
      <c r="J78" s="459" t="s">
        <v>3128</v>
      </c>
      <c r="K78" s="34">
        <v>50000</v>
      </c>
      <c r="L78" s="34">
        <v>31500</v>
      </c>
      <c r="M78" s="460" t="s">
        <v>2479</v>
      </c>
      <c r="N78" s="459">
        <v>35000</v>
      </c>
      <c r="O78" s="34">
        <v>20</v>
      </c>
      <c r="P78" s="459">
        <v>35000</v>
      </c>
      <c r="Q78" s="34" t="s">
        <v>2996</v>
      </c>
      <c r="R78" s="34">
        <v>20</v>
      </c>
      <c r="S78" s="477" t="s">
        <v>3129</v>
      </c>
      <c r="T78" s="475" t="s">
        <v>3130</v>
      </c>
      <c r="U78" s="464" t="s">
        <v>3131</v>
      </c>
    </row>
    <row r="79" spans="1:21" ht="51">
      <c r="A79" s="34">
        <v>72</v>
      </c>
      <c r="B79" s="34"/>
      <c r="C79" s="459" t="s">
        <v>3132</v>
      </c>
      <c r="D79" s="459" t="s">
        <v>3133</v>
      </c>
      <c r="E79" s="474" t="s">
        <v>3134</v>
      </c>
      <c r="F79" s="460" t="s">
        <v>30</v>
      </c>
      <c r="G79" s="459" t="s">
        <v>1170</v>
      </c>
      <c r="H79" s="459" t="s">
        <v>50</v>
      </c>
      <c r="I79" s="459" t="s">
        <v>2352</v>
      </c>
      <c r="J79" s="459" t="s">
        <v>2932</v>
      </c>
      <c r="K79" s="34">
        <v>40000</v>
      </c>
      <c r="L79" s="34">
        <v>25200</v>
      </c>
      <c r="M79" s="460" t="s">
        <v>2479</v>
      </c>
      <c r="N79" s="459">
        <v>28000</v>
      </c>
      <c r="O79" s="34">
        <v>20</v>
      </c>
      <c r="P79" s="459">
        <v>28000</v>
      </c>
      <c r="Q79" s="34" t="s">
        <v>2996</v>
      </c>
      <c r="R79" s="34">
        <v>20</v>
      </c>
      <c r="S79" s="477" t="s">
        <v>3135</v>
      </c>
      <c r="T79" s="475" t="s">
        <v>3136</v>
      </c>
      <c r="U79" s="464" t="s">
        <v>3137</v>
      </c>
    </row>
    <row r="80" spans="1:21" ht="76.5">
      <c r="A80" s="34">
        <v>73</v>
      </c>
      <c r="B80" s="34"/>
      <c r="C80" s="459" t="s">
        <v>3138</v>
      </c>
      <c r="D80" s="459" t="s">
        <v>3139</v>
      </c>
      <c r="E80" s="474" t="s">
        <v>3140</v>
      </c>
      <c r="F80" s="460" t="s">
        <v>30</v>
      </c>
      <c r="G80" s="459" t="s">
        <v>1073</v>
      </c>
      <c r="H80" s="459" t="s">
        <v>50</v>
      </c>
      <c r="I80" s="459" t="s">
        <v>1360</v>
      </c>
      <c r="J80" s="459" t="s">
        <v>103</v>
      </c>
      <c r="K80" s="34">
        <v>120000</v>
      </c>
      <c r="L80" s="34">
        <v>75600</v>
      </c>
      <c r="M80" s="460" t="s">
        <v>2479</v>
      </c>
      <c r="N80" s="459">
        <v>84000</v>
      </c>
      <c r="O80" s="34">
        <v>20</v>
      </c>
      <c r="P80" s="459">
        <v>84000</v>
      </c>
      <c r="Q80" s="34" t="s">
        <v>2996</v>
      </c>
      <c r="R80" s="34">
        <v>20</v>
      </c>
      <c r="S80" s="477" t="s">
        <v>3141</v>
      </c>
      <c r="T80" s="475" t="s">
        <v>3142</v>
      </c>
      <c r="U80" s="163" t="s">
        <v>3143</v>
      </c>
    </row>
    <row r="81" spans="1:21" ht="63.75">
      <c r="A81" s="34">
        <v>74</v>
      </c>
      <c r="B81" s="34"/>
      <c r="C81" s="459" t="s">
        <v>3144</v>
      </c>
      <c r="D81" s="459" t="s">
        <v>3145</v>
      </c>
      <c r="E81" s="474" t="s">
        <v>3146</v>
      </c>
      <c r="F81" s="460" t="s">
        <v>30</v>
      </c>
      <c r="G81" s="459" t="s">
        <v>1073</v>
      </c>
      <c r="H81" s="459" t="s">
        <v>50</v>
      </c>
      <c r="I81" s="459" t="s">
        <v>2352</v>
      </c>
      <c r="J81" s="459" t="s">
        <v>3147</v>
      </c>
      <c r="K81" s="34">
        <v>120000</v>
      </c>
      <c r="L81" s="34">
        <v>75600</v>
      </c>
      <c r="M81" s="460" t="s">
        <v>2479</v>
      </c>
      <c r="N81" s="459">
        <v>84000</v>
      </c>
      <c r="O81" s="34">
        <v>20</v>
      </c>
      <c r="P81" s="459">
        <v>84000</v>
      </c>
      <c r="Q81" s="34" t="s">
        <v>2996</v>
      </c>
      <c r="R81" s="34">
        <v>20</v>
      </c>
      <c r="S81" s="476" t="s">
        <v>3148</v>
      </c>
      <c r="T81" s="475" t="s">
        <v>3149</v>
      </c>
      <c r="U81" s="163" t="s">
        <v>3150</v>
      </c>
    </row>
    <row r="82" spans="1:21" ht="63.75">
      <c r="A82" s="34">
        <v>75</v>
      </c>
      <c r="B82" s="34"/>
      <c r="C82" s="459" t="s">
        <v>3151</v>
      </c>
      <c r="D82" s="459" t="s">
        <v>3152</v>
      </c>
      <c r="E82" s="474" t="s">
        <v>3153</v>
      </c>
      <c r="F82" s="460" t="s">
        <v>30</v>
      </c>
      <c r="G82" s="459" t="s">
        <v>1073</v>
      </c>
      <c r="H82" s="459" t="s">
        <v>50</v>
      </c>
      <c r="I82" s="459" t="s">
        <v>2352</v>
      </c>
      <c r="J82" s="459" t="s">
        <v>3147</v>
      </c>
      <c r="K82" s="34">
        <v>120000</v>
      </c>
      <c r="L82" s="34">
        <v>75600</v>
      </c>
      <c r="M82" s="460" t="s">
        <v>2479</v>
      </c>
      <c r="N82" s="459">
        <v>84000</v>
      </c>
      <c r="O82" s="34">
        <v>20</v>
      </c>
      <c r="P82" s="459">
        <v>84000</v>
      </c>
      <c r="Q82" s="34" t="s">
        <v>2996</v>
      </c>
      <c r="R82" s="34">
        <v>20</v>
      </c>
      <c r="S82" s="476" t="s">
        <v>3154</v>
      </c>
      <c r="T82" s="475" t="s">
        <v>3155</v>
      </c>
      <c r="U82" s="163" t="s">
        <v>3156</v>
      </c>
    </row>
    <row r="83" spans="1:21">
      <c r="L83">
        <f>SUM(L8:L82)</f>
        <v>3534300</v>
      </c>
      <c r="N83">
        <f>SUM(N8:N82)</f>
        <v>3927000</v>
      </c>
    </row>
    <row r="84" spans="1:21">
      <c r="N84" s="538">
        <v>-196350</v>
      </c>
    </row>
    <row r="85" spans="1:21">
      <c r="N85">
        <f>SUM(N83:N84)</f>
        <v>3730650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33"/>
  <sheetViews>
    <sheetView workbookViewId="0">
      <selection sqref="A1:I2"/>
    </sheetView>
  </sheetViews>
  <sheetFormatPr defaultRowHeight="15"/>
  <sheetData>
    <row r="1" spans="1:117" ht="26.25">
      <c r="A1" s="579" t="s">
        <v>1524</v>
      </c>
      <c r="B1" s="579"/>
      <c r="C1" s="579"/>
      <c r="D1" s="579"/>
      <c r="E1" s="579"/>
      <c r="F1" s="579"/>
      <c r="G1" s="579"/>
      <c r="H1" s="579"/>
      <c r="I1" s="579"/>
      <c r="J1" s="267"/>
      <c r="K1" s="267"/>
      <c r="L1" s="267"/>
      <c r="M1" s="267"/>
      <c r="N1" s="267"/>
      <c r="O1" s="267"/>
      <c r="P1" s="268"/>
      <c r="Q1" s="267"/>
      <c r="R1" s="267"/>
      <c r="S1" s="267"/>
      <c r="T1" s="267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69"/>
      <c r="AF1" s="269"/>
      <c r="AG1" s="269"/>
      <c r="AH1" s="269"/>
      <c r="AI1" s="269"/>
      <c r="AJ1" s="269"/>
      <c r="AK1" s="269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580" t="s">
        <v>1525</v>
      </c>
      <c r="CY1" s="581"/>
      <c r="CZ1" s="582"/>
      <c r="DA1" s="582"/>
      <c r="DB1" s="582"/>
      <c r="DC1" s="582"/>
      <c r="DD1" s="582"/>
      <c r="DE1" s="582"/>
      <c r="DF1" s="582"/>
      <c r="DG1" s="582"/>
      <c r="DH1" s="582"/>
      <c r="DI1" s="582"/>
      <c r="DJ1" s="582"/>
      <c r="DK1" s="582"/>
      <c r="DL1" s="582"/>
      <c r="DM1" s="271"/>
    </row>
    <row r="2" spans="1:117" ht="19.5" thickBot="1">
      <c r="A2" s="583" t="s">
        <v>1620</v>
      </c>
      <c r="B2" s="584"/>
      <c r="C2" s="584"/>
      <c r="D2" s="584"/>
      <c r="E2" s="584"/>
      <c r="F2" s="584"/>
      <c r="G2" s="584"/>
      <c r="H2" s="584"/>
      <c r="I2" s="584"/>
      <c r="J2" s="272"/>
      <c r="K2" s="272"/>
      <c r="L2" s="272"/>
      <c r="M2" s="272"/>
      <c r="N2" s="272"/>
      <c r="O2" s="272"/>
      <c r="P2" s="273"/>
      <c r="Q2" s="272"/>
      <c r="R2" s="272"/>
      <c r="S2" s="272"/>
      <c r="T2" s="272"/>
      <c r="U2" s="274"/>
      <c r="V2" s="274"/>
      <c r="W2" s="274"/>
      <c r="X2" s="274"/>
      <c r="Y2" s="274"/>
      <c r="Z2" s="274"/>
      <c r="AA2" s="274"/>
      <c r="AB2" s="274"/>
      <c r="AC2" s="274"/>
      <c r="AD2" s="275"/>
      <c r="AE2" s="274"/>
      <c r="AF2" s="274"/>
      <c r="AG2" s="274"/>
      <c r="AH2" s="274"/>
      <c r="AI2" s="274"/>
      <c r="AJ2" s="274"/>
      <c r="AK2" s="274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7"/>
      <c r="CY2" s="278"/>
      <c r="CZ2" s="276"/>
      <c r="DA2" s="276"/>
      <c r="DB2" s="279" t="s">
        <v>1527</v>
      </c>
      <c r="DC2" s="279"/>
      <c r="DD2" s="276"/>
      <c r="DE2" s="276"/>
      <c r="DF2" s="276"/>
      <c r="DG2" s="276"/>
      <c r="DH2" s="276"/>
      <c r="DI2" s="276"/>
      <c r="DJ2" s="276"/>
      <c r="DK2" s="276"/>
      <c r="DL2" s="276"/>
      <c r="DM2" s="271"/>
    </row>
    <row r="3" spans="1:117" ht="16.5" thickBot="1">
      <c r="A3" s="585" t="s">
        <v>1528</v>
      </c>
      <c r="B3" s="586" t="s">
        <v>1528</v>
      </c>
      <c r="C3" s="588" t="s">
        <v>1529</v>
      </c>
      <c r="D3" s="589" t="s">
        <v>1530</v>
      </c>
      <c r="E3" s="588" t="s">
        <v>1531</v>
      </c>
      <c r="F3" s="588" t="s">
        <v>1621</v>
      </c>
      <c r="G3" s="588" t="s">
        <v>1622</v>
      </c>
      <c r="H3" s="592" t="s">
        <v>1623</v>
      </c>
      <c r="I3" s="592" t="s">
        <v>1624</v>
      </c>
      <c r="J3" s="592" t="s">
        <v>1625</v>
      </c>
      <c r="K3" s="588" t="s">
        <v>1626</v>
      </c>
      <c r="L3" s="594" t="s">
        <v>1536</v>
      </c>
      <c r="M3" s="576" t="s">
        <v>1622</v>
      </c>
      <c r="N3" s="589" t="s">
        <v>1627</v>
      </c>
      <c r="O3" s="589" t="s">
        <v>1628</v>
      </c>
      <c r="P3" s="598" t="s">
        <v>1629</v>
      </c>
      <c r="Q3" s="601" t="s">
        <v>1541</v>
      </c>
      <c r="R3" s="602"/>
      <c r="S3" s="603"/>
      <c r="T3" s="589" t="s">
        <v>1630</v>
      </c>
      <c r="U3" s="607" t="s">
        <v>1542</v>
      </c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8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81"/>
      <c r="CY3" s="282"/>
    </row>
    <row r="4" spans="1:117" ht="15.75" thickBot="1">
      <c r="A4" s="585"/>
      <c r="B4" s="587"/>
      <c r="C4" s="567"/>
      <c r="D4" s="590"/>
      <c r="E4" s="567"/>
      <c r="F4" s="567"/>
      <c r="G4" s="567"/>
      <c r="H4" s="593"/>
      <c r="I4" s="593"/>
      <c r="J4" s="593"/>
      <c r="K4" s="567"/>
      <c r="L4" s="595"/>
      <c r="M4" s="577"/>
      <c r="N4" s="590"/>
      <c r="O4" s="590"/>
      <c r="P4" s="599"/>
      <c r="Q4" s="604"/>
      <c r="R4" s="605"/>
      <c r="S4" s="606"/>
      <c r="T4" s="590"/>
      <c r="U4" s="596" t="s">
        <v>1430</v>
      </c>
      <c r="V4" s="596"/>
      <c r="W4" s="596"/>
      <c r="X4" s="596"/>
      <c r="Y4" s="596"/>
      <c r="Z4" s="596" t="s">
        <v>1543</v>
      </c>
      <c r="AA4" s="596"/>
      <c r="AB4" s="596"/>
      <c r="AC4" s="596"/>
      <c r="AD4" s="596" t="s">
        <v>1544</v>
      </c>
      <c r="AE4" s="596"/>
      <c r="AF4" s="596"/>
      <c r="AG4" s="596"/>
      <c r="AH4" s="596" t="s">
        <v>1545</v>
      </c>
      <c r="AI4" s="596"/>
      <c r="AJ4" s="596"/>
      <c r="AK4" s="597"/>
      <c r="AL4" s="596" t="s">
        <v>1546</v>
      </c>
      <c r="AM4" s="596"/>
      <c r="AN4" s="596"/>
      <c r="AO4" s="597"/>
      <c r="AP4" s="596" t="s">
        <v>1547</v>
      </c>
      <c r="AQ4" s="596"/>
      <c r="AR4" s="596"/>
      <c r="AS4" s="597"/>
      <c r="AT4" s="596" t="s">
        <v>1548</v>
      </c>
      <c r="AU4" s="596"/>
      <c r="AV4" s="596"/>
      <c r="AW4" s="597"/>
      <c r="AX4" s="596" t="s">
        <v>1549</v>
      </c>
      <c r="AY4" s="596"/>
      <c r="AZ4" s="596"/>
      <c r="BA4" s="597"/>
      <c r="BB4" s="596" t="s">
        <v>1550</v>
      </c>
      <c r="BC4" s="596"/>
      <c r="BD4" s="596"/>
      <c r="BE4" s="597"/>
      <c r="BF4" s="596" t="s">
        <v>1551</v>
      </c>
      <c r="BG4" s="596"/>
      <c r="BH4" s="596"/>
      <c r="BI4" s="597"/>
      <c r="BJ4" s="596" t="s">
        <v>1552</v>
      </c>
      <c r="BK4" s="596"/>
      <c r="BL4" s="596"/>
      <c r="BM4" s="597"/>
      <c r="BN4" s="596" t="s">
        <v>1553</v>
      </c>
      <c r="BO4" s="596"/>
      <c r="BP4" s="596"/>
      <c r="BQ4" s="597"/>
      <c r="BR4" s="596" t="s">
        <v>1554</v>
      </c>
      <c r="BS4" s="596"/>
      <c r="BT4" s="596"/>
      <c r="BU4" s="597"/>
      <c r="BV4" s="596" t="s">
        <v>1555</v>
      </c>
      <c r="BW4" s="596"/>
      <c r="BX4" s="596"/>
      <c r="BY4" s="597"/>
      <c r="BZ4" s="596" t="s">
        <v>1556</v>
      </c>
      <c r="CA4" s="596"/>
      <c r="CB4" s="596"/>
      <c r="CC4" s="597"/>
      <c r="CD4" s="596" t="s">
        <v>1557</v>
      </c>
      <c r="CE4" s="596"/>
      <c r="CF4" s="596"/>
      <c r="CG4" s="597"/>
      <c r="CH4" s="596" t="s">
        <v>1558</v>
      </c>
      <c r="CI4" s="596"/>
      <c r="CJ4" s="596"/>
      <c r="CK4" s="597"/>
      <c r="CL4" s="596" t="s">
        <v>1559</v>
      </c>
      <c r="CM4" s="596"/>
      <c r="CN4" s="596"/>
      <c r="CO4" s="597"/>
      <c r="CP4" s="596" t="s">
        <v>1560</v>
      </c>
      <c r="CQ4" s="596"/>
      <c r="CR4" s="596"/>
      <c r="CS4" s="597"/>
      <c r="CT4" s="596" t="s">
        <v>1561</v>
      </c>
      <c r="CU4" s="596"/>
      <c r="CV4" s="596"/>
      <c r="CW4" s="597"/>
      <c r="CX4" s="612" t="s">
        <v>1562</v>
      </c>
      <c r="CY4" s="610"/>
      <c r="CZ4" s="610"/>
      <c r="DA4" s="613"/>
      <c r="DB4" s="609" t="s">
        <v>1563</v>
      </c>
      <c r="DC4" s="610"/>
      <c r="DD4" s="610"/>
      <c r="DE4" s="610"/>
      <c r="DF4" s="610"/>
      <c r="DG4" s="610"/>
      <c r="DH4" s="610"/>
      <c r="DI4" s="610"/>
      <c r="DJ4" s="610"/>
      <c r="DK4" s="610"/>
      <c r="DL4" s="610"/>
      <c r="DM4" s="611"/>
    </row>
    <row r="5" spans="1:117">
      <c r="A5" s="585"/>
      <c r="B5" s="587"/>
      <c r="C5" s="567"/>
      <c r="D5" s="591"/>
      <c r="E5" s="567"/>
      <c r="F5" s="567"/>
      <c r="G5" s="567"/>
      <c r="H5" s="593"/>
      <c r="I5" s="593"/>
      <c r="J5" s="593"/>
      <c r="K5" s="567"/>
      <c r="L5" s="595"/>
      <c r="M5" s="578"/>
      <c r="N5" s="591"/>
      <c r="O5" s="591"/>
      <c r="P5" s="600"/>
      <c r="Q5" s="284" t="s">
        <v>1564</v>
      </c>
      <c r="R5" s="285" t="s">
        <v>1565</v>
      </c>
      <c r="S5" s="285" t="s">
        <v>1566</v>
      </c>
      <c r="T5" s="591"/>
      <c r="U5" s="286" t="s">
        <v>1631</v>
      </c>
      <c r="V5" s="286" t="s">
        <v>1568</v>
      </c>
      <c r="W5" s="287" t="s">
        <v>1565</v>
      </c>
      <c r="X5" s="287" t="s">
        <v>1566</v>
      </c>
      <c r="Y5" s="285" t="s">
        <v>1564</v>
      </c>
      <c r="Z5" s="286" t="s">
        <v>1568</v>
      </c>
      <c r="AA5" s="287" t="s">
        <v>1632</v>
      </c>
      <c r="AB5" s="287" t="s">
        <v>1566</v>
      </c>
      <c r="AC5" s="285" t="s">
        <v>1564</v>
      </c>
      <c r="AD5" s="286" t="s">
        <v>1568</v>
      </c>
      <c r="AE5" s="287" t="s">
        <v>1632</v>
      </c>
      <c r="AF5" s="287" t="s">
        <v>1566</v>
      </c>
      <c r="AG5" s="285" t="s">
        <v>1564</v>
      </c>
      <c r="AH5" s="286" t="s">
        <v>1568</v>
      </c>
      <c r="AI5" s="287" t="s">
        <v>1632</v>
      </c>
      <c r="AJ5" s="287" t="s">
        <v>1566</v>
      </c>
      <c r="AK5" s="288" t="s">
        <v>1564</v>
      </c>
      <c r="AL5" s="286" t="s">
        <v>1568</v>
      </c>
      <c r="AM5" s="287" t="s">
        <v>1632</v>
      </c>
      <c r="AN5" s="287" t="s">
        <v>1566</v>
      </c>
      <c r="AO5" s="288" t="s">
        <v>1564</v>
      </c>
      <c r="AP5" s="286" t="s">
        <v>1568</v>
      </c>
      <c r="AQ5" s="287" t="s">
        <v>1632</v>
      </c>
      <c r="AR5" s="287" t="s">
        <v>1566</v>
      </c>
      <c r="AS5" s="288" t="s">
        <v>1564</v>
      </c>
      <c r="AT5" s="286" t="s">
        <v>1568</v>
      </c>
      <c r="AU5" s="287" t="s">
        <v>1632</v>
      </c>
      <c r="AV5" s="287" t="s">
        <v>1566</v>
      </c>
      <c r="AW5" s="288" t="s">
        <v>1564</v>
      </c>
      <c r="AX5" s="286" t="s">
        <v>1568</v>
      </c>
      <c r="AY5" s="287" t="s">
        <v>1632</v>
      </c>
      <c r="AZ5" s="287" t="s">
        <v>1566</v>
      </c>
      <c r="BA5" s="288" t="s">
        <v>1564</v>
      </c>
      <c r="BB5" s="286" t="s">
        <v>1568</v>
      </c>
      <c r="BC5" s="287" t="s">
        <v>1632</v>
      </c>
      <c r="BD5" s="287" t="s">
        <v>1566</v>
      </c>
      <c r="BE5" s="288" t="s">
        <v>1564</v>
      </c>
      <c r="BF5" s="286" t="s">
        <v>1568</v>
      </c>
      <c r="BG5" s="287" t="s">
        <v>1632</v>
      </c>
      <c r="BH5" s="287" t="s">
        <v>1566</v>
      </c>
      <c r="BI5" s="288" t="s">
        <v>1564</v>
      </c>
      <c r="BJ5" s="286" t="s">
        <v>1568</v>
      </c>
      <c r="BK5" s="287" t="s">
        <v>1632</v>
      </c>
      <c r="BL5" s="287" t="s">
        <v>1566</v>
      </c>
      <c r="BM5" s="288" t="s">
        <v>1564</v>
      </c>
      <c r="BN5" s="286" t="s">
        <v>1568</v>
      </c>
      <c r="BO5" s="287" t="s">
        <v>1632</v>
      </c>
      <c r="BP5" s="287" t="s">
        <v>1566</v>
      </c>
      <c r="BQ5" s="288" t="s">
        <v>1564</v>
      </c>
      <c r="BR5" s="286" t="s">
        <v>1568</v>
      </c>
      <c r="BS5" s="287" t="s">
        <v>1632</v>
      </c>
      <c r="BT5" s="287" t="s">
        <v>1566</v>
      </c>
      <c r="BU5" s="288" t="s">
        <v>1564</v>
      </c>
      <c r="BV5" s="286" t="s">
        <v>1568</v>
      </c>
      <c r="BW5" s="287" t="s">
        <v>1632</v>
      </c>
      <c r="BX5" s="287" t="s">
        <v>1566</v>
      </c>
      <c r="BY5" s="288" t="s">
        <v>1564</v>
      </c>
      <c r="BZ5" s="286" t="s">
        <v>1568</v>
      </c>
      <c r="CA5" s="287" t="s">
        <v>1632</v>
      </c>
      <c r="CB5" s="287" t="s">
        <v>1566</v>
      </c>
      <c r="CC5" s="288" t="s">
        <v>1564</v>
      </c>
      <c r="CD5" s="286" t="s">
        <v>1568</v>
      </c>
      <c r="CE5" s="287" t="s">
        <v>1632</v>
      </c>
      <c r="CF5" s="287" t="s">
        <v>1566</v>
      </c>
      <c r="CG5" s="288" t="s">
        <v>1564</v>
      </c>
      <c r="CH5" s="286" t="s">
        <v>1568</v>
      </c>
      <c r="CI5" s="287" t="s">
        <v>1632</v>
      </c>
      <c r="CJ5" s="287" t="s">
        <v>1566</v>
      </c>
      <c r="CK5" s="288" t="s">
        <v>1564</v>
      </c>
      <c r="CL5" s="286" t="s">
        <v>1568</v>
      </c>
      <c r="CM5" s="287" t="s">
        <v>1632</v>
      </c>
      <c r="CN5" s="287" t="s">
        <v>1566</v>
      </c>
      <c r="CO5" s="288" t="s">
        <v>1564</v>
      </c>
      <c r="CP5" s="286" t="s">
        <v>1568</v>
      </c>
      <c r="CQ5" s="287" t="s">
        <v>1632</v>
      </c>
      <c r="CR5" s="287" t="s">
        <v>1566</v>
      </c>
      <c r="CS5" s="288" t="s">
        <v>1564</v>
      </c>
      <c r="CT5" s="286" t="s">
        <v>1568</v>
      </c>
      <c r="CU5" s="287" t="s">
        <v>1632</v>
      </c>
      <c r="CV5" s="287" t="s">
        <v>1566</v>
      </c>
      <c r="CW5" s="289" t="s">
        <v>1564</v>
      </c>
      <c r="CX5" s="290" t="s">
        <v>35</v>
      </c>
      <c r="CY5" s="291" t="s">
        <v>1571</v>
      </c>
      <c r="CZ5" s="291" t="s">
        <v>50</v>
      </c>
      <c r="DA5" s="291" t="s">
        <v>1571</v>
      </c>
      <c r="DB5" s="292" t="s">
        <v>1572</v>
      </c>
      <c r="DC5" s="291" t="s">
        <v>1571</v>
      </c>
      <c r="DD5" s="292" t="s">
        <v>1573</v>
      </c>
      <c r="DE5" s="291" t="s">
        <v>1571</v>
      </c>
      <c r="DF5" s="292" t="s">
        <v>1574</v>
      </c>
      <c r="DG5" s="291" t="s">
        <v>1571</v>
      </c>
      <c r="DH5" s="292" t="s">
        <v>1575</v>
      </c>
      <c r="DI5" s="291" t="s">
        <v>1571</v>
      </c>
      <c r="DJ5" s="292" t="s">
        <v>1576</v>
      </c>
      <c r="DK5" s="291" t="s">
        <v>1571</v>
      </c>
      <c r="DL5" s="292" t="s">
        <v>1577</v>
      </c>
      <c r="DM5" s="293" t="s">
        <v>1571</v>
      </c>
    </row>
    <row r="6" spans="1:117">
      <c r="A6" s="585"/>
      <c r="B6" s="294">
        <v>1</v>
      </c>
      <c r="C6" s="295">
        <v>2</v>
      </c>
      <c r="D6" s="295"/>
      <c r="E6" s="295">
        <v>3</v>
      </c>
      <c r="F6" s="296">
        <v>4</v>
      </c>
      <c r="G6" s="296">
        <v>5</v>
      </c>
      <c r="H6" s="296">
        <v>6</v>
      </c>
      <c r="I6" s="296">
        <v>7</v>
      </c>
      <c r="J6" s="296">
        <v>8</v>
      </c>
      <c r="K6" s="296">
        <v>9</v>
      </c>
      <c r="L6" s="297">
        <v>10</v>
      </c>
      <c r="M6" s="298">
        <v>7</v>
      </c>
      <c r="N6" s="296">
        <v>8</v>
      </c>
      <c r="O6" s="296"/>
      <c r="P6" s="299">
        <v>9</v>
      </c>
      <c r="Q6" s="296">
        <v>10</v>
      </c>
      <c r="R6" s="296"/>
      <c r="S6" s="296"/>
      <c r="T6" s="296">
        <v>11</v>
      </c>
      <c r="U6" s="296">
        <v>6</v>
      </c>
      <c r="V6" s="296">
        <v>7</v>
      </c>
      <c r="W6" s="296">
        <v>8</v>
      </c>
      <c r="X6" s="296">
        <v>9</v>
      </c>
      <c r="Y6" s="296">
        <v>10</v>
      </c>
      <c r="Z6" s="296">
        <v>11</v>
      </c>
      <c r="AA6" s="296">
        <v>12</v>
      </c>
      <c r="AB6" s="296">
        <v>13</v>
      </c>
      <c r="AC6" s="296">
        <v>14</v>
      </c>
      <c r="AD6" s="296">
        <v>15</v>
      </c>
      <c r="AE6" s="296">
        <v>16</v>
      </c>
      <c r="AF6" s="296">
        <v>17</v>
      </c>
      <c r="AG6" s="296">
        <v>18</v>
      </c>
      <c r="AH6" s="296">
        <v>19</v>
      </c>
      <c r="AI6" s="296">
        <v>20</v>
      </c>
      <c r="AJ6" s="296">
        <v>21</v>
      </c>
      <c r="AK6" s="297">
        <v>22</v>
      </c>
      <c r="AL6" s="296">
        <v>19</v>
      </c>
      <c r="AM6" s="296">
        <v>20</v>
      </c>
      <c r="AN6" s="296">
        <v>21</v>
      </c>
      <c r="AO6" s="297">
        <v>22</v>
      </c>
      <c r="AP6" s="296">
        <v>19</v>
      </c>
      <c r="AQ6" s="296">
        <v>20</v>
      </c>
      <c r="AR6" s="296">
        <v>21</v>
      </c>
      <c r="AS6" s="297">
        <v>22</v>
      </c>
      <c r="AT6" s="296">
        <v>19</v>
      </c>
      <c r="AU6" s="296">
        <v>20</v>
      </c>
      <c r="AV6" s="296">
        <v>21</v>
      </c>
      <c r="AW6" s="297">
        <v>22</v>
      </c>
      <c r="AX6" s="296">
        <v>19</v>
      </c>
      <c r="AY6" s="296">
        <v>20</v>
      </c>
      <c r="AZ6" s="296">
        <v>21</v>
      </c>
      <c r="BA6" s="297">
        <v>22</v>
      </c>
      <c r="BB6" s="296">
        <v>19</v>
      </c>
      <c r="BC6" s="296">
        <v>20</v>
      </c>
      <c r="BD6" s="296">
        <v>21</v>
      </c>
      <c r="BE6" s="297">
        <v>22</v>
      </c>
      <c r="BF6" s="296">
        <v>19</v>
      </c>
      <c r="BG6" s="296">
        <v>20</v>
      </c>
      <c r="BH6" s="296">
        <v>21</v>
      </c>
      <c r="BI6" s="297">
        <v>22</v>
      </c>
      <c r="BJ6" s="296">
        <v>19</v>
      </c>
      <c r="BK6" s="296">
        <v>20</v>
      </c>
      <c r="BL6" s="296">
        <v>21</v>
      </c>
      <c r="BM6" s="297">
        <v>22</v>
      </c>
      <c r="BN6" s="296">
        <v>19</v>
      </c>
      <c r="BO6" s="296">
        <v>20</v>
      </c>
      <c r="BP6" s="296">
        <v>21</v>
      </c>
      <c r="BQ6" s="297">
        <v>22</v>
      </c>
      <c r="BR6" s="296">
        <v>19</v>
      </c>
      <c r="BS6" s="296">
        <v>20</v>
      </c>
      <c r="BT6" s="296">
        <v>21</v>
      </c>
      <c r="BU6" s="297">
        <v>22</v>
      </c>
      <c r="BV6" s="296">
        <v>19</v>
      </c>
      <c r="BW6" s="296">
        <v>20</v>
      </c>
      <c r="BX6" s="296">
        <v>21</v>
      </c>
      <c r="BY6" s="297">
        <v>22</v>
      </c>
      <c r="BZ6" s="296">
        <v>19</v>
      </c>
      <c r="CA6" s="296">
        <v>20</v>
      </c>
      <c r="CB6" s="296">
        <v>21</v>
      </c>
      <c r="CC6" s="297">
        <v>22</v>
      </c>
      <c r="CD6" s="296">
        <v>19</v>
      </c>
      <c r="CE6" s="296">
        <v>20</v>
      </c>
      <c r="CF6" s="296">
        <v>21</v>
      </c>
      <c r="CG6" s="297">
        <v>22</v>
      </c>
      <c r="CH6" s="296">
        <v>19</v>
      </c>
      <c r="CI6" s="296">
        <v>20</v>
      </c>
      <c r="CJ6" s="296">
        <v>21</v>
      </c>
      <c r="CK6" s="297">
        <v>22</v>
      </c>
      <c r="CL6" s="296">
        <v>19</v>
      </c>
      <c r="CM6" s="296">
        <v>20</v>
      </c>
      <c r="CN6" s="296">
        <v>21</v>
      </c>
      <c r="CO6" s="297">
        <v>22</v>
      </c>
      <c r="CP6" s="296">
        <v>19</v>
      </c>
      <c r="CQ6" s="296">
        <v>20</v>
      </c>
      <c r="CR6" s="296">
        <v>21</v>
      </c>
      <c r="CS6" s="297">
        <v>22</v>
      </c>
      <c r="CT6" s="296">
        <v>19</v>
      </c>
      <c r="CU6" s="296">
        <v>20</v>
      </c>
      <c r="CV6" s="296">
        <v>21</v>
      </c>
      <c r="CW6" s="300">
        <v>22</v>
      </c>
      <c r="CX6" s="301">
        <v>8</v>
      </c>
      <c r="CY6" s="302">
        <v>9</v>
      </c>
      <c r="CZ6" s="302">
        <v>10</v>
      </c>
      <c r="DA6" s="302">
        <v>11</v>
      </c>
      <c r="DB6" s="302">
        <v>12</v>
      </c>
      <c r="DC6" s="302">
        <v>13</v>
      </c>
      <c r="DD6" s="302">
        <v>14</v>
      </c>
      <c r="DE6" s="302">
        <v>15</v>
      </c>
      <c r="DF6" s="302">
        <v>16</v>
      </c>
      <c r="DG6" s="302">
        <v>17</v>
      </c>
      <c r="DH6" s="302">
        <v>18</v>
      </c>
      <c r="DI6" s="302">
        <v>19</v>
      </c>
      <c r="DJ6" s="302">
        <v>20</v>
      </c>
      <c r="DK6" s="302">
        <v>21</v>
      </c>
      <c r="DL6" s="302">
        <v>22</v>
      </c>
      <c r="DM6" s="303">
        <v>23</v>
      </c>
    </row>
    <row r="7" spans="1:117">
      <c r="A7" s="304"/>
      <c r="B7" s="305"/>
      <c r="C7" s="306" t="s">
        <v>1633</v>
      </c>
      <c r="D7" s="295"/>
      <c r="E7" s="295"/>
      <c r="F7" s="307"/>
      <c r="G7" s="307"/>
      <c r="H7" s="307"/>
      <c r="I7" s="307"/>
      <c r="J7" s="307"/>
      <c r="K7" s="307"/>
      <c r="L7" s="308"/>
      <c r="M7" s="309"/>
      <c r="N7" s="307"/>
      <c r="O7" s="307"/>
      <c r="P7" s="310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8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01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3"/>
    </row>
    <row r="8" spans="1:117" ht="36">
      <c r="A8" s="312">
        <v>1</v>
      </c>
      <c r="B8" s="313">
        <v>1</v>
      </c>
      <c r="C8" s="314" t="s">
        <v>1634</v>
      </c>
      <c r="D8" s="314" t="s">
        <v>44</v>
      </c>
      <c r="E8" s="314" t="s">
        <v>1635</v>
      </c>
      <c r="F8" s="247">
        <v>42500</v>
      </c>
      <c r="G8" s="247" t="s">
        <v>1636</v>
      </c>
      <c r="H8" s="247">
        <f>SUM(100/85*F8)-F8</f>
        <v>7500</v>
      </c>
      <c r="I8" s="247">
        <v>5</v>
      </c>
      <c r="J8" s="239">
        <f>SUM((L8-F8/20))</f>
        <v>334.6875</v>
      </c>
      <c r="K8" s="247">
        <v>20</v>
      </c>
      <c r="L8" s="315">
        <f>SUM((F8*6*21)/(8*20*100))+(F8/20)</f>
        <v>2459.6875</v>
      </c>
      <c r="M8" s="316" t="s">
        <v>1636</v>
      </c>
      <c r="N8" s="247">
        <v>20</v>
      </c>
      <c r="O8" s="239">
        <f>SUM(N8*J8)</f>
        <v>6693.75</v>
      </c>
      <c r="P8" s="239">
        <f t="shared" ref="P8:P32" si="0">SUM(N8*L8)</f>
        <v>49193.75</v>
      </c>
      <c r="Q8" s="247">
        <f>SUM(R8:S8)</f>
        <v>50000</v>
      </c>
      <c r="R8" s="247">
        <f>SUM(W8,AA8,AE8,AI8,AM8,AQ8,AU8,AY8,BC8,BG8,BK8,BO8,BS8,BW8,CA8,CE8,CI8,CM8,CQ8,CU8)</f>
        <v>41575</v>
      </c>
      <c r="S8" s="247">
        <f>SUM(X8,AB8,AF8,AJ8,AN8,AR8,AV8,AZ8,BD8,BH8,BL8,BP8,BT8,BX8,CB8,CF8,CJ8,CN8,CR8,CV8)</f>
        <v>8425</v>
      </c>
      <c r="T8" s="239">
        <f>SUM(P8-Q8)</f>
        <v>-806.25</v>
      </c>
      <c r="U8" s="247" t="s">
        <v>1637</v>
      </c>
      <c r="V8" s="317" t="s">
        <v>1638</v>
      </c>
      <c r="W8" s="247">
        <v>2100</v>
      </c>
      <c r="X8" s="247">
        <v>400</v>
      </c>
      <c r="Y8" s="318">
        <f t="shared" ref="Y8:Y19" si="1">SUM(W8:X8)</f>
        <v>2500</v>
      </c>
      <c r="Z8" s="317" t="s">
        <v>1639</v>
      </c>
      <c r="AA8" s="247">
        <v>2100</v>
      </c>
      <c r="AB8" s="247">
        <v>400</v>
      </c>
      <c r="AC8" s="318">
        <f t="shared" ref="AC8:AC15" si="2">SUM(AA8:AB8)</f>
        <v>2500</v>
      </c>
      <c r="AD8" s="317" t="s">
        <v>1640</v>
      </c>
      <c r="AE8" s="247">
        <v>2100</v>
      </c>
      <c r="AF8" s="247">
        <v>400</v>
      </c>
      <c r="AG8" s="318">
        <f>SUM(AE8:AF8)</f>
        <v>2500</v>
      </c>
      <c r="AH8" s="319" t="s">
        <v>1641</v>
      </c>
      <c r="AI8" s="247">
        <v>35275</v>
      </c>
      <c r="AJ8" s="247">
        <v>7225</v>
      </c>
      <c r="AK8" s="318">
        <f t="shared" ref="AK8:AK32" si="3">SUM(AI8:AJ8)</f>
        <v>42500</v>
      </c>
      <c r="AL8" s="320"/>
      <c r="AM8" s="320"/>
      <c r="AN8" s="320"/>
      <c r="AO8" s="318">
        <f>SUM(AM8:AN8)</f>
        <v>0</v>
      </c>
      <c r="AP8" s="320"/>
      <c r="AQ8" s="320"/>
      <c r="AR8" s="320"/>
      <c r="AS8" s="318">
        <f t="shared" ref="AS8:AS22" si="4">SUM(AQ8:AR8)</f>
        <v>0</v>
      </c>
      <c r="AT8" s="320"/>
      <c r="AU8" s="320"/>
      <c r="AV8" s="320"/>
      <c r="AW8" s="318">
        <f t="shared" ref="AW8:AW22" si="5">SUM(AU8:AV8)</f>
        <v>0</v>
      </c>
      <c r="AX8" s="320"/>
      <c r="AY8" s="320"/>
      <c r="AZ8" s="320"/>
      <c r="BA8" s="318">
        <f t="shared" ref="BA8:BA21" si="6">SUM(AY8:AZ8)</f>
        <v>0</v>
      </c>
      <c r="BB8" s="320"/>
      <c r="BC8" s="320"/>
      <c r="BD8" s="320"/>
      <c r="BE8" s="318">
        <f t="shared" ref="BE8:BE32" si="7">SUM(BC8:BD8)</f>
        <v>0</v>
      </c>
      <c r="BF8" s="320"/>
      <c r="BG8" s="320"/>
      <c r="BH8" s="320"/>
      <c r="BI8" s="318">
        <f t="shared" ref="BI8:BI22" si="8">SUM(BG8:BH8)</f>
        <v>0</v>
      </c>
      <c r="BJ8" s="320"/>
      <c r="BK8" s="320"/>
      <c r="BL8" s="320"/>
      <c r="BM8" s="318">
        <f t="shared" ref="BM8:BM22" si="9">SUM(BK8:BL8)</f>
        <v>0</v>
      </c>
      <c r="BN8" s="320"/>
      <c r="BO8" s="320"/>
      <c r="BP8" s="320"/>
      <c r="BQ8" s="318">
        <f t="shared" ref="BQ8:BQ22" si="10">SUM(BO8:BP8)</f>
        <v>0</v>
      </c>
      <c r="BR8" s="320"/>
      <c r="BS8" s="320"/>
      <c r="BT8" s="320"/>
      <c r="BU8" s="318">
        <f t="shared" ref="BU8:BU22" si="11">SUM(BS8:BT8)</f>
        <v>0</v>
      </c>
      <c r="BV8" s="320"/>
      <c r="BW8" s="320"/>
      <c r="BX8" s="320"/>
      <c r="BY8" s="318">
        <f t="shared" ref="BY8:BY32" si="12">SUM(BW8:BX8)</f>
        <v>0</v>
      </c>
      <c r="BZ8" s="320"/>
      <c r="CA8" s="320"/>
      <c r="CB8" s="320"/>
      <c r="CC8" s="320">
        <f t="shared" ref="CC8:CC32" si="13">SUM(CA8:CB8)</f>
        <v>0</v>
      </c>
      <c r="CD8" s="320"/>
      <c r="CE8" s="320"/>
      <c r="CF8" s="320"/>
      <c r="CG8" s="320">
        <f t="shared" ref="CG8:CG32" si="14">SUM(CE8:CF8)</f>
        <v>0</v>
      </c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1">
        <v>1</v>
      </c>
      <c r="CY8" s="247">
        <v>42500</v>
      </c>
      <c r="CZ8" s="247"/>
      <c r="DA8" s="247"/>
      <c r="DB8" s="247"/>
      <c r="DC8" s="247"/>
      <c r="DD8" s="247">
        <v>1</v>
      </c>
      <c r="DE8" s="247">
        <v>42500</v>
      </c>
      <c r="DF8" s="247"/>
      <c r="DG8" s="247"/>
      <c r="DH8" s="247"/>
      <c r="DI8" s="247"/>
      <c r="DJ8" s="247"/>
      <c r="DK8" s="247"/>
      <c r="DL8" s="247"/>
      <c r="DM8" s="322"/>
    </row>
    <row r="9" spans="1:117" ht="38.25">
      <c r="A9" s="312">
        <v>2</v>
      </c>
      <c r="B9" s="313">
        <v>2</v>
      </c>
      <c r="C9" s="314" t="s">
        <v>1642</v>
      </c>
      <c r="D9" s="314" t="s">
        <v>44</v>
      </c>
      <c r="E9" s="314" t="s">
        <v>1635</v>
      </c>
      <c r="F9" s="247">
        <v>42500</v>
      </c>
      <c r="G9" s="247" t="s">
        <v>1643</v>
      </c>
      <c r="H9" s="247">
        <f t="shared" ref="H9:H32" si="15">SUM(100/85*F9)-F9</f>
        <v>7500</v>
      </c>
      <c r="I9" s="247">
        <v>5</v>
      </c>
      <c r="J9" s="239">
        <f>SUM((L9-F9/20))</f>
        <v>334.6875</v>
      </c>
      <c r="K9" s="247">
        <v>20</v>
      </c>
      <c r="L9" s="315">
        <f t="shared" ref="L9:L32" si="16">SUM((F9*6*21)/(8*20*100))+(F9/20)</f>
        <v>2459.6875</v>
      </c>
      <c r="M9" s="316" t="s">
        <v>1643</v>
      </c>
      <c r="N9" s="247">
        <v>20</v>
      </c>
      <c r="O9" s="239">
        <f t="shared" ref="O9:O32" si="17">SUM(N9*J9)</f>
        <v>6693.75</v>
      </c>
      <c r="P9" s="239">
        <f t="shared" si="0"/>
        <v>49193.75</v>
      </c>
      <c r="Q9" s="247">
        <f t="shared" ref="Q9:Q32" si="18">SUM(R9:S9)</f>
        <v>42510</v>
      </c>
      <c r="R9" s="247">
        <f t="shared" ref="R9:S32" si="19">SUM(W9,AA9,AE9,AI9,AM9,AQ9,AU9,AY9,BC9,BG9,BK9,BO9,BS9,BW9,CA9,CE9,CI9,CM9,CQ9,CU9)</f>
        <v>35261</v>
      </c>
      <c r="S9" s="247">
        <f t="shared" si="19"/>
        <v>7249</v>
      </c>
      <c r="T9" s="239">
        <f t="shared" ref="T9:T32" si="20">SUM(P9-Q9)</f>
        <v>6683.75</v>
      </c>
      <c r="U9" s="247" t="s">
        <v>1644</v>
      </c>
      <c r="V9" s="317" t="s">
        <v>1645</v>
      </c>
      <c r="W9" s="247">
        <v>600</v>
      </c>
      <c r="X9" s="247">
        <v>150</v>
      </c>
      <c r="Y9" s="318">
        <f>SUM(W9:X9)</f>
        <v>750</v>
      </c>
      <c r="Z9" s="319" t="s">
        <v>1646</v>
      </c>
      <c r="AA9" s="247">
        <v>9960</v>
      </c>
      <c r="AB9" s="247">
        <v>2040</v>
      </c>
      <c r="AC9" s="318">
        <f t="shared" si="2"/>
        <v>12000</v>
      </c>
      <c r="AD9" s="317" t="s">
        <v>1647</v>
      </c>
      <c r="AE9" s="247">
        <v>3320</v>
      </c>
      <c r="AF9" s="247">
        <v>680</v>
      </c>
      <c r="AG9" s="318">
        <f t="shared" ref="AG9:AG32" si="21">SUM(AE9:AF9)</f>
        <v>4000</v>
      </c>
      <c r="AH9" s="319" t="s">
        <v>1648</v>
      </c>
      <c r="AI9" s="247">
        <v>3320</v>
      </c>
      <c r="AJ9" s="247">
        <v>680</v>
      </c>
      <c r="AK9" s="318">
        <f t="shared" si="3"/>
        <v>4000</v>
      </c>
      <c r="AL9" s="320" t="s">
        <v>1641</v>
      </c>
      <c r="AM9" s="320">
        <v>18061</v>
      </c>
      <c r="AN9" s="320">
        <v>3699</v>
      </c>
      <c r="AO9" s="318">
        <f t="shared" ref="AO9:AO21" si="22">SUM(AM9:AN9)</f>
        <v>21760</v>
      </c>
      <c r="AP9" s="320"/>
      <c r="AQ9" s="320"/>
      <c r="AR9" s="320"/>
      <c r="AS9" s="318">
        <f t="shared" si="4"/>
        <v>0</v>
      </c>
      <c r="AT9" s="320"/>
      <c r="AU9" s="320"/>
      <c r="AV9" s="320"/>
      <c r="AW9" s="318">
        <f t="shared" si="5"/>
        <v>0</v>
      </c>
      <c r="AX9" s="320"/>
      <c r="AY9" s="320"/>
      <c r="AZ9" s="320"/>
      <c r="BA9" s="318">
        <f t="shared" si="6"/>
        <v>0</v>
      </c>
      <c r="BB9" s="320"/>
      <c r="BC9" s="320"/>
      <c r="BD9" s="320"/>
      <c r="BE9" s="318">
        <f t="shared" si="7"/>
        <v>0</v>
      </c>
      <c r="BF9" s="320"/>
      <c r="BG9" s="320"/>
      <c r="BH9" s="320"/>
      <c r="BI9" s="318">
        <f t="shared" si="8"/>
        <v>0</v>
      </c>
      <c r="BJ9" s="320"/>
      <c r="BK9" s="320"/>
      <c r="BL9" s="320"/>
      <c r="BM9" s="318">
        <f t="shared" si="9"/>
        <v>0</v>
      </c>
      <c r="BN9" s="320"/>
      <c r="BO9" s="320"/>
      <c r="BP9" s="320"/>
      <c r="BQ9" s="318">
        <f t="shared" si="10"/>
        <v>0</v>
      </c>
      <c r="BR9" s="320"/>
      <c r="BS9" s="320"/>
      <c r="BT9" s="320"/>
      <c r="BU9" s="318">
        <f t="shared" si="11"/>
        <v>0</v>
      </c>
      <c r="BV9" s="320"/>
      <c r="BW9" s="320"/>
      <c r="BX9" s="320"/>
      <c r="BY9" s="318">
        <f t="shared" si="12"/>
        <v>0</v>
      </c>
      <c r="BZ9" s="320"/>
      <c r="CA9" s="320"/>
      <c r="CB9" s="320"/>
      <c r="CC9" s="320">
        <f t="shared" si="13"/>
        <v>0</v>
      </c>
      <c r="CD9" s="320"/>
      <c r="CE9" s="320"/>
      <c r="CF9" s="320"/>
      <c r="CG9" s="320">
        <f t="shared" si="14"/>
        <v>0</v>
      </c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1">
        <v>1</v>
      </c>
      <c r="CY9" s="247">
        <v>42500</v>
      </c>
      <c r="CZ9" s="247"/>
      <c r="DA9" s="247"/>
      <c r="DB9" s="247"/>
      <c r="DC9" s="247"/>
      <c r="DD9" s="247">
        <v>1</v>
      </c>
      <c r="DE9" s="247">
        <v>42500</v>
      </c>
      <c r="DF9" s="247"/>
      <c r="DG9" s="247"/>
      <c r="DH9" s="247"/>
      <c r="DI9" s="247"/>
      <c r="DJ9" s="247"/>
      <c r="DK9" s="247"/>
      <c r="DL9" s="247"/>
      <c r="DM9" s="322"/>
    </row>
    <row r="10" spans="1:117" ht="38.25">
      <c r="A10" s="312">
        <v>3</v>
      </c>
      <c r="B10" s="313">
        <v>3</v>
      </c>
      <c r="C10" s="314" t="s">
        <v>1649</v>
      </c>
      <c r="D10" s="314" t="s">
        <v>44</v>
      </c>
      <c r="E10" s="314" t="s">
        <v>1635</v>
      </c>
      <c r="F10" s="247">
        <v>42500</v>
      </c>
      <c r="G10" s="247" t="s">
        <v>1650</v>
      </c>
      <c r="H10" s="247">
        <f t="shared" si="15"/>
        <v>7500</v>
      </c>
      <c r="I10" s="247">
        <v>5</v>
      </c>
      <c r="J10" s="239">
        <f>SUM((L10-F10/20))</f>
        <v>334.6875</v>
      </c>
      <c r="K10" s="247">
        <v>20</v>
      </c>
      <c r="L10" s="315">
        <f t="shared" si="16"/>
        <v>2459.6875</v>
      </c>
      <c r="M10" s="316" t="s">
        <v>1650</v>
      </c>
      <c r="N10" s="247">
        <v>20</v>
      </c>
      <c r="O10" s="239">
        <f t="shared" si="17"/>
        <v>6693.75</v>
      </c>
      <c r="P10" s="239">
        <f t="shared" si="0"/>
        <v>49193.75</v>
      </c>
      <c r="Q10" s="247">
        <f t="shared" si="18"/>
        <v>850</v>
      </c>
      <c r="R10" s="247">
        <f t="shared" si="19"/>
        <v>700</v>
      </c>
      <c r="S10" s="247">
        <f t="shared" si="19"/>
        <v>150</v>
      </c>
      <c r="T10" s="239">
        <f t="shared" si="20"/>
        <v>48343.75</v>
      </c>
      <c r="U10" s="247" t="s">
        <v>1637</v>
      </c>
      <c r="V10" s="317" t="s">
        <v>1645</v>
      </c>
      <c r="W10" s="247">
        <v>700</v>
      </c>
      <c r="X10" s="247">
        <v>150</v>
      </c>
      <c r="Y10" s="318">
        <f t="shared" si="1"/>
        <v>850</v>
      </c>
      <c r="Z10" s="317"/>
      <c r="AA10" s="247"/>
      <c r="AB10" s="247"/>
      <c r="AC10" s="318">
        <f t="shared" si="2"/>
        <v>0</v>
      </c>
      <c r="AD10" s="317"/>
      <c r="AE10" s="247"/>
      <c r="AF10" s="247"/>
      <c r="AG10" s="318">
        <f t="shared" si="21"/>
        <v>0</v>
      </c>
      <c r="AH10" s="317"/>
      <c r="AI10" s="247"/>
      <c r="AJ10" s="247"/>
      <c r="AK10" s="318">
        <f t="shared" si="3"/>
        <v>0</v>
      </c>
      <c r="AL10" s="320"/>
      <c r="AM10" s="320"/>
      <c r="AN10" s="320"/>
      <c r="AO10" s="318">
        <f t="shared" si="22"/>
        <v>0</v>
      </c>
      <c r="AP10" s="320"/>
      <c r="AQ10" s="320"/>
      <c r="AR10" s="320"/>
      <c r="AS10" s="318">
        <f t="shared" si="4"/>
        <v>0</v>
      </c>
      <c r="AT10" s="320"/>
      <c r="AU10" s="320"/>
      <c r="AV10" s="320"/>
      <c r="AW10" s="318">
        <f t="shared" si="5"/>
        <v>0</v>
      </c>
      <c r="AX10" s="320"/>
      <c r="AY10" s="320"/>
      <c r="AZ10" s="320"/>
      <c r="BA10" s="318">
        <f t="shared" si="6"/>
        <v>0</v>
      </c>
      <c r="BB10" s="320"/>
      <c r="BC10" s="320"/>
      <c r="BD10" s="320"/>
      <c r="BE10" s="318">
        <f t="shared" si="7"/>
        <v>0</v>
      </c>
      <c r="BF10" s="320"/>
      <c r="BG10" s="320"/>
      <c r="BH10" s="320"/>
      <c r="BI10" s="318">
        <f t="shared" si="8"/>
        <v>0</v>
      </c>
      <c r="BJ10" s="320"/>
      <c r="BK10" s="320"/>
      <c r="BL10" s="320"/>
      <c r="BM10" s="318">
        <f t="shared" si="9"/>
        <v>0</v>
      </c>
      <c r="BN10" s="320"/>
      <c r="BO10" s="320"/>
      <c r="BP10" s="320"/>
      <c r="BQ10" s="318">
        <f t="shared" si="10"/>
        <v>0</v>
      </c>
      <c r="BR10" s="320"/>
      <c r="BS10" s="320"/>
      <c r="BT10" s="320"/>
      <c r="BU10" s="318">
        <f t="shared" si="11"/>
        <v>0</v>
      </c>
      <c r="BV10" s="320"/>
      <c r="BW10" s="320"/>
      <c r="BX10" s="320"/>
      <c r="BY10" s="318">
        <f t="shared" si="12"/>
        <v>0</v>
      </c>
      <c r="BZ10" s="320"/>
      <c r="CA10" s="320"/>
      <c r="CB10" s="320"/>
      <c r="CC10" s="320">
        <f t="shared" si="13"/>
        <v>0</v>
      </c>
      <c r="CD10" s="320"/>
      <c r="CE10" s="320"/>
      <c r="CF10" s="320"/>
      <c r="CG10" s="320">
        <f t="shared" si="14"/>
        <v>0</v>
      </c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1">
        <v>1</v>
      </c>
      <c r="CY10" s="247">
        <v>42500</v>
      </c>
      <c r="CZ10" s="247"/>
      <c r="DA10" s="247"/>
      <c r="DB10" s="247"/>
      <c r="DC10" s="247"/>
      <c r="DD10" s="247">
        <v>1</v>
      </c>
      <c r="DE10" s="247">
        <v>42500</v>
      </c>
      <c r="DF10" s="247"/>
      <c r="DG10" s="247"/>
      <c r="DH10" s="247"/>
      <c r="DI10" s="247"/>
      <c r="DJ10" s="247"/>
      <c r="DK10" s="247"/>
      <c r="DL10" s="247"/>
      <c r="DM10" s="322"/>
    </row>
    <row r="11" spans="1:117" ht="38.25">
      <c r="A11" s="312">
        <v>4</v>
      </c>
      <c r="B11" s="313">
        <v>4</v>
      </c>
      <c r="C11" s="314" t="s">
        <v>1651</v>
      </c>
      <c r="D11" s="314" t="s">
        <v>44</v>
      </c>
      <c r="E11" s="314" t="s">
        <v>1635</v>
      </c>
      <c r="F11" s="247">
        <v>42500</v>
      </c>
      <c r="G11" s="247" t="s">
        <v>1652</v>
      </c>
      <c r="H11" s="247">
        <f t="shared" si="15"/>
        <v>7500</v>
      </c>
      <c r="I11" s="247">
        <v>5</v>
      </c>
      <c r="J11" s="239">
        <f>SUM((L11-F11/20))</f>
        <v>334.6875</v>
      </c>
      <c r="K11" s="247">
        <v>20</v>
      </c>
      <c r="L11" s="315">
        <f t="shared" si="16"/>
        <v>2459.6875</v>
      </c>
      <c r="M11" s="316" t="s">
        <v>1652</v>
      </c>
      <c r="N11" s="247">
        <v>20</v>
      </c>
      <c r="O11" s="239">
        <f t="shared" si="17"/>
        <v>6693.75</v>
      </c>
      <c r="P11" s="239">
        <f t="shared" si="0"/>
        <v>49193.75</v>
      </c>
      <c r="Q11" s="247">
        <f t="shared" si="18"/>
        <v>0</v>
      </c>
      <c r="R11" s="247">
        <f t="shared" si="19"/>
        <v>0</v>
      </c>
      <c r="S11" s="247">
        <f t="shared" si="19"/>
        <v>0</v>
      </c>
      <c r="T11" s="239">
        <f t="shared" si="20"/>
        <v>49193.75</v>
      </c>
      <c r="U11" s="247" t="s">
        <v>1637</v>
      </c>
      <c r="V11" s="317"/>
      <c r="W11" s="247"/>
      <c r="X11" s="247"/>
      <c r="Y11" s="318">
        <f t="shared" si="1"/>
        <v>0</v>
      </c>
      <c r="Z11" s="317"/>
      <c r="AA11" s="247"/>
      <c r="AB11" s="247"/>
      <c r="AC11" s="318">
        <f t="shared" si="2"/>
        <v>0</v>
      </c>
      <c r="AD11" s="317"/>
      <c r="AE11" s="247"/>
      <c r="AF11" s="247"/>
      <c r="AG11" s="318">
        <f t="shared" si="21"/>
        <v>0</v>
      </c>
      <c r="AH11" s="317"/>
      <c r="AI11" s="247"/>
      <c r="AJ11" s="247"/>
      <c r="AK11" s="318">
        <f t="shared" si="3"/>
        <v>0</v>
      </c>
      <c r="AL11" s="320"/>
      <c r="AM11" s="320"/>
      <c r="AN11" s="320"/>
      <c r="AO11" s="318">
        <f t="shared" si="22"/>
        <v>0</v>
      </c>
      <c r="AP11" s="320"/>
      <c r="AQ11" s="320"/>
      <c r="AR11" s="320"/>
      <c r="AS11" s="318">
        <f t="shared" si="4"/>
        <v>0</v>
      </c>
      <c r="AT11" s="320"/>
      <c r="AU11" s="320"/>
      <c r="AV11" s="320"/>
      <c r="AW11" s="318">
        <f t="shared" si="5"/>
        <v>0</v>
      </c>
      <c r="AX11" s="320"/>
      <c r="AY11" s="320"/>
      <c r="AZ11" s="320"/>
      <c r="BA11" s="318">
        <f t="shared" si="6"/>
        <v>0</v>
      </c>
      <c r="BB11" s="320"/>
      <c r="BC11" s="320"/>
      <c r="BD11" s="320"/>
      <c r="BE11" s="318">
        <f t="shared" si="7"/>
        <v>0</v>
      </c>
      <c r="BF11" s="320"/>
      <c r="BG11" s="320"/>
      <c r="BH11" s="320"/>
      <c r="BI11" s="318">
        <f t="shared" si="8"/>
        <v>0</v>
      </c>
      <c r="BJ11" s="320"/>
      <c r="BK11" s="320"/>
      <c r="BL11" s="320"/>
      <c r="BM11" s="318">
        <f t="shared" si="9"/>
        <v>0</v>
      </c>
      <c r="BN11" s="320"/>
      <c r="BO11" s="320"/>
      <c r="BP11" s="320"/>
      <c r="BQ11" s="318">
        <f t="shared" si="10"/>
        <v>0</v>
      </c>
      <c r="BR11" s="320"/>
      <c r="BS11" s="320"/>
      <c r="BT11" s="320"/>
      <c r="BU11" s="318">
        <f t="shared" si="11"/>
        <v>0</v>
      </c>
      <c r="BV11" s="320"/>
      <c r="BW11" s="320"/>
      <c r="BX11" s="320"/>
      <c r="BY11" s="318">
        <f t="shared" si="12"/>
        <v>0</v>
      </c>
      <c r="BZ11" s="320"/>
      <c r="CA11" s="320"/>
      <c r="CB11" s="320"/>
      <c r="CC11" s="320">
        <f t="shared" si="13"/>
        <v>0</v>
      </c>
      <c r="CD11" s="320"/>
      <c r="CE11" s="320"/>
      <c r="CF11" s="320"/>
      <c r="CG11" s="320">
        <f t="shared" si="14"/>
        <v>0</v>
      </c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1">
        <v>1</v>
      </c>
      <c r="CY11" s="247">
        <v>42500</v>
      </c>
      <c r="CZ11" s="247"/>
      <c r="DA11" s="247"/>
      <c r="DB11" s="247"/>
      <c r="DC11" s="247"/>
      <c r="DD11" s="247">
        <v>1</v>
      </c>
      <c r="DE11" s="247">
        <v>42500</v>
      </c>
      <c r="DF11" s="247"/>
      <c r="DG11" s="247"/>
      <c r="DH11" s="247"/>
      <c r="DI11" s="247"/>
      <c r="DJ11" s="247"/>
      <c r="DK11" s="247"/>
      <c r="DL11" s="247"/>
      <c r="DM11" s="322"/>
    </row>
    <row r="12" spans="1:117" ht="38.25">
      <c r="A12" s="312">
        <v>5</v>
      </c>
      <c r="B12" s="313">
        <v>5</v>
      </c>
      <c r="C12" s="314" t="s">
        <v>1653</v>
      </c>
      <c r="D12" s="314" t="s">
        <v>44</v>
      </c>
      <c r="E12" s="314" t="s">
        <v>1635</v>
      </c>
      <c r="F12" s="247">
        <v>42500</v>
      </c>
      <c r="G12" s="247" t="s">
        <v>1654</v>
      </c>
      <c r="H12" s="247">
        <f t="shared" si="15"/>
        <v>7500</v>
      </c>
      <c r="I12" s="247">
        <v>5</v>
      </c>
      <c r="J12" s="239">
        <f t="shared" ref="J12:J32" si="23">SUM((L12-F12/20))</f>
        <v>334.6875</v>
      </c>
      <c r="K12" s="247">
        <v>20</v>
      </c>
      <c r="L12" s="315">
        <f t="shared" si="16"/>
        <v>2459.6875</v>
      </c>
      <c r="M12" s="316" t="s">
        <v>1654</v>
      </c>
      <c r="N12" s="247">
        <v>20</v>
      </c>
      <c r="O12" s="239">
        <f t="shared" si="17"/>
        <v>6693.75</v>
      </c>
      <c r="P12" s="239">
        <f t="shared" si="0"/>
        <v>49193.75</v>
      </c>
      <c r="Q12" s="247">
        <f t="shared" si="18"/>
        <v>0</v>
      </c>
      <c r="R12" s="247">
        <f t="shared" si="19"/>
        <v>0</v>
      </c>
      <c r="S12" s="247">
        <f t="shared" si="19"/>
        <v>0</v>
      </c>
      <c r="T12" s="239">
        <f t="shared" si="20"/>
        <v>49193.75</v>
      </c>
      <c r="U12" s="247" t="s">
        <v>1644</v>
      </c>
      <c r="V12" s="317"/>
      <c r="W12" s="247"/>
      <c r="X12" s="247"/>
      <c r="Y12" s="318">
        <f t="shared" si="1"/>
        <v>0</v>
      </c>
      <c r="Z12" s="317"/>
      <c r="AA12" s="247"/>
      <c r="AB12" s="247"/>
      <c r="AC12" s="318">
        <f t="shared" si="2"/>
        <v>0</v>
      </c>
      <c r="AD12" s="317"/>
      <c r="AE12" s="247"/>
      <c r="AF12" s="247"/>
      <c r="AG12" s="318">
        <f t="shared" si="21"/>
        <v>0</v>
      </c>
      <c r="AH12" s="317"/>
      <c r="AI12" s="247"/>
      <c r="AJ12" s="247"/>
      <c r="AK12" s="318">
        <f t="shared" si="3"/>
        <v>0</v>
      </c>
      <c r="AL12" s="320"/>
      <c r="AM12" s="320"/>
      <c r="AN12" s="320"/>
      <c r="AO12" s="318">
        <f t="shared" si="22"/>
        <v>0</v>
      </c>
      <c r="AP12" s="320"/>
      <c r="AQ12" s="320"/>
      <c r="AR12" s="320"/>
      <c r="AS12" s="318">
        <f t="shared" si="4"/>
        <v>0</v>
      </c>
      <c r="AT12" s="320"/>
      <c r="AU12" s="320"/>
      <c r="AV12" s="320"/>
      <c r="AW12" s="318">
        <f t="shared" si="5"/>
        <v>0</v>
      </c>
      <c r="AX12" s="320"/>
      <c r="AY12" s="320"/>
      <c r="AZ12" s="320"/>
      <c r="BA12" s="318">
        <f t="shared" si="6"/>
        <v>0</v>
      </c>
      <c r="BB12" s="320"/>
      <c r="BC12" s="320"/>
      <c r="BD12" s="320"/>
      <c r="BE12" s="318">
        <f t="shared" si="7"/>
        <v>0</v>
      </c>
      <c r="BF12" s="320"/>
      <c r="BG12" s="320"/>
      <c r="BH12" s="320"/>
      <c r="BI12" s="318">
        <f t="shared" si="8"/>
        <v>0</v>
      </c>
      <c r="BJ12" s="320"/>
      <c r="BK12" s="320"/>
      <c r="BL12" s="320"/>
      <c r="BM12" s="318">
        <f t="shared" si="9"/>
        <v>0</v>
      </c>
      <c r="BN12" s="320"/>
      <c r="BO12" s="320"/>
      <c r="BP12" s="320"/>
      <c r="BQ12" s="318">
        <f t="shared" si="10"/>
        <v>0</v>
      </c>
      <c r="BR12" s="320"/>
      <c r="BS12" s="320"/>
      <c r="BT12" s="320"/>
      <c r="BU12" s="318">
        <f t="shared" si="11"/>
        <v>0</v>
      </c>
      <c r="BV12" s="320"/>
      <c r="BW12" s="320"/>
      <c r="BX12" s="320"/>
      <c r="BY12" s="318">
        <f t="shared" si="12"/>
        <v>0</v>
      </c>
      <c r="BZ12" s="320"/>
      <c r="CA12" s="320"/>
      <c r="CB12" s="320"/>
      <c r="CC12" s="320">
        <f t="shared" si="13"/>
        <v>0</v>
      </c>
      <c r="CD12" s="320"/>
      <c r="CE12" s="320"/>
      <c r="CF12" s="320"/>
      <c r="CG12" s="320">
        <f t="shared" si="14"/>
        <v>0</v>
      </c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1">
        <v>1</v>
      </c>
      <c r="CY12" s="247">
        <v>42500</v>
      </c>
      <c r="CZ12" s="247"/>
      <c r="DA12" s="247"/>
      <c r="DB12" s="247"/>
      <c r="DC12" s="247"/>
      <c r="DD12" s="247">
        <v>1</v>
      </c>
      <c r="DE12" s="247">
        <v>42500</v>
      </c>
      <c r="DF12" s="247"/>
      <c r="DG12" s="247"/>
      <c r="DH12" s="247"/>
      <c r="DI12" s="247"/>
      <c r="DJ12" s="247"/>
      <c r="DK12" s="247"/>
      <c r="DL12" s="247"/>
      <c r="DM12" s="322"/>
    </row>
    <row r="13" spans="1:117" ht="36">
      <c r="A13" s="312">
        <v>6</v>
      </c>
      <c r="B13" s="313">
        <v>6</v>
      </c>
      <c r="C13" s="314" t="s">
        <v>1655</v>
      </c>
      <c r="D13" s="314" t="s">
        <v>44</v>
      </c>
      <c r="E13" s="314" t="s">
        <v>1656</v>
      </c>
      <c r="F13" s="247">
        <v>33150</v>
      </c>
      <c r="G13" s="247" t="s">
        <v>1657</v>
      </c>
      <c r="H13" s="247">
        <f t="shared" si="15"/>
        <v>5850</v>
      </c>
      <c r="I13" s="247">
        <v>5</v>
      </c>
      <c r="J13" s="239">
        <f t="shared" si="23"/>
        <v>261.05625000000009</v>
      </c>
      <c r="K13" s="247">
        <v>20</v>
      </c>
      <c r="L13" s="315">
        <f t="shared" si="16"/>
        <v>1918.5562500000001</v>
      </c>
      <c r="M13" s="316" t="s">
        <v>1657</v>
      </c>
      <c r="N13" s="247">
        <v>20</v>
      </c>
      <c r="O13" s="239">
        <f t="shared" si="17"/>
        <v>5221.1250000000018</v>
      </c>
      <c r="P13" s="239">
        <f t="shared" si="0"/>
        <v>38371.125</v>
      </c>
      <c r="Q13" s="247">
        <f t="shared" si="18"/>
        <v>650</v>
      </c>
      <c r="R13" s="247">
        <f t="shared" si="19"/>
        <v>550</v>
      </c>
      <c r="S13" s="247">
        <f t="shared" si="19"/>
        <v>100</v>
      </c>
      <c r="T13" s="239">
        <f t="shared" si="20"/>
        <v>37721.125</v>
      </c>
      <c r="U13" s="247" t="s">
        <v>1637</v>
      </c>
      <c r="V13" s="317" t="s">
        <v>1645</v>
      </c>
      <c r="W13" s="247">
        <v>550</v>
      </c>
      <c r="X13" s="247">
        <v>100</v>
      </c>
      <c r="Y13" s="318">
        <f t="shared" si="1"/>
        <v>650</v>
      </c>
      <c r="Z13" s="317"/>
      <c r="AA13" s="247"/>
      <c r="AB13" s="247"/>
      <c r="AC13" s="318">
        <f t="shared" si="2"/>
        <v>0</v>
      </c>
      <c r="AD13" s="317"/>
      <c r="AE13" s="247"/>
      <c r="AF13" s="247"/>
      <c r="AG13" s="318">
        <f t="shared" si="21"/>
        <v>0</v>
      </c>
      <c r="AH13" s="317"/>
      <c r="AI13" s="247"/>
      <c r="AJ13" s="247"/>
      <c r="AK13" s="318">
        <f t="shared" si="3"/>
        <v>0</v>
      </c>
      <c r="AL13" s="320"/>
      <c r="AM13" s="320"/>
      <c r="AN13" s="320"/>
      <c r="AO13" s="318">
        <f t="shared" si="22"/>
        <v>0</v>
      </c>
      <c r="AP13" s="320"/>
      <c r="AQ13" s="320"/>
      <c r="AR13" s="320"/>
      <c r="AS13" s="318">
        <f t="shared" si="4"/>
        <v>0</v>
      </c>
      <c r="AT13" s="320"/>
      <c r="AU13" s="320"/>
      <c r="AV13" s="320"/>
      <c r="AW13" s="318">
        <f t="shared" si="5"/>
        <v>0</v>
      </c>
      <c r="AX13" s="320"/>
      <c r="AY13" s="320"/>
      <c r="AZ13" s="320"/>
      <c r="BA13" s="318">
        <f t="shared" si="6"/>
        <v>0</v>
      </c>
      <c r="BB13" s="320"/>
      <c r="BC13" s="320"/>
      <c r="BD13" s="320"/>
      <c r="BE13" s="318">
        <f t="shared" si="7"/>
        <v>0</v>
      </c>
      <c r="BF13" s="320"/>
      <c r="BG13" s="320"/>
      <c r="BH13" s="320"/>
      <c r="BI13" s="318">
        <f t="shared" si="8"/>
        <v>0</v>
      </c>
      <c r="BJ13" s="320"/>
      <c r="BK13" s="320"/>
      <c r="BL13" s="320"/>
      <c r="BM13" s="318">
        <f t="shared" si="9"/>
        <v>0</v>
      </c>
      <c r="BN13" s="320"/>
      <c r="BO13" s="320"/>
      <c r="BP13" s="320"/>
      <c r="BQ13" s="318">
        <f t="shared" si="10"/>
        <v>0</v>
      </c>
      <c r="BR13" s="320"/>
      <c r="BS13" s="320"/>
      <c r="BT13" s="320"/>
      <c r="BU13" s="318">
        <f t="shared" si="11"/>
        <v>0</v>
      </c>
      <c r="BV13" s="320"/>
      <c r="BW13" s="320"/>
      <c r="BX13" s="320"/>
      <c r="BY13" s="318">
        <f t="shared" si="12"/>
        <v>0</v>
      </c>
      <c r="BZ13" s="320"/>
      <c r="CA13" s="320"/>
      <c r="CB13" s="320"/>
      <c r="CC13" s="320">
        <f t="shared" si="13"/>
        <v>0</v>
      </c>
      <c r="CD13" s="320"/>
      <c r="CE13" s="320"/>
      <c r="CF13" s="320"/>
      <c r="CG13" s="320">
        <f t="shared" si="14"/>
        <v>0</v>
      </c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1">
        <v>1</v>
      </c>
      <c r="CY13" s="247">
        <v>33150</v>
      </c>
      <c r="CZ13" s="247"/>
      <c r="DA13" s="247"/>
      <c r="DB13" s="247">
        <v>1</v>
      </c>
      <c r="DC13" s="247">
        <v>33150</v>
      </c>
      <c r="DD13" s="247"/>
      <c r="DE13" s="247"/>
      <c r="DF13" s="247"/>
      <c r="DG13" s="247"/>
      <c r="DH13" s="247"/>
      <c r="DI13" s="247"/>
      <c r="DJ13" s="247"/>
      <c r="DK13" s="247"/>
      <c r="DL13" s="247"/>
      <c r="DM13" s="322"/>
    </row>
    <row r="14" spans="1:117" ht="38.25">
      <c r="A14" s="312">
        <v>7</v>
      </c>
      <c r="B14" s="313">
        <v>7</v>
      </c>
      <c r="C14" s="314" t="s">
        <v>1658</v>
      </c>
      <c r="D14" s="314" t="s">
        <v>44</v>
      </c>
      <c r="E14" s="314" t="s">
        <v>1656</v>
      </c>
      <c r="F14" s="247">
        <v>33150</v>
      </c>
      <c r="G14" s="247" t="s">
        <v>1659</v>
      </c>
      <c r="H14" s="247">
        <f t="shared" si="15"/>
        <v>5850</v>
      </c>
      <c r="I14" s="247">
        <v>5</v>
      </c>
      <c r="J14" s="239">
        <f t="shared" si="23"/>
        <v>261.05625000000009</v>
      </c>
      <c r="K14" s="247">
        <v>20</v>
      </c>
      <c r="L14" s="315">
        <f t="shared" si="16"/>
        <v>1918.5562500000001</v>
      </c>
      <c r="M14" s="316" t="s">
        <v>1659</v>
      </c>
      <c r="N14" s="247">
        <v>20</v>
      </c>
      <c r="O14" s="239">
        <f t="shared" si="17"/>
        <v>5221.1250000000018</v>
      </c>
      <c r="P14" s="239">
        <f t="shared" si="0"/>
        <v>38371.125</v>
      </c>
      <c r="Q14" s="247">
        <f t="shared" si="18"/>
        <v>0</v>
      </c>
      <c r="R14" s="247">
        <f t="shared" si="19"/>
        <v>0</v>
      </c>
      <c r="S14" s="247">
        <f t="shared" si="19"/>
        <v>0</v>
      </c>
      <c r="T14" s="239">
        <f t="shared" si="20"/>
        <v>38371.125</v>
      </c>
      <c r="U14" s="247" t="s">
        <v>1644</v>
      </c>
      <c r="V14" s="317"/>
      <c r="W14" s="247"/>
      <c r="X14" s="247"/>
      <c r="Y14" s="318">
        <f t="shared" si="1"/>
        <v>0</v>
      </c>
      <c r="Z14" s="317"/>
      <c r="AA14" s="247"/>
      <c r="AB14" s="247"/>
      <c r="AC14" s="318">
        <f t="shared" si="2"/>
        <v>0</v>
      </c>
      <c r="AD14" s="317"/>
      <c r="AE14" s="247"/>
      <c r="AF14" s="247"/>
      <c r="AG14" s="318">
        <f t="shared" si="21"/>
        <v>0</v>
      </c>
      <c r="AH14" s="317"/>
      <c r="AI14" s="247"/>
      <c r="AJ14" s="247"/>
      <c r="AK14" s="318">
        <f t="shared" si="3"/>
        <v>0</v>
      </c>
      <c r="AL14" s="320"/>
      <c r="AM14" s="320"/>
      <c r="AN14" s="320"/>
      <c r="AO14" s="318">
        <f t="shared" si="22"/>
        <v>0</v>
      </c>
      <c r="AP14" s="320"/>
      <c r="AQ14" s="320"/>
      <c r="AR14" s="320"/>
      <c r="AS14" s="318">
        <f t="shared" si="4"/>
        <v>0</v>
      </c>
      <c r="AT14" s="320"/>
      <c r="AU14" s="320"/>
      <c r="AV14" s="320"/>
      <c r="AW14" s="318">
        <f t="shared" si="5"/>
        <v>0</v>
      </c>
      <c r="AX14" s="320"/>
      <c r="AY14" s="320"/>
      <c r="AZ14" s="320"/>
      <c r="BA14" s="318">
        <f t="shared" si="6"/>
        <v>0</v>
      </c>
      <c r="BB14" s="320"/>
      <c r="BC14" s="320"/>
      <c r="BD14" s="320"/>
      <c r="BE14" s="318">
        <f t="shared" si="7"/>
        <v>0</v>
      </c>
      <c r="BF14" s="320"/>
      <c r="BG14" s="320"/>
      <c r="BH14" s="320"/>
      <c r="BI14" s="318">
        <f t="shared" si="8"/>
        <v>0</v>
      </c>
      <c r="BJ14" s="320"/>
      <c r="BK14" s="320"/>
      <c r="BL14" s="320"/>
      <c r="BM14" s="318">
        <f t="shared" si="9"/>
        <v>0</v>
      </c>
      <c r="BN14" s="320"/>
      <c r="BO14" s="320"/>
      <c r="BP14" s="320"/>
      <c r="BQ14" s="318">
        <f t="shared" si="10"/>
        <v>0</v>
      </c>
      <c r="BR14" s="320"/>
      <c r="BS14" s="320"/>
      <c r="BT14" s="320"/>
      <c r="BU14" s="318">
        <f t="shared" si="11"/>
        <v>0</v>
      </c>
      <c r="BV14" s="320"/>
      <c r="BW14" s="320"/>
      <c r="BX14" s="320"/>
      <c r="BY14" s="318">
        <f t="shared" si="12"/>
        <v>0</v>
      </c>
      <c r="BZ14" s="320"/>
      <c r="CA14" s="320"/>
      <c r="CB14" s="320"/>
      <c r="CC14" s="320">
        <f t="shared" si="13"/>
        <v>0</v>
      </c>
      <c r="CD14" s="320"/>
      <c r="CE14" s="320"/>
      <c r="CF14" s="320"/>
      <c r="CG14" s="320">
        <f t="shared" si="14"/>
        <v>0</v>
      </c>
      <c r="CH14" s="320"/>
      <c r="CI14" s="320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1"/>
      <c r="CY14" s="247"/>
      <c r="CZ14" s="247">
        <v>1</v>
      </c>
      <c r="DA14" s="247">
        <v>33150</v>
      </c>
      <c r="DB14" s="247">
        <v>1</v>
      </c>
      <c r="DC14" s="247">
        <v>33150</v>
      </c>
      <c r="DD14" s="247"/>
      <c r="DE14" s="247"/>
      <c r="DF14" s="247"/>
      <c r="DG14" s="247"/>
      <c r="DH14" s="247"/>
      <c r="DI14" s="247"/>
      <c r="DJ14" s="247"/>
      <c r="DK14" s="247"/>
      <c r="DL14" s="247"/>
      <c r="DM14" s="322"/>
    </row>
    <row r="15" spans="1:117" ht="38.25">
      <c r="A15" s="312">
        <v>8</v>
      </c>
      <c r="B15" s="313">
        <v>8</v>
      </c>
      <c r="C15" s="314" t="s">
        <v>1660</v>
      </c>
      <c r="D15" s="314" t="s">
        <v>1661</v>
      </c>
      <c r="E15" s="314" t="s">
        <v>1635</v>
      </c>
      <c r="F15" s="247">
        <v>42500</v>
      </c>
      <c r="G15" s="247" t="s">
        <v>1662</v>
      </c>
      <c r="H15" s="247">
        <f t="shared" si="15"/>
        <v>7500</v>
      </c>
      <c r="I15" s="247">
        <v>5</v>
      </c>
      <c r="J15" s="239">
        <f t="shared" si="23"/>
        <v>334.6875</v>
      </c>
      <c r="K15" s="247">
        <v>20</v>
      </c>
      <c r="L15" s="315">
        <f t="shared" si="16"/>
        <v>2459.6875</v>
      </c>
      <c r="M15" s="316" t="s">
        <v>1662</v>
      </c>
      <c r="N15" s="247">
        <v>20</v>
      </c>
      <c r="O15" s="239">
        <f t="shared" si="17"/>
        <v>6693.75</v>
      </c>
      <c r="P15" s="239">
        <f t="shared" si="0"/>
        <v>49193.75</v>
      </c>
      <c r="Q15" s="247">
        <f t="shared" si="18"/>
        <v>76025</v>
      </c>
      <c r="R15" s="247">
        <f t="shared" si="19"/>
        <v>63186</v>
      </c>
      <c r="S15" s="247">
        <f t="shared" si="19"/>
        <v>12839</v>
      </c>
      <c r="T15" s="239">
        <f t="shared" si="20"/>
        <v>-26831.25</v>
      </c>
      <c r="U15" s="247" t="s">
        <v>1637</v>
      </c>
      <c r="V15" s="317" t="s">
        <v>1645</v>
      </c>
      <c r="W15" s="247">
        <v>700</v>
      </c>
      <c r="X15" s="247">
        <v>125</v>
      </c>
      <c r="Y15" s="318">
        <f t="shared" si="1"/>
        <v>825</v>
      </c>
      <c r="Z15" s="317" t="s">
        <v>1639</v>
      </c>
      <c r="AA15" s="247">
        <v>4200</v>
      </c>
      <c r="AB15" s="247">
        <v>800</v>
      </c>
      <c r="AC15" s="318">
        <f t="shared" si="2"/>
        <v>5000</v>
      </c>
      <c r="AD15" s="317" t="s">
        <v>1663</v>
      </c>
      <c r="AE15" s="247">
        <v>1680</v>
      </c>
      <c r="AF15" s="247">
        <v>320</v>
      </c>
      <c r="AG15" s="318">
        <f t="shared" si="21"/>
        <v>2000</v>
      </c>
      <c r="AH15" s="319" t="s">
        <v>1583</v>
      </c>
      <c r="AI15" s="247">
        <v>44571</v>
      </c>
      <c r="AJ15" s="247">
        <v>9129</v>
      </c>
      <c r="AK15" s="318">
        <f t="shared" si="3"/>
        <v>53700</v>
      </c>
      <c r="AL15" s="320" t="s">
        <v>1583</v>
      </c>
      <c r="AM15" s="320">
        <v>12035</v>
      </c>
      <c r="AN15" s="320">
        <v>2465</v>
      </c>
      <c r="AO15" s="318">
        <f t="shared" si="22"/>
        <v>14500</v>
      </c>
      <c r="AP15" s="320"/>
      <c r="AQ15" s="320"/>
      <c r="AR15" s="320"/>
      <c r="AS15" s="318">
        <f t="shared" si="4"/>
        <v>0</v>
      </c>
      <c r="AT15" s="320"/>
      <c r="AU15" s="320"/>
      <c r="AV15" s="320"/>
      <c r="AW15" s="318">
        <f t="shared" si="5"/>
        <v>0</v>
      </c>
      <c r="AX15" s="320"/>
      <c r="AY15" s="320"/>
      <c r="AZ15" s="320"/>
      <c r="BA15" s="318">
        <f t="shared" si="6"/>
        <v>0</v>
      </c>
      <c r="BB15" s="320"/>
      <c r="BC15" s="320"/>
      <c r="BD15" s="320"/>
      <c r="BE15" s="318">
        <f t="shared" si="7"/>
        <v>0</v>
      </c>
      <c r="BF15" s="320"/>
      <c r="BG15" s="320"/>
      <c r="BH15" s="320"/>
      <c r="BI15" s="318">
        <f t="shared" si="8"/>
        <v>0</v>
      </c>
      <c r="BJ15" s="320"/>
      <c r="BK15" s="320"/>
      <c r="BL15" s="320"/>
      <c r="BM15" s="318">
        <f t="shared" si="9"/>
        <v>0</v>
      </c>
      <c r="BN15" s="320"/>
      <c r="BO15" s="320"/>
      <c r="BP15" s="320"/>
      <c r="BQ15" s="318">
        <f t="shared" si="10"/>
        <v>0</v>
      </c>
      <c r="BR15" s="320"/>
      <c r="BS15" s="320"/>
      <c r="BT15" s="320"/>
      <c r="BU15" s="318">
        <f t="shared" si="11"/>
        <v>0</v>
      </c>
      <c r="BV15" s="320"/>
      <c r="BW15" s="320"/>
      <c r="BX15" s="320"/>
      <c r="BY15" s="318">
        <f t="shared" si="12"/>
        <v>0</v>
      </c>
      <c r="BZ15" s="320"/>
      <c r="CA15" s="320"/>
      <c r="CB15" s="320"/>
      <c r="CC15" s="320">
        <f t="shared" si="13"/>
        <v>0</v>
      </c>
      <c r="CD15" s="320"/>
      <c r="CE15" s="320"/>
      <c r="CF15" s="320"/>
      <c r="CG15" s="320">
        <f t="shared" si="14"/>
        <v>0</v>
      </c>
      <c r="CH15" s="320"/>
      <c r="CI15" s="320"/>
      <c r="CJ15" s="320"/>
      <c r="CK15" s="320"/>
      <c r="CL15" s="320"/>
      <c r="CM15" s="320"/>
      <c r="CN15" s="320"/>
      <c r="CO15" s="320"/>
      <c r="CP15" s="320"/>
      <c r="CQ15" s="320"/>
      <c r="CR15" s="320"/>
      <c r="CS15" s="320"/>
      <c r="CT15" s="320"/>
      <c r="CU15" s="320"/>
      <c r="CV15" s="320"/>
      <c r="CW15" s="320"/>
      <c r="CX15" s="321">
        <v>1</v>
      </c>
      <c r="CY15" s="247">
        <v>42500</v>
      </c>
      <c r="CZ15" s="247"/>
      <c r="DA15" s="247"/>
      <c r="DB15" s="247"/>
      <c r="DC15" s="247"/>
      <c r="DD15" s="247">
        <v>1</v>
      </c>
      <c r="DE15" s="247">
        <v>42500</v>
      </c>
      <c r="DF15" s="247"/>
      <c r="DG15" s="247"/>
      <c r="DH15" s="247"/>
      <c r="DI15" s="247"/>
      <c r="DJ15" s="247"/>
      <c r="DK15" s="247"/>
      <c r="DL15" s="247"/>
      <c r="DM15" s="322"/>
    </row>
    <row r="16" spans="1:117" ht="38.25">
      <c r="A16" s="312">
        <v>9</v>
      </c>
      <c r="B16" s="313">
        <v>9</v>
      </c>
      <c r="C16" s="314" t="s">
        <v>1664</v>
      </c>
      <c r="D16" s="314" t="s">
        <v>44</v>
      </c>
      <c r="E16" s="314" t="s">
        <v>1635</v>
      </c>
      <c r="F16" s="247">
        <v>42500</v>
      </c>
      <c r="G16" s="247" t="s">
        <v>1665</v>
      </c>
      <c r="H16" s="247">
        <f t="shared" si="15"/>
        <v>7500</v>
      </c>
      <c r="I16" s="247">
        <v>5</v>
      </c>
      <c r="J16" s="239">
        <f t="shared" si="23"/>
        <v>334.6875</v>
      </c>
      <c r="K16" s="247">
        <v>20</v>
      </c>
      <c r="L16" s="315">
        <f t="shared" si="16"/>
        <v>2459.6875</v>
      </c>
      <c r="M16" s="316" t="s">
        <v>1665</v>
      </c>
      <c r="N16" s="247">
        <v>20</v>
      </c>
      <c r="O16" s="239">
        <f t="shared" si="17"/>
        <v>6693.75</v>
      </c>
      <c r="P16" s="239">
        <f t="shared" si="0"/>
        <v>49193.75</v>
      </c>
      <c r="Q16" s="247">
        <f t="shared" si="18"/>
        <v>1650</v>
      </c>
      <c r="R16" s="247">
        <f t="shared" si="19"/>
        <v>1450</v>
      </c>
      <c r="S16" s="247">
        <f t="shared" si="19"/>
        <v>200</v>
      </c>
      <c r="T16" s="239">
        <f t="shared" si="20"/>
        <v>47543.75</v>
      </c>
      <c r="U16" s="247" t="s">
        <v>1637</v>
      </c>
      <c r="V16" s="317" t="s">
        <v>1645</v>
      </c>
      <c r="W16" s="247">
        <v>1450</v>
      </c>
      <c r="X16" s="247">
        <v>200</v>
      </c>
      <c r="Y16" s="318">
        <f t="shared" si="1"/>
        <v>1650</v>
      </c>
      <c r="Z16" s="317"/>
      <c r="AA16" s="247"/>
      <c r="AB16" s="247"/>
      <c r="AC16" s="318"/>
      <c r="AD16" s="317"/>
      <c r="AE16" s="247"/>
      <c r="AF16" s="247"/>
      <c r="AG16" s="318">
        <f t="shared" si="21"/>
        <v>0</v>
      </c>
      <c r="AH16" s="317"/>
      <c r="AI16" s="247"/>
      <c r="AJ16" s="247"/>
      <c r="AK16" s="318">
        <f t="shared" si="3"/>
        <v>0</v>
      </c>
      <c r="AL16" s="320"/>
      <c r="AM16" s="320"/>
      <c r="AN16" s="320"/>
      <c r="AO16" s="318">
        <f t="shared" si="22"/>
        <v>0</v>
      </c>
      <c r="AP16" s="320"/>
      <c r="AQ16" s="320"/>
      <c r="AR16" s="320"/>
      <c r="AS16" s="318">
        <f t="shared" si="4"/>
        <v>0</v>
      </c>
      <c r="AT16" s="320"/>
      <c r="AU16" s="320"/>
      <c r="AV16" s="320"/>
      <c r="AW16" s="318">
        <f t="shared" si="5"/>
        <v>0</v>
      </c>
      <c r="AX16" s="320"/>
      <c r="AY16" s="320"/>
      <c r="AZ16" s="320"/>
      <c r="BA16" s="318">
        <f t="shared" si="6"/>
        <v>0</v>
      </c>
      <c r="BB16" s="320"/>
      <c r="BC16" s="320"/>
      <c r="BD16" s="320"/>
      <c r="BE16" s="318">
        <f t="shared" si="7"/>
        <v>0</v>
      </c>
      <c r="BF16" s="320"/>
      <c r="BG16" s="320"/>
      <c r="BH16" s="320"/>
      <c r="BI16" s="318">
        <f t="shared" si="8"/>
        <v>0</v>
      </c>
      <c r="BJ16" s="320"/>
      <c r="BK16" s="320"/>
      <c r="BL16" s="320"/>
      <c r="BM16" s="318">
        <f t="shared" si="9"/>
        <v>0</v>
      </c>
      <c r="BN16" s="320"/>
      <c r="BO16" s="320"/>
      <c r="BP16" s="320"/>
      <c r="BQ16" s="318">
        <f t="shared" si="10"/>
        <v>0</v>
      </c>
      <c r="BR16" s="320"/>
      <c r="BS16" s="320"/>
      <c r="BT16" s="320"/>
      <c r="BU16" s="318">
        <f t="shared" si="11"/>
        <v>0</v>
      </c>
      <c r="BV16" s="320"/>
      <c r="BW16" s="320"/>
      <c r="BX16" s="320"/>
      <c r="BY16" s="318">
        <f t="shared" si="12"/>
        <v>0</v>
      </c>
      <c r="BZ16" s="320"/>
      <c r="CA16" s="320"/>
      <c r="CB16" s="320"/>
      <c r="CC16" s="320">
        <f t="shared" si="13"/>
        <v>0</v>
      </c>
      <c r="CD16" s="320"/>
      <c r="CE16" s="320"/>
      <c r="CF16" s="320"/>
      <c r="CG16" s="320">
        <f t="shared" si="14"/>
        <v>0</v>
      </c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1">
        <v>1</v>
      </c>
      <c r="CY16" s="247">
        <v>42500</v>
      </c>
      <c r="CZ16" s="247"/>
      <c r="DA16" s="247"/>
      <c r="DB16" s="247"/>
      <c r="DC16" s="247"/>
      <c r="DD16" s="247">
        <v>1</v>
      </c>
      <c r="DE16" s="247">
        <v>42500</v>
      </c>
      <c r="DF16" s="247"/>
      <c r="DG16" s="247"/>
      <c r="DH16" s="247"/>
      <c r="DI16" s="247"/>
      <c r="DJ16" s="247"/>
      <c r="DK16" s="247"/>
      <c r="DL16" s="247"/>
      <c r="DM16" s="322"/>
    </row>
    <row r="17" spans="1:117" ht="38.25">
      <c r="A17" s="312">
        <v>10</v>
      </c>
      <c r="B17" s="313">
        <v>10</v>
      </c>
      <c r="C17" s="314" t="s">
        <v>1666</v>
      </c>
      <c r="D17" s="314" t="s">
        <v>44</v>
      </c>
      <c r="E17" s="314" t="s">
        <v>1656</v>
      </c>
      <c r="F17" s="247">
        <v>33150</v>
      </c>
      <c r="G17" s="247" t="s">
        <v>1667</v>
      </c>
      <c r="H17" s="247">
        <f t="shared" si="15"/>
        <v>5850</v>
      </c>
      <c r="I17" s="247">
        <v>5</v>
      </c>
      <c r="J17" s="239">
        <f t="shared" si="23"/>
        <v>261.05625000000009</v>
      </c>
      <c r="K17" s="247">
        <v>20</v>
      </c>
      <c r="L17" s="315">
        <f t="shared" si="16"/>
        <v>1918.5562500000001</v>
      </c>
      <c r="M17" s="316" t="s">
        <v>1667</v>
      </c>
      <c r="N17" s="247">
        <v>20</v>
      </c>
      <c r="O17" s="239">
        <f t="shared" si="17"/>
        <v>5221.1250000000018</v>
      </c>
      <c r="P17" s="239">
        <f t="shared" si="0"/>
        <v>38371.125</v>
      </c>
      <c r="Q17" s="247">
        <f t="shared" si="18"/>
        <v>7905</v>
      </c>
      <c r="R17" s="247">
        <f t="shared" si="19"/>
        <v>6640</v>
      </c>
      <c r="S17" s="247">
        <f t="shared" si="19"/>
        <v>1265</v>
      </c>
      <c r="T17" s="239">
        <f t="shared" si="20"/>
        <v>30466.125</v>
      </c>
      <c r="U17" s="247" t="s">
        <v>1644</v>
      </c>
      <c r="V17" s="317" t="s">
        <v>1645</v>
      </c>
      <c r="W17" s="247">
        <v>1600</v>
      </c>
      <c r="X17" s="247">
        <v>305</v>
      </c>
      <c r="Y17" s="318">
        <f t="shared" si="1"/>
        <v>1905</v>
      </c>
      <c r="Z17" s="317" t="s">
        <v>1639</v>
      </c>
      <c r="AA17" s="247">
        <v>2520</v>
      </c>
      <c r="AB17" s="247">
        <v>480</v>
      </c>
      <c r="AC17" s="318">
        <f>SUM(AA17:AB17)</f>
        <v>3000</v>
      </c>
      <c r="AD17" s="317" t="s">
        <v>1663</v>
      </c>
      <c r="AE17" s="247">
        <v>2520</v>
      </c>
      <c r="AF17" s="247">
        <v>480</v>
      </c>
      <c r="AG17" s="318">
        <f t="shared" si="21"/>
        <v>3000</v>
      </c>
      <c r="AH17" s="317"/>
      <c r="AI17" s="247"/>
      <c r="AJ17" s="247"/>
      <c r="AK17" s="318">
        <f t="shared" si="3"/>
        <v>0</v>
      </c>
      <c r="AL17" s="320"/>
      <c r="AM17" s="320"/>
      <c r="AN17" s="320"/>
      <c r="AO17" s="318">
        <f t="shared" si="22"/>
        <v>0</v>
      </c>
      <c r="AP17" s="320"/>
      <c r="AQ17" s="320"/>
      <c r="AR17" s="320"/>
      <c r="AS17" s="318">
        <f t="shared" si="4"/>
        <v>0</v>
      </c>
      <c r="AT17" s="320"/>
      <c r="AU17" s="320"/>
      <c r="AV17" s="320"/>
      <c r="AW17" s="318">
        <f t="shared" si="5"/>
        <v>0</v>
      </c>
      <c r="AX17" s="320"/>
      <c r="AY17" s="320"/>
      <c r="AZ17" s="320"/>
      <c r="BA17" s="318">
        <f t="shared" si="6"/>
        <v>0</v>
      </c>
      <c r="BB17" s="320"/>
      <c r="BC17" s="320"/>
      <c r="BD17" s="320"/>
      <c r="BE17" s="318">
        <f t="shared" si="7"/>
        <v>0</v>
      </c>
      <c r="BF17" s="320"/>
      <c r="BG17" s="320"/>
      <c r="BH17" s="320"/>
      <c r="BI17" s="318">
        <f t="shared" si="8"/>
        <v>0</v>
      </c>
      <c r="BJ17" s="320"/>
      <c r="BK17" s="320"/>
      <c r="BL17" s="320"/>
      <c r="BM17" s="318">
        <f t="shared" si="9"/>
        <v>0</v>
      </c>
      <c r="BN17" s="320"/>
      <c r="BO17" s="320"/>
      <c r="BP17" s="320"/>
      <c r="BQ17" s="318">
        <f t="shared" si="10"/>
        <v>0</v>
      </c>
      <c r="BR17" s="320"/>
      <c r="BS17" s="320"/>
      <c r="BT17" s="320"/>
      <c r="BU17" s="318">
        <f t="shared" si="11"/>
        <v>0</v>
      </c>
      <c r="BV17" s="320"/>
      <c r="BW17" s="320"/>
      <c r="BX17" s="320"/>
      <c r="BY17" s="318">
        <f t="shared" si="12"/>
        <v>0</v>
      </c>
      <c r="BZ17" s="320"/>
      <c r="CA17" s="320"/>
      <c r="CB17" s="320"/>
      <c r="CC17" s="320">
        <f t="shared" si="13"/>
        <v>0</v>
      </c>
      <c r="CD17" s="320"/>
      <c r="CE17" s="320"/>
      <c r="CF17" s="320"/>
      <c r="CG17" s="320">
        <f t="shared" si="14"/>
        <v>0</v>
      </c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320"/>
      <c r="CX17" s="321">
        <v>1</v>
      </c>
      <c r="CY17" s="247">
        <v>33150</v>
      </c>
      <c r="CZ17" s="247"/>
      <c r="DA17" s="247"/>
      <c r="DB17" s="247">
        <v>1</v>
      </c>
      <c r="DC17" s="247">
        <v>33150</v>
      </c>
      <c r="DD17" s="247"/>
      <c r="DE17" s="247"/>
      <c r="DF17" s="247"/>
      <c r="DG17" s="247"/>
      <c r="DH17" s="247"/>
      <c r="DI17" s="247"/>
      <c r="DJ17" s="247"/>
      <c r="DK17" s="247"/>
      <c r="DL17" s="247"/>
      <c r="DM17" s="322"/>
    </row>
    <row r="18" spans="1:117" ht="36">
      <c r="A18" s="312">
        <v>11</v>
      </c>
      <c r="B18" s="313">
        <v>11</v>
      </c>
      <c r="C18" s="314" t="s">
        <v>1668</v>
      </c>
      <c r="D18" s="314" t="s">
        <v>44</v>
      </c>
      <c r="E18" s="314" t="s">
        <v>1656</v>
      </c>
      <c r="F18" s="247">
        <v>33150</v>
      </c>
      <c r="G18" s="247" t="s">
        <v>1669</v>
      </c>
      <c r="H18" s="247">
        <f t="shared" si="15"/>
        <v>5850</v>
      </c>
      <c r="I18" s="247">
        <v>5</v>
      </c>
      <c r="J18" s="239">
        <f t="shared" si="23"/>
        <v>261.05625000000009</v>
      </c>
      <c r="K18" s="247">
        <v>20</v>
      </c>
      <c r="L18" s="315">
        <f t="shared" si="16"/>
        <v>1918.5562500000001</v>
      </c>
      <c r="M18" s="316" t="s">
        <v>1669</v>
      </c>
      <c r="N18" s="247">
        <v>20</v>
      </c>
      <c r="O18" s="239">
        <f t="shared" si="17"/>
        <v>5221.1250000000018</v>
      </c>
      <c r="P18" s="239">
        <f t="shared" si="0"/>
        <v>38371.125</v>
      </c>
      <c r="Q18" s="247">
        <f t="shared" si="18"/>
        <v>34935</v>
      </c>
      <c r="R18" s="247">
        <f t="shared" si="19"/>
        <v>29075</v>
      </c>
      <c r="S18" s="247">
        <f t="shared" si="19"/>
        <v>5860</v>
      </c>
      <c r="T18" s="239">
        <f t="shared" si="20"/>
        <v>3436.125</v>
      </c>
      <c r="U18" s="247" t="s">
        <v>1644</v>
      </c>
      <c r="V18" s="317" t="s">
        <v>1645</v>
      </c>
      <c r="W18" s="247">
        <v>1600</v>
      </c>
      <c r="X18" s="247">
        <v>305</v>
      </c>
      <c r="Y18" s="318">
        <f t="shared" si="1"/>
        <v>1905</v>
      </c>
      <c r="Z18" s="317" t="s">
        <v>1639</v>
      </c>
      <c r="AA18" s="247">
        <v>2520</v>
      </c>
      <c r="AB18" s="247">
        <v>480</v>
      </c>
      <c r="AC18" s="318">
        <f>SUM(AA18:AB18)</f>
        <v>3000</v>
      </c>
      <c r="AD18" s="317" t="s">
        <v>1663</v>
      </c>
      <c r="AE18" s="247">
        <v>2520</v>
      </c>
      <c r="AF18" s="247">
        <v>480</v>
      </c>
      <c r="AG18" s="318">
        <f t="shared" si="21"/>
        <v>3000</v>
      </c>
      <c r="AH18" s="319" t="s">
        <v>1641</v>
      </c>
      <c r="AI18" s="247">
        <v>22435</v>
      </c>
      <c r="AJ18" s="247">
        <v>4595</v>
      </c>
      <c r="AK18" s="318">
        <f t="shared" si="3"/>
        <v>27030</v>
      </c>
      <c r="AL18" s="320"/>
      <c r="AM18" s="320"/>
      <c r="AN18" s="320"/>
      <c r="AO18" s="318">
        <f t="shared" si="22"/>
        <v>0</v>
      </c>
      <c r="AP18" s="320"/>
      <c r="AQ18" s="320"/>
      <c r="AR18" s="320"/>
      <c r="AS18" s="318">
        <f t="shared" si="4"/>
        <v>0</v>
      </c>
      <c r="AT18" s="320"/>
      <c r="AU18" s="320"/>
      <c r="AV18" s="320"/>
      <c r="AW18" s="318">
        <f t="shared" si="5"/>
        <v>0</v>
      </c>
      <c r="AX18" s="320"/>
      <c r="AY18" s="320"/>
      <c r="AZ18" s="320"/>
      <c r="BA18" s="318">
        <f t="shared" si="6"/>
        <v>0</v>
      </c>
      <c r="BB18" s="320"/>
      <c r="BC18" s="320"/>
      <c r="BD18" s="320"/>
      <c r="BE18" s="318">
        <f t="shared" si="7"/>
        <v>0</v>
      </c>
      <c r="BF18" s="320"/>
      <c r="BG18" s="320"/>
      <c r="BH18" s="320"/>
      <c r="BI18" s="318">
        <f t="shared" si="8"/>
        <v>0</v>
      </c>
      <c r="BJ18" s="320"/>
      <c r="BK18" s="320"/>
      <c r="BL18" s="320"/>
      <c r="BM18" s="318">
        <f t="shared" si="9"/>
        <v>0</v>
      </c>
      <c r="BN18" s="320"/>
      <c r="BO18" s="320"/>
      <c r="BP18" s="320"/>
      <c r="BQ18" s="318">
        <f t="shared" si="10"/>
        <v>0</v>
      </c>
      <c r="BR18" s="320"/>
      <c r="BS18" s="320"/>
      <c r="BT18" s="320"/>
      <c r="BU18" s="318">
        <f t="shared" si="11"/>
        <v>0</v>
      </c>
      <c r="BV18" s="320"/>
      <c r="BW18" s="320"/>
      <c r="BX18" s="320"/>
      <c r="BY18" s="318">
        <f t="shared" si="12"/>
        <v>0</v>
      </c>
      <c r="BZ18" s="320"/>
      <c r="CA18" s="320"/>
      <c r="CB18" s="320"/>
      <c r="CC18" s="320">
        <f t="shared" si="13"/>
        <v>0</v>
      </c>
      <c r="CD18" s="320"/>
      <c r="CE18" s="320"/>
      <c r="CF18" s="320"/>
      <c r="CG18" s="320">
        <f t="shared" si="14"/>
        <v>0</v>
      </c>
      <c r="CH18" s="320"/>
      <c r="CI18" s="320"/>
      <c r="CJ18" s="320"/>
      <c r="CK18" s="320"/>
      <c r="CL18" s="320"/>
      <c r="CM18" s="320"/>
      <c r="CN18" s="320"/>
      <c r="CO18" s="320"/>
      <c r="CP18" s="320"/>
      <c r="CQ18" s="320"/>
      <c r="CR18" s="320"/>
      <c r="CS18" s="320"/>
      <c r="CT18" s="320"/>
      <c r="CU18" s="320"/>
      <c r="CV18" s="320"/>
      <c r="CW18" s="320"/>
      <c r="CX18" s="321">
        <v>1</v>
      </c>
      <c r="CY18" s="247">
        <v>33150</v>
      </c>
      <c r="CZ18" s="247"/>
      <c r="DA18" s="247"/>
      <c r="DB18" s="247">
        <v>1</v>
      </c>
      <c r="DC18" s="247">
        <v>33150</v>
      </c>
      <c r="DD18" s="247"/>
      <c r="DE18" s="247"/>
      <c r="DF18" s="247"/>
      <c r="DG18" s="247"/>
      <c r="DH18" s="247"/>
      <c r="DI18" s="247"/>
      <c r="DJ18" s="247"/>
      <c r="DK18" s="247"/>
      <c r="DL18" s="247"/>
      <c r="DM18" s="322"/>
    </row>
    <row r="19" spans="1:117" ht="38.25">
      <c r="A19" s="312">
        <v>12</v>
      </c>
      <c r="B19" s="313">
        <v>12</v>
      </c>
      <c r="C19" s="314" t="s">
        <v>1670</v>
      </c>
      <c r="D19" s="314" t="s">
        <v>44</v>
      </c>
      <c r="E19" s="314" t="s">
        <v>1656</v>
      </c>
      <c r="F19" s="247">
        <v>33150</v>
      </c>
      <c r="G19" s="247" t="s">
        <v>1671</v>
      </c>
      <c r="H19" s="247">
        <f t="shared" si="15"/>
        <v>5850</v>
      </c>
      <c r="I19" s="247">
        <v>5</v>
      </c>
      <c r="J19" s="239">
        <f t="shared" si="23"/>
        <v>261.05625000000009</v>
      </c>
      <c r="K19" s="247">
        <v>20</v>
      </c>
      <c r="L19" s="315">
        <f t="shared" si="16"/>
        <v>1918.5562500000001</v>
      </c>
      <c r="M19" s="316" t="s">
        <v>1671</v>
      </c>
      <c r="N19" s="247">
        <v>20</v>
      </c>
      <c r="O19" s="239">
        <f t="shared" si="17"/>
        <v>5221.1250000000018</v>
      </c>
      <c r="P19" s="239">
        <f t="shared" si="0"/>
        <v>38371.125</v>
      </c>
      <c r="Q19" s="247">
        <f t="shared" si="18"/>
        <v>0</v>
      </c>
      <c r="R19" s="247">
        <f t="shared" si="19"/>
        <v>0</v>
      </c>
      <c r="S19" s="247">
        <f t="shared" si="19"/>
        <v>0</v>
      </c>
      <c r="T19" s="239">
        <f t="shared" si="20"/>
        <v>38371.125</v>
      </c>
      <c r="U19" s="247" t="s">
        <v>1637</v>
      </c>
      <c r="V19" s="319" t="s">
        <v>1672</v>
      </c>
      <c r="W19" s="247" t="s">
        <v>1672</v>
      </c>
      <c r="X19" s="247" t="s">
        <v>1672</v>
      </c>
      <c r="Y19" s="318">
        <f t="shared" si="1"/>
        <v>0</v>
      </c>
      <c r="Z19" s="317"/>
      <c r="AA19" s="247"/>
      <c r="AB19" s="247"/>
      <c r="AC19" s="318"/>
      <c r="AD19" s="317"/>
      <c r="AE19" s="247"/>
      <c r="AF19" s="247"/>
      <c r="AG19" s="318">
        <f t="shared" si="21"/>
        <v>0</v>
      </c>
      <c r="AH19" s="317"/>
      <c r="AI19" s="247"/>
      <c r="AJ19" s="247"/>
      <c r="AK19" s="318">
        <f t="shared" si="3"/>
        <v>0</v>
      </c>
      <c r="AL19" s="320"/>
      <c r="AM19" s="320"/>
      <c r="AN19" s="320"/>
      <c r="AO19" s="318">
        <f t="shared" si="22"/>
        <v>0</v>
      </c>
      <c r="AP19" s="320"/>
      <c r="AQ19" s="320"/>
      <c r="AR19" s="320"/>
      <c r="AS19" s="318">
        <f t="shared" si="4"/>
        <v>0</v>
      </c>
      <c r="AT19" s="320"/>
      <c r="AU19" s="320"/>
      <c r="AV19" s="320"/>
      <c r="AW19" s="318">
        <f t="shared" si="5"/>
        <v>0</v>
      </c>
      <c r="AX19" s="320"/>
      <c r="AY19" s="320"/>
      <c r="AZ19" s="320"/>
      <c r="BA19" s="318">
        <f t="shared" si="6"/>
        <v>0</v>
      </c>
      <c r="BB19" s="320"/>
      <c r="BC19" s="320"/>
      <c r="BD19" s="320"/>
      <c r="BE19" s="318">
        <f t="shared" si="7"/>
        <v>0</v>
      </c>
      <c r="BF19" s="320"/>
      <c r="BG19" s="320"/>
      <c r="BH19" s="320"/>
      <c r="BI19" s="318">
        <f t="shared" si="8"/>
        <v>0</v>
      </c>
      <c r="BJ19" s="320"/>
      <c r="BK19" s="320"/>
      <c r="BL19" s="320"/>
      <c r="BM19" s="318">
        <f t="shared" si="9"/>
        <v>0</v>
      </c>
      <c r="BN19" s="320"/>
      <c r="BO19" s="320"/>
      <c r="BP19" s="320"/>
      <c r="BQ19" s="318">
        <f t="shared" si="10"/>
        <v>0</v>
      </c>
      <c r="BR19" s="320"/>
      <c r="BS19" s="320"/>
      <c r="BT19" s="320"/>
      <c r="BU19" s="318">
        <f t="shared" si="11"/>
        <v>0</v>
      </c>
      <c r="BV19" s="320"/>
      <c r="BW19" s="320"/>
      <c r="BX19" s="320"/>
      <c r="BY19" s="318">
        <f t="shared" si="12"/>
        <v>0</v>
      </c>
      <c r="BZ19" s="320"/>
      <c r="CA19" s="320"/>
      <c r="CB19" s="320"/>
      <c r="CC19" s="320">
        <f t="shared" si="13"/>
        <v>0</v>
      </c>
      <c r="CD19" s="320"/>
      <c r="CE19" s="320"/>
      <c r="CF19" s="320"/>
      <c r="CG19" s="320">
        <f t="shared" si="14"/>
        <v>0</v>
      </c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1"/>
      <c r="CY19" s="247"/>
      <c r="CZ19" s="247">
        <v>1</v>
      </c>
      <c r="DA19" s="247">
        <v>33150</v>
      </c>
      <c r="DB19" s="247">
        <v>1</v>
      </c>
      <c r="DC19" s="247">
        <v>33150</v>
      </c>
      <c r="DD19" s="247"/>
      <c r="DE19" s="247"/>
      <c r="DF19" s="247"/>
      <c r="DG19" s="247"/>
      <c r="DH19" s="247"/>
      <c r="DI19" s="247"/>
      <c r="DJ19" s="247"/>
      <c r="DK19" s="247"/>
      <c r="DL19" s="247"/>
      <c r="DM19" s="322"/>
    </row>
    <row r="20" spans="1:117" ht="38.25">
      <c r="A20" s="312">
        <v>13</v>
      </c>
      <c r="B20" s="313">
        <v>13</v>
      </c>
      <c r="C20" s="314" t="s">
        <v>1673</v>
      </c>
      <c r="D20" s="314" t="s">
        <v>44</v>
      </c>
      <c r="E20" s="314" t="s">
        <v>1656</v>
      </c>
      <c r="F20" s="247">
        <v>33150</v>
      </c>
      <c r="G20" s="247" t="s">
        <v>1674</v>
      </c>
      <c r="H20" s="247">
        <f t="shared" si="15"/>
        <v>5850</v>
      </c>
      <c r="I20" s="247">
        <v>5</v>
      </c>
      <c r="J20" s="239">
        <f t="shared" si="23"/>
        <v>261.05625000000009</v>
      </c>
      <c r="K20" s="247">
        <v>20</v>
      </c>
      <c r="L20" s="315">
        <f t="shared" si="16"/>
        <v>1918.5562500000001</v>
      </c>
      <c r="M20" s="316" t="s">
        <v>1674</v>
      </c>
      <c r="N20" s="247">
        <v>20</v>
      </c>
      <c r="O20" s="239">
        <f t="shared" si="17"/>
        <v>5221.1250000000018</v>
      </c>
      <c r="P20" s="239">
        <f t="shared" si="0"/>
        <v>38371.125</v>
      </c>
      <c r="Q20" s="247">
        <f t="shared" si="18"/>
        <v>0</v>
      </c>
      <c r="R20" s="247">
        <f t="shared" si="19"/>
        <v>0</v>
      </c>
      <c r="S20" s="247">
        <f t="shared" si="19"/>
        <v>0</v>
      </c>
      <c r="T20" s="239">
        <f t="shared" si="20"/>
        <v>38371.125</v>
      </c>
      <c r="U20" s="247" t="s">
        <v>1637</v>
      </c>
      <c r="V20" s="317"/>
      <c r="W20" s="247"/>
      <c r="X20" s="247"/>
      <c r="Y20" s="318"/>
      <c r="Z20" s="317"/>
      <c r="AA20" s="247"/>
      <c r="AB20" s="247"/>
      <c r="AC20" s="318"/>
      <c r="AD20" s="317"/>
      <c r="AE20" s="247"/>
      <c r="AF20" s="247"/>
      <c r="AG20" s="318">
        <f t="shared" si="21"/>
        <v>0</v>
      </c>
      <c r="AH20" s="317"/>
      <c r="AI20" s="247"/>
      <c r="AJ20" s="247"/>
      <c r="AK20" s="318">
        <f t="shared" si="3"/>
        <v>0</v>
      </c>
      <c r="AL20" s="320"/>
      <c r="AM20" s="320"/>
      <c r="AN20" s="320"/>
      <c r="AO20" s="318">
        <f t="shared" si="22"/>
        <v>0</v>
      </c>
      <c r="AP20" s="320"/>
      <c r="AQ20" s="320"/>
      <c r="AR20" s="320"/>
      <c r="AS20" s="318">
        <f t="shared" si="4"/>
        <v>0</v>
      </c>
      <c r="AT20" s="320"/>
      <c r="AU20" s="320"/>
      <c r="AV20" s="320"/>
      <c r="AW20" s="318">
        <f t="shared" si="5"/>
        <v>0</v>
      </c>
      <c r="AX20" s="320"/>
      <c r="AY20" s="320"/>
      <c r="AZ20" s="320"/>
      <c r="BA20" s="318">
        <f t="shared" si="6"/>
        <v>0</v>
      </c>
      <c r="BB20" s="320"/>
      <c r="BC20" s="320"/>
      <c r="BD20" s="320"/>
      <c r="BE20" s="318">
        <f t="shared" si="7"/>
        <v>0</v>
      </c>
      <c r="BF20" s="320"/>
      <c r="BG20" s="320"/>
      <c r="BH20" s="320"/>
      <c r="BI20" s="318">
        <f t="shared" si="8"/>
        <v>0</v>
      </c>
      <c r="BJ20" s="320"/>
      <c r="BK20" s="320"/>
      <c r="BL20" s="320"/>
      <c r="BM20" s="318">
        <f t="shared" si="9"/>
        <v>0</v>
      </c>
      <c r="BN20" s="320"/>
      <c r="BO20" s="320"/>
      <c r="BP20" s="320"/>
      <c r="BQ20" s="318">
        <f t="shared" si="10"/>
        <v>0</v>
      </c>
      <c r="BR20" s="320"/>
      <c r="BS20" s="320"/>
      <c r="BT20" s="320"/>
      <c r="BU20" s="318">
        <f t="shared" si="11"/>
        <v>0</v>
      </c>
      <c r="BV20" s="320"/>
      <c r="BW20" s="320"/>
      <c r="BX20" s="320"/>
      <c r="BY20" s="318">
        <f t="shared" si="12"/>
        <v>0</v>
      </c>
      <c r="BZ20" s="320"/>
      <c r="CA20" s="320"/>
      <c r="CB20" s="320"/>
      <c r="CC20" s="320">
        <f t="shared" si="13"/>
        <v>0</v>
      </c>
      <c r="CD20" s="320"/>
      <c r="CE20" s="320"/>
      <c r="CF20" s="320"/>
      <c r="CG20" s="320">
        <f t="shared" si="14"/>
        <v>0</v>
      </c>
      <c r="CH20" s="320"/>
      <c r="CI20" s="320"/>
      <c r="CJ20" s="320"/>
      <c r="CK20" s="320"/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20"/>
      <c r="CX20" s="321"/>
      <c r="CY20" s="247"/>
      <c r="CZ20" s="247">
        <v>1</v>
      </c>
      <c r="DA20" s="247">
        <v>33150</v>
      </c>
      <c r="DB20" s="247">
        <v>1</v>
      </c>
      <c r="DC20" s="247">
        <v>33150</v>
      </c>
      <c r="DD20" s="247"/>
      <c r="DE20" s="247"/>
      <c r="DF20" s="247"/>
      <c r="DG20" s="247"/>
      <c r="DH20" s="247"/>
      <c r="DI20" s="247"/>
      <c r="DJ20" s="247"/>
      <c r="DK20" s="247"/>
      <c r="DL20" s="247"/>
      <c r="DM20" s="322"/>
    </row>
    <row r="21" spans="1:117" ht="63.75">
      <c r="A21" s="312">
        <v>14</v>
      </c>
      <c r="B21" s="313">
        <v>14</v>
      </c>
      <c r="C21" s="314" t="s">
        <v>1675</v>
      </c>
      <c r="D21" s="314" t="s">
        <v>1676</v>
      </c>
      <c r="E21" s="314" t="s">
        <v>1656</v>
      </c>
      <c r="F21" s="247">
        <v>33150</v>
      </c>
      <c r="G21" s="247" t="s">
        <v>1677</v>
      </c>
      <c r="H21" s="247">
        <f t="shared" si="15"/>
        <v>5850</v>
      </c>
      <c r="I21" s="247">
        <v>5</v>
      </c>
      <c r="J21" s="239">
        <f t="shared" si="23"/>
        <v>261.05625000000009</v>
      </c>
      <c r="K21" s="247">
        <v>20</v>
      </c>
      <c r="L21" s="315">
        <f t="shared" si="16"/>
        <v>1918.5562500000001</v>
      </c>
      <c r="M21" s="316" t="s">
        <v>1677</v>
      </c>
      <c r="N21" s="247">
        <v>20</v>
      </c>
      <c r="O21" s="239">
        <f t="shared" si="17"/>
        <v>5221.1250000000018</v>
      </c>
      <c r="P21" s="239">
        <f t="shared" si="0"/>
        <v>38371.125</v>
      </c>
      <c r="Q21" s="247">
        <f t="shared" si="18"/>
        <v>33190</v>
      </c>
      <c r="R21" s="247">
        <f t="shared" si="19"/>
        <v>27708</v>
      </c>
      <c r="S21" s="247">
        <f t="shared" si="19"/>
        <v>5482</v>
      </c>
      <c r="T21" s="239">
        <f t="shared" si="20"/>
        <v>5181.125</v>
      </c>
      <c r="U21" s="247" t="s">
        <v>1637</v>
      </c>
      <c r="V21" s="317" t="s">
        <v>1645</v>
      </c>
      <c r="W21" s="247">
        <v>1750</v>
      </c>
      <c r="X21" s="247">
        <v>250</v>
      </c>
      <c r="Y21" s="318">
        <f t="shared" ref="Y21:Y29" si="24">SUM(W21:X21)</f>
        <v>2000</v>
      </c>
      <c r="Z21" s="317" t="s">
        <v>1639</v>
      </c>
      <c r="AA21" s="247">
        <v>5880</v>
      </c>
      <c r="AB21" s="247">
        <v>1120</v>
      </c>
      <c r="AC21" s="318">
        <f>SUM(AA21:AB21)</f>
        <v>7000</v>
      </c>
      <c r="AD21" s="319" t="s">
        <v>1646</v>
      </c>
      <c r="AE21" s="247">
        <v>4150</v>
      </c>
      <c r="AF21" s="247">
        <v>850</v>
      </c>
      <c r="AG21" s="318">
        <f t="shared" si="21"/>
        <v>5000</v>
      </c>
      <c r="AH21" s="319" t="s">
        <v>1678</v>
      </c>
      <c r="AI21" s="247">
        <v>4150</v>
      </c>
      <c r="AJ21" s="247">
        <v>850</v>
      </c>
      <c r="AK21" s="318">
        <f t="shared" si="3"/>
        <v>5000</v>
      </c>
      <c r="AL21" s="320" t="s">
        <v>1678</v>
      </c>
      <c r="AM21" s="320">
        <v>11778</v>
      </c>
      <c r="AN21" s="320">
        <v>2412</v>
      </c>
      <c r="AO21" s="318">
        <f t="shared" si="22"/>
        <v>14190</v>
      </c>
      <c r="AP21" s="320"/>
      <c r="AQ21" s="320"/>
      <c r="AR21" s="320"/>
      <c r="AS21" s="318">
        <f t="shared" si="4"/>
        <v>0</v>
      </c>
      <c r="AT21" s="320"/>
      <c r="AU21" s="320"/>
      <c r="AV21" s="320"/>
      <c r="AW21" s="318">
        <f t="shared" si="5"/>
        <v>0</v>
      </c>
      <c r="AX21" s="320"/>
      <c r="AY21" s="320"/>
      <c r="AZ21" s="320"/>
      <c r="BA21" s="318">
        <f t="shared" si="6"/>
        <v>0</v>
      </c>
      <c r="BB21" s="320"/>
      <c r="BC21" s="320"/>
      <c r="BD21" s="320"/>
      <c r="BE21" s="318">
        <f t="shared" si="7"/>
        <v>0</v>
      </c>
      <c r="BF21" s="320"/>
      <c r="BG21" s="320"/>
      <c r="BH21" s="320"/>
      <c r="BI21" s="318">
        <f t="shared" si="8"/>
        <v>0</v>
      </c>
      <c r="BJ21" s="320"/>
      <c r="BK21" s="320"/>
      <c r="BL21" s="320"/>
      <c r="BM21" s="318">
        <f t="shared" si="9"/>
        <v>0</v>
      </c>
      <c r="BN21" s="320"/>
      <c r="BO21" s="320"/>
      <c r="BP21" s="320"/>
      <c r="BQ21" s="318">
        <f t="shared" si="10"/>
        <v>0</v>
      </c>
      <c r="BR21" s="320"/>
      <c r="BS21" s="320"/>
      <c r="BT21" s="320"/>
      <c r="BU21" s="318">
        <f t="shared" si="11"/>
        <v>0</v>
      </c>
      <c r="BV21" s="320"/>
      <c r="BW21" s="320"/>
      <c r="BX21" s="320"/>
      <c r="BY21" s="318">
        <f t="shared" si="12"/>
        <v>0</v>
      </c>
      <c r="BZ21" s="320"/>
      <c r="CA21" s="320"/>
      <c r="CB21" s="320"/>
      <c r="CC21" s="320">
        <f t="shared" si="13"/>
        <v>0</v>
      </c>
      <c r="CD21" s="320"/>
      <c r="CE21" s="320"/>
      <c r="CF21" s="320"/>
      <c r="CG21" s="320">
        <f t="shared" si="14"/>
        <v>0</v>
      </c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1">
        <v>1</v>
      </c>
      <c r="CY21" s="247">
        <v>33150</v>
      </c>
      <c r="CZ21" s="247"/>
      <c r="DA21" s="247"/>
      <c r="DB21" s="247">
        <v>1</v>
      </c>
      <c r="DC21" s="247">
        <v>33150</v>
      </c>
      <c r="DD21" s="247"/>
      <c r="DE21" s="247"/>
      <c r="DF21" s="247"/>
      <c r="DG21" s="247"/>
      <c r="DH21" s="247"/>
      <c r="DI21" s="247"/>
      <c r="DJ21" s="247"/>
      <c r="DK21" s="247"/>
      <c r="DL21" s="247"/>
      <c r="DM21" s="322"/>
    </row>
    <row r="22" spans="1:117" ht="63.75">
      <c r="A22" s="312">
        <v>15</v>
      </c>
      <c r="B22" s="313">
        <v>15</v>
      </c>
      <c r="C22" s="314" t="s">
        <v>1679</v>
      </c>
      <c r="D22" s="314" t="s">
        <v>1680</v>
      </c>
      <c r="E22" s="314" t="s">
        <v>1681</v>
      </c>
      <c r="F22" s="247">
        <v>42500</v>
      </c>
      <c r="G22" s="247" t="s">
        <v>1682</v>
      </c>
      <c r="H22" s="247">
        <f t="shared" si="15"/>
        <v>7500</v>
      </c>
      <c r="I22" s="247">
        <v>5</v>
      </c>
      <c r="J22" s="239">
        <f t="shared" si="23"/>
        <v>334.6875</v>
      </c>
      <c r="K22" s="247">
        <v>20</v>
      </c>
      <c r="L22" s="315">
        <f t="shared" si="16"/>
        <v>2459.6875</v>
      </c>
      <c r="M22" s="316" t="s">
        <v>1682</v>
      </c>
      <c r="N22" s="247">
        <v>20</v>
      </c>
      <c r="O22" s="239">
        <f t="shared" si="17"/>
        <v>6693.75</v>
      </c>
      <c r="P22" s="239">
        <f t="shared" si="0"/>
        <v>49193.75</v>
      </c>
      <c r="Q22" s="247">
        <f t="shared" si="18"/>
        <v>32185</v>
      </c>
      <c r="R22" s="247">
        <f t="shared" si="19"/>
        <v>26915.5</v>
      </c>
      <c r="S22" s="247">
        <f t="shared" si="19"/>
        <v>5269.5</v>
      </c>
      <c r="T22" s="239">
        <f t="shared" si="20"/>
        <v>17008.75</v>
      </c>
      <c r="U22" s="247" t="s">
        <v>1644</v>
      </c>
      <c r="V22" s="317" t="s">
        <v>1645</v>
      </c>
      <c r="W22" s="247">
        <v>2100</v>
      </c>
      <c r="X22" s="247">
        <v>345</v>
      </c>
      <c r="Y22" s="318">
        <f t="shared" si="24"/>
        <v>2445</v>
      </c>
      <c r="Z22" s="317" t="s">
        <v>1683</v>
      </c>
      <c r="AA22" s="247">
        <v>2085</v>
      </c>
      <c r="AB22" s="247">
        <v>370</v>
      </c>
      <c r="AC22" s="318">
        <f>SUM(AA22:AB22)</f>
        <v>2455</v>
      </c>
      <c r="AD22" s="317" t="s">
        <v>1638</v>
      </c>
      <c r="AE22" s="247">
        <v>2050</v>
      </c>
      <c r="AF22" s="247">
        <v>400</v>
      </c>
      <c r="AG22" s="318">
        <f t="shared" si="21"/>
        <v>2450</v>
      </c>
      <c r="AH22" s="317" t="s">
        <v>1639</v>
      </c>
      <c r="AI22" s="247">
        <v>2058</v>
      </c>
      <c r="AJ22" s="247">
        <v>392</v>
      </c>
      <c r="AK22" s="318">
        <f t="shared" si="3"/>
        <v>2450</v>
      </c>
      <c r="AL22" s="323" t="s">
        <v>1663</v>
      </c>
      <c r="AM22" s="320">
        <v>4110</v>
      </c>
      <c r="AN22" s="320">
        <v>790</v>
      </c>
      <c r="AO22" s="318">
        <f>SUM(AM22:AN22)</f>
        <v>4900</v>
      </c>
      <c r="AP22" s="323" t="s">
        <v>1684</v>
      </c>
      <c r="AQ22" s="320">
        <v>2075</v>
      </c>
      <c r="AR22" s="320">
        <v>425</v>
      </c>
      <c r="AS22" s="318">
        <f t="shared" si="4"/>
        <v>2500</v>
      </c>
      <c r="AT22" s="320" t="s">
        <v>1646</v>
      </c>
      <c r="AU22" s="320">
        <v>2075</v>
      </c>
      <c r="AV22" s="320">
        <v>425</v>
      </c>
      <c r="AW22" s="318">
        <f t="shared" si="5"/>
        <v>2500</v>
      </c>
      <c r="AX22" s="323" t="s">
        <v>1647</v>
      </c>
      <c r="AY22" s="320">
        <v>2033.5</v>
      </c>
      <c r="AZ22" s="320">
        <v>416.5</v>
      </c>
      <c r="BA22" s="318">
        <f>SUM(AY22:AZ22)</f>
        <v>2450</v>
      </c>
      <c r="BB22" s="320" t="s">
        <v>1685</v>
      </c>
      <c r="BC22" s="320">
        <v>2075</v>
      </c>
      <c r="BD22" s="320">
        <v>425</v>
      </c>
      <c r="BE22" s="318">
        <f t="shared" si="7"/>
        <v>2500</v>
      </c>
      <c r="BF22" s="320" t="s">
        <v>1686</v>
      </c>
      <c r="BG22" s="320">
        <v>2075</v>
      </c>
      <c r="BH22" s="320">
        <v>425</v>
      </c>
      <c r="BI22" s="318">
        <f t="shared" si="8"/>
        <v>2500</v>
      </c>
      <c r="BJ22" s="320" t="s">
        <v>1687</v>
      </c>
      <c r="BK22" s="320">
        <v>2075</v>
      </c>
      <c r="BL22" s="320">
        <v>425</v>
      </c>
      <c r="BM22" s="318">
        <f t="shared" si="9"/>
        <v>2500</v>
      </c>
      <c r="BN22" s="320" t="s">
        <v>1678</v>
      </c>
      <c r="BO22" s="320">
        <v>2104</v>
      </c>
      <c r="BP22" s="320">
        <v>431</v>
      </c>
      <c r="BQ22" s="318">
        <f t="shared" si="10"/>
        <v>2535</v>
      </c>
      <c r="BR22" s="320"/>
      <c r="BS22" s="320"/>
      <c r="BT22" s="320"/>
      <c r="BU22" s="318">
        <f t="shared" si="11"/>
        <v>0</v>
      </c>
      <c r="BV22" s="320"/>
      <c r="BW22" s="320"/>
      <c r="BX22" s="320"/>
      <c r="BY22" s="318">
        <f t="shared" si="12"/>
        <v>0</v>
      </c>
      <c r="BZ22" s="320"/>
      <c r="CA22" s="320"/>
      <c r="CB22" s="320"/>
      <c r="CC22" s="320">
        <f t="shared" si="13"/>
        <v>0</v>
      </c>
      <c r="CD22" s="320"/>
      <c r="CE22" s="320"/>
      <c r="CF22" s="320"/>
      <c r="CG22" s="320">
        <f t="shared" si="14"/>
        <v>0</v>
      </c>
      <c r="CH22" s="320"/>
      <c r="CI22" s="320"/>
      <c r="CJ22" s="320"/>
      <c r="CK22" s="320"/>
      <c r="CL22" s="320"/>
      <c r="CM22" s="320"/>
      <c r="CN22" s="320"/>
      <c r="CO22" s="320"/>
      <c r="CP22" s="320"/>
      <c r="CQ22" s="320"/>
      <c r="CR22" s="320"/>
      <c r="CS22" s="320"/>
      <c r="CT22" s="320"/>
      <c r="CU22" s="320"/>
      <c r="CV22" s="320"/>
      <c r="CW22" s="320"/>
      <c r="CX22" s="321">
        <v>1</v>
      </c>
      <c r="CY22" s="247">
        <v>42500</v>
      </c>
      <c r="CZ22" s="247"/>
      <c r="DA22" s="247"/>
      <c r="DB22" s="247"/>
      <c r="DC22" s="247"/>
      <c r="DD22" s="247">
        <v>1</v>
      </c>
      <c r="DE22" s="247">
        <v>42500</v>
      </c>
      <c r="DF22" s="247"/>
      <c r="DG22" s="247"/>
      <c r="DH22" s="247"/>
      <c r="DI22" s="247"/>
      <c r="DJ22" s="247"/>
      <c r="DK22" s="247"/>
      <c r="DL22" s="247"/>
      <c r="DM22" s="322"/>
    </row>
    <row r="23" spans="1:117" ht="36">
      <c r="A23" s="312">
        <v>16</v>
      </c>
      <c r="B23" s="313">
        <v>16</v>
      </c>
      <c r="C23" s="314" t="s">
        <v>1688</v>
      </c>
      <c r="D23" s="314" t="s">
        <v>44</v>
      </c>
      <c r="E23" s="314" t="s">
        <v>1635</v>
      </c>
      <c r="F23" s="247">
        <v>42500</v>
      </c>
      <c r="G23" s="247" t="s">
        <v>1689</v>
      </c>
      <c r="H23" s="247">
        <f t="shared" si="15"/>
        <v>7500</v>
      </c>
      <c r="I23" s="247">
        <v>5</v>
      </c>
      <c r="J23" s="239">
        <f t="shared" si="23"/>
        <v>334.6875</v>
      </c>
      <c r="K23" s="247">
        <v>20</v>
      </c>
      <c r="L23" s="315">
        <f t="shared" si="16"/>
        <v>2459.6875</v>
      </c>
      <c r="M23" s="316" t="s">
        <v>1689</v>
      </c>
      <c r="N23" s="247">
        <v>20</v>
      </c>
      <c r="O23" s="239">
        <f t="shared" si="17"/>
        <v>6693.75</v>
      </c>
      <c r="P23" s="239">
        <f t="shared" si="0"/>
        <v>49193.75</v>
      </c>
      <c r="Q23" s="247">
        <f t="shared" si="18"/>
        <v>26200</v>
      </c>
      <c r="R23" s="247">
        <f t="shared" si="19"/>
        <v>21853.9</v>
      </c>
      <c r="S23" s="247">
        <f t="shared" si="19"/>
        <v>4346.1000000000004</v>
      </c>
      <c r="T23" s="239">
        <f t="shared" si="20"/>
        <v>22993.75</v>
      </c>
      <c r="U23" s="247" t="s">
        <v>1644</v>
      </c>
      <c r="V23" s="317" t="s">
        <v>1645</v>
      </c>
      <c r="W23" s="247">
        <v>700</v>
      </c>
      <c r="X23" s="247">
        <v>150</v>
      </c>
      <c r="Y23" s="318">
        <f t="shared" si="24"/>
        <v>850</v>
      </c>
      <c r="Z23" s="317" t="s">
        <v>1683</v>
      </c>
      <c r="AA23" s="247">
        <v>1410</v>
      </c>
      <c r="AB23" s="247">
        <v>250</v>
      </c>
      <c r="AC23" s="318">
        <f>SUM(AA23:AB23)</f>
        <v>1660</v>
      </c>
      <c r="AD23" s="317" t="s">
        <v>1638</v>
      </c>
      <c r="AE23" s="247">
        <v>1400</v>
      </c>
      <c r="AF23" s="247">
        <v>260</v>
      </c>
      <c r="AG23" s="318">
        <f t="shared" si="21"/>
        <v>1660</v>
      </c>
      <c r="AH23" s="317" t="s">
        <v>1639</v>
      </c>
      <c r="AI23" s="247">
        <v>2822</v>
      </c>
      <c r="AJ23" s="247">
        <v>538</v>
      </c>
      <c r="AK23" s="318">
        <f t="shared" si="3"/>
        <v>3360</v>
      </c>
      <c r="AL23" s="323" t="s">
        <v>1663</v>
      </c>
      <c r="AM23" s="320">
        <v>2080</v>
      </c>
      <c r="AN23" s="320">
        <v>400</v>
      </c>
      <c r="AO23" s="318">
        <f>SUM(AM23:AN23)</f>
        <v>2480</v>
      </c>
      <c r="AP23" s="323" t="s">
        <v>1684</v>
      </c>
      <c r="AQ23" s="320">
        <v>2660</v>
      </c>
      <c r="AR23" s="320">
        <v>540</v>
      </c>
      <c r="AS23" s="318">
        <f>SUM(AQ23:AR23)</f>
        <v>3200</v>
      </c>
      <c r="AT23" s="320" t="s">
        <v>1646</v>
      </c>
      <c r="AU23" s="320">
        <v>1992</v>
      </c>
      <c r="AV23" s="320">
        <v>408</v>
      </c>
      <c r="AW23" s="318">
        <f>SUM(AU23:AV23)</f>
        <v>2400</v>
      </c>
      <c r="AX23" s="323" t="s">
        <v>1647</v>
      </c>
      <c r="AY23" s="320">
        <v>688.9</v>
      </c>
      <c r="AZ23" s="320">
        <v>141.1</v>
      </c>
      <c r="BA23" s="318">
        <f>SUM(AY23:AZ23)</f>
        <v>830</v>
      </c>
      <c r="BB23" s="323" t="s">
        <v>1647</v>
      </c>
      <c r="BC23" s="320">
        <v>664</v>
      </c>
      <c r="BD23" s="320">
        <v>136</v>
      </c>
      <c r="BE23" s="318">
        <f t="shared" si="7"/>
        <v>800</v>
      </c>
      <c r="BF23" s="320" t="s">
        <v>1685</v>
      </c>
      <c r="BG23" s="320">
        <v>1992</v>
      </c>
      <c r="BH23" s="320">
        <v>408</v>
      </c>
      <c r="BI23" s="318">
        <f>SUM(BG23:BH23)</f>
        <v>2400</v>
      </c>
      <c r="BJ23" s="320" t="s">
        <v>1686</v>
      </c>
      <c r="BK23" s="320">
        <v>1328</v>
      </c>
      <c r="BL23" s="320">
        <v>272</v>
      </c>
      <c r="BM23" s="318">
        <f>SUM(BK23:BL23)</f>
        <v>1600</v>
      </c>
      <c r="BN23" s="320" t="s">
        <v>1687</v>
      </c>
      <c r="BO23" s="320">
        <v>1328</v>
      </c>
      <c r="BP23" s="320">
        <v>272</v>
      </c>
      <c r="BQ23" s="318">
        <f>SUM(BO23:BP23)</f>
        <v>1600</v>
      </c>
      <c r="BR23" s="320" t="s">
        <v>1678</v>
      </c>
      <c r="BS23" s="320">
        <v>1328</v>
      </c>
      <c r="BT23" s="320">
        <v>272</v>
      </c>
      <c r="BU23" s="318">
        <f>SUM(BS23:BT23)</f>
        <v>1600</v>
      </c>
      <c r="BV23" s="320" t="s">
        <v>1690</v>
      </c>
      <c r="BW23" s="320">
        <v>1461</v>
      </c>
      <c r="BX23" s="320">
        <v>299</v>
      </c>
      <c r="BY23" s="318">
        <f t="shared" si="12"/>
        <v>1760</v>
      </c>
      <c r="BZ23" s="320"/>
      <c r="CA23" s="320"/>
      <c r="CB23" s="320"/>
      <c r="CC23" s="320">
        <f t="shared" si="13"/>
        <v>0</v>
      </c>
      <c r="CD23" s="320"/>
      <c r="CE23" s="320"/>
      <c r="CF23" s="320"/>
      <c r="CG23" s="320">
        <f t="shared" si="14"/>
        <v>0</v>
      </c>
      <c r="CH23" s="320"/>
      <c r="CI23" s="320"/>
      <c r="CJ23" s="320"/>
      <c r="CK23" s="320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1">
        <v>1</v>
      </c>
      <c r="CY23" s="247">
        <v>42500</v>
      </c>
      <c r="CZ23" s="247"/>
      <c r="DA23" s="247"/>
      <c r="DB23" s="247"/>
      <c r="DC23" s="247"/>
      <c r="DD23" s="247">
        <v>1</v>
      </c>
      <c r="DE23" s="247">
        <v>42500</v>
      </c>
      <c r="DF23" s="247"/>
      <c r="DG23" s="247"/>
      <c r="DH23" s="247"/>
      <c r="DI23" s="247"/>
      <c r="DJ23" s="247"/>
      <c r="DK23" s="247"/>
      <c r="DL23" s="247"/>
      <c r="DM23" s="322"/>
    </row>
    <row r="24" spans="1:117" ht="38.25">
      <c r="A24" s="312">
        <v>17</v>
      </c>
      <c r="B24" s="313">
        <v>17</v>
      </c>
      <c r="C24" s="314" t="s">
        <v>1691</v>
      </c>
      <c r="D24" s="314" t="s">
        <v>44</v>
      </c>
      <c r="E24" s="314" t="s">
        <v>1635</v>
      </c>
      <c r="F24" s="247">
        <v>42500</v>
      </c>
      <c r="G24" s="247" t="s">
        <v>1692</v>
      </c>
      <c r="H24" s="247">
        <f t="shared" si="15"/>
        <v>7500</v>
      </c>
      <c r="I24" s="247">
        <v>5</v>
      </c>
      <c r="J24" s="239">
        <f>SUM((L24-F24/20))</f>
        <v>334.6875</v>
      </c>
      <c r="K24" s="247">
        <v>20</v>
      </c>
      <c r="L24" s="315">
        <f>SUM((F24*6*21)/(8*20*100))+(F24/20)</f>
        <v>2459.6875</v>
      </c>
      <c r="M24" s="316" t="s">
        <v>1692</v>
      </c>
      <c r="N24" s="247">
        <v>20</v>
      </c>
      <c r="O24" s="239">
        <f t="shared" si="17"/>
        <v>6693.75</v>
      </c>
      <c r="P24" s="239">
        <f t="shared" si="0"/>
        <v>49193.75</v>
      </c>
      <c r="Q24" s="247">
        <f t="shared" si="18"/>
        <v>7000</v>
      </c>
      <c r="R24" s="247">
        <f t="shared" si="19"/>
        <v>5810</v>
      </c>
      <c r="S24" s="247">
        <f t="shared" si="19"/>
        <v>1190</v>
      </c>
      <c r="T24" s="239">
        <f t="shared" si="20"/>
        <v>42193.75</v>
      </c>
      <c r="U24" s="247" t="s">
        <v>1637</v>
      </c>
      <c r="V24" s="319" t="s">
        <v>1646</v>
      </c>
      <c r="W24" s="247">
        <v>5810</v>
      </c>
      <c r="X24" s="247">
        <v>1190</v>
      </c>
      <c r="Y24" s="318">
        <f t="shared" si="24"/>
        <v>7000</v>
      </c>
      <c r="Z24" s="317"/>
      <c r="AA24" s="247"/>
      <c r="AB24" s="247"/>
      <c r="AC24" s="318"/>
      <c r="AD24" s="317"/>
      <c r="AE24" s="247"/>
      <c r="AF24" s="247"/>
      <c r="AG24" s="318">
        <f t="shared" si="21"/>
        <v>0</v>
      </c>
      <c r="AH24" s="317"/>
      <c r="AI24" s="247"/>
      <c r="AJ24" s="247"/>
      <c r="AK24" s="318">
        <f t="shared" si="3"/>
        <v>0</v>
      </c>
      <c r="AL24" s="320"/>
      <c r="AM24" s="320"/>
      <c r="AN24" s="320"/>
      <c r="AO24" s="318">
        <f t="shared" ref="AO24:AO32" si="25">SUM(AM24:AN24)</f>
        <v>0</v>
      </c>
      <c r="AP24" s="320"/>
      <c r="AQ24" s="320"/>
      <c r="AR24" s="320"/>
      <c r="AS24" s="318">
        <f t="shared" ref="AS24:AS32" si="26">SUM(AQ24:AR24)</f>
        <v>0</v>
      </c>
      <c r="AT24" s="320"/>
      <c r="AU24" s="320"/>
      <c r="AV24" s="320"/>
      <c r="AW24" s="318">
        <f t="shared" ref="AW24:AW32" si="27">SUM(AU24:AV24)</f>
        <v>0</v>
      </c>
      <c r="AX24" s="320"/>
      <c r="AY24" s="320"/>
      <c r="AZ24" s="320"/>
      <c r="BA24" s="320"/>
      <c r="BB24" s="320"/>
      <c r="BC24" s="320"/>
      <c r="BD24" s="320"/>
      <c r="BE24" s="318">
        <f t="shared" si="7"/>
        <v>0</v>
      </c>
      <c r="BF24" s="320"/>
      <c r="BG24" s="320"/>
      <c r="BH24" s="320"/>
      <c r="BI24" s="318">
        <f t="shared" ref="BI24:BI32" si="28">SUM(BG24:BH24)</f>
        <v>0</v>
      </c>
      <c r="BJ24" s="320"/>
      <c r="BK24" s="320"/>
      <c r="BL24" s="320"/>
      <c r="BM24" s="318">
        <f t="shared" ref="BM24:BM32" si="29">SUM(BK24:BL24)</f>
        <v>0</v>
      </c>
      <c r="BN24" s="320"/>
      <c r="BO24" s="320"/>
      <c r="BP24" s="320"/>
      <c r="BQ24" s="318">
        <f t="shared" ref="BQ24:BQ32" si="30">SUM(BO24:BP24)</f>
        <v>0</v>
      </c>
      <c r="BR24" s="320"/>
      <c r="BS24" s="320"/>
      <c r="BT24" s="320"/>
      <c r="BU24" s="318">
        <f t="shared" ref="BU24:BU32" si="31">SUM(BS24:BT24)</f>
        <v>0</v>
      </c>
      <c r="BV24" s="320"/>
      <c r="BW24" s="320"/>
      <c r="BX24" s="320"/>
      <c r="BY24" s="318">
        <f t="shared" si="12"/>
        <v>0</v>
      </c>
      <c r="BZ24" s="320"/>
      <c r="CA24" s="320"/>
      <c r="CB24" s="320"/>
      <c r="CC24" s="320">
        <f t="shared" si="13"/>
        <v>0</v>
      </c>
      <c r="CD24" s="320"/>
      <c r="CE24" s="320"/>
      <c r="CF24" s="320"/>
      <c r="CG24" s="320">
        <f t="shared" si="14"/>
        <v>0</v>
      </c>
      <c r="CH24" s="320"/>
      <c r="CI24" s="320"/>
      <c r="CJ24" s="320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1">
        <v>1</v>
      </c>
      <c r="CY24" s="247">
        <v>42500</v>
      </c>
      <c r="CZ24" s="247"/>
      <c r="DA24" s="247"/>
      <c r="DB24" s="247"/>
      <c r="DC24" s="247"/>
      <c r="DD24" s="247">
        <v>1</v>
      </c>
      <c r="DE24" s="247">
        <v>42500</v>
      </c>
      <c r="DF24" s="247"/>
      <c r="DG24" s="247"/>
      <c r="DH24" s="247"/>
      <c r="DI24" s="247"/>
      <c r="DJ24" s="247"/>
      <c r="DK24" s="247"/>
      <c r="DL24" s="247"/>
      <c r="DM24" s="322"/>
    </row>
    <row r="25" spans="1:117" ht="36">
      <c r="A25" s="312">
        <v>18</v>
      </c>
      <c r="B25" s="313">
        <v>18</v>
      </c>
      <c r="C25" s="314" t="s">
        <v>1693</v>
      </c>
      <c r="D25" s="314" t="s">
        <v>44</v>
      </c>
      <c r="E25" s="314" t="s">
        <v>1635</v>
      </c>
      <c r="F25" s="247">
        <v>42500</v>
      </c>
      <c r="G25" s="247" t="s">
        <v>1694</v>
      </c>
      <c r="H25" s="247">
        <f t="shared" si="15"/>
        <v>7500</v>
      </c>
      <c r="I25" s="247">
        <v>5</v>
      </c>
      <c r="J25" s="239">
        <f t="shared" si="23"/>
        <v>334.6875</v>
      </c>
      <c r="K25" s="247">
        <v>20</v>
      </c>
      <c r="L25" s="315">
        <f t="shared" si="16"/>
        <v>2459.6875</v>
      </c>
      <c r="M25" s="316" t="s">
        <v>1694</v>
      </c>
      <c r="N25" s="247">
        <v>20</v>
      </c>
      <c r="O25" s="239">
        <f t="shared" si="17"/>
        <v>6693.75</v>
      </c>
      <c r="P25" s="239">
        <f t="shared" si="0"/>
        <v>49193.75</v>
      </c>
      <c r="Q25" s="247">
        <f t="shared" si="18"/>
        <v>0</v>
      </c>
      <c r="R25" s="247">
        <f t="shared" si="19"/>
        <v>0</v>
      </c>
      <c r="S25" s="247">
        <f t="shared" si="19"/>
        <v>0</v>
      </c>
      <c r="T25" s="239">
        <f t="shared" si="20"/>
        <v>49193.75</v>
      </c>
      <c r="U25" s="247" t="s">
        <v>1637</v>
      </c>
      <c r="V25" s="317"/>
      <c r="W25" s="247"/>
      <c r="X25" s="247"/>
      <c r="Y25" s="318">
        <f t="shared" si="24"/>
        <v>0</v>
      </c>
      <c r="Z25" s="317"/>
      <c r="AA25" s="247"/>
      <c r="AB25" s="247"/>
      <c r="AC25" s="318"/>
      <c r="AD25" s="317"/>
      <c r="AE25" s="247"/>
      <c r="AF25" s="247"/>
      <c r="AG25" s="318">
        <f t="shared" si="21"/>
        <v>0</v>
      </c>
      <c r="AH25" s="317"/>
      <c r="AI25" s="247"/>
      <c r="AJ25" s="247"/>
      <c r="AK25" s="318">
        <f t="shared" si="3"/>
        <v>0</v>
      </c>
      <c r="AL25" s="320"/>
      <c r="AM25" s="320"/>
      <c r="AN25" s="320"/>
      <c r="AO25" s="318">
        <f t="shared" si="25"/>
        <v>0</v>
      </c>
      <c r="AP25" s="320"/>
      <c r="AQ25" s="320"/>
      <c r="AR25" s="320"/>
      <c r="AS25" s="318">
        <f t="shared" si="26"/>
        <v>0</v>
      </c>
      <c r="AT25" s="320"/>
      <c r="AU25" s="320"/>
      <c r="AV25" s="320"/>
      <c r="AW25" s="318">
        <f t="shared" si="27"/>
        <v>0</v>
      </c>
      <c r="AX25" s="320"/>
      <c r="AY25" s="320"/>
      <c r="AZ25" s="320"/>
      <c r="BA25" s="320"/>
      <c r="BB25" s="320"/>
      <c r="BC25" s="320"/>
      <c r="BD25" s="320"/>
      <c r="BE25" s="318">
        <f t="shared" si="7"/>
        <v>0</v>
      </c>
      <c r="BF25" s="320"/>
      <c r="BG25" s="320"/>
      <c r="BH25" s="320"/>
      <c r="BI25" s="318">
        <f t="shared" si="28"/>
        <v>0</v>
      </c>
      <c r="BJ25" s="320"/>
      <c r="BK25" s="320"/>
      <c r="BL25" s="320"/>
      <c r="BM25" s="318">
        <f t="shared" si="29"/>
        <v>0</v>
      </c>
      <c r="BN25" s="320"/>
      <c r="BO25" s="320"/>
      <c r="BP25" s="320"/>
      <c r="BQ25" s="318">
        <f t="shared" si="30"/>
        <v>0</v>
      </c>
      <c r="BR25" s="320"/>
      <c r="BS25" s="320"/>
      <c r="BT25" s="320"/>
      <c r="BU25" s="318">
        <f t="shared" si="31"/>
        <v>0</v>
      </c>
      <c r="BV25" s="320"/>
      <c r="BW25" s="320"/>
      <c r="BX25" s="320"/>
      <c r="BY25" s="318">
        <f t="shared" si="12"/>
        <v>0</v>
      </c>
      <c r="BZ25" s="320"/>
      <c r="CA25" s="320"/>
      <c r="CB25" s="320"/>
      <c r="CC25" s="320">
        <f t="shared" si="13"/>
        <v>0</v>
      </c>
      <c r="CD25" s="320"/>
      <c r="CE25" s="320"/>
      <c r="CF25" s="320"/>
      <c r="CG25" s="320">
        <f t="shared" si="14"/>
        <v>0</v>
      </c>
      <c r="CH25" s="320"/>
      <c r="CI25" s="320"/>
      <c r="CJ25" s="320"/>
      <c r="CK25" s="320"/>
      <c r="CL25" s="320"/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1">
        <v>1</v>
      </c>
      <c r="CY25" s="247">
        <v>42500</v>
      </c>
      <c r="CZ25" s="247"/>
      <c r="DA25" s="247"/>
      <c r="DB25" s="247"/>
      <c r="DC25" s="247"/>
      <c r="DD25" s="247">
        <v>1</v>
      </c>
      <c r="DE25" s="247">
        <v>42500</v>
      </c>
      <c r="DF25" s="247"/>
      <c r="DG25" s="247"/>
      <c r="DH25" s="247"/>
      <c r="DI25" s="247"/>
      <c r="DJ25" s="247"/>
      <c r="DK25" s="247"/>
      <c r="DL25" s="247"/>
      <c r="DM25" s="322"/>
    </row>
    <row r="26" spans="1:117" ht="38.25">
      <c r="A26" s="312">
        <v>19</v>
      </c>
      <c r="B26" s="313">
        <v>19</v>
      </c>
      <c r="C26" s="314" t="s">
        <v>1695</v>
      </c>
      <c r="D26" s="314" t="s">
        <v>44</v>
      </c>
      <c r="E26" s="314" t="s">
        <v>1635</v>
      </c>
      <c r="F26" s="247">
        <v>42500</v>
      </c>
      <c r="G26" s="247" t="s">
        <v>1696</v>
      </c>
      <c r="H26" s="247">
        <f t="shared" si="15"/>
        <v>7500</v>
      </c>
      <c r="I26" s="247">
        <v>5</v>
      </c>
      <c r="J26" s="239">
        <f t="shared" si="23"/>
        <v>334.6875</v>
      </c>
      <c r="K26" s="247">
        <v>20</v>
      </c>
      <c r="L26" s="315">
        <f t="shared" si="16"/>
        <v>2459.6875</v>
      </c>
      <c r="M26" s="316" t="s">
        <v>1696</v>
      </c>
      <c r="N26" s="247">
        <v>20</v>
      </c>
      <c r="O26" s="239">
        <f t="shared" si="17"/>
        <v>6693.75</v>
      </c>
      <c r="P26" s="239">
        <f t="shared" si="0"/>
        <v>49193.75</v>
      </c>
      <c r="Q26" s="247">
        <f t="shared" si="18"/>
        <v>0</v>
      </c>
      <c r="R26" s="247">
        <f t="shared" si="19"/>
        <v>0</v>
      </c>
      <c r="S26" s="247">
        <f t="shared" si="19"/>
        <v>0</v>
      </c>
      <c r="T26" s="239">
        <f t="shared" si="20"/>
        <v>49193.75</v>
      </c>
      <c r="U26" s="247" t="s">
        <v>1644</v>
      </c>
      <c r="V26" s="317"/>
      <c r="W26" s="247"/>
      <c r="X26" s="247"/>
      <c r="Y26" s="318">
        <f t="shared" si="24"/>
        <v>0</v>
      </c>
      <c r="Z26" s="317"/>
      <c r="AA26" s="247"/>
      <c r="AB26" s="247"/>
      <c r="AC26" s="318"/>
      <c r="AD26" s="317"/>
      <c r="AE26" s="247"/>
      <c r="AF26" s="247"/>
      <c r="AG26" s="318">
        <f t="shared" si="21"/>
        <v>0</v>
      </c>
      <c r="AH26" s="317"/>
      <c r="AI26" s="247"/>
      <c r="AJ26" s="247"/>
      <c r="AK26" s="318">
        <f t="shared" si="3"/>
        <v>0</v>
      </c>
      <c r="AL26" s="320"/>
      <c r="AM26" s="320"/>
      <c r="AN26" s="320"/>
      <c r="AO26" s="318">
        <f t="shared" si="25"/>
        <v>0</v>
      </c>
      <c r="AP26" s="320"/>
      <c r="AQ26" s="320"/>
      <c r="AR26" s="320"/>
      <c r="AS26" s="318">
        <f t="shared" si="26"/>
        <v>0</v>
      </c>
      <c r="AT26" s="320"/>
      <c r="AU26" s="320"/>
      <c r="AV26" s="320"/>
      <c r="AW26" s="318">
        <f t="shared" si="27"/>
        <v>0</v>
      </c>
      <c r="AX26" s="320"/>
      <c r="AY26" s="320"/>
      <c r="AZ26" s="320"/>
      <c r="BA26" s="320"/>
      <c r="BB26" s="320"/>
      <c r="BC26" s="320"/>
      <c r="BD26" s="320"/>
      <c r="BE26" s="318">
        <f t="shared" si="7"/>
        <v>0</v>
      </c>
      <c r="BF26" s="320"/>
      <c r="BG26" s="320"/>
      <c r="BH26" s="320"/>
      <c r="BI26" s="318">
        <f t="shared" si="28"/>
        <v>0</v>
      </c>
      <c r="BJ26" s="320"/>
      <c r="BK26" s="320"/>
      <c r="BL26" s="320"/>
      <c r="BM26" s="318">
        <f t="shared" si="29"/>
        <v>0</v>
      </c>
      <c r="BN26" s="320"/>
      <c r="BO26" s="320"/>
      <c r="BP26" s="320"/>
      <c r="BQ26" s="318">
        <f t="shared" si="30"/>
        <v>0</v>
      </c>
      <c r="BR26" s="320"/>
      <c r="BS26" s="320"/>
      <c r="BT26" s="320"/>
      <c r="BU26" s="318">
        <f t="shared" si="31"/>
        <v>0</v>
      </c>
      <c r="BV26" s="320"/>
      <c r="BW26" s="320"/>
      <c r="BX26" s="320"/>
      <c r="BY26" s="318">
        <f t="shared" si="12"/>
        <v>0</v>
      </c>
      <c r="BZ26" s="320"/>
      <c r="CA26" s="320"/>
      <c r="CB26" s="320"/>
      <c r="CC26" s="320">
        <f t="shared" si="13"/>
        <v>0</v>
      </c>
      <c r="CD26" s="320"/>
      <c r="CE26" s="320"/>
      <c r="CF26" s="320"/>
      <c r="CG26" s="320">
        <f t="shared" si="14"/>
        <v>0</v>
      </c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1">
        <v>1</v>
      </c>
      <c r="CY26" s="247">
        <v>42500</v>
      </c>
      <c r="CZ26" s="247"/>
      <c r="DA26" s="247"/>
      <c r="DB26" s="247"/>
      <c r="DC26" s="247"/>
      <c r="DD26" s="247">
        <v>1</v>
      </c>
      <c r="DE26" s="247">
        <v>42500</v>
      </c>
      <c r="DF26" s="247"/>
      <c r="DG26" s="247"/>
      <c r="DH26" s="247"/>
      <c r="DI26" s="247"/>
      <c r="DJ26" s="247"/>
      <c r="DK26" s="247"/>
      <c r="DL26" s="247"/>
      <c r="DM26" s="322"/>
    </row>
    <row r="27" spans="1:117" ht="38.25">
      <c r="A27" s="312">
        <v>20</v>
      </c>
      <c r="B27" s="313">
        <v>20</v>
      </c>
      <c r="C27" s="314" t="s">
        <v>1697</v>
      </c>
      <c r="D27" s="314" t="s">
        <v>1698</v>
      </c>
      <c r="E27" s="314" t="s">
        <v>1635</v>
      </c>
      <c r="F27" s="247">
        <v>42500</v>
      </c>
      <c r="G27" s="247" t="s">
        <v>1699</v>
      </c>
      <c r="H27" s="247">
        <f t="shared" si="15"/>
        <v>7500</v>
      </c>
      <c r="I27" s="247">
        <v>5</v>
      </c>
      <c r="J27" s="239">
        <f t="shared" si="23"/>
        <v>334.6875</v>
      </c>
      <c r="K27" s="247">
        <v>20</v>
      </c>
      <c r="L27" s="315">
        <f t="shared" si="16"/>
        <v>2459.6875</v>
      </c>
      <c r="M27" s="316" t="s">
        <v>1699</v>
      </c>
      <c r="N27" s="247">
        <v>20</v>
      </c>
      <c r="O27" s="239">
        <f t="shared" si="17"/>
        <v>6693.75</v>
      </c>
      <c r="P27" s="239">
        <f t="shared" si="0"/>
        <v>49193.75</v>
      </c>
      <c r="Q27" s="247">
        <f t="shared" si="18"/>
        <v>39866</v>
      </c>
      <c r="R27" s="247">
        <f t="shared" si="19"/>
        <v>33181.599999999999</v>
      </c>
      <c r="S27" s="247">
        <f t="shared" si="19"/>
        <v>6684.4</v>
      </c>
      <c r="T27" s="239">
        <f t="shared" si="20"/>
        <v>9327.75</v>
      </c>
      <c r="U27" s="247" t="s">
        <v>1644</v>
      </c>
      <c r="V27" s="317" t="s">
        <v>1683</v>
      </c>
      <c r="W27" s="247">
        <v>1360</v>
      </c>
      <c r="X27" s="247">
        <v>240</v>
      </c>
      <c r="Y27" s="318">
        <f t="shared" si="24"/>
        <v>1600</v>
      </c>
      <c r="Z27" s="317" t="s">
        <v>1638</v>
      </c>
      <c r="AA27" s="247">
        <v>1350</v>
      </c>
      <c r="AB27" s="247">
        <v>250</v>
      </c>
      <c r="AC27" s="318">
        <f>SUM(AA27:AB27)</f>
        <v>1600</v>
      </c>
      <c r="AD27" s="317" t="s">
        <v>1639</v>
      </c>
      <c r="AE27" s="247">
        <v>2201</v>
      </c>
      <c r="AF27" s="247">
        <v>419</v>
      </c>
      <c r="AG27" s="318">
        <f t="shared" si="21"/>
        <v>2620</v>
      </c>
      <c r="AH27" s="317" t="s">
        <v>1663</v>
      </c>
      <c r="AI27" s="247">
        <v>690</v>
      </c>
      <c r="AJ27" s="247">
        <v>130</v>
      </c>
      <c r="AK27" s="318">
        <f t="shared" si="3"/>
        <v>820</v>
      </c>
      <c r="AL27" s="323" t="s">
        <v>1684</v>
      </c>
      <c r="AM27" s="320">
        <v>1530</v>
      </c>
      <c r="AN27" s="320">
        <v>310</v>
      </c>
      <c r="AO27" s="318">
        <f t="shared" si="25"/>
        <v>1840</v>
      </c>
      <c r="AP27" s="320" t="s">
        <v>1646</v>
      </c>
      <c r="AQ27" s="320">
        <v>681</v>
      </c>
      <c r="AR27" s="320">
        <v>139</v>
      </c>
      <c r="AS27" s="318">
        <f t="shared" si="26"/>
        <v>820</v>
      </c>
      <c r="AT27" s="323" t="s">
        <v>1647</v>
      </c>
      <c r="AU27" s="320">
        <v>929.6</v>
      </c>
      <c r="AV27" s="320">
        <v>190.4</v>
      </c>
      <c r="AW27" s="318">
        <f t="shared" si="27"/>
        <v>1120</v>
      </c>
      <c r="AX27" s="320" t="s">
        <v>1685</v>
      </c>
      <c r="AY27" s="320">
        <v>2718</v>
      </c>
      <c r="AZ27" s="320">
        <v>557</v>
      </c>
      <c r="BA27" s="318">
        <f t="shared" ref="BA27:BA32" si="32">SUM(AY27:AZ27)</f>
        <v>3275</v>
      </c>
      <c r="BB27" s="320" t="s">
        <v>1686</v>
      </c>
      <c r="BC27" s="320">
        <v>872</v>
      </c>
      <c r="BD27" s="320">
        <v>179</v>
      </c>
      <c r="BE27" s="318">
        <f t="shared" si="7"/>
        <v>1051</v>
      </c>
      <c r="BF27" s="320" t="s">
        <v>1686</v>
      </c>
      <c r="BG27" s="320">
        <v>847</v>
      </c>
      <c r="BH27" s="320">
        <v>173</v>
      </c>
      <c r="BI27" s="318">
        <f t="shared" si="28"/>
        <v>1020</v>
      </c>
      <c r="BJ27" s="320" t="s">
        <v>1687</v>
      </c>
      <c r="BK27" s="320">
        <v>851</v>
      </c>
      <c r="BL27" s="320">
        <v>174</v>
      </c>
      <c r="BM27" s="318">
        <f t="shared" si="29"/>
        <v>1025</v>
      </c>
      <c r="BN27" s="320" t="s">
        <v>1678</v>
      </c>
      <c r="BO27" s="320">
        <v>685</v>
      </c>
      <c r="BP27" s="320">
        <v>140</v>
      </c>
      <c r="BQ27" s="318">
        <f t="shared" si="30"/>
        <v>825</v>
      </c>
      <c r="BR27" s="320" t="s">
        <v>1678</v>
      </c>
      <c r="BS27" s="320">
        <v>705</v>
      </c>
      <c r="BT27" s="320">
        <v>145</v>
      </c>
      <c r="BU27" s="318">
        <f t="shared" si="31"/>
        <v>850</v>
      </c>
      <c r="BV27" s="320" t="s">
        <v>1690</v>
      </c>
      <c r="BW27" s="320">
        <v>1743</v>
      </c>
      <c r="BX27" s="320">
        <v>357</v>
      </c>
      <c r="BY27" s="318">
        <f t="shared" si="12"/>
        <v>2100</v>
      </c>
      <c r="BZ27" s="324">
        <v>39911</v>
      </c>
      <c r="CA27" s="320">
        <v>830</v>
      </c>
      <c r="CB27" s="320">
        <v>170</v>
      </c>
      <c r="CC27" s="320">
        <f t="shared" si="13"/>
        <v>1000</v>
      </c>
      <c r="CD27" s="320" t="s">
        <v>1648</v>
      </c>
      <c r="CE27" s="320">
        <v>830</v>
      </c>
      <c r="CF27" s="320">
        <v>170</v>
      </c>
      <c r="CG27" s="320">
        <f t="shared" si="14"/>
        <v>1000</v>
      </c>
      <c r="CH27" s="320" t="s">
        <v>1641</v>
      </c>
      <c r="CI27" s="320">
        <v>14359</v>
      </c>
      <c r="CJ27" s="320">
        <v>2941</v>
      </c>
      <c r="CK27" s="320">
        <f>SUM(CI27:CJ27)</f>
        <v>17300</v>
      </c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1">
        <v>1</v>
      </c>
      <c r="CY27" s="247">
        <v>42500</v>
      </c>
      <c r="CZ27" s="247"/>
      <c r="DA27" s="247"/>
      <c r="DB27" s="247"/>
      <c r="DC27" s="247"/>
      <c r="DD27" s="247">
        <v>1</v>
      </c>
      <c r="DE27" s="247">
        <v>42500</v>
      </c>
      <c r="DF27" s="247"/>
      <c r="DG27" s="247"/>
      <c r="DH27" s="247"/>
      <c r="DI27" s="247"/>
      <c r="DJ27" s="247"/>
      <c r="DK27" s="247"/>
      <c r="DL27" s="247"/>
      <c r="DM27" s="322"/>
    </row>
    <row r="28" spans="1:117" ht="38.25">
      <c r="A28" s="312">
        <v>21</v>
      </c>
      <c r="B28" s="313">
        <v>21</v>
      </c>
      <c r="C28" s="314" t="s">
        <v>1700</v>
      </c>
      <c r="D28" s="314" t="s">
        <v>44</v>
      </c>
      <c r="E28" s="314" t="s">
        <v>1635</v>
      </c>
      <c r="F28" s="247">
        <v>42500</v>
      </c>
      <c r="G28" s="247" t="s">
        <v>1701</v>
      </c>
      <c r="H28" s="247">
        <f t="shared" si="15"/>
        <v>7500</v>
      </c>
      <c r="I28" s="247">
        <v>5</v>
      </c>
      <c r="J28" s="239">
        <f t="shared" si="23"/>
        <v>334.6875</v>
      </c>
      <c r="K28" s="247">
        <v>20</v>
      </c>
      <c r="L28" s="315">
        <f t="shared" si="16"/>
        <v>2459.6875</v>
      </c>
      <c r="M28" s="316" t="s">
        <v>1701</v>
      </c>
      <c r="N28" s="247">
        <v>20</v>
      </c>
      <c r="O28" s="239">
        <f t="shared" si="17"/>
        <v>6693.75</v>
      </c>
      <c r="P28" s="239">
        <f t="shared" si="0"/>
        <v>49193.75</v>
      </c>
      <c r="Q28" s="247">
        <f t="shared" si="18"/>
        <v>2400</v>
      </c>
      <c r="R28" s="247">
        <f t="shared" si="19"/>
        <v>2055</v>
      </c>
      <c r="S28" s="247">
        <f t="shared" si="19"/>
        <v>345</v>
      </c>
      <c r="T28" s="239">
        <f t="shared" si="20"/>
        <v>46793.75</v>
      </c>
      <c r="U28" s="247" t="s">
        <v>1637</v>
      </c>
      <c r="V28" s="317" t="s">
        <v>1645</v>
      </c>
      <c r="W28" s="247">
        <v>2055</v>
      </c>
      <c r="X28" s="247">
        <v>345</v>
      </c>
      <c r="Y28" s="318">
        <f t="shared" si="24"/>
        <v>2400</v>
      </c>
      <c r="Z28" s="317"/>
      <c r="AA28" s="247"/>
      <c r="AB28" s="247"/>
      <c r="AC28" s="318"/>
      <c r="AD28" s="317"/>
      <c r="AE28" s="247"/>
      <c r="AF28" s="247"/>
      <c r="AG28" s="318">
        <f t="shared" si="21"/>
        <v>0</v>
      </c>
      <c r="AH28" s="317"/>
      <c r="AI28" s="247"/>
      <c r="AJ28" s="247"/>
      <c r="AK28" s="318">
        <f t="shared" si="3"/>
        <v>0</v>
      </c>
      <c r="AL28" s="320"/>
      <c r="AM28" s="320"/>
      <c r="AN28" s="320"/>
      <c r="AO28" s="318">
        <f t="shared" si="25"/>
        <v>0</v>
      </c>
      <c r="AP28" s="320"/>
      <c r="AQ28" s="320"/>
      <c r="AR28" s="320"/>
      <c r="AS28" s="318">
        <f t="shared" si="26"/>
        <v>0</v>
      </c>
      <c r="AT28" s="320"/>
      <c r="AU28" s="320"/>
      <c r="AV28" s="320"/>
      <c r="AW28" s="318">
        <f t="shared" si="27"/>
        <v>0</v>
      </c>
      <c r="AX28" s="320"/>
      <c r="AY28" s="320"/>
      <c r="AZ28" s="320"/>
      <c r="BA28" s="318">
        <f t="shared" si="32"/>
        <v>0</v>
      </c>
      <c r="BB28" s="320"/>
      <c r="BC28" s="320"/>
      <c r="BD28" s="320"/>
      <c r="BE28" s="318">
        <f t="shared" si="7"/>
        <v>0</v>
      </c>
      <c r="BF28" s="320"/>
      <c r="BG28" s="320"/>
      <c r="BH28" s="320"/>
      <c r="BI28" s="318">
        <f t="shared" si="28"/>
        <v>0</v>
      </c>
      <c r="BJ28" s="320"/>
      <c r="BK28" s="320"/>
      <c r="BL28" s="320"/>
      <c r="BM28" s="318">
        <f t="shared" si="29"/>
        <v>0</v>
      </c>
      <c r="BN28" s="320"/>
      <c r="BO28" s="320"/>
      <c r="BP28" s="320"/>
      <c r="BQ28" s="318">
        <f t="shared" si="30"/>
        <v>0</v>
      </c>
      <c r="BR28" s="320"/>
      <c r="BS28" s="320"/>
      <c r="BT28" s="320"/>
      <c r="BU28" s="318">
        <f t="shared" si="31"/>
        <v>0</v>
      </c>
      <c r="BV28" s="320"/>
      <c r="BW28" s="320"/>
      <c r="BX28" s="320"/>
      <c r="BY28" s="318">
        <f t="shared" si="12"/>
        <v>0</v>
      </c>
      <c r="BZ28" s="320"/>
      <c r="CA28" s="320"/>
      <c r="CB28" s="320"/>
      <c r="CC28" s="320">
        <f t="shared" si="13"/>
        <v>0</v>
      </c>
      <c r="CD28" s="320"/>
      <c r="CE28" s="320"/>
      <c r="CF28" s="320"/>
      <c r="CG28" s="320">
        <f t="shared" si="14"/>
        <v>0</v>
      </c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1">
        <v>1</v>
      </c>
      <c r="CY28" s="247">
        <v>42500</v>
      </c>
      <c r="CZ28" s="247"/>
      <c r="DA28" s="247"/>
      <c r="DB28" s="247"/>
      <c r="DC28" s="247"/>
      <c r="DD28" s="247">
        <v>1</v>
      </c>
      <c r="DE28" s="247">
        <v>42500</v>
      </c>
      <c r="DF28" s="247"/>
      <c r="DG28" s="247"/>
      <c r="DH28" s="247"/>
      <c r="DI28" s="247"/>
      <c r="DJ28" s="247"/>
      <c r="DK28" s="247"/>
      <c r="DL28" s="247"/>
      <c r="DM28" s="322"/>
    </row>
    <row r="29" spans="1:117" ht="63.75">
      <c r="A29" s="312">
        <v>22</v>
      </c>
      <c r="B29" s="313">
        <v>22</v>
      </c>
      <c r="C29" s="314" t="s">
        <v>1702</v>
      </c>
      <c r="D29" s="314" t="s">
        <v>1703</v>
      </c>
      <c r="E29" s="314" t="s">
        <v>1704</v>
      </c>
      <c r="F29" s="247">
        <v>42500</v>
      </c>
      <c r="G29" s="247" t="s">
        <v>1705</v>
      </c>
      <c r="H29" s="247">
        <f t="shared" si="15"/>
        <v>7500</v>
      </c>
      <c r="I29" s="247">
        <v>5</v>
      </c>
      <c r="J29" s="239">
        <f t="shared" si="23"/>
        <v>334.6875</v>
      </c>
      <c r="K29" s="247">
        <v>20</v>
      </c>
      <c r="L29" s="315">
        <f t="shared" si="16"/>
        <v>2459.6875</v>
      </c>
      <c r="M29" s="316" t="s">
        <v>1705</v>
      </c>
      <c r="N29" s="247">
        <v>20</v>
      </c>
      <c r="O29" s="239">
        <f t="shared" si="17"/>
        <v>6693.75</v>
      </c>
      <c r="P29" s="239">
        <f t="shared" si="0"/>
        <v>49193.75</v>
      </c>
      <c r="Q29" s="247">
        <f t="shared" si="18"/>
        <v>12620</v>
      </c>
      <c r="R29" s="247">
        <f t="shared" si="19"/>
        <v>10592</v>
      </c>
      <c r="S29" s="247">
        <f t="shared" si="19"/>
        <v>2028</v>
      </c>
      <c r="T29" s="239">
        <f t="shared" si="20"/>
        <v>36573.75</v>
      </c>
      <c r="U29" s="247" t="s">
        <v>1637</v>
      </c>
      <c r="V29" s="317" t="s">
        <v>1645</v>
      </c>
      <c r="W29" s="247">
        <v>700</v>
      </c>
      <c r="X29" s="247">
        <v>120</v>
      </c>
      <c r="Y29" s="318">
        <f t="shared" si="24"/>
        <v>820</v>
      </c>
      <c r="Z29" s="317" t="s">
        <v>1639</v>
      </c>
      <c r="AA29" s="247">
        <v>6720</v>
      </c>
      <c r="AB29" s="247">
        <v>1280</v>
      </c>
      <c r="AC29" s="318">
        <f>SUM(AA29:AB29)</f>
        <v>8000</v>
      </c>
      <c r="AD29" s="317" t="s">
        <v>1663</v>
      </c>
      <c r="AE29" s="247">
        <v>1512</v>
      </c>
      <c r="AF29" s="247">
        <v>288</v>
      </c>
      <c r="AG29" s="318">
        <f t="shared" si="21"/>
        <v>1800</v>
      </c>
      <c r="AH29" s="319" t="s">
        <v>1646</v>
      </c>
      <c r="AI29" s="247">
        <v>1660</v>
      </c>
      <c r="AJ29" s="247">
        <v>340</v>
      </c>
      <c r="AK29" s="318">
        <f t="shared" si="3"/>
        <v>2000</v>
      </c>
      <c r="AL29" s="320"/>
      <c r="AM29" s="320"/>
      <c r="AN29" s="320"/>
      <c r="AO29" s="318">
        <f t="shared" si="25"/>
        <v>0</v>
      </c>
      <c r="AP29" s="320"/>
      <c r="AQ29" s="320"/>
      <c r="AR29" s="320"/>
      <c r="AS29" s="318">
        <f t="shared" si="26"/>
        <v>0</v>
      </c>
      <c r="AT29" s="320"/>
      <c r="AU29" s="320"/>
      <c r="AV29" s="320"/>
      <c r="AW29" s="318">
        <f t="shared" si="27"/>
        <v>0</v>
      </c>
      <c r="AX29" s="320"/>
      <c r="AY29" s="320"/>
      <c r="AZ29" s="320"/>
      <c r="BA29" s="318">
        <f t="shared" si="32"/>
        <v>0</v>
      </c>
      <c r="BB29" s="320"/>
      <c r="BC29" s="320"/>
      <c r="BD29" s="320"/>
      <c r="BE29" s="318">
        <f t="shared" si="7"/>
        <v>0</v>
      </c>
      <c r="BF29" s="320"/>
      <c r="BG29" s="320"/>
      <c r="BH29" s="320"/>
      <c r="BI29" s="318">
        <f t="shared" si="28"/>
        <v>0</v>
      </c>
      <c r="BJ29" s="320"/>
      <c r="BK29" s="320"/>
      <c r="BL29" s="320"/>
      <c r="BM29" s="318">
        <f t="shared" si="29"/>
        <v>0</v>
      </c>
      <c r="BN29" s="320"/>
      <c r="BO29" s="320"/>
      <c r="BP29" s="320"/>
      <c r="BQ29" s="318">
        <f t="shared" si="30"/>
        <v>0</v>
      </c>
      <c r="BR29" s="320"/>
      <c r="BS29" s="320"/>
      <c r="BT29" s="320"/>
      <c r="BU29" s="318">
        <f t="shared" si="31"/>
        <v>0</v>
      </c>
      <c r="BV29" s="320"/>
      <c r="BW29" s="320"/>
      <c r="BX29" s="320"/>
      <c r="BY29" s="318">
        <f t="shared" si="12"/>
        <v>0</v>
      </c>
      <c r="BZ29" s="320"/>
      <c r="CA29" s="320"/>
      <c r="CB29" s="320"/>
      <c r="CC29" s="320">
        <f t="shared" si="13"/>
        <v>0</v>
      </c>
      <c r="CD29" s="320"/>
      <c r="CE29" s="320"/>
      <c r="CF29" s="320"/>
      <c r="CG29" s="320">
        <f t="shared" si="14"/>
        <v>0</v>
      </c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1"/>
      <c r="CY29" s="247" t="s">
        <v>1672</v>
      </c>
      <c r="CZ29" s="247">
        <v>1</v>
      </c>
      <c r="DA29" s="247">
        <v>42500</v>
      </c>
      <c r="DB29" s="247"/>
      <c r="DC29" s="247"/>
      <c r="DD29" s="247"/>
      <c r="DE29" s="247"/>
      <c r="DF29" s="247">
        <v>1</v>
      </c>
      <c r="DG29" s="247">
        <v>42500</v>
      </c>
      <c r="DH29" s="247"/>
      <c r="DI29" s="247"/>
      <c r="DJ29" s="247"/>
      <c r="DK29" s="247"/>
      <c r="DL29" s="247"/>
      <c r="DM29" s="322"/>
    </row>
    <row r="30" spans="1:117" ht="36">
      <c r="A30" s="312">
        <v>23</v>
      </c>
      <c r="B30" s="313">
        <v>23</v>
      </c>
      <c r="C30" s="314" t="s">
        <v>1706</v>
      </c>
      <c r="D30" s="314" t="s">
        <v>44</v>
      </c>
      <c r="E30" s="314" t="s">
        <v>1707</v>
      </c>
      <c r="F30" s="247">
        <v>42500</v>
      </c>
      <c r="G30" s="247" t="s">
        <v>1708</v>
      </c>
      <c r="H30" s="247">
        <f t="shared" si="15"/>
        <v>7500</v>
      </c>
      <c r="I30" s="247">
        <v>5</v>
      </c>
      <c r="J30" s="239">
        <f t="shared" si="23"/>
        <v>334.6875</v>
      </c>
      <c r="K30" s="247">
        <v>20</v>
      </c>
      <c r="L30" s="315">
        <f t="shared" si="16"/>
        <v>2459.6875</v>
      </c>
      <c r="M30" s="316" t="s">
        <v>1708</v>
      </c>
      <c r="N30" s="247">
        <v>20</v>
      </c>
      <c r="O30" s="239">
        <f t="shared" si="17"/>
        <v>6693.75</v>
      </c>
      <c r="P30" s="239">
        <f t="shared" si="0"/>
        <v>49193.75</v>
      </c>
      <c r="Q30" s="247">
        <f t="shared" si="18"/>
        <v>0</v>
      </c>
      <c r="R30" s="247">
        <f t="shared" si="19"/>
        <v>0</v>
      </c>
      <c r="S30" s="247">
        <f t="shared" si="19"/>
        <v>0</v>
      </c>
      <c r="T30" s="239">
        <f t="shared" si="20"/>
        <v>49193.75</v>
      </c>
      <c r="U30" s="247" t="s">
        <v>1637</v>
      </c>
      <c r="V30" s="317"/>
      <c r="W30" s="247"/>
      <c r="X30" s="247"/>
      <c r="Y30" s="318"/>
      <c r="Z30" s="317"/>
      <c r="AA30" s="247"/>
      <c r="AB30" s="247"/>
      <c r="AC30" s="318"/>
      <c r="AD30" s="317"/>
      <c r="AE30" s="247"/>
      <c r="AF30" s="247"/>
      <c r="AG30" s="318">
        <f t="shared" si="21"/>
        <v>0</v>
      </c>
      <c r="AH30" s="317"/>
      <c r="AI30" s="247"/>
      <c r="AJ30" s="247"/>
      <c r="AK30" s="318">
        <f t="shared" si="3"/>
        <v>0</v>
      </c>
      <c r="AL30" s="320"/>
      <c r="AM30" s="320"/>
      <c r="AN30" s="320"/>
      <c r="AO30" s="318">
        <f t="shared" si="25"/>
        <v>0</v>
      </c>
      <c r="AP30" s="320"/>
      <c r="AQ30" s="320"/>
      <c r="AR30" s="320"/>
      <c r="AS30" s="318">
        <f t="shared" si="26"/>
        <v>0</v>
      </c>
      <c r="AT30" s="320"/>
      <c r="AU30" s="320"/>
      <c r="AV30" s="320"/>
      <c r="AW30" s="318">
        <f t="shared" si="27"/>
        <v>0</v>
      </c>
      <c r="AX30" s="320"/>
      <c r="AY30" s="320"/>
      <c r="AZ30" s="320"/>
      <c r="BA30" s="318">
        <f t="shared" si="32"/>
        <v>0</v>
      </c>
      <c r="BB30" s="320"/>
      <c r="BC30" s="320"/>
      <c r="BD30" s="320"/>
      <c r="BE30" s="318">
        <f t="shared" si="7"/>
        <v>0</v>
      </c>
      <c r="BF30" s="320"/>
      <c r="BG30" s="320"/>
      <c r="BH30" s="320"/>
      <c r="BI30" s="318">
        <f t="shared" si="28"/>
        <v>0</v>
      </c>
      <c r="BJ30" s="320"/>
      <c r="BK30" s="320"/>
      <c r="BL30" s="320"/>
      <c r="BM30" s="318">
        <f t="shared" si="29"/>
        <v>0</v>
      </c>
      <c r="BN30" s="320"/>
      <c r="BO30" s="320"/>
      <c r="BP30" s="320"/>
      <c r="BQ30" s="318">
        <f t="shared" si="30"/>
        <v>0</v>
      </c>
      <c r="BR30" s="320"/>
      <c r="BS30" s="320"/>
      <c r="BT30" s="320"/>
      <c r="BU30" s="318">
        <f t="shared" si="31"/>
        <v>0</v>
      </c>
      <c r="BV30" s="320"/>
      <c r="BW30" s="320"/>
      <c r="BX30" s="320"/>
      <c r="BY30" s="318">
        <f t="shared" si="12"/>
        <v>0</v>
      </c>
      <c r="BZ30" s="320"/>
      <c r="CA30" s="320"/>
      <c r="CB30" s="320"/>
      <c r="CC30" s="320">
        <f t="shared" si="13"/>
        <v>0</v>
      </c>
      <c r="CD30" s="320"/>
      <c r="CE30" s="320"/>
      <c r="CF30" s="320"/>
      <c r="CG30" s="320">
        <f t="shared" si="14"/>
        <v>0</v>
      </c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1">
        <v>1</v>
      </c>
      <c r="CY30" s="247">
        <v>42500</v>
      </c>
      <c r="CZ30" s="247"/>
      <c r="DA30" s="247"/>
      <c r="DB30" s="247"/>
      <c r="DC30" s="247"/>
      <c r="DD30" s="247">
        <v>1</v>
      </c>
      <c r="DE30" s="247">
        <v>42500</v>
      </c>
      <c r="DF30" s="247"/>
      <c r="DG30" s="247"/>
      <c r="DH30" s="247"/>
      <c r="DI30" s="247"/>
      <c r="DJ30" s="247"/>
      <c r="DK30" s="247"/>
      <c r="DL30" s="247"/>
      <c r="DM30" s="322"/>
    </row>
    <row r="31" spans="1:117" ht="38.25">
      <c r="A31" s="312">
        <v>24</v>
      </c>
      <c r="B31" s="325" t="s">
        <v>1709</v>
      </c>
      <c r="C31" s="18" t="s">
        <v>1710</v>
      </c>
      <c r="D31" s="18" t="s">
        <v>44</v>
      </c>
      <c r="E31" s="18" t="s">
        <v>1635</v>
      </c>
      <c r="F31" s="237">
        <v>42500</v>
      </c>
      <c r="G31" s="237" t="s">
        <v>1711</v>
      </c>
      <c r="H31" s="237">
        <f t="shared" si="15"/>
        <v>7500</v>
      </c>
      <c r="I31" s="237">
        <v>5</v>
      </c>
      <c r="J31" s="241">
        <f t="shared" si="23"/>
        <v>334.6875</v>
      </c>
      <c r="K31" s="237">
        <v>20</v>
      </c>
      <c r="L31" s="326">
        <f t="shared" si="16"/>
        <v>2459.6875</v>
      </c>
      <c r="M31" s="327" t="s">
        <v>1711</v>
      </c>
      <c r="N31" s="237">
        <v>20</v>
      </c>
      <c r="O31" s="239">
        <f t="shared" si="17"/>
        <v>6693.75</v>
      </c>
      <c r="P31" s="241">
        <f t="shared" si="0"/>
        <v>49193.75</v>
      </c>
      <c r="Q31" s="237">
        <f t="shared" si="18"/>
        <v>0</v>
      </c>
      <c r="R31" s="237">
        <f t="shared" si="19"/>
        <v>0</v>
      </c>
      <c r="S31" s="237">
        <f t="shared" si="19"/>
        <v>0</v>
      </c>
      <c r="T31" s="241">
        <f t="shared" si="20"/>
        <v>49193.75</v>
      </c>
      <c r="U31" s="237" t="s">
        <v>1637</v>
      </c>
      <c r="V31" s="252"/>
      <c r="W31" s="237"/>
      <c r="X31" s="237"/>
      <c r="Y31" s="318"/>
      <c r="Z31" s="252"/>
      <c r="AA31" s="237"/>
      <c r="AB31" s="237"/>
      <c r="AC31" s="318"/>
      <c r="AD31" s="252"/>
      <c r="AE31" s="237"/>
      <c r="AF31" s="237"/>
      <c r="AG31" s="318">
        <f t="shared" si="21"/>
        <v>0</v>
      </c>
      <c r="AH31" s="252"/>
      <c r="AI31" s="237"/>
      <c r="AJ31" s="237"/>
      <c r="AK31" s="318">
        <f t="shared" si="3"/>
        <v>0</v>
      </c>
      <c r="AL31" s="328"/>
      <c r="AM31" s="328"/>
      <c r="AN31" s="328"/>
      <c r="AO31" s="318">
        <f t="shared" si="25"/>
        <v>0</v>
      </c>
      <c r="AP31" s="328"/>
      <c r="AQ31" s="328"/>
      <c r="AR31" s="328"/>
      <c r="AS31" s="318">
        <f t="shared" si="26"/>
        <v>0</v>
      </c>
      <c r="AT31" s="328"/>
      <c r="AU31" s="328"/>
      <c r="AV31" s="328"/>
      <c r="AW31" s="318">
        <f t="shared" si="27"/>
        <v>0</v>
      </c>
      <c r="AX31" s="328"/>
      <c r="AY31" s="328"/>
      <c r="AZ31" s="328"/>
      <c r="BA31" s="318">
        <f t="shared" si="32"/>
        <v>0</v>
      </c>
      <c r="BB31" s="328"/>
      <c r="BC31" s="328"/>
      <c r="BD31" s="328"/>
      <c r="BE31" s="318">
        <f t="shared" si="7"/>
        <v>0</v>
      </c>
      <c r="BF31" s="328"/>
      <c r="BG31" s="328"/>
      <c r="BH31" s="328"/>
      <c r="BI31" s="318">
        <f t="shared" si="28"/>
        <v>0</v>
      </c>
      <c r="BJ31" s="328"/>
      <c r="BK31" s="328"/>
      <c r="BL31" s="328"/>
      <c r="BM31" s="318">
        <f t="shared" si="29"/>
        <v>0</v>
      </c>
      <c r="BN31" s="328"/>
      <c r="BO31" s="328"/>
      <c r="BP31" s="328"/>
      <c r="BQ31" s="318">
        <f t="shared" si="30"/>
        <v>0</v>
      </c>
      <c r="BR31" s="328"/>
      <c r="BS31" s="328"/>
      <c r="BT31" s="328"/>
      <c r="BU31" s="318">
        <f t="shared" si="31"/>
        <v>0</v>
      </c>
      <c r="BV31" s="328"/>
      <c r="BW31" s="328"/>
      <c r="BX31" s="328"/>
      <c r="BY31" s="318">
        <f t="shared" si="12"/>
        <v>0</v>
      </c>
      <c r="BZ31" s="328"/>
      <c r="CA31" s="328"/>
      <c r="CB31" s="328"/>
      <c r="CC31" s="320">
        <f t="shared" si="13"/>
        <v>0</v>
      </c>
      <c r="CD31" s="328"/>
      <c r="CE31" s="328"/>
      <c r="CF31" s="328"/>
      <c r="CG31" s="320">
        <f t="shared" si="14"/>
        <v>0</v>
      </c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243">
        <v>1</v>
      </c>
      <c r="CY31" s="237">
        <v>42500</v>
      </c>
      <c r="CZ31" s="237"/>
      <c r="DA31" s="237"/>
      <c r="DB31" s="237"/>
      <c r="DC31" s="237"/>
      <c r="DD31" s="237">
        <v>1</v>
      </c>
      <c r="DE31" s="237">
        <v>42500</v>
      </c>
      <c r="DF31" s="237"/>
      <c r="DG31" s="237"/>
      <c r="DH31" s="237"/>
      <c r="DI31" s="237"/>
      <c r="DJ31" s="237"/>
      <c r="DK31" s="237"/>
      <c r="DL31" s="237"/>
      <c r="DM31" s="329"/>
    </row>
    <row r="32" spans="1:117" ht="60">
      <c r="A32" s="312">
        <v>25</v>
      </c>
      <c r="B32" s="313">
        <v>25</v>
      </c>
      <c r="C32" s="314" t="s">
        <v>1712</v>
      </c>
      <c r="D32" s="314" t="s">
        <v>44</v>
      </c>
      <c r="E32" s="314" t="s">
        <v>1635</v>
      </c>
      <c r="F32" s="247">
        <v>42500</v>
      </c>
      <c r="G32" s="247" t="s">
        <v>1713</v>
      </c>
      <c r="H32" s="247">
        <f t="shared" si="15"/>
        <v>7500</v>
      </c>
      <c r="I32" s="247">
        <v>5</v>
      </c>
      <c r="J32" s="239">
        <f t="shared" si="23"/>
        <v>334.6875</v>
      </c>
      <c r="K32" s="247">
        <v>20</v>
      </c>
      <c r="L32" s="315">
        <f t="shared" si="16"/>
        <v>2459.6875</v>
      </c>
      <c r="M32" s="316" t="s">
        <v>1714</v>
      </c>
      <c r="N32" s="247">
        <v>20</v>
      </c>
      <c r="O32" s="239">
        <f t="shared" si="17"/>
        <v>6693.75</v>
      </c>
      <c r="P32" s="239">
        <f t="shared" si="0"/>
        <v>49193.75</v>
      </c>
      <c r="Q32" s="247">
        <f t="shared" si="18"/>
        <v>0</v>
      </c>
      <c r="R32" s="247">
        <f t="shared" si="19"/>
        <v>0</v>
      </c>
      <c r="S32" s="247">
        <f t="shared" si="19"/>
        <v>0</v>
      </c>
      <c r="T32" s="239">
        <f t="shared" si="20"/>
        <v>49193.75</v>
      </c>
      <c r="U32" s="247" t="s">
        <v>1637</v>
      </c>
      <c r="V32" s="317"/>
      <c r="W32" s="247"/>
      <c r="X32" s="247"/>
      <c r="Y32" s="318"/>
      <c r="Z32" s="317"/>
      <c r="AA32" s="247"/>
      <c r="AB32" s="247"/>
      <c r="AC32" s="318"/>
      <c r="AD32" s="317"/>
      <c r="AE32" s="247"/>
      <c r="AF32" s="247"/>
      <c r="AG32" s="318">
        <f t="shared" si="21"/>
        <v>0</v>
      </c>
      <c r="AH32" s="317"/>
      <c r="AI32" s="247"/>
      <c r="AJ32" s="247"/>
      <c r="AK32" s="318">
        <f t="shared" si="3"/>
        <v>0</v>
      </c>
      <c r="AL32" s="320"/>
      <c r="AM32" s="320"/>
      <c r="AN32" s="320"/>
      <c r="AO32" s="318">
        <f t="shared" si="25"/>
        <v>0</v>
      </c>
      <c r="AP32" s="320"/>
      <c r="AQ32" s="320"/>
      <c r="AR32" s="320"/>
      <c r="AS32" s="318">
        <f t="shared" si="26"/>
        <v>0</v>
      </c>
      <c r="AT32" s="320"/>
      <c r="AU32" s="320"/>
      <c r="AV32" s="320"/>
      <c r="AW32" s="318">
        <f t="shared" si="27"/>
        <v>0</v>
      </c>
      <c r="AX32" s="320"/>
      <c r="AY32" s="320"/>
      <c r="AZ32" s="320"/>
      <c r="BA32" s="318">
        <f t="shared" si="32"/>
        <v>0</v>
      </c>
      <c r="BB32" s="320"/>
      <c r="BC32" s="320"/>
      <c r="BD32" s="320"/>
      <c r="BE32" s="318">
        <f t="shared" si="7"/>
        <v>0</v>
      </c>
      <c r="BF32" s="320"/>
      <c r="BG32" s="320"/>
      <c r="BH32" s="320"/>
      <c r="BI32" s="318">
        <f t="shared" si="28"/>
        <v>0</v>
      </c>
      <c r="BJ32" s="320"/>
      <c r="BK32" s="320"/>
      <c r="BL32" s="320"/>
      <c r="BM32" s="318">
        <f t="shared" si="29"/>
        <v>0</v>
      </c>
      <c r="BN32" s="320"/>
      <c r="BO32" s="320"/>
      <c r="BP32" s="320"/>
      <c r="BQ32" s="318">
        <f t="shared" si="30"/>
        <v>0</v>
      </c>
      <c r="BR32" s="320"/>
      <c r="BS32" s="320"/>
      <c r="BT32" s="320"/>
      <c r="BU32" s="318">
        <f t="shared" si="31"/>
        <v>0</v>
      </c>
      <c r="BV32" s="320"/>
      <c r="BW32" s="320"/>
      <c r="BX32" s="320"/>
      <c r="BY32" s="318">
        <f t="shared" si="12"/>
        <v>0</v>
      </c>
      <c r="BZ32" s="320"/>
      <c r="CA32" s="320"/>
      <c r="CB32" s="320"/>
      <c r="CC32" s="320">
        <f t="shared" si="13"/>
        <v>0</v>
      </c>
      <c r="CD32" s="320"/>
      <c r="CE32" s="320"/>
      <c r="CF32" s="320"/>
      <c r="CG32" s="320">
        <f t="shared" si="14"/>
        <v>0</v>
      </c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320"/>
      <c r="CW32" s="320"/>
      <c r="CX32" s="321">
        <v>1</v>
      </c>
      <c r="CY32" s="247">
        <v>42500</v>
      </c>
      <c r="CZ32" s="247"/>
      <c r="DA32" s="247"/>
      <c r="DB32" s="247"/>
      <c r="DC32" s="247"/>
      <c r="DD32" s="247">
        <v>1</v>
      </c>
      <c r="DE32" s="247">
        <v>42500</v>
      </c>
      <c r="DF32" s="247"/>
      <c r="DG32" s="247"/>
      <c r="DH32" s="247"/>
      <c r="DI32" s="247"/>
      <c r="DJ32" s="247"/>
      <c r="DK32" s="247"/>
      <c r="DL32" s="247"/>
      <c r="DM32" s="322"/>
    </row>
    <row r="33" spans="1:117">
      <c r="A33" s="304"/>
      <c r="B33" s="330"/>
      <c r="C33" s="331" t="s">
        <v>1564</v>
      </c>
      <c r="D33" s="331"/>
      <c r="E33" s="332"/>
      <c r="F33" s="241">
        <f>SUM(F8:F32)</f>
        <v>997050</v>
      </c>
      <c r="G33" s="333"/>
      <c r="H33" s="241">
        <f>SUM(H8:H32)</f>
        <v>175950</v>
      </c>
      <c r="I33" s="239"/>
      <c r="J33" s="241">
        <f>SUM(J8:J32)</f>
        <v>7851.7687500000011</v>
      </c>
      <c r="K33" s="333"/>
      <c r="L33" s="241">
        <f>SUM(L8:L32)</f>
        <v>57704.268750000003</v>
      </c>
      <c r="M33" s="334"/>
      <c r="N33" s="241">
        <f t="shared" ref="N33:CA33" si="33">SUM(N8:N32)</f>
        <v>500</v>
      </c>
      <c r="O33" s="241">
        <f t="shared" si="33"/>
        <v>157035.375</v>
      </c>
      <c r="P33" s="241">
        <f t="shared" si="33"/>
        <v>1154085.375</v>
      </c>
      <c r="Q33" s="241">
        <f t="shared" si="33"/>
        <v>367986</v>
      </c>
      <c r="R33" s="241">
        <f t="shared" si="33"/>
        <v>306553</v>
      </c>
      <c r="S33" s="241">
        <f t="shared" si="33"/>
        <v>61433</v>
      </c>
      <c r="T33" s="241">
        <f t="shared" si="33"/>
        <v>786099.375</v>
      </c>
      <c r="U33" s="241">
        <f t="shared" si="33"/>
        <v>0</v>
      </c>
      <c r="V33" s="241">
        <f t="shared" si="33"/>
        <v>0</v>
      </c>
      <c r="W33" s="241">
        <f t="shared" si="33"/>
        <v>23775</v>
      </c>
      <c r="X33" s="241">
        <f t="shared" si="33"/>
        <v>4375</v>
      </c>
      <c r="Y33" s="241">
        <f t="shared" si="33"/>
        <v>28150</v>
      </c>
      <c r="Z33" s="241">
        <f t="shared" si="33"/>
        <v>0</v>
      </c>
      <c r="AA33" s="241">
        <f t="shared" si="33"/>
        <v>38745</v>
      </c>
      <c r="AB33" s="241">
        <f t="shared" si="33"/>
        <v>7470</v>
      </c>
      <c r="AC33" s="241">
        <f t="shared" si="33"/>
        <v>46215</v>
      </c>
      <c r="AD33" s="241">
        <f t="shared" si="33"/>
        <v>0</v>
      </c>
      <c r="AE33" s="241">
        <f t="shared" si="33"/>
        <v>23453</v>
      </c>
      <c r="AF33" s="241">
        <f t="shared" si="33"/>
        <v>4577</v>
      </c>
      <c r="AG33" s="241">
        <f t="shared" si="33"/>
        <v>28030</v>
      </c>
      <c r="AH33" s="241">
        <f t="shared" si="33"/>
        <v>0</v>
      </c>
      <c r="AI33" s="241">
        <f t="shared" si="33"/>
        <v>116981</v>
      </c>
      <c r="AJ33" s="241">
        <f t="shared" si="33"/>
        <v>23879</v>
      </c>
      <c r="AK33" s="241">
        <f t="shared" si="33"/>
        <v>140860</v>
      </c>
      <c r="AL33" s="241">
        <f t="shared" si="33"/>
        <v>0</v>
      </c>
      <c r="AM33" s="241">
        <f t="shared" si="33"/>
        <v>49594</v>
      </c>
      <c r="AN33" s="241">
        <f t="shared" si="33"/>
        <v>10076</v>
      </c>
      <c r="AO33" s="241">
        <f t="shared" si="33"/>
        <v>59670</v>
      </c>
      <c r="AP33" s="241">
        <f t="shared" si="33"/>
        <v>0</v>
      </c>
      <c r="AQ33" s="241">
        <f t="shared" si="33"/>
        <v>5416</v>
      </c>
      <c r="AR33" s="241">
        <f t="shared" si="33"/>
        <v>1104</v>
      </c>
      <c r="AS33" s="241">
        <f t="shared" si="33"/>
        <v>6520</v>
      </c>
      <c r="AT33" s="241">
        <f t="shared" si="33"/>
        <v>0</v>
      </c>
      <c r="AU33" s="241">
        <f t="shared" si="33"/>
        <v>4996.6000000000004</v>
      </c>
      <c r="AV33" s="241">
        <f t="shared" si="33"/>
        <v>1023.4</v>
      </c>
      <c r="AW33" s="241">
        <f t="shared" si="33"/>
        <v>6020</v>
      </c>
      <c r="AX33" s="241">
        <f t="shared" si="33"/>
        <v>0</v>
      </c>
      <c r="AY33" s="241">
        <f t="shared" si="33"/>
        <v>5440.4</v>
      </c>
      <c r="AZ33" s="241">
        <f t="shared" si="33"/>
        <v>1114.5999999999999</v>
      </c>
      <c r="BA33" s="241">
        <f t="shared" si="33"/>
        <v>6555</v>
      </c>
      <c r="BB33" s="241">
        <f t="shared" si="33"/>
        <v>0</v>
      </c>
      <c r="BC33" s="241">
        <f t="shared" si="33"/>
        <v>3611</v>
      </c>
      <c r="BD33" s="241">
        <f t="shared" si="33"/>
        <v>740</v>
      </c>
      <c r="BE33" s="241">
        <f t="shared" si="33"/>
        <v>4351</v>
      </c>
      <c r="BF33" s="241">
        <f t="shared" si="33"/>
        <v>0</v>
      </c>
      <c r="BG33" s="241">
        <f t="shared" si="33"/>
        <v>4914</v>
      </c>
      <c r="BH33" s="241">
        <f t="shared" si="33"/>
        <v>1006</v>
      </c>
      <c r="BI33" s="241">
        <f t="shared" si="33"/>
        <v>5920</v>
      </c>
      <c r="BJ33" s="241">
        <f t="shared" si="33"/>
        <v>0</v>
      </c>
      <c r="BK33" s="241">
        <f t="shared" si="33"/>
        <v>4254</v>
      </c>
      <c r="BL33" s="241">
        <f t="shared" si="33"/>
        <v>871</v>
      </c>
      <c r="BM33" s="241">
        <f t="shared" si="33"/>
        <v>5125</v>
      </c>
      <c r="BN33" s="241">
        <f t="shared" si="33"/>
        <v>0</v>
      </c>
      <c r="BO33" s="241">
        <f t="shared" si="33"/>
        <v>4117</v>
      </c>
      <c r="BP33" s="241">
        <f t="shared" si="33"/>
        <v>843</v>
      </c>
      <c r="BQ33" s="241">
        <f t="shared" si="33"/>
        <v>4960</v>
      </c>
      <c r="BR33" s="241">
        <f t="shared" si="33"/>
        <v>0</v>
      </c>
      <c r="BS33" s="241">
        <f t="shared" si="33"/>
        <v>2033</v>
      </c>
      <c r="BT33" s="241">
        <f t="shared" si="33"/>
        <v>417</v>
      </c>
      <c r="BU33" s="241">
        <f t="shared" si="33"/>
        <v>2450</v>
      </c>
      <c r="BV33" s="241">
        <f t="shared" si="33"/>
        <v>0</v>
      </c>
      <c r="BW33" s="241">
        <f t="shared" si="33"/>
        <v>3204</v>
      </c>
      <c r="BX33" s="241">
        <f t="shared" si="33"/>
        <v>656</v>
      </c>
      <c r="BY33" s="241">
        <f t="shared" si="33"/>
        <v>3860</v>
      </c>
      <c r="BZ33" s="241">
        <f t="shared" si="33"/>
        <v>39911</v>
      </c>
      <c r="CA33" s="241">
        <f t="shared" si="33"/>
        <v>830</v>
      </c>
      <c r="CB33" s="241">
        <f t="shared" ref="CB33:DM33" si="34">SUM(CB8:CB32)</f>
        <v>170</v>
      </c>
      <c r="CC33" s="241">
        <f t="shared" si="34"/>
        <v>1000</v>
      </c>
      <c r="CD33" s="241">
        <f t="shared" si="34"/>
        <v>0</v>
      </c>
      <c r="CE33" s="241">
        <f t="shared" si="34"/>
        <v>830</v>
      </c>
      <c r="CF33" s="241">
        <f t="shared" si="34"/>
        <v>170</v>
      </c>
      <c r="CG33" s="241">
        <f t="shared" si="34"/>
        <v>1000</v>
      </c>
      <c r="CH33" s="241">
        <f t="shared" si="34"/>
        <v>0</v>
      </c>
      <c r="CI33" s="241">
        <f t="shared" si="34"/>
        <v>14359</v>
      </c>
      <c r="CJ33" s="241">
        <f t="shared" si="34"/>
        <v>2941</v>
      </c>
      <c r="CK33" s="241">
        <f t="shared" si="34"/>
        <v>17300</v>
      </c>
      <c r="CL33" s="241">
        <f t="shared" si="34"/>
        <v>0</v>
      </c>
      <c r="CM33" s="241">
        <f t="shared" si="34"/>
        <v>0</v>
      </c>
      <c r="CN33" s="241">
        <f t="shared" si="34"/>
        <v>0</v>
      </c>
      <c r="CO33" s="241">
        <f t="shared" si="34"/>
        <v>0</v>
      </c>
      <c r="CP33" s="241">
        <f t="shared" si="34"/>
        <v>0</v>
      </c>
      <c r="CQ33" s="241">
        <f t="shared" si="34"/>
        <v>0</v>
      </c>
      <c r="CR33" s="241">
        <f t="shared" si="34"/>
        <v>0</v>
      </c>
      <c r="CS33" s="241">
        <f t="shared" si="34"/>
        <v>0</v>
      </c>
      <c r="CT33" s="241">
        <f t="shared" si="34"/>
        <v>0</v>
      </c>
      <c r="CU33" s="241">
        <f t="shared" si="34"/>
        <v>0</v>
      </c>
      <c r="CV33" s="241">
        <f t="shared" si="34"/>
        <v>0</v>
      </c>
      <c r="CW33" s="241">
        <f t="shared" si="34"/>
        <v>0</v>
      </c>
      <c r="CX33" s="241">
        <f t="shared" si="34"/>
        <v>21</v>
      </c>
      <c r="CY33" s="241">
        <f t="shared" si="34"/>
        <v>855100</v>
      </c>
      <c r="CZ33" s="241">
        <f t="shared" si="34"/>
        <v>4</v>
      </c>
      <c r="DA33" s="241">
        <f t="shared" si="34"/>
        <v>141950</v>
      </c>
      <c r="DB33" s="241">
        <f t="shared" si="34"/>
        <v>7</v>
      </c>
      <c r="DC33" s="241">
        <f t="shared" si="34"/>
        <v>232050</v>
      </c>
      <c r="DD33" s="241">
        <f t="shared" si="34"/>
        <v>17</v>
      </c>
      <c r="DE33" s="241">
        <f t="shared" si="34"/>
        <v>722500</v>
      </c>
      <c r="DF33" s="241">
        <f t="shared" si="34"/>
        <v>1</v>
      </c>
      <c r="DG33" s="241">
        <f t="shared" si="34"/>
        <v>42500</v>
      </c>
      <c r="DH33" s="241">
        <f t="shared" si="34"/>
        <v>0</v>
      </c>
      <c r="DI33" s="241">
        <f t="shared" si="34"/>
        <v>0</v>
      </c>
      <c r="DJ33" s="241">
        <f t="shared" si="34"/>
        <v>0</v>
      </c>
      <c r="DK33" s="241">
        <f t="shared" si="34"/>
        <v>0</v>
      </c>
      <c r="DL33" s="241">
        <f t="shared" si="34"/>
        <v>0</v>
      </c>
      <c r="DM33" s="241">
        <f t="shared" si="34"/>
        <v>0</v>
      </c>
    </row>
  </sheetData>
  <mergeCells count="44">
    <mergeCell ref="DB4:DM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  <mergeCell ref="CX4:DA4"/>
    <mergeCell ref="BF4:BI4"/>
    <mergeCell ref="N3:N5"/>
    <mergeCell ref="O3:O5"/>
    <mergeCell ref="P3:P5"/>
    <mergeCell ref="Q3:S4"/>
    <mergeCell ref="T3:T5"/>
    <mergeCell ref="U3:AK3"/>
    <mergeCell ref="U4:Y4"/>
    <mergeCell ref="Z4:AC4"/>
    <mergeCell ref="AD4:AG4"/>
    <mergeCell ref="AH4:AK4"/>
    <mergeCell ref="AL4:AO4"/>
    <mergeCell ref="AP4:AS4"/>
    <mergeCell ref="AT4:AW4"/>
    <mergeCell ref="AX4:BA4"/>
    <mergeCell ref="BB4:BE4"/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8"/>
  <sheetViews>
    <sheetView topLeftCell="B14" workbookViewId="0">
      <selection activeCell="P16" sqref="P16:P18"/>
    </sheetView>
  </sheetViews>
  <sheetFormatPr defaultRowHeight="15"/>
  <sheetData>
    <row r="1" spans="1:21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</row>
    <row r="2" spans="1:21" ht="18.75">
      <c r="A2" s="642" t="s">
        <v>1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</row>
    <row r="3" spans="1:21" ht="18.75">
      <c r="A3" s="642" t="s">
        <v>82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127"/>
      <c r="T3" s="100"/>
    </row>
    <row r="4" spans="1:21" ht="18.75">
      <c r="A4" s="675" t="s">
        <v>766</v>
      </c>
      <c r="B4" s="675"/>
      <c r="C4" s="675"/>
      <c r="D4" s="675"/>
      <c r="E4" s="675"/>
      <c r="F4" s="675"/>
      <c r="G4" s="675"/>
      <c r="H4" s="206"/>
      <c r="I4" s="7"/>
      <c r="J4" s="7"/>
      <c r="K4" s="7"/>
      <c r="L4" s="437"/>
      <c r="M4" s="99"/>
      <c r="N4" s="96"/>
      <c r="O4" s="99"/>
      <c r="P4" s="123"/>
      <c r="Q4" s="9"/>
      <c r="R4" s="125" t="s">
        <v>503</v>
      </c>
      <c r="S4" s="127"/>
      <c r="T4" s="100"/>
    </row>
    <row r="5" spans="1:21">
      <c r="A5" s="438"/>
      <c r="B5" s="439"/>
      <c r="C5" s="127"/>
      <c r="D5" s="438"/>
      <c r="E5" s="127"/>
      <c r="F5" s="207"/>
      <c r="G5" s="128"/>
      <c r="H5" s="207"/>
      <c r="I5" s="128"/>
      <c r="J5" s="438"/>
      <c r="K5" s="438"/>
      <c r="L5" s="438"/>
      <c r="M5" s="439"/>
      <c r="N5" s="103"/>
      <c r="O5" s="439"/>
      <c r="P5" s="103"/>
      <c r="Q5" s="678" t="s">
        <v>764</v>
      </c>
      <c r="R5" s="678"/>
      <c r="S5" s="127"/>
      <c r="T5" s="100"/>
    </row>
    <row r="6" spans="1:21">
      <c r="A6" s="676" t="s">
        <v>505</v>
      </c>
      <c r="B6" s="676"/>
      <c r="C6" s="127"/>
      <c r="D6" s="438"/>
      <c r="E6" s="127"/>
      <c r="F6" s="207"/>
      <c r="G6" s="128"/>
      <c r="H6" s="207"/>
      <c r="I6" s="128"/>
      <c r="J6" s="438"/>
      <c r="K6" s="438"/>
      <c r="L6" s="438"/>
      <c r="M6" s="439"/>
      <c r="N6" s="103"/>
      <c r="O6" s="439"/>
      <c r="P6" s="103"/>
      <c r="Q6" s="439"/>
      <c r="R6" s="438"/>
      <c r="S6" s="127"/>
      <c r="T6" s="100"/>
    </row>
    <row r="7" spans="1:21" ht="63">
      <c r="A7" s="197" t="s">
        <v>84</v>
      </c>
      <c r="B7" s="197" t="s">
        <v>85</v>
      </c>
      <c r="C7" s="117" t="s">
        <v>86</v>
      </c>
      <c r="D7" s="197" t="s">
        <v>87</v>
      </c>
      <c r="E7" s="117" t="s">
        <v>88</v>
      </c>
      <c r="F7" s="117" t="s">
        <v>9</v>
      </c>
      <c r="G7" s="197" t="s">
        <v>89</v>
      </c>
      <c r="H7" s="117" t="s">
        <v>90</v>
      </c>
      <c r="I7" s="197" t="s">
        <v>91</v>
      </c>
      <c r="J7" s="197" t="s">
        <v>441</v>
      </c>
      <c r="K7" s="197" t="s">
        <v>442</v>
      </c>
      <c r="L7" s="197" t="s">
        <v>443</v>
      </c>
      <c r="M7" s="197" t="s">
        <v>444</v>
      </c>
      <c r="N7" s="204" t="s">
        <v>445</v>
      </c>
      <c r="O7" s="197" t="s">
        <v>446</v>
      </c>
      <c r="P7" s="204" t="s">
        <v>96</v>
      </c>
      <c r="Q7" s="197" t="s">
        <v>95</v>
      </c>
      <c r="R7" s="197" t="s">
        <v>97</v>
      </c>
      <c r="S7" s="117" t="s">
        <v>767</v>
      </c>
      <c r="T7" s="175" t="s">
        <v>768</v>
      </c>
      <c r="U7" s="208" t="s">
        <v>1522</v>
      </c>
    </row>
    <row r="8" spans="1:21" ht="165">
      <c r="A8" s="450">
        <v>1</v>
      </c>
      <c r="B8" s="32"/>
      <c r="C8" s="83" t="s">
        <v>3157</v>
      </c>
      <c r="D8" s="83" t="s">
        <v>3158</v>
      </c>
      <c r="E8" s="83" t="s">
        <v>3159</v>
      </c>
      <c r="F8" s="83" t="s">
        <v>30</v>
      </c>
      <c r="G8" s="450" t="s">
        <v>31</v>
      </c>
      <c r="H8" s="479" t="s">
        <v>50</v>
      </c>
      <c r="I8" s="479" t="s">
        <v>5</v>
      </c>
      <c r="J8" s="83" t="s">
        <v>3160</v>
      </c>
      <c r="K8" s="83" t="s">
        <v>3161</v>
      </c>
      <c r="L8" s="83" t="s">
        <v>1407</v>
      </c>
      <c r="M8" s="83" t="s">
        <v>2081</v>
      </c>
      <c r="N8" s="450">
        <v>35000</v>
      </c>
      <c r="O8" s="83" t="s">
        <v>2995</v>
      </c>
      <c r="P8" s="450">
        <v>35000</v>
      </c>
      <c r="Q8" s="450" t="s">
        <v>3162</v>
      </c>
      <c r="R8" s="450" t="s">
        <v>1430</v>
      </c>
      <c r="S8" s="452" t="s">
        <v>3163</v>
      </c>
      <c r="T8" s="452" t="s">
        <v>3164</v>
      </c>
      <c r="U8" s="452" t="s">
        <v>3165</v>
      </c>
    </row>
    <row r="9" spans="1:21" ht="120">
      <c r="A9" s="85">
        <v>2</v>
      </c>
      <c r="B9" s="34"/>
      <c r="C9" s="83" t="s">
        <v>811</v>
      </c>
      <c r="D9" s="83" t="s">
        <v>1062</v>
      </c>
      <c r="E9" s="75" t="s">
        <v>3166</v>
      </c>
      <c r="F9" s="83" t="s">
        <v>30</v>
      </c>
      <c r="G9" s="450" t="s">
        <v>31</v>
      </c>
      <c r="H9" s="76" t="s">
        <v>35</v>
      </c>
      <c r="I9" s="479" t="s">
        <v>5</v>
      </c>
      <c r="J9" s="75" t="s">
        <v>3167</v>
      </c>
      <c r="K9" s="75" t="s">
        <v>3168</v>
      </c>
      <c r="L9" s="75" t="s">
        <v>1397</v>
      </c>
      <c r="M9" s="75" t="s">
        <v>2081</v>
      </c>
      <c r="N9" s="85">
        <v>280000</v>
      </c>
      <c r="O9" s="83" t="s">
        <v>2726</v>
      </c>
      <c r="P9" s="85">
        <v>70000</v>
      </c>
      <c r="Q9" s="480" t="s">
        <v>3169</v>
      </c>
      <c r="R9" s="85" t="s">
        <v>3170</v>
      </c>
      <c r="S9" s="452" t="s">
        <v>3171</v>
      </c>
      <c r="T9" s="163" t="s">
        <v>3172</v>
      </c>
      <c r="U9" s="163" t="s">
        <v>3173</v>
      </c>
    </row>
    <row r="10" spans="1:21" ht="75">
      <c r="A10" s="85">
        <v>3</v>
      </c>
      <c r="B10" s="34"/>
      <c r="C10" s="75" t="s">
        <v>3174</v>
      </c>
      <c r="D10" s="75" t="s">
        <v>155</v>
      </c>
      <c r="E10" s="75" t="s">
        <v>3175</v>
      </c>
      <c r="F10" s="83" t="s">
        <v>30</v>
      </c>
      <c r="G10" s="450" t="s">
        <v>31</v>
      </c>
      <c r="H10" s="76" t="s">
        <v>35</v>
      </c>
      <c r="I10" s="479" t="s">
        <v>6</v>
      </c>
      <c r="J10" s="75" t="s">
        <v>3176</v>
      </c>
      <c r="K10" s="75" t="s">
        <v>3176</v>
      </c>
      <c r="L10" s="75" t="s">
        <v>1397</v>
      </c>
      <c r="M10" s="75" t="s">
        <v>2081</v>
      </c>
      <c r="N10" s="85">
        <v>278000</v>
      </c>
      <c r="O10" s="83" t="s">
        <v>2726</v>
      </c>
      <c r="P10" s="85">
        <v>136000</v>
      </c>
      <c r="Q10" s="480" t="s">
        <v>3169</v>
      </c>
      <c r="R10" s="85" t="s">
        <v>3170</v>
      </c>
      <c r="S10" s="452" t="s">
        <v>3177</v>
      </c>
      <c r="T10" s="163" t="s">
        <v>3178</v>
      </c>
      <c r="U10" s="163" t="s">
        <v>3179</v>
      </c>
    </row>
    <row r="11" spans="1:21" ht="105">
      <c r="A11" s="85">
        <v>4</v>
      </c>
      <c r="B11" s="34"/>
      <c r="C11" s="83" t="s">
        <v>3180</v>
      </c>
      <c r="D11" s="83" t="s">
        <v>3181</v>
      </c>
      <c r="E11" s="75" t="s">
        <v>3182</v>
      </c>
      <c r="F11" s="83" t="s">
        <v>30</v>
      </c>
      <c r="G11" s="450" t="s">
        <v>31</v>
      </c>
      <c r="H11" s="76" t="s">
        <v>35</v>
      </c>
      <c r="I11" s="479" t="s">
        <v>6</v>
      </c>
      <c r="J11" s="75" t="s">
        <v>3183</v>
      </c>
      <c r="K11" s="75" t="s">
        <v>3184</v>
      </c>
      <c r="L11" s="75" t="s">
        <v>1495</v>
      </c>
      <c r="M11" s="75" t="s">
        <v>2081</v>
      </c>
      <c r="N11" s="85">
        <v>100000</v>
      </c>
      <c r="O11" s="83" t="s">
        <v>2726</v>
      </c>
      <c r="P11" s="85">
        <v>50000</v>
      </c>
      <c r="Q11" s="480" t="s">
        <v>3169</v>
      </c>
      <c r="R11" s="85" t="s">
        <v>3170</v>
      </c>
      <c r="S11" s="452" t="s">
        <v>3185</v>
      </c>
      <c r="T11" s="163" t="s">
        <v>3186</v>
      </c>
      <c r="U11" s="163" t="s">
        <v>3187</v>
      </c>
    </row>
    <row r="12" spans="1:21" ht="120">
      <c r="A12" s="85">
        <v>5</v>
      </c>
      <c r="B12" s="34"/>
      <c r="C12" s="83" t="s">
        <v>3188</v>
      </c>
      <c r="D12" s="83" t="s">
        <v>804</v>
      </c>
      <c r="E12" s="75" t="s">
        <v>3189</v>
      </c>
      <c r="F12" s="83" t="s">
        <v>30</v>
      </c>
      <c r="G12" s="450" t="s">
        <v>31</v>
      </c>
      <c r="H12" s="76" t="s">
        <v>35</v>
      </c>
      <c r="I12" s="479" t="s">
        <v>5</v>
      </c>
      <c r="J12" s="75" t="s">
        <v>3190</v>
      </c>
      <c r="K12" s="75" t="s">
        <v>3191</v>
      </c>
      <c r="L12" s="75" t="s">
        <v>1470</v>
      </c>
      <c r="M12" s="75" t="s">
        <v>467</v>
      </c>
      <c r="N12" s="85">
        <v>100000</v>
      </c>
      <c r="O12" s="83" t="s">
        <v>2726</v>
      </c>
      <c r="P12" s="85">
        <v>50000</v>
      </c>
      <c r="Q12" s="480" t="s">
        <v>3169</v>
      </c>
      <c r="R12" s="85" t="s">
        <v>3170</v>
      </c>
      <c r="S12" s="452" t="s">
        <v>3192</v>
      </c>
      <c r="T12" s="163" t="s">
        <v>3193</v>
      </c>
      <c r="U12" s="163" t="s">
        <v>3194</v>
      </c>
    </row>
    <row r="13" spans="1:21" ht="120">
      <c r="A13" s="85">
        <v>6</v>
      </c>
      <c r="B13" s="34"/>
      <c r="C13" s="83" t="s">
        <v>3195</v>
      </c>
      <c r="D13" s="83" t="s">
        <v>160</v>
      </c>
      <c r="E13" s="75" t="s">
        <v>3196</v>
      </c>
      <c r="F13" s="83" t="s">
        <v>30</v>
      </c>
      <c r="G13" s="450" t="s">
        <v>31</v>
      </c>
      <c r="H13" s="76" t="s">
        <v>35</v>
      </c>
      <c r="I13" s="479" t="s">
        <v>5</v>
      </c>
      <c r="J13" s="75" t="s">
        <v>3197</v>
      </c>
      <c r="K13" s="75" t="s">
        <v>3168</v>
      </c>
      <c r="L13" s="75" t="s">
        <v>1470</v>
      </c>
      <c r="M13" s="75" t="s">
        <v>467</v>
      </c>
      <c r="N13" s="85">
        <v>88000</v>
      </c>
      <c r="O13" s="83" t="s">
        <v>2726</v>
      </c>
      <c r="P13" s="85">
        <v>44000</v>
      </c>
      <c r="Q13" s="480" t="s">
        <v>3169</v>
      </c>
      <c r="R13" s="85" t="s">
        <v>3170</v>
      </c>
      <c r="S13" s="452" t="s">
        <v>3198</v>
      </c>
      <c r="T13" s="163" t="s">
        <v>3199</v>
      </c>
      <c r="U13" s="163" t="s">
        <v>3200</v>
      </c>
    </row>
    <row r="14" spans="1:21" ht="105">
      <c r="A14" s="85">
        <v>7</v>
      </c>
      <c r="B14" s="34"/>
      <c r="C14" s="83" t="s">
        <v>3201</v>
      </c>
      <c r="D14" s="83" t="s">
        <v>3202</v>
      </c>
      <c r="E14" s="75" t="s">
        <v>3203</v>
      </c>
      <c r="F14" s="83" t="s">
        <v>30</v>
      </c>
      <c r="G14" s="450" t="s">
        <v>31</v>
      </c>
      <c r="H14" s="76" t="s">
        <v>50</v>
      </c>
      <c r="I14" s="479" t="s">
        <v>6</v>
      </c>
      <c r="J14" s="75" t="s">
        <v>3204</v>
      </c>
      <c r="K14" s="75" t="s">
        <v>3184</v>
      </c>
      <c r="L14" s="75" t="s">
        <v>3205</v>
      </c>
      <c r="M14" s="75" t="s">
        <v>2166</v>
      </c>
      <c r="N14" s="85">
        <v>100000</v>
      </c>
      <c r="O14" s="83" t="s">
        <v>2726</v>
      </c>
      <c r="P14" s="85">
        <v>50000</v>
      </c>
      <c r="Q14" s="480" t="s">
        <v>3169</v>
      </c>
      <c r="R14" s="85" t="s">
        <v>3170</v>
      </c>
      <c r="S14" s="452" t="s">
        <v>3206</v>
      </c>
      <c r="T14" s="163" t="s">
        <v>3207</v>
      </c>
      <c r="U14" s="163" t="s">
        <v>3208</v>
      </c>
    </row>
    <row r="15" spans="1:21" ht="105">
      <c r="A15" s="85">
        <v>8</v>
      </c>
      <c r="B15" s="34"/>
      <c r="C15" s="83" t="s">
        <v>3209</v>
      </c>
      <c r="D15" s="83" t="s">
        <v>878</v>
      </c>
      <c r="E15" s="75" t="s">
        <v>3210</v>
      </c>
      <c r="F15" s="83" t="s">
        <v>30</v>
      </c>
      <c r="G15" s="479" t="s">
        <v>1036</v>
      </c>
      <c r="H15" s="479" t="s">
        <v>50</v>
      </c>
      <c r="I15" s="479" t="s">
        <v>6</v>
      </c>
      <c r="J15" s="481" t="s">
        <v>3211</v>
      </c>
      <c r="K15" s="75" t="s">
        <v>3184</v>
      </c>
      <c r="L15" s="481" t="s">
        <v>3212</v>
      </c>
      <c r="M15" s="75" t="s">
        <v>2166</v>
      </c>
      <c r="N15" s="85">
        <v>150000</v>
      </c>
      <c r="O15" s="83" t="s">
        <v>2726</v>
      </c>
      <c r="P15" s="85">
        <v>50000</v>
      </c>
      <c r="Q15" s="480" t="s">
        <v>3169</v>
      </c>
      <c r="R15" s="85" t="s">
        <v>3170</v>
      </c>
      <c r="S15" s="452" t="s">
        <v>3213</v>
      </c>
      <c r="T15" s="163" t="s">
        <v>3214</v>
      </c>
      <c r="U15" s="163" t="s">
        <v>3215</v>
      </c>
    </row>
    <row r="16" spans="1:21">
      <c r="P16">
        <f>SUM(P8:P15)</f>
        <v>485000</v>
      </c>
    </row>
    <row r="17" spans="16:16">
      <c r="P17" s="539">
        <v>-24250</v>
      </c>
    </row>
    <row r="18" spans="16:16">
      <c r="P18">
        <f>SUM(P16:P17)</f>
        <v>460750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0"/>
  <sheetViews>
    <sheetView workbookViewId="0">
      <selection activeCell="K19" sqref="K19"/>
    </sheetView>
  </sheetViews>
  <sheetFormatPr defaultRowHeight="15"/>
  <sheetData>
    <row r="1" spans="1:21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199"/>
      <c r="T1" s="199"/>
      <c r="U1" s="540"/>
    </row>
    <row r="2" spans="1:21" ht="18.75">
      <c r="A2" s="642" t="s">
        <v>3222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199"/>
      <c r="T2" s="199"/>
      <c r="U2" s="540"/>
    </row>
    <row r="3" spans="1:21" ht="18.75">
      <c r="A3" s="642" t="s">
        <v>3223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199"/>
      <c r="T3" s="199"/>
      <c r="U3" s="540"/>
    </row>
    <row r="4" spans="1:21" ht="18.75">
      <c r="A4" s="642" t="s">
        <v>3224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199"/>
      <c r="T4" s="199"/>
      <c r="U4" s="540"/>
    </row>
    <row r="5" spans="1:21" ht="18.75">
      <c r="A5" s="675" t="s">
        <v>3225</v>
      </c>
      <c r="B5" s="675"/>
      <c r="C5" s="675"/>
      <c r="D5" s="675"/>
      <c r="E5" s="675"/>
      <c r="F5" s="675"/>
      <c r="G5" s="675"/>
      <c r="H5" s="147"/>
      <c r="I5" s="147"/>
      <c r="J5" s="200"/>
      <c r="K5" s="541"/>
      <c r="L5" s="542"/>
      <c r="M5" s="96" t="s">
        <v>1672</v>
      </c>
      <c r="N5" s="168"/>
      <c r="O5" s="543"/>
      <c r="P5" s="544"/>
      <c r="Q5" s="545"/>
      <c r="R5" s="125" t="s">
        <v>503</v>
      </c>
      <c r="S5" s="199"/>
      <c r="T5" s="199"/>
      <c r="U5" s="540"/>
    </row>
    <row r="6" spans="1:21" ht="15.75">
      <c r="A6" s="546"/>
      <c r="B6" s="100"/>
      <c r="C6" s="100"/>
      <c r="D6" s="100"/>
      <c r="E6" s="101"/>
      <c r="F6" s="149"/>
      <c r="G6" s="149"/>
      <c r="H6" s="683" t="s">
        <v>3226</v>
      </c>
      <c r="I6" s="683"/>
      <c r="J6" s="683"/>
      <c r="K6" s="547"/>
      <c r="L6" s="547"/>
      <c r="M6" s="548"/>
      <c r="N6" s="169"/>
      <c r="O6" s="549"/>
      <c r="P6" s="549"/>
      <c r="Q6" s="680" t="s">
        <v>504</v>
      </c>
      <c r="R6" s="680"/>
      <c r="S6" s="199"/>
      <c r="T6" s="199"/>
      <c r="U6" s="540"/>
    </row>
    <row r="7" spans="1:21" ht="15.75">
      <c r="A7" s="676" t="s">
        <v>505</v>
      </c>
      <c r="B7" s="676"/>
      <c r="C7" s="676"/>
      <c r="D7" s="100"/>
      <c r="E7" s="101"/>
      <c r="F7" s="149"/>
      <c r="G7" s="149"/>
      <c r="H7" s="149"/>
      <c r="I7" s="149"/>
      <c r="J7" s="30"/>
      <c r="K7" s="547"/>
      <c r="L7" s="547"/>
      <c r="M7" s="548"/>
      <c r="N7" s="169"/>
      <c r="O7" s="549"/>
      <c r="P7" s="679" t="s">
        <v>506</v>
      </c>
      <c r="Q7" s="679"/>
      <c r="R7" s="679"/>
      <c r="S7" s="199"/>
      <c r="T7" s="199"/>
      <c r="U7" s="540"/>
    </row>
    <row r="8" spans="1:21" ht="60">
      <c r="A8" s="550" t="s">
        <v>84</v>
      </c>
      <c r="B8" s="551" t="s">
        <v>85</v>
      </c>
      <c r="C8" s="551" t="s">
        <v>86</v>
      </c>
      <c r="D8" s="551" t="s">
        <v>87</v>
      </c>
      <c r="E8" s="551" t="s">
        <v>88</v>
      </c>
      <c r="F8" s="551" t="s">
        <v>9</v>
      </c>
      <c r="G8" s="551" t="s">
        <v>89</v>
      </c>
      <c r="H8" s="551" t="s">
        <v>90</v>
      </c>
      <c r="I8" s="551" t="s">
        <v>91</v>
      </c>
      <c r="J8" s="551" t="s">
        <v>92</v>
      </c>
      <c r="K8" s="552" t="s">
        <v>93</v>
      </c>
      <c r="L8" s="553" t="s">
        <v>3227</v>
      </c>
      <c r="M8" s="551" t="s">
        <v>95</v>
      </c>
      <c r="N8" s="551" t="s">
        <v>96</v>
      </c>
      <c r="O8" s="551" t="s">
        <v>97</v>
      </c>
      <c r="P8" s="551" t="s">
        <v>96</v>
      </c>
      <c r="Q8" s="554" t="s">
        <v>95</v>
      </c>
      <c r="R8" s="551" t="s">
        <v>97</v>
      </c>
      <c r="S8" s="552" t="s">
        <v>767</v>
      </c>
      <c r="T8" s="552" t="s">
        <v>768</v>
      </c>
      <c r="U8" s="555" t="s">
        <v>1522</v>
      </c>
    </row>
    <row r="9" spans="1:21">
      <c r="A9" s="681" t="s">
        <v>3228</v>
      </c>
      <c r="B9" s="681"/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</row>
    <row r="10" spans="1:21">
      <c r="A10" s="682"/>
      <c r="B10" s="682"/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</row>
  </sheetData>
  <mergeCells count="10">
    <mergeCell ref="A9:U10"/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7"/>
  <sheetViews>
    <sheetView topLeftCell="A16" workbookViewId="0">
      <selection activeCell="F19" sqref="F19"/>
    </sheetView>
  </sheetViews>
  <sheetFormatPr defaultRowHeight="15"/>
  <cols>
    <col min="1" max="1" width="7" customWidth="1"/>
    <col min="16" max="16" width="9.85546875" customWidth="1"/>
  </cols>
  <sheetData>
    <row r="1" spans="1:21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199"/>
      <c r="T1" s="199"/>
      <c r="U1" s="540"/>
    </row>
    <row r="2" spans="1:21" ht="18.75">
      <c r="A2" s="642" t="s">
        <v>3222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199"/>
      <c r="T2" s="199"/>
      <c r="U2" s="540"/>
    </row>
    <row r="3" spans="1:21" ht="18.75">
      <c r="A3" s="642" t="s">
        <v>3223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199"/>
      <c r="T3" s="199"/>
      <c r="U3" s="540"/>
    </row>
    <row r="4" spans="1:21" ht="18.75">
      <c r="A4" s="642" t="s">
        <v>3224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199"/>
      <c r="T4" s="199"/>
      <c r="U4" s="540"/>
    </row>
    <row r="5" spans="1:21" ht="18.75">
      <c r="A5" s="675" t="s">
        <v>3295</v>
      </c>
      <c r="B5" s="675"/>
      <c r="C5" s="675"/>
      <c r="D5" s="675"/>
      <c r="E5" s="675"/>
      <c r="F5" s="675"/>
      <c r="G5" s="675"/>
      <c r="H5" s="147"/>
      <c r="I5" s="147"/>
      <c r="J5" s="200"/>
      <c r="K5" s="541"/>
      <c r="L5" s="542"/>
      <c r="M5" s="201"/>
      <c r="N5" s="168"/>
      <c r="O5" s="556"/>
      <c r="P5" s="544"/>
      <c r="Q5" s="557"/>
      <c r="R5" s="125" t="s">
        <v>503</v>
      </c>
      <c r="S5" s="199"/>
      <c r="T5" s="199"/>
      <c r="U5" s="540"/>
    </row>
    <row r="6" spans="1:21" ht="15.75">
      <c r="A6" s="546"/>
      <c r="B6" s="100"/>
      <c r="C6" s="100"/>
      <c r="D6" s="100"/>
      <c r="E6" s="101"/>
      <c r="F6" s="149"/>
      <c r="G6" s="149"/>
      <c r="H6" s="149"/>
      <c r="I6" s="149"/>
      <c r="J6" s="30"/>
      <c r="K6" s="547"/>
      <c r="L6" s="547"/>
      <c r="M6" s="684" t="s">
        <v>3229</v>
      </c>
      <c r="N6" s="684"/>
      <c r="O6" s="558"/>
      <c r="P6" s="549"/>
      <c r="Q6" s="678" t="s">
        <v>764</v>
      </c>
      <c r="R6" s="678"/>
      <c r="S6" s="199"/>
      <c r="T6" s="199"/>
      <c r="U6" s="540"/>
    </row>
    <row r="7" spans="1:21" ht="15.75">
      <c r="A7" s="676" t="s">
        <v>505</v>
      </c>
      <c r="B7" s="676"/>
      <c r="C7" s="676"/>
      <c r="D7" s="100"/>
      <c r="E7" s="101"/>
      <c r="F7" s="149"/>
      <c r="G7" s="149"/>
      <c r="H7" s="149"/>
      <c r="I7" s="149"/>
      <c r="J7" s="30"/>
      <c r="K7" s="547"/>
      <c r="L7" s="547"/>
      <c r="M7" s="203"/>
      <c r="N7" s="169"/>
      <c r="O7" s="558"/>
      <c r="P7" s="679" t="s">
        <v>506</v>
      </c>
      <c r="Q7" s="679"/>
      <c r="R7" s="679"/>
      <c r="S7" s="199"/>
      <c r="T7" s="199"/>
      <c r="U7" s="540"/>
    </row>
    <row r="8" spans="1:21" ht="60">
      <c r="A8" s="77" t="s">
        <v>84</v>
      </c>
      <c r="B8" s="77" t="s">
        <v>85</v>
      </c>
      <c r="C8" s="551" t="s">
        <v>86</v>
      </c>
      <c r="D8" s="77" t="s">
        <v>87</v>
      </c>
      <c r="E8" s="551" t="s">
        <v>88</v>
      </c>
      <c r="F8" s="551" t="s">
        <v>9</v>
      </c>
      <c r="G8" s="77" t="s">
        <v>89</v>
      </c>
      <c r="H8" s="551" t="s">
        <v>90</v>
      </c>
      <c r="I8" s="77" t="s">
        <v>91</v>
      </c>
      <c r="J8" s="77" t="s">
        <v>441</v>
      </c>
      <c r="K8" s="77" t="s">
        <v>442</v>
      </c>
      <c r="L8" s="77" t="s">
        <v>443</v>
      </c>
      <c r="M8" s="77" t="s">
        <v>444</v>
      </c>
      <c r="N8" s="77" t="s">
        <v>445</v>
      </c>
      <c r="O8" s="77" t="s">
        <v>446</v>
      </c>
      <c r="P8" s="550" t="s">
        <v>96</v>
      </c>
      <c r="Q8" s="77" t="s">
        <v>95</v>
      </c>
      <c r="R8" s="77" t="s">
        <v>97</v>
      </c>
      <c r="S8" s="552" t="s">
        <v>767</v>
      </c>
      <c r="T8" s="559" t="s">
        <v>3230</v>
      </c>
      <c r="U8" s="559" t="s">
        <v>1522</v>
      </c>
    </row>
    <row r="9" spans="1:21" ht="150">
      <c r="A9" s="121">
        <v>1</v>
      </c>
      <c r="B9" s="561"/>
      <c r="C9" s="75" t="s">
        <v>3231</v>
      </c>
      <c r="D9" s="75" t="s">
        <v>3232</v>
      </c>
      <c r="E9" s="159" t="s">
        <v>3233</v>
      </c>
      <c r="F9" s="83" t="s">
        <v>30</v>
      </c>
      <c r="G9" s="85" t="s">
        <v>1073</v>
      </c>
      <c r="H9" s="85" t="s">
        <v>3234</v>
      </c>
      <c r="I9" s="449" t="s">
        <v>6</v>
      </c>
      <c r="J9" s="75" t="s">
        <v>3235</v>
      </c>
      <c r="K9" s="75" t="s">
        <v>3236</v>
      </c>
      <c r="L9" s="75" t="s">
        <v>3237</v>
      </c>
      <c r="M9" s="75" t="s">
        <v>3238</v>
      </c>
      <c r="N9" s="34">
        <v>900000</v>
      </c>
      <c r="O9" s="163" t="s">
        <v>3239</v>
      </c>
      <c r="P9" s="85">
        <v>300000</v>
      </c>
      <c r="Q9" s="34" t="s">
        <v>3240</v>
      </c>
      <c r="R9" s="11" t="s">
        <v>765</v>
      </c>
      <c r="S9" s="163" t="s">
        <v>3241</v>
      </c>
      <c r="T9" s="163" t="s">
        <v>3242</v>
      </c>
      <c r="U9" s="163" t="s">
        <v>3243</v>
      </c>
    </row>
    <row r="10" spans="1:21" ht="90">
      <c r="A10" s="121">
        <v>2</v>
      </c>
      <c r="B10" s="561"/>
      <c r="C10" s="75" t="s">
        <v>3244</v>
      </c>
      <c r="D10" s="75" t="s">
        <v>3245</v>
      </c>
      <c r="E10" s="159" t="s">
        <v>3246</v>
      </c>
      <c r="F10" s="83" t="s">
        <v>30</v>
      </c>
      <c r="G10" s="449" t="s">
        <v>1170</v>
      </c>
      <c r="H10" s="449" t="s">
        <v>3234</v>
      </c>
      <c r="I10" s="449" t="s">
        <v>5</v>
      </c>
      <c r="J10" s="75" t="s">
        <v>3247</v>
      </c>
      <c r="K10" s="75" t="s">
        <v>3248</v>
      </c>
      <c r="L10" s="75" t="s">
        <v>3249</v>
      </c>
      <c r="M10" s="75" t="s">
        <v>497</v>
      </c>
      <c r="N10" s="34">
        <v>122000</v>
      </c>
      <c r="O10" s="163" t="s">
        <v>3239</v>
      </c>
      <c r="P10" s="75">
        <v>50000</v>
      </c>
      <c r="Q10" s="34" t="s">
        <v>3240</v>
      </c>
      <c r="R10" s="11" t="s">
        <v>1396</v>
      </c>
      <c r="S10" s="163" t="s">
        <v>3206</v>
      </c>
      <c r="T10" s="163" t="s">
        <v>3207</v>
      </c>
      <c r="U10" s="163" t="s">
        <v>3208</v>
      </c>
    </row>
    <row r="11" spans="1:21" ht="135">
      <c r="A11" s="121">
        <v>3</v>
      </c>
      <c r="B11" s="561"/>
      <c r="C11" s="75" t="s">
        <v>3250</v>
      </c>
      <c r="D11" s="75" t="s">
        <v>368</v>
      </c>
      <c r="E11" s="159" t="s">
        <v>3251</v>
      </c>
      <c r="F11" s="83" t="s">
        <v>30</v>
      </c>
      <c r="G11" s="85" t="s">
        <v>1073</v>
      </c>
      <c r="H11" s="85" t="s">
        <v>3252</v>
      </c>
      <c r="I11" s="449" t="s">
        <v>5</v>
      </c>
      <c r="J11" s="75" t="s">
        <v>3253</v>
      </c>
      <c r="K11" s="75" t="s">
        <v>3248</v>
      </c>
      <c r="L11" s="75" t="s">
        <v>3254</v>
      </c>
      <c r="M11" s="75" t="s">
        <v>497</v>
      </c>
      <c r="N11" s="75">
        <v>100000</v>
      </c>
      <c r="O11" s="83" t="s">
        <v>3255</v>
      </c>
      <c r="P11" s="85">
        <v>50000</v>
      </c>
      <c r="Q11" s="34" t="s">
        <v>3255</v>
      </c>
      <c r="R11" s="34" t="s">
        <v>1396</v>
      </c>
      <c r="S11" s="163" t="s">
        <v>3185</v>
      </c>
      <c r="T11" s="163" t="s">
        <v>3186</v>
      </c>
      <c r="U11" s="163" t="s">
        <v>3187</v>
      </c>
    </row>
    <row r="12" spans="1:21" ht="105">
      <c r="A12" s="121">
        <v>4</v>
      </c>
      <c r="B12" s="561"/>
      <c r="C12" s="75" t="s">
        <v>643</v>
      </c>
      <c r="D12" s="75" t="s">
        <v>281</v>
      </c>
      <c r="E12" s="159" t="s">
        <v>3256</v>
      </c>
      <c r="F12" s="83" t="s">
        <v>30</v>
      </c>
      <c r="G12" s="85" t="s">
        <v>1073</v>
      </c>
      <c r="H12" s="85" t="s">
        <v>3252</v>
      </c>
      <c r="I12" s="449" t="s">
        <v>5</v>
      </c>
      <c r="J12" s="75" t="s">
        <v>3257</v>
      </c>
      <c r="K12" s="75" t="s">
        <v>3258</v>
      </c>
      <c r="L12" s="75" t="s">
        <v>489</v>
      </c>
      <c r="M12" s="75" t="s">
        <v>490</v>
      </c>
      <c r="N12" s="75">
        <v>280000</v>
      </c>
      <c r="O12" s="83" t="s">
        <v>3255</v>
      </c>
      <c r="P12" s="85">
        <v>70000</v>
      </c>
      <c r="Q12" s="34" t="s">
        <v>3255</v>
      </c>
      <c r="R12" s="34" t="s">
        <v>1389</v>
      </c>
      <c r="S12" s="163" t="s">
        <v>3171</v>
      </c>
      <c r="T12" s="163" t="s">
        <v>3172</v>
      </c>
      <c r="U12" s="163" t="s">
        <v>3173</v>
      </c>
    </row>
    <row r="13" spans="1:21" ht="105">
      <c r="A13" s="121">
        <v>5</v>
      </c>
      <c r="B13" s="561"/>
      <c r="C13" s="45" t="s">
        <v>268</v>
      </c>
      <c r="D13" s="45" t="s">
        <v>2299</v>
      </c>
      <c r="E13" s="45" t="s">
        <v>3259</v>
      </c>
      <c r="F13" s="83" t="s">
        <v>30</v>
      </c>
      <c r="G13" s="85" t="s">
        <v>31</v>
      </c>
      <c r="H13" s="75" t="s">
        <v>35</v>
      </c>
      <c r="I13" s="34" t="s">
        <v>5</v>
      </c>
      <c r="J13" s="45" t="s">
        <v>3260</v>
      </c>
      <c r="K13" s="45" t="s">
        <v>3261</v>
      </c>
      <c r="L13" s="196" t="s">
        <v>1487</v>
      </c>
      <c r="M13" s="45" t="s">
        <v>3262</v>
      </c>
      <c r="N13" s="34">
        <v>300000</v>
      </c>
      <c r="O13" s="29" t="s">
        <v>3263</v>
      </c>
      <c r="P13" s="34">
        <v>75000</v>
      </c>
      <c r="Q13" s="34" t="s">
        <v>3263</v>
      </c>
      <c r="R13" s="34" t="s">
        <v>1544</v>
      </c>
      <c r="S13" s="560" t="s">
        <v>2199</v>
      </c>
      <c r="T13" s="187" t="s">
        <v>1498</v>
      </c>
      <c r="U13" s="187" t="s">
        <v>3264</v>
      </c>
    </row>
    <row r="14" spans="1:21" ht="75">
      <c r="A14" s="121">
        <v>6</v>
      </c>
      <c r="B14" s="561"/>
      <c r="C14" s="45" t="s">
        <v>2670</v>
      </c>
      <c r="D14" s="45" t="s">
        <v>3265</v>
      </c>
      <c r="E14" s="45" t="s">
        <v>3266</v>
      </c>
      <c r="F14" s="83" t="s">
        <v>30</v>
      </c>
      <c r="G14" s="85" t="s">
        <v>31</v>
      </c>
      <c r="H14" s="75" t="s">
        <v>35</v>
      </c>
      <c r="I14" s="34" t="s">
        <v>5</v>
      </c>
      <c r="J14" s="45" t="s">
        <v>3267</v>
      </c>
      <c r="K14" s="45" t="s">
        <v>3267</v>
      </c>
      <c r="L14" s="196" t="s">
        <v>1407</v>
      </c>
      <c r="M14" s="45" t="s">
        <v>3262</v>
      </c>
      <c r="N14" s="34">
        <v>240000</v>
      </c>
      <c r="O14" s="29" t="s">
        <v>3263</v>
      </c>
      <c r="P14" s="34">
        <v>60000</v>
      </c>
      <c r="Q14" s="34" t="s">
        <v>3263</v>
      </c>
      <c r="R14" s="34" t="s">
        <v>1544</v>
      </c>
      <c r="S14" s="560" t="s">
        <v>3268</v>
      </c>
      <c r="T14" s="187" t="s">
        <v>3269</v>
      </c>
      <c r="U14" s="187" t="s">
        <v>3270</v>
      </c>
    </row>
    <row r="15" spans="1:21" ht="76.5">
      <c r="A15" s="121">
        <v>7</v>
      </c>
      <c r="B15" s="561"/>
      <c r="C15" s="75" t="s">
        <v>335</v>
      </c>
      <c r="D15" s="75" t="s">
        <v>3271</v>
      </c>
      <c r="E15" s="159" t="s">
        <v>3272</v>
      </c>
      <c r="F15" s="83" t="s">
        <v>30</v>
      </c>
      <c r="G15" s="85" t="s">
        <v>1170</v>
      </c>
      <c r="H15" s="76" t="s">
        <v>35</v>
      </c>
      <c r="I15" s="449" t="s">
        <v>6</v>
      </c>
      <c r="J15" s="159" t="s">
        <v>3273</v>
      </c>
      <c r="K15" s="159" t="s">
        <v>3258</v>
      </c>
      <c r="L15" s="75" t="s">
        <v>489</v>
      </c>
      <c r="M15" s="75" t="s">
        <v>490</v>
      </c>
      <c r="N15" s="34">
        <v>280000</v>
      </c>
      <c r="O15" s="83" t="s">
        <v>3274</v>
      </c>
      <c r="P15" s="34">
        <v>70000</v>
      </c>
      <c r="Q15" s="34" t="s">
        <v>3275</v>
      </c>
      <c r="R15" s="34" t="s">
        <v>1401</v>
      </c>
      <c r="S15" s="163" t="s">
        <v>2152</v>
      </c>
      <c r="T15" s="163" t="s">
        <v>2153</v>
      </c>
      <c r="U15" s="163" t="s">
        <v>3276</v>
      </c>
    </row>
    <row r="16" spans="1:21" ht="127.5">
      <c r="A16" s="121">
        <v>8</v>
      </c>
      <c r="B16" s="561"/>
      <c r="C16" s="75" t="s">
        <v>3277</v>
      </c>
      <c r="D16" s="75" t="s">
        <v>3278</v>
      </c>
      <c r="E16" s="159" t="s">
        <v>3279</v>
      </c>
      <c r="F16" s="83" t="s">
        <v>30</v>
      </c>
      <c r="G16" s="85" t="s">
        <v>1170</v>
      </c>
      <c r="H16" s="76" t="s">
        <v>35</v>
      </c>
      <c r="I16" s="449" t="s">
        <v>6</v>
      </c>
      <c r="J16" s="159" t="s">
        <v>3280</v>
      </c>
      <c r="K16" s="159" t="s">
        <v>3258</v>
      </c>
      <c r="L16" s="75" t="s">
        <v>3281</v>
      </c>
      <c r="M16" s="75" t="s">
        <v>490</v>
      </c>
      <c r="N16" s="34">
        <v>177000</v>
      </c>
      <c r="O16" s="83" t="s">
        <v>3282</v>
      </c>
      <c r="P16" s="34">
        <v>59000</v>
      </c>
      <c r="Q16" s="34" t="s">
        <v>3283</v>
      </c>
      <c r="R16" s="34" t="s">
        <v>1389</v>
      </c>
      <c r="S16" s="163" t="s">
        <v>1431</v>
      </c>
      <c r="T16" s="163" t="s">
        <v>1432</v>
      </c>
      <c r="U16" s="163" t="s">
        <v>3284</v>
      </c>
    </row>
    <row r="17" spans="1:21" ht="180">
      <c r="A17" s="121">
        <v>9</v>
      </c>
      <c r="B17" s="121"/>
      <c r="C17" s="75" t="s">
        <v>3285</v>
      </c>
      <c r="D17" s="75" t="s">
        <v>2959</v>
      </c>
      <c r="E17" s="75" t="s">
        <v>3286</v>
      </c>
      <c r="F17" s="83" t="s">
        <v>30</v>
      </c>
      <c r="G17" s="85" t="s">
        <v>31</v>
      </c>
      <c r="H17" s="75" t="s">
        <v>35</v>
      </c>
      <c r="I17" s="85" t="s">
        <v>6</v>
      </c>
      <c r="J17" s="75" t="s">
        <v>3287</v>
      </c>
      <c r="K17" s="75" t="s">
        <v>3236</v>
      </c>
      <c r="L17" s="685" t="s">
        <v>3288</v>
      </c>
      <c r="M17" s="75" t="s">
        <v>3238</v>
      </c>
      <c r="N17" s="34">
        <v>1200000</v>
      </c>
      <c r="O17" s="83" t="s">
        <v>3289</v>
      </c>
      <c r="P17" s="34">
        <v>300000</v>
      </c>
      <c r="Q17" s="34" t="s">
        <v>3290</v>
      </c>
      <c r="R17" s="34" t="s">
        <v>1430</v>
      </c>
      <c r="S17" s="163" t="s">
        <v>3291</v>
      </c>
      <c r="T17" s="163" t="s">
        <v>3292</v>
      </c>
      <c r="U17" s="163" t="s">
        <v>3293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0"/>
  <sheetViews>
    <sheetView workbookViewId="0">
      <selection activeCell="A9" sqref="A9:U10"/>
    </sheetView>
  </sheetViews>
  <sheetFormatPr defaultRowHeight="15"/>
  <sheetData>
    <row r="1" spans="1:21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199"/>
      <c r="T1" s="199"/>
      <c r="U1" s="686"/>
    </row>
    <row r="2" spans="1:21" ht="18.75">
      <c r="A2" s="642" t="s">
        <v>3222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199"/>
      <c r="T2" s="199"/>
      <c r="U2" s="686"/>
    </row>
    <row r="3" spans="1:21" ht="18.75">
      <c r="A3" s="642" t="s">
        <v>3223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199"/>
      <c r="T3" s="199"/>
      <c r="U3" s="686"/>
    </row>
    <row r="4" spans="1:21" ht="18.75">
      <c r="A4" s="642" t="s">
        <v>3224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199"/>
      <c r="T4" s="199"/>
      <c r="U4" s="686"/>
    </row>
    <row r="5" spans="1:21" ht="18.75">
      <c r="A5" s="675" t="s">
        <v>3294</v>
      </c>
      <c r="B5" s="675"/>
      <c r="C5" s="675"/>
      <c r="D5" s="675"/>
      <c r="E5" s="675"/>
      <c r="F5" s="675"/>
      <c r="G5" s="675"/>
      <c r="H5" s="147"/>
      <c r="I5" s="147"/>
      <c r="J5" s="687"/>
      <c r="K5" s="541"/>
      <c r="L5" s="542"/>
      <c r="M5" s="98" t="s">
        <v>1672</v>
      </c>
      <c r="N5" s="168"/>
      <c r="O5" s="543"/>
      <c r="P5" s="544"/>
      <c r="Q5" s="688"/>
      <c r="R5" s="125" t="s">
        <v>503</v>
      </c>
      <c r="S5" s="199"/>
      <c r="T5" s="199"/>
      <c r="U5" s="686"/>
    </row>
    <row r="6" spans="1:21" ht="15.75">
      <c r="A6" s="546"/>
      <c r="B6" s="100"/>
      <c r="C6" s="100"/>
      <c r="D6" s="100"/>
      <c r="E6" s="105"/>
      <c r="F6" s="30"/>
      <c r="G6" s="149"/>
      <c r="H6" s="683" t="s">
        <v>3226</v>
      </c>
      <c r="I6" s="683"/>
      <c r="J6" s="683"/>
      <c r="K6" s="547"/>
      <c r="L6" s="547"/>
      <c r="M6" s="104"/>
      <c r="N6" s="169"/>
      <c r="O6" s="549"/>
      <c r="P6" s="549"/>
      <c r="Q6" s="680" t="s">
        <v>504</v>
      </c>
      <c r="R6" s="680"/>
      <c r="S6" s="199"/>
      <c r="T6" s="199"/>
      <c r="U6" s="686"/>
    </row>
    <row r="7" spans="1:21" ht="15.75">
      <c r="A7" s="676" t="s">
        <v>505</v>
      </c>
      <c r="B7" s="676"/>
      <c r="C7" s="676"/>
      <c r="D7" s="100"/>
      <c r="E7" s="105"/>
      <c r="F7" s="30"/>
      <c r="G7" s="149"/>
      <c r="H7" s="149"/>
      <c r="I7" s="149"/>
      <c r="J7" s="101"/>
      <c r="K7" s="547"/>
      <c r="L7" s="547"/>
      <c r="M7" s="104"/>
      <c r="N7" s="169"/>
      <c r="O7" s="549"/>
      <c r="P7" s="679" t="s">
        <v>506</v>
      </c>
      <c r="Q7" s="679"/>
      <c r="R7" s="679"/>
      <c r="S7" s="199"/>
      <c r="T7" s="199"/>
      <c r="U7" s="686"/>
    </row>
    <row r="8" spans="1:21" ht="60">
      <c r="A8" s="550" t="s">
        <v>84</v>
      </c>
      <c r="B8" s="551" t="s">
        <v>85</v>
      </c>
      <c r="C8" s="551" t="s">
        <v>86</v>
      </c>
      <c r="D8" s="551" t="s">
        <v>87</v>
      </c>
      <c r="E8" s="551" t="s">
        <v>88</v>
      </c>
      <c r="F8" s="551" t="s">
        <v>9</v>
      </c>
      <c r="G8" s="551" t="s">
        <v>89</v>
      </c>
      <c r="H8" s="551" t="s">
        <v>90</v>
      </c>
      <c r="I8" s="551" t="s">
        <v>91</v>
      </c>
      <c r="J8" s="551" t="s">
        <v>92</v>
      </c>
      <c r="K8" s="552" t="s">
        <v>93</v>
      </c>
      <c r="L8" s="553" t="s">
        <v>3227</v>
      </c>
      <c r="M8" s="551" t="s">
        <v>95</v>
      </c>
      <c r="N8" s="551" t="s">
        <v>96</v>
      </c>
      <c r="O8" s="551" t="s">
        <v>97</v>
      </c>
      <c r="P8" s="551" t="s">
        <v>96</v>
      </c>
      <c r="Q8" s="551" t="s">
        <v>95</v>
      </c>
      <c r="R8" s="551" t="s">
        <v>97</v>
      </c>
      <c r="S8" s="552" t="s">
        <v>767</v>
      </c>
      <c r="T8" s="552" t="s">
        <v>768</v>
      </c>
      <c r="U8" s="555" t="s">
        <v>1522</v>
      </c>
    </row>
    <row r="9" spans="1:21">
      <c r="A9" s="689" t="s">
        <v>3228</v>
      </c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1"/>
    </row>
    <row r="10" spans="1:21">
      <c r="A10" s="692"/>
      <c r="B10" s="693"/>
      <c r="C10" s="693"/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3"/>
      <c r="S10" s="693"/>
      <c r="T10" s="693"/>
      <c r="U10" s="694"/>
    </row>
  </sheetData>
  <mergeCells count="10">
    <mergeCell ref="A7:C7"/>
    <mergeCell ref="P7:R7"/>
    <mergeCell ref="A9:U10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5"/>
  <sheetViews>
    <sheetView tabSelected="1" topLeftCell="A14" workbookViewId="0">
      <selection activeCell="F21" sqref="F21"/>
    </sheetView>
  </sheetViews>
  <sheetFormatPr defaultRowHeight="15"/>
  <sheetData>
    <row r="1" spans="1:21" ht="18.7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199"/>
      <c r="T1" s="199"/>
      <c r="U1" s="540"/>
    </row>
    <row r="2" spans="1:21" ht="18.75">
      <c r="A2" s="642" t="s">
        <v>3222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199"/>
      <c r="T2" s="199"/>
      <c r="U2" s="540"/>
    </row>
    <row r="3" spans="1:21" ht="18.75">
      <c r="A3" s="642" t="s">
        <v>3223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199"/>
      <c r="T3" s="199"/>
      <c r="U3" s="540"/>
    </row>
    <row r="4" spans="1:21" ht="18.75">
      <c r="A4" s="642" t="s">
        <v>3224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199"/>
      <c r="T4" s="199"/>
      <c r="U4" s="540"/>
    </row>
    <row r="5" spans="1:21" ht="18.75">
      <c r="A5" s="675" t="s">
        <v>3295</v>
      </c>
      <c r="B5" s="675"/>
      <c r="C5" s="675"/>
      <c r="D5" s="675"/>
      <c r="E5" s="675"/>
      <c r="F5" s="675"/>
      <c r="G5" s="675"/>
      <c r="H5" s="147"/>
      <c r="I5" s="147"/>
      <c r="J5" s="200"/>
      <c r="K5" s="541"/>
      <c r="L5" s="542"/>
      <c r="M5" s="201"/>
      <c r="N5" s="168"/>
      <c r="O5" s="556"/>
      <c r="P5" s="544"/>
      <c r="Q5" s="557"/>
      <c r="R5" s="125" t="s">
        <v>503</v>
      </c>
      <c r="S5" s="199"/>
      <c r="T5" s="199"/>
      <c r="U5" s="540"/>
    </row>
    <row r="6" spans="1:21" ht="15.75">
      <c r="A6" s="546"/>
      <c r="B6" s="100"/>
      <c r="C6" s="100"/>
      <c r="D6" s="100"/>
      <c r="E6" s="101"/>
      <c r="F6" s="149"/>
      <c r="G6" s="149"/>
      <c r="H6" s="149"/>
      <c r="I6" s="149"/>
      <c r="J6" s="30"/>
      <c r="K6" s="547"/>
      <c r="L6" s="547"/>
      <c r="M6" s="684" t="s">
        <v>3229</v>
      </c>
      <c r="N6" s="684"/>
      <c r="O6" s="558"/>
      <c r="P6" s="549"/>
      <c r="Q6" s="678" t="s">
        <v>764</v>
      </c>
      <c r="R6" s="678"/>
      <c r="S6" s="199"/>
      <c r="T6" s="199"/>
      <c r="U6" s="540"/>
    </row>
    <row r="7" spans="1:21" ht="15.75">
      <c r="A7" s="676" t="s">
        <v>505</v>
      </c>
      <c r="B7" s="676"/>
      <c r="C7" s="676"/>
      <c r="D7" s="100"/>
      <c r="E7" s="101"/>
      <c r="F7" s="149"/>
      <c r="G7" s="149"/>
      <c r="H7" s="149"/>
      <c r="I7" s="149"/>
      <c r="J7" s="30"/>
      <c r="K7" s="547"/>
      <c r="L7" s="547"/>
      <c r="M7" s="203"/>
      <c r="N7" s="169"/>
      <c r="O7" s="558"/>
      <c r="P7" s="679" t="s">
        <v>506</v>
      </c>
      <c r="Q7" s="679"/>
      <c r="R7" s="679"/>
      <c r="S7" s="199"/>
      <c r="T7" s="199"/>
      <c r="U7" s="540"/>
    </row>
    <row r="8" spans="1:21" ht="60">
      <c r="A8" s="77" t="s">
        <v>84</v>
      </c>
      <c r="B8" s="77" t="s">
        <v>85</v>
      </c>
      <c r="C8" s="551" t="s">
        <v>86</v>
      </c>
      <c r="D8" s="77" t="s">
        <v>87</v>
      </c>
      <c r="E8" s="551" t="s">
        <v>88</v>
      </c>
      <c r="F8" s="551" t="s">
        <v>9</v>
      </c>
      <c r="G8" s="77" t="s">
        <v>89</v>
      </c>
      <c r="H8" s="551" t="s">
        <v>90</v>
      </c>
      <c r="I8" s="77" t="s">
        <v>91</v>
      </c>
      <c r="J8" s="77" t="s">
        <v>441</v>
      </c>
      <c r="K8" s="77" t="s">
        <v>442</v>
      </c>
      <c r="L8" s="77" t="s">
        <v>443</v>
      </c>
      <c r="M8" s="77" t="s">
        <v>444</v>
      </c>
      <c r="N8" s="77" t="s">
        <v>445</v>
      </c>
      <c r="O8" s="77" t="s">
        <v>446</v>
      </c>
      <c r="P8" s="550" t="s">
        <v>96</v>
      </c>
      <c r="Q8" s="77" t="s">
        <v>95</v>
      </c>
      <c r="R8" s="77" t="s">
        <v>97</v>
      </c>
      <c r="S8" s="552" t="s">
        <v>767</v>
      </c>
      <c r="T8" s="559" t="s">
        <v>3230</v>
      </c>
      <c r="U8" s="559" t="s">
        <v>1522</v>
      </c>
    </row>
    <row r="9" spans="1:21" ht="96">
      <c r="A9" s="121">
        <v>1</v>
      </c>
      <c r="B9" s="121"/>
      <c r="C9" s="696" t="s">
        <v>3231</v>
      </c>
      <c r="D9" s="75" t="s">
        <v>3296</v>
      </c>
      <c r="E9" s="685" t="s">
        <v>3233</v>
      </c>
      <c r="F9" s="34" t="s">
        <v>43</v>
      </c>
      <c r="G9" s="449" t="s">
        <v>31</v>
      </c>
      <c r="H9" s="459" t="s">
        <v>50</v>
      </c>
      <c r="I9" s="449" t="s">
        <v>6</v>
      </c>
      <c r="J9" s="134" t="s">
        <v>3235</v>
      </c>
      <c r="K9" s="134" t="s">
        <v>3236</v>
      </c>
      <c r="L9" s="75" t="s">
        <v>3237</v>
      </c>
      <c r="M9" s="75" t="s">
        <v>3238</v>
      </c>
      <c r="N9" s="85">
        <v>300000</v>
      </c>
      <c r="O9" s="695" t="s">
        <v>3297</v>
      </c>
      <c r="P9" s="85">
        <v>300000</v>
      </c>
      <c r="Q9" s="695" t="s">
        <v>3297</v>
      </c>
      <c r="R9" s="75" t="s">
        <v>1543</v>
      </c>
      <c r="S9" s="163" t="s">
        <v>3241</v>
      </c>
      <c r="T9" s="163" t="s">
        <v>3242</v>
      </c>
      <c r="U9" s="163" t="s">
        <v>3298</v>
      </c>
    </row>
    <row r="10" spans="1:21" ht="78.75">
      <c r="A10" s="121">
        <v>2</v>
      </c>
      <c r="B10" s="121"/>
      <c r="C10" s="696" t="s">
        <v>3299</v>
      </c>
      <c r="D10" s="75" t="s">
        <v>2299</v>
      </c>
      <c r="E10" s="685" t="s">
        <v>3300</v>
      </c>
      <c r="F10" s="34" t="s">
        <v>43</v>
      </c>
      <c r="G10" s="449" t="s">
        <v>31</v>
      </c>
      <c r="H10" s="449" t="s">
        <v>35</v>
      </c>
      <c r="I10" s="449" t="s">
        <v>5</v>
      </c>
      <c r="J10" s="134" t="s">
        <v>3260</v>
      </c>
      <c r="K10" s="134" t="s">
        <v>3248</v>
      </c>
      <c r="L10" s="75" t="s">
        <v>3301</v>
      </c>
      <c r="M10" s="75" t="s">
        <v>490</v>
      </c>
      <c r="N10" s="85">
        <v>75000</v>
      </c>
      <c r="O10" s="695" t="s">
        <v>3297</v>
      </c>
      <c r="P10" s="85">
        <v>75000</v>
      </c>
      <c r="Q10" s="695" t="s">
        <v>3297</v>
      </c>
      <c r="R10" s="75" t="s">
        <v>1545</v>
      </c>
      <c r="S10" s="163" t="s">
        <v>2199</v>
      </c>
      <c r="T10" s="163" t="s">
        <v>1498</v>
      </c>
      <c r="U10" s="163" t="s">
        <v>2200</v>
      </c>
    </row>
    <row r="11" spans="1:21" ht="102">
      <c r="A11" s="121">
        <v>3</v>
      </c>
      <c r="B11" s="121"/>
      <c r="C11" s="75" t="s">
        <v>643</v>
      </c>
      <c r="D11" s="75" t="s">
        <v>281</v>
      </c>
      <c r="E11" s="159" t="s">
        <v>3256</v>
      </c>
      <c r="F11" s="83" t="s">
        <v>30</v>
      </c>
      <c r="G11" s="449" t="s">
        <v>31</v>
      </c>
      <c r="H11" s="449" t="s">
        <v>35</v>
      </c>
      <c r="I11" s="449" t="s">
        <v>5</v>
      </c>
      <c r="J11" s="159" t="s">
        <v>3257</v>
      </c>
      <c r="K11" s="159" t="s">
        <v>3258</v>
      </c>
      <c r="L11" s="75" t="s">
        <v>489</v>
      </c>
      <c r="M11" s="75" t="s">
        <v>490</v>
      </c>
      <c r="N11" s="34">
        <v>280000</v>
      </c>
      <c r="O11" s="83" t="s">
        <v>3302</v>
      </c>
      <c r="P11" s="85">
        <v>70000</v>
      </c>
      <c r="Q11" s="440" t="s">
        <v>3303</v>
      </c>
      <c r="R11" s="34" t="s">
        <v>1401</v>
      </c>
      <c r="S11" s="455" t="s">
        <v>3171</v>
      </c>
      <c r="T11" s="163" t="s">
        <v>3172</v>
      </c>
      <c r="U11" s="163" t="s">
        <v>3173</v>
      </c>
    </row>
    <row r="12" spans="1:21" ht="140.25">
      <c r="A12" s="121">
        <v>4</v>
      </c>
      <c r="B12" s="121"/>
      <c r="C12" s="75" t="s">
        <v>3285</v>
      </c>
      <c r="D12" s="75" t="s">
        <v>2959</v>
      </c>
      <c r="E12" s="159" t="s">
        <v>3304</v>
      </c>
      <c r="F12" s="83" t="s">
        <v>30</v>
      </c>
      <c r="G12" s="449" t="s">
        <v>31</v>
      </c>
      <c r="H12" s="449" t="s">
        <v>35</v>
      </c>
      <c r="I12" s="449" t="s">
        <v>6</v>
      </c>
      <c r="J12" s="159" t="s">
        <v>3305</v>
      </c>
      <c r="K12" s="159" t="s">
        <v>3306</v>
      </c>
      <c r="L12" s="75" t="s">
        <v>3237</v>
      </c>
      <c r="M12" s="75" t="s">
        <v>3238</v>
      </c>
      <c r="N12" s="34">
        <v>1200000</v>
      </c>
      <c r="O12" s="83" t="s">
        <v>3302</v>
      </c>
      <c r="P12" s="85">
        <v>300000</v>
      </c>
      <c r="Q12" s="440" t="s">
        <v>3303</v>
      </c>
      <c r="R12" s="34" t="s">
        <v>1396</v>
      </c>
      <c r="S12" s="455" t="s">
        <v>3291</v>
      </c>
      <c r="T12" s="163" t="s">
        <v>3292</v>
      </c>
      <c r="U12" s="163" t="s">
        <v>3307</v>
      </c>
    </row>
    <row r="13" spans="1:21" ht="76.5">
      <c r="A13" s="121">
        <v>5</v>
      </c>
      <c r="B13" s="121"/>
      <c r="C13" s="75" t="s">
        <v>3308</v>
      </c>
      <c r="D13" s="75" t="s">
        <v>2243</v>
      </c>
      <c r="E13" s="159" t="s">
        <v>3309</v>
      </c>
      <c r="F13" s="83" t="s">
        <v>30</v>
      </c>
      <c r="G13" s="85" t="s">
        <v>1073</v>
      </c>
      <c r="H13" s="85" t="s">
        <v>3252</v>
      </c>
      <c r="I13" s="85" t="s">
        <v>1360</v>
      </c>
      <c r="J13" s="159" t="s">
        <v>3310</v>
      </c>
      <c r="K13" s="159" t="s">
        <v>3311</v>
      </c>
      <c r="L13" s="75" t="s">
        <v>489</v>
      </c>
      <c r="M13" s="75" t="s">
        <v>490</v>
      </c>
      <c r="N13" s="34">
        <v>200000</v>
      </c>
      <c r="O13" s="83" t="s">
        <v>3312</v>
      </c>
      <c r="P13" s="85">
        <v>50000</v>
      </c>
      <c r="Q13" s="440" t="s">
        <v>3313</v>
      </c>
      <c r="R13" s="75" t="s">
        <v>1545</v>
      </c>
      <c r="S13" s="455" t="s">
        <v>1457</v>
      </c>
      <c r="T13" s="163" t="s">
        <v>3314</v>
      </c>
      <c r="U13" s="163" t="s">
        <v>2159</v>
      </c>
    </row>
    <row r="14" spans="1:21" ht="114.75">
      <c r="A14" s="121">
        <v>6</v>
      </c>
      <c r="B14" s="121"/>
      <c r="C14" s="75" t="s">
        <v>3315</v>
      </c>
      <c r="D14" s="75" t="s">
        <v>2432</v>
      </c>
      <c r="E14" s="159" t="s">
        <v>3316</v>
      </c>
      <c r="F14" s="83" t="s">
        <v>30</v>
      </c>
      <c r="G14" s="85" t="s">
        <v>1252</v>
      </c>
      <c r="H14" s="85" t="s">
        <v>3234</v>
      </c>
      <c r="I14" s="85" t="s">
        <v>2352</v>
      </c>
      <c r="J14" s="159" t="s">
        <v>3317</v>
      </c>
      <c r="K14" s="159" t="s">
        <v>3318</v>
      </c>
      <c r="L14" s="75" t="s">
        <v>3212</v>
      </c>
      <c r="M14" s="75" t="s">
        <v>490</v>
      </c>
      <c r="N14" s="34">
        <v>150000</v>
      </c>
      <c r="O14" s="83" t="s">
        <v>3312</v>
      </c>
      <c r="P14" s="85">
        <v>50000</v>
      </c>
      <c r="Q14" s="440" t="s">
        <v>3313</v>
      </c>
      <c r="R14" s="75" t="s">
        <v>1543</v>
      </c>
      <c r="S14" s="455" t="s">
        <v>3213</v>
      </c>
      <c r="T14" s="163" t="s">
        <v>3319</v>
      </c>
      <c r="U14" s="163" t="s">
        <v>3215</v>
      </c>
    </row>
    <row r="15" spans="1:21" ht="96">
      <c r="A15" s="121">
        <v>7</v>
      </c>
      <c r="B15" s="121"/>
      <c r="C15" s="75" t="s">
        <v>3320</v>
      </c>
      <c r="D15" s="75" t="s">
        <v>589</v>
      </c>
      <c r="E15" s="134" t="s">
        <v>3321</v>
      </c>
      <c r="F15" s="83" t="s">
        <v>30</v>
      </c>
      <c r="G15" s="697" t="s">
        <v>31</v>
      </c>
      <c r="H15" s="697" t="s">
        <v>35</v>
      </c>
      <c r="I15" s="76" t="s">
        <v>5</v>
      </c>
      <c r="J15" s="134" t="s">
        <v>3322</v>
      </c>
      <c r="K15" s="134" t="s">
        <v>3258</v>
      </c>
      <c r="L15" s="75" t="s">
        <v>3323</v>
      </c>
      <c r="M15" s="75" t="s">
        <v>490</v>
      </c>
      <c r="N15" s="45">
        <v>200000</v>
      </c>
      <c r="O15" s="83" t="s">
        <v>3324</v>
      </c>
      <c r="P15" s="45">
        <v>50000</v>
      </c>
      <c r="Q15" s="45" t="s">
        <v>3325</v>
      </c>
      <c r="R15" s="45" t="s">
        <v>1401</v>
      </c>
      <c r="S15" s="163" t="s">
        <v>1451</v>
      </c>
      <c r="T15" s="163" t="s">
        <v>1452</v>
      </c>
      <c r="U15" s="163" t="s">
        <v>2205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8"/>
  <sheetViews>
    <sheetView workbookViewId="0">
      <selection activeCell="K3" sqref="A3:XFD8"/>
    </sheetView>
  </sheetViews>
  <sheetFormatPr defaultRowHeight="15"/>
  <sheetData>
    <row r="1" spans="1:113" ht="26.25">
      <c r="A1" s="582" t="s">
        <v>1524</v>
      </c>
      <c r="B1" s="582"/>
      <c r="C1" s="582"/>
      <c r="D1" s="582"/>
      <c r="E1" s="582"/>
      <c r="F1" s="582"/>
      <c r="G1" s="582"/>
      <c r="H1" s="582"/>
      <c r="I1" s="582"/>
      <c r="J1" s="335"/>
      <c r="K1" s="335"/>
      <c r="L1" s="336"/>
      <c r="M1" s="335"/>
      <c r="N1" s="335"/>
      <c r="O1" s="335"/>
      <c r="P1" s="335"/>
      <c r="Q1" s="337"/>
      <c r="R1" s="337"/>
      <c r="S1" s="337"/>
      <c r="T1" s="337"/>
      <c r="U1" s="337"/>
      <c r="V1" s="337"/>
      <c r="W1" s="337"/>
      <c r="X1" s="337"/>
      <c r="Y1" s="337"/>
      <c r="Z1" s="275"/>
      <c r="AA1" s="337"/>
      <c r="AB1" s="337"/>
      <c r="AC1" s="337"/>
      <c r="AD1" s="337"/>
      <c r="AE1" s="337"/>
      <c r="AF1" s="337"/>
      <c r="AG1" s="337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580" t="s">
        <v>1525</v>
      </c>
      <c r="CU1" s="581"/>
      <c r="CV1" s="582"/>
      <c r="CW1" s="582"/>
      <c r="CX1" s="582"/>
      <c r="CY1" s="582"/>
      <c r="CZ1" s="582"/>
      <c r="DA1" s="582"/>
      <c r="DB1" s="582"/>
      <c r="DC1" s="582"/>
      <c r="DD1" s="582"/>
      <c r="DE1" s="582"/>
      <c r="DF1" s="582"/>
      <c r="DG1" s="582"/>
      <c r="DH1" s="582"/>
      <c r="DI1" s="276"/>
    </row>
    <row r="2" spans="1:113" ht="24.75" customHeight="1" thickBot="1">
      <c r="A2" s="584" t="s">
        <v>1715</v>
      </c>
      <c r="B2" s="584"/>
      <c r="C2" s="584"/>
      <c r="D2" s="584"/>
      <c r="E2" s="584"/>
      <c r="F2" s="584"/>
      <c r="G2" s="584"/>
      <c r="H2" s="584"/>
      <c r="I2" s="584"/>
      <c r="J2" s="272"/>
      <c r="L2" s="273"/>
      <c r="M2" s="272"/>
      <c r="N2" s="272"/>
      <c r="O2" s="272"/>
      <c r="P2" s="272"/>
      <c r="Q2" s="274"/>
      <c r="R2" s="274"/>
      <c r="S2" s="274"/>
      <c r="T2" s="274"/>
      <c r="U2" s="274"/>
      <c r="V2" s="274"/>
      <c r="W2" s="274"/>
      <c r="X2" s="274"/>
      <c r="Y2" s="274"/>
      <c r="Z2" s="275"/>
      <c r="AA2" s="274"/>
      <c r="AB2" s="274"/>
      <c r="AC2" s="274"/>
      <c r="AD2" s="274"/>
      <c r="AE2" s="274"/>
      <c r="AF2" s="274"/>
      <c r="AG2" s="274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338"/>
      <c r="CU2" s="338"/>
      <c r="CV2" s="271"/>
      <c r="CW2" s="271"/>
      <c r="CX2" s="279" t="s">
        <v>1527</v>
      </c>
      <c r="CY2" s="339"/>
      <c r="CZ2" s="271"/>
      <c r="DA2" s="271"/>
      <c r="DB2" s="271"/>
      <c r="DC2" s="271"/>
      <c r="DD2" s="271"/>
      <c r="DE2" s="271"/>
      <c r="DF2" s="271"/>
      <c r="DG2" s="271"/>
      <c r="DH2" s="271"/>
      <c r="DI2" s="271"/>
    </row>
    <row r="3" spans="1:113" ht="39" thickBot="1">
      <c r="A3" s="614" t="s">
        <v>1528</v>
      </c>
      <c r="B3" s="588" t="s">
        <v>1529</v>
      </c>
      <c r="C3" s="589" t="s">
        <v>1530</v>
      </c>
      <c r="D3" s="588" t="s">
        <v>1531</v>
      </c>
      <c r="E3" s="588" t="s">
        <v>1716</v>
      </c>
      <c r="F3" s="588" t="s">
        <v>1534</v>
      </c>
      <c r="G3" s="589" t="s">
        <v>1717</v>
      </c>
      <c r="H3" s="589" t="s">
        <v>1536</v>
      </c>
      <c r="I3" s="588" t="s">
        <v>1622</v>
      </c>
      <c r="J3" s="589" t="s">
        <v>1718</v>
      </c>
      <c r="K3" s="280" t="s">
        <v>1628</v>
      </c>
      <c r="L3" s="598" t="s">
        <v>1719</v>
      </c>
      <c r="M3" s="601" t="s">
        <v>1541</v>
      </c>
      <c r="N3" s="602"/>
      <c r="O3" s="603"/>
      <c r="P3" s="589" t="s">
        <v>1630</v>
      </c>
      <c r="Q3" s="607" t="s">
        <v>1542</v>
      </c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8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82"/>
      <c r="CU3" s="282"/>
    </row>
    <row r="4" spans="1:113" ht="15.75" thickBot="1">
      <c r="A4" s="615"/>
      <c r="B4" s="568"/>
      <c r="C4" s="590"/>
      <c r="D4" s="568"/>
      <c r="E4" s="568"/>
      <c r="F4" s="568"/>
      <c r="G4" s="590"/>
      <c r="H4" s="590"/>
      <c r="I4" s="568"/>
      <c r="J4" s="590"/>
      <c r="K4" s="389"/>
      <c r="L4" s="599"/>
      <c r="M4" s="604"/>
      <c r="N4" s="605"/>
      <c r="O4" s="606"/>
      <c r="P4" s="590"/>
      <c r="Q4" s="596" t="s">
        <v>1430</v>
      </c>
      <c r="R4" s="596"/>
      <c r="S4" s="596"/>
      <c r="T4" s="596"/>
      <c r="U4" s="596"/>
      <c r="V4" s="596" t="s">
        <v>1543</v>
      </c>
      <c r="W4" s="596"/>
      <c r="X4" s="596"/>
      <c r="Y4" s="596"/>
      <c r="Z4" s="596" t="s">
        <v>1544</v>
      </c>
      <c r="AA4" s="596"/>
      <c r="AB4" s="596"/>
      <c r="AC4" s="596"/>
      <c r="AD4" s="596" t="s">
        <v>1545</v>
      </c>
      <c r="AE4" s="596"/>
      <c r="AF4" s="596"/>
      <c r="AG4" s="597"/>
      <c r="AH4" s="596" t="s">
        <v>1546</v>
      </c>
      <c r="AI4" s="596"/>
      <c r="AJ4" s="596"/>
      <c r="AK4" s="597"/>
      <c r="AL4" s="596" t="s">
        <v>1547</v>
      </c>
      <c r="AM4" s="596"/>
      <c r="AN4" s="596"/>
      <c r="AO4" s="597"/>
      <c r="AP4" s="596" t="s">
        <v>1548</v>
      </c>
      <c r="AQ4" s="596"/>
      <c r="AR4" s="596"/>
      <c r="AS4" s="597"/>
      <c r="AT4" s="596" t="s">
        <v>1549</v>
      </c>
      <c r="AU4" s="596"/>
      <c r="AV4" s="596"/>
      <c r="AW4" s="597"/>
      <c r="AX4" s="596" t="s">
        <v>1550</v>
      </c>
      <c r="AY4" s="596"/>
      <c r="AZ4" s="596"/>
      <c r="BA4" s="597"/>
      <c r="BB4" s="596" t="s">
        <v>1551</v>
      </c>
      <c r="BC4" s="596"/>
      <c r="BD4" s="596"/>
      <c r="BE4" s="597"/>
      <c r="BF4" s="596" t="s">
        <v>1552</v>
      </c>
      <c r="BG4" s="596"/>
      <c r="BH4" s="596"/>
      <c r="BI4" s="597"/>
      <c r="BJ4" s="596" t="s">
        <v>1553</v>
      </c>
      <c r="BK4" s="596"/>
      <c r="BL4" s="596"/>
      <c r="BM4" s="597"/>
      <c r="BN4" s="596" t="s">
        <v>1554</v>
      </c>
      <c r="BO4" s="596"/>
      <c r="BP4" s="596"/>
      <c r="BQ4" s="597"/>
      <c r="BR4" s="596" t="s">
        <v>1555</v>
      </c>
      <c r="BS4" s="596"/>
      <c r="BT4" s="596"/>
      <c r="BU4" s="597"/>
      <c r="BV4" s="596" t="s">
        <v>1556</v>
      </c>
      <c r="BW4" s="596"/>
      <c r="BX4" s="596"/>
      <c r="BY4" s="597"/>
      <c r="BZ4" s="596" t="s">
        <v>1557</v>
      </c>
      <c r="CA4" s="596"/>
      <c r="CB4" s="596"/>
      <c r="CC4" s="597"/>
      <c r="CD4" s="596" t="s">
        <v>1558</v>
      </c>
      <c r="CE4" s="596"/>
      <c r="CF4" s="596"/>
      <c r="CG4" s="597"/>
      <c r="CH4" s="596" t="s">
        <v>1559</v>
      </c>
      <c r="CI4" s="596"/>
      <c r="CJ4" s="596"/>
      <c r="CK4" s="597"/>
      <c r="CL4" s="596" t="s">
        <v>1560</v>
      </c>
      <c r="CM4" s="596"/>
      <c r="CN4" s="596"/>
      <c r="CO4" s="597"/>
      <c r="CP4" s="596" t="s">
        <v>1561</v>
      </c>
      <c r="CQ4" s="596"/>
      <c r="CR4" s="596"/>
      <c r="CS4" s="597"/>
      <c r="CT4" s="612" t="s">
        <v>1562</v>
      </c>
      <c r="CU4" s="610"/>
      <c r="CV4" s="610"/>
      <c r="CW4" s="613"/>
      <c r="CX4" s="609" t="s">
        <v>1563</v>
      </c>
      <c r="CY4" s="610"/>
      <c r="CZ4" s="610"/>
      <c r="DA4" s="610"/>
      <c r="DB4" s="610"/>
      <c r="DC4" s="610"/>
      <c r="DD4" s="610"/>
      <c r="DE4" s="610"/>
      <c r="DF4" s="610"/>
      <c r="DG4" s="610"/>
      <c r="DH4" s="610"/>
      <c r="DI4" s="611"/>
    </row>
    <row r="5" spans="1:113">
      <c r="A5" s="615"/>
      <c r="B5" s="568"/>
      <c r="C5" s="591"/>
      <c r="D5" s="568"/>
      <c r="E5" s="568"/>
      <c r="F5" s="568"/>
      <c r="G5" s="591"/>
      <c r="H5" s="591"/>
      <c r="I5" s="568"/>
      <c r="J5" s="591"/>
      <c r="K5" s="283"/>
      <c r="L5" s="600"/>
      <c r="M5" s="284" t="s">
        <v>1564</v>
      </c>
      <c r="N5" s="285" t="s">
        <v>1569</v>
      </c>
      <c r="O5" s="285" t="s">
        <v>1566</v>
      </c>
      <c r="P5" s="591"/>
      <c r="Q5" s="286" t="s">
        <v>1631</v>
      </c>
      <c r="R5" s="286" t="s">
        <v>1568</v>
      </c>
      <c r="S5" s="287" t="s">
        <v>1565</v>
      </c>
      <c r="T5" s="287" t="s">
        <v>1566</v>
      </c>
      <c r="U5" s="285" t="s">
        <v>1564</v>
      </c>
      <c r="V5" s="286" t="s">
        <v>1568</v>
      </c>
      <c r="W5" s="287" t="s">
        <v>1632</v>
      </c>
      <c r="X5" s="287" t="s">
        <v>1566</v>
      </c>
      <c r="Y5" s="285" t="s">
        <v>1564</v>
      </c>
      <c r="Z5" s="286" t="s">
        <v>1568</v>
      </c>
      <c r="AA5" s="287" t="s">
        <v>1632</v>
      </c>
      <c r="AB5" s="287" t="s">
        <v>1566</v>
      </c>
      <c r="AC5" s="285" t="s">
        <v>1564</v>
      </c>
      <c r="AD5" s="286" t="s">
        <v>1568</v>
      </c>
      <c r="AE5" s="287" t="s">
        <v>1632</v>
      </c>
      <c r="AF5" s="287" t="s">
        <v>1566</v>
      </c>
      <c r="AG5" s="288" t="s">
        <v>1564</v>
      </c>
      <c r="AH5" s="286" t="s">
        <v>1568</v>
      </c>
      <c r="AI5" s="287" t="s">
        <v>1632</v>
      </c>
      <c r="AJ5" s="287" t="s">
        <v>1566</v>
      </c>
      <c r="AK5" s="288" t="s">
        <v>1564</v>
      </c>
      <c r="AL5" s="286" t="s">
        <v>1568</v>
      </c>
      <c r="AM5" s="287" t="s">
        <v>1632</v>
      </c>
      <c r="AN5" s="287" t="s">
        <v>1566</v>
      </c>
      <c r="AO5" s="288" t="s">
        <v>1564</v>
      </c>
      <c r="AP5" s="286" t="s">
        <v>1568</v>
      </c>
      <c r="AQ5" s="287" t="s">
        <v>1632</v>
      </c>
      <c r="AR5" s="287" t="s">
        <v>1566</v>
      </c>
      <c r="AS5" s="288" t="s">
        <v>1564</v>
      </c>
      <c r="AT5" s="286" t="s">
        <v>1568</v>
      </c>
      <c r="AU5" s="287" t="s">
        <v>1632</v>
      </c>
      <c r="AV5" s="287" t="s">
        <v>1566</v>
      </c>
      <c r="AW5" s="288" t="s">
        <v>1564</v>
      </c>
      <c r="AX5" s="286" t="s">
        <v>1568</v>
      </c>
      <c r="AY5" s="287" t="s">
        <v>1632</v>
      </c>
      <c r="AZ5" s="287" t="s">
        <v>1566</v>
      </c>
      <c r="BA5" s="288" t="s">
        <v>1564</v>
      </c>
      <c r="BB5" s="286" t="s">
        <v>1568</v>
      </c>
      <c r="BC5" s="287" t="s">
        <v>1632</v>
      </c>
      <c r="BD5" s="287" t="s">
        <v>1566</v>
      </c>
      <c r="BE5" s="288" t="s">
        <v>1564</v>
      </c>
      <c r="BF5" s="286" t="s">
        <v>1568</v>
      </c>
      <c r="BG5" s="287" t="s">
        <v>1632</v>
      </c>
      <c r="BH5" s="287" t="s">
        <v>1566</v>
      </c>
      <c r="BI5" s="288" t="s">
        <v>1564</v>
      </c>
      <c r="BJ5" s="286" t="s">
        <v>1568</v>
      </c>
      <c r="BK5" s="287" t="s">
        <v>1632</v>
      </c>
      <c r="BL5" s="287" t="s">
        <v>1566</v>
      </c>
      <c r="BM5" s="288" t="s">
        <v>1564</v>
      </c>
      <c r="BN5" s="286" t="s">
        <v>1568</v>
      </c>
      <c r="BO5" s="287" t="s">
        <v>1632</v>
      </c>
      <c r="BP5" s="287" t="s">
        <v>1566</v>
      </c>
      <c r="BQ5" s="288" t="s">
        <v>1564</v>
      </c>
      <c r="BR5" s="286" t="s">
        <v>1568</v>
      </c>
      <c r="BS5" s="287" t="s">
        <v>1632</v>
      </c>
      <c r="BT5" s="287" t="s">
        <v>1566</v>
      </c>
      <c r="BU5" s="288" t="s">
        <v>1564</v>
      </c>
      <c r="BV5" s="286" t="s">
        <v>1568</v>
      </c>
      <c r="BW5" s="287" t="s">
        <v>1632</v>
      </c>
      <c r="BX5" s="287" t="s">
        <v>1566</v>
      </c>
      <c r="BY5" s="288" t="s">
        <v>1564</v>
      </c>
      <c r="BZ5" s="286" t="s">
        <v>1568</v>
      </c>
      <c r="CA5" s="287" t="s">
        <v>1632</v>
      </c>
      <c r="CB5" s="287" t="s">
        <v>1566</v>
      </c>
      <c r="CC5" s="288" t="s">
        <v>1564</v>
      </c>
      <c r="CD5" s="286" t="s">
        <v>1568</v>
      </c>
      <c r="CE5" s="287" t="s">
        <v>1632</v>
      </c>
      <c r="CF5" s="287" t="s">
        <v>1566</v>
      </c>
      <c r="CG5" s="288" t="s">
        <v>1564</v>
      </c>
      <c r="CH5" s="286" t="s">
        <v>1568</v>
      </c>
      <c r="CI5" s="287" t="s">
        <v>1632</v>
      </c>
      <c r="CJ5" s="287" t="s">
        <v>1566</v>
      </c>
      <c r="CK5" s="288" t="s">
        <v>1564</v>
      </c>
      <c r="CL5" s="286" t="s">
        <v>1568</v>
      </c>
      <c r="CM5" s="287" t="s">
        <v>1632</v>
      </c>
      <c r="CN5" s="287" t="s">
        <v>1566</v>
      </c>
      <c r="CO5" s="288" t="s">
        <v>1564</v>
      </c>
      <c r="CP5" s="286" t="s">
        <v>1568</v>
      </c>
      <c r="CQ5" s="287" t="s">
        <v>1632</v>
      </c>
      <c r="CR5" s="287" t="s">
        <v>1566</v>
      </c>
      <c r="CS5" s="289" t="s">
        <v>1564</v>
      </c>
      <c r="CT5" s="340" t="s">
        <v>35</v>
      </c>
      <c r="CU5" s="291" t="s">
        <v>1571</v>
      </c>
      <c r="CV5" s="291" t="s">
        <v>50</v>
      </c>
      <c r="CW5" s="291" t="s">
        <v>1571</v>
      </c>
      <c r="CX5" s="292" t="s">
        <v>1572</v>
      </c>
      <c r="CY5" s="291" t="s">
        <v>1571</v>
      </c>
      <c r="CZ5" s="292" t="s">
        <v>1573</v>
      </c>
      <c r="DA5" s="291" t="s">
        <v>1571</v>
      </c>
      <c r="DB5" s="292" t="s">
        <v>1574</v>
      </c>
      <c r="DC5" s="291" t="s">
        <v>1571</v>
      </c>
      <c r="DD5" s="292" t="s">
        <v>1575</v>
      </c>
      <c r="DE5" s="291" t="s">
        <v>1571</v>
      </c>
      <c r="DF5" s="292" t="s">
        <v>1576</v>
      </c>
      <c r="DG5" s="291" t="s">
        <v>1571</v>
      </c>
      <c r="DH5" s="292" t="s">
        <v>1577</v>
      </c>
      <c r="DI5" s="293" t="s">
        <v>1571</v>
      </c>
    </row>
    <row r="6" spans="1:113">
      <c r="A6" s="341">
        <v>1</v>
      </c>
      <c r="B6" s="342">
        <v>2</v>
      </c>
      <c r="C6" s="342"/>
      <c r="D6" s="342">
        <v>3</v>
      </c>
      <c r="E6" s="307">
        <v>4</v>
      </c>
      <c r="F6" s="307">
        <v>5</v>
      </c>
      <c r="G6" s="307"/>
      <c r="H6" s="307">
        <v>6</v>
      </c>
      <c r="I6" s="307">
        <v>7</v>
      </c>
      <c r="J6" s="307">
        <v>8</v>
      </c>
      <c r="K6" s="307"/>
      <c r="L6" s="310">
        <v>9</v>
      </c>
      <c r="M6" s="307">
        <v>10</v>
      </c>
      <c r="N6" s="307"/>
      <c r="O6" s="307"/>
      <c r="P6" s="307">
        <v>11</v>
      </c>
      <c r="Q6" s="307">
        <v>6</v>
      </c>
      <c r="R6" s="307">
        <v>7</v>
      </c>
      <c r="S6" s="307">
        <v>8</v>
      </c>
      <c r="T6" s="307">
        <v>9</v>
      </c>
      <c r="U6" s="307">
        <v>10</v>
      </c>
      <c r="V6" s="307">
        <v>11</v>
      </c>
      <c r="W6" s="307">
        <v>12</v>
      </c>
      <c r="X6" s="307">
        <v>13</v>
      </c>
      <c r="Y6" s="307">
        <v>14</v>
      </c>
      <c r="Z6" s="307">
        <v>15</v>
      </c>
      <c r="AA6" s="307">
        <v>16</v>
      </c>
      <c r="AB6" s="307">
        <v>17</v>
      </c>
      <c r="AC6" s="307">
        <v>18</v>
      </c>
      <c r="AD6" s="307">
        <v>19</v>
      </c>
      <c r="AE6" s="307">
        <v>20</v>
      </c>
      <c r="AF6" s="307">
        <v>21</v>
      </c>
      <c r="AG6" s="308">
        <v>22</v>
      </c>
      <c r="AH6" s="307">
        <v>19</v>
      </c>
      <c r="AI6" s="307">
        <v>20</v>
      </c>
      <c r="AJ6" s="307">
        <v>21</v>
      </c>
      <c r="AK6" s="308">
        <v>22</v>
      </c>
      <c r="AL6" s="307">
        <v>19</v>
      </c>
      <c r="AM6" s="307">
        <v>20</v>
      </c>
      <c r="AN6" s="307">
        <v>21</v>
      </c>
      <c r="AO6" s="308">
        <v>22</v>
      </c>
      <c r="AP6" s="307">
        <v>19</v>
      </c>
      <c r="AQ6" s="307">
        <v>20</v>
      </c>
      <c r="AR6" s="307">
        <v>21</v>
      </c>
      <c r="AS6" s="308">
        <v>22</v>
      </c>
      <c r="AT6" s="307">
        <v>19</v>
      </c>
      <c r="AU6" s="307">
        <v>20</v>
      </c>
      <c r="AV6" s="307">
        <v>21</v>
      </c>
      <c r="AW6" s="308">
        <v>22</v>
      </c>
      <c r="AX6" s="307">
        <v>19</v>
      </c>
      <c r="AY6" s="307">
        <v>20</v>
      </c>
      <c r="AZ6" s="307">
        <v>21</v>
      </c>
      <c r="BA6" s="308">
        <v>22</v>
      </c>
      <c r="BB6" s="307">
        <v>19</v>
      </c>
      <c r="BC6" s="307">
        <v>20</v>
      </c>
      <c r="BD6" s="307">
        <v>21</v>
      </c>
      <c r="BE6" s="308">
        <v>22</v>
      </c>
      <c r="BF6" s="307">
        <v>19</v>
      </c>
      <c r="BG6" s="307">
        <v>20</v>
      </c>
      <c r="BH6" s="307">
        <v>21</v>
      </c>
      <c r="BI6" s="308">
        <v>22</v>
      </c>
      <c r="BJ6" s="307">
        <v>19</v>
      </c>
      <c r="BK6" s="307">
        <v>20</v>
      </c>
      <c r="BL6" s="307">
        <v>21</v>
      </c>
      <c r="BM6" s="308">
        <v>22</v>
      </c>
      <c r="BN6" s="307">
        <v>19</v>
      </c>
      <c r="BO6" s="307">
        <v>20</v>
      </c>
      <c r="BP6" s="307">
        <v>21</v>
      </c>
      <c r="BQ6" s="308">
        <v>22</v>
      </c>
      <c r="BR6" s="307">
        <v>19</v>
      </c>
      <c r="BS6" s="307">
        <v>20</v>
      </c>
      <c r="BT6" s="307">
        <v>21</v>
      </c>
      <c r="BU6" s="308">
        <v>22</v>
      </c>
      <c r="BV6" s="307">
        <v>19</v>
      </c>
      <c r="BW6" s="307">
        <v>20</v>
      </c>
      <c r="BX6" s="307">
        <v>21</v>
      </c>
      <c r="BY6" s="308">
        <v>22</v>
      </c>
      <c r="BZ6" s="307">
        <v>19</v>
      </c>
      <c r="CA6" s="307">
        <v>20</v>
      </c>
      <c r="CB6" s="307">
        <v>21</v>
      </c>
      <c r="CC6" s="308">
        <v>22</v>
      </c>
      <c r="CD6" s="307">
        <v>19</v>
      </c>
      <c r="CE6" s="307">
        <v>20</v>
      </c>
      <c r="CF6" s="307">
        <v>21</v>
      </c>
      <c r="CG6" s="308">
        <v>22</v>
      </c>
      <c r="CH6" s="307">
        <v>19</v>
      </c>
      <c r="CI6" s="307">
        <v>20</v>
      </c>
      <c r="CJ6" s="307">
        <v>21</v>
      </c>
      <c r="CK6" s="308">
        <v>22</v>
      </c>
      <c r="CL6" s="307">
        <v>19</v>
      </c>
      <c r="CM6" s="307">
        <v>20</v>
      </c>
      <c r="CN6" s="307">
        <v>21</v>
      </c>
      <c r="CO6" s="308">
        <v>22</v>
      </c>
      <c r="CP6" s="307">
        <v>19</v>
      </c>
      <c r="CQ6" s="307">
        <v>20</v>
      </c>
      <c r="CR6" s="307">
        <v>21</v>
      </c>
      <c r="CS6" s="343">
        <v>22</v>
      </c>
      <c r="CT6" s="344">
        <v>8</v>
      </c>
      <c r="CU6" s="302">
        <v>9</v>
      </c>
      <c r="CV6" s="302">
        <v>10</v>
      </c>
      <c r="CW6" s="302">
        <v>11</v>
      </c>
      <c r="CX6" s="302">
        <v>12</v>
      </c>
      <c r="CY6" s="302">
        <v>13</v>
      </c>
      <c r="CZ6" s="302">
        <v>14</v>
      </c>
      <c r="DA6" s="302">
        <v>15</v>
      </c>
      <c r="DB6" s="302">
        <v>16</v>
      </c>
      <c r="DC6" s="302">
        <v>17</v>
      </c>
      <c r="DD6" s="302">
        <v>18</v>
      </c>
      <c r="DE6" s="302">
        <v>19</v>
      </c>
      <c r="DF6" s="302">
        <v>20</v>
      </c>
      <c r="DG6" s="302">
        <v>21</v>
      </c>
      <c r="DH6" s="302">
        <v>22</v>
      </c>
      <c r="DI6" s="303">
        <v>23</v>
      </c>
    </row>
    <row r="8" spans="1:113">
      <c r="B8" t="s">
        <v>1523</v>
      </c>
    </row>
  </sheetData>
  <mergeCells count="39">
    <mergeCell ref="CX4:DI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  <mergeCell ref="AH4:AK4"/>
    <mergeCell ref="AL4:AO4"/>
    <mergeCell ref="AP4:AS4"/>
    <mergeCell ref="AT4:AW4"/>
    <mergeCell ref="AX4:BA4"/>
    <mergeCell ref="P3:P5"/>
    <mergeCell ref="Q3:AG3"/>
    <mergeCell ref="Q4:U4"/>
    <mergeCell ref="V4:Y4"/>
    <mergeCell ref="Z4:AC4"/>
    <mergeCell ref="AD4:AG4"/>
    <mergeCell ref="M3:O4"/>
    <mergeCell ref="A1:I1"/>
    <mergeCell ref="CT1:DH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  <mergeCell ref="BB4:B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E49"/>
  <sheetViews>
    <sheetView topLeftCell="A46" workbookViewId="0">
      <selection activeCell="B8" sqref="B8:E48"/>
    </sheetView>
  </sheetViews>
  <sheetFormatPr defaultRowHeight="15"/>
  <sheetData>
    <row r="1" spans="1:135" ht="26.25">
      <c r="A1" s="582" t="s">
        <v>1524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267"/>
      <c r="M1" s="267"/>
      <c r="N1" s="268"/>
      <c r="O1" s="267"/>
      <c r="P1" s="267"/>
      <c r="Q1" s="267"/>
      <c r="R1" s="267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69"/>
      <c r="AF1" s="269"/>
      <c r="AG1" s="269"/>
      <c r="AH1" s="269"/>
      <c r="AI1" s="269"/>
      <c r="AJ1" s="269"/>
      <c r="AK1" s="269"/>
      <c r="AL1" s="269"/>
      <c r="AM1" s="269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345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346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580" t="s">
        <v>1525</v>
      </c>
      <c r="DQ1" s="581"/>
      <c r="DR1" s="582"/>
      <c r="DS1" s="582"/>
      <c r="DT1" s="582"/>
      <c r="DU1" s="582"/>
      <c r="DV1" s="582"/>
      <c r="DW1" s="582"/>
      <c r="DX1" s="582"/>
      <c r="DY1" s="582"/>
      <c r="DZ1" s="582"/>
      <c r="EA1" s="582"/>
      <c r="EB1" s="582"/>
      <c r="EC1" s="582"/>
      <c r="ED1" s="582"/>
      <c r="EE1" s="271"/>
    </row>
    <row r="2" spans="1:135" ht="19.5" thickBot="1">
      <c r="A2" s="584" t="s">
        <v>1720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272"/>
      <c r="M2" s="272"/>
      <c r="N2" s="273"/>
      <c r="O2" s="272"/>
      <c r="P2" s="272"/>
      <c r="Q2" s="272"/>
      <c r="R2" s="272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5"/>
      <c r="AE2" s="274"/>
      <c r="AF2" s="274"/>
      <c r="AG2" s="274"/>
      <c r="AH2" s="274"/>
      <c r="AI2" s="274"/>
      <c r="AJ2" s="274"/>
      <c r="AK2" s="274"/>
      <c r="AL2" s="274"/>
      <c r="AM2" s="274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347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348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7"/>
      <c r="DQ2" s="278"/>
      <c r="DR2" s="276"/>
      <c r="DS2" s="276"/>
      <c r="DT2" s="279" t="s">
        <v>1527</v>
      </c>
      <c r="DU2" s="279"/>
      <c r="DV2" s="276"/>
      <c r="DW2" s="276"/>
      <c r="DX2" s="276"/>
      <c r="DY2" s="276"/>
      <c r="DZ2" s="276"/>
      <c r="EA2" s="276"/>
      <c r="EB2" s="276"/>
      <c r="EC2" s="276"/>
      <c r="ED2" s="276"/>
      <c r="EE2" s="271"/>
    </row>
    <row r="3" spans="1:135" ht="16.5" thickBot="1">
      <c r="A3" s="565" t="s">
        <v>1528</v>
      </c>
      <c r="B3" s="567" t="s">
        <v>1529</v>
      </c>
      <c r="C3" s="567" t="s">
        <v>1530</v>
      </c>
      <c r="D3" s="567" t="s">
        <v>1531</v>
      </c>
      <c r="E3" s="567" t="s">
        <v>1716</v>
      </c>
      <c r="F3" s="567" t="s">
        <v>1532</v>
      </c>
      <c r="G3" s="567" t="s">
        <v>1533</v>
      </c>
      <c r="H3" s="616" t="s">
        <v>1534</v>
      </c>
      <c r="I3" s="589" t="s">
        <v>1717</v>
      </c>
      <c r="J3" s="618" t="s">
        <v>1536</v>
      </c>
      <c r="K3" s="588" t="s">
        <v>1622</v>
      </c>
      <c r="L3" s="589" t="s">
        <v>1721</v>
      </c>
      <c r="M3" s="589" t="s">
        <v>1628</v>
      </c>
      <c r="N3" s="598" t="s">
        <v>1722</v>
      </c>
      <c r="O3" s="601" t="s">
        <v>1541</v>
      </c>
      <c r="P3" s="602"/>
      <c r="Q3" s="603"/>
      <c r="R3" s="622" t="s">
        <v>1532</v>
      </c>
      <c r="S3" s="607" t="s">
        <v>1542</v>
      </c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25"/>
      <c r="AM3" s="608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347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348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81"/>
      <c r="DQ3" s="282"/>
    </row>
    <row r="4" spans="1:135" ht="15.75" thickBot="1">
      <c r="A4" s="615"/>
      <c r="B4" s="568"/>
      <c r="C4" s="567"/>
      <c r="D4" s="568"/>
      <c r="E4" s="568"/>
      <c r="F4" s="567"/>
      <c r="G4" s="567"/>
      <c r="H4" s="617"/>
      <c r="I4" s="590"/>
      <c r="J4" s="619"/>
      <c r="K4" s="568"/>
      <c r="L4" s="590"/>
      <c r="M4" s="590"/>
      <c r="N4" s="599"/>
      <c r="O4" s="604"/>
      <c r="P4" s="605"/>
      <c r="Q4" s="606"/>
      <c r="R4" s="623"/>
      <c r="S4" s="596" t="s">
        <v>1430</v>
      </c>
      <c r="T4" s="596"/>
      <c r="U4" s="596"/>
      <c r="V4" s="596"/>
      <c r="W4" s="596"/>
      <c r="X4" s="596"/>
      <c r="Y4" s="596" t="s">
        <v>1543</v>
      </c>
      <c r="Z4" s="596"/>
      <c r="AA4" s="596"/>
      <c r="AB4" s="596"/>
      <c r="AC4" s="596"/>
      <c r="AD4" s="596" t="s">
        <v>1544</v>
      </c>
      <c r="AE4" s="596"/>
      <c r="AF4" s="596"/>
      <c r="AG4" s="596"/>
      <c r="AH4" s="596"/>
      <c r="AI4" s="596" t="s">
        <v>1545</v>
      </c>
      <c r="AJ4" s="596"/>
      <c r="AK4" s="596"/>
      <c r="AL4" s="621"/>
      <c r="AM4" s="597"/>
      <c r="AN4" s="596" t="s">
        <v>1546</v>
      </c>
      <c r="AO4" s="596"/>
      <c r="AP4" s="596"/>
      <c r="AQ4" s="621"/>
      <c r="AR4" s="597"/>
      <c r="AS4" s="596" t="s">
        <v>1547</v>
      </c>
      <c r="AT4" s="596"/>
      <c r="AU4" s="596"/>
      <c r="AV4" s="621"/>
      <c r="AW4" s="597"/>
      <c r="AX4" s="596" t="s">
        <v>1548</v>
      </c>
      <c r="AY4" s="596"/>
      <c r="AZ4" s="596"/>
      <c r="BA4" s="621"/>
      <c r="BB4" s="597"/>
      <c r="BC4" s="596" t="s">
        <v>1549</v>
      </c>
      <c r="BD4" s="596"/>
      <c r="BE4" s="596"/>
      <c r="BF4" s="621"/>
      <c r="BG4" s="597"/>
      <c r="BH4" s="596" t="s">
        <v>1550</v>
      </c>
      <c r="BI4" s="596"/>
      <c r="BJ4" s="596"/>
      <c r="BK4" s="621"/>
      <c r="BL4" s="597"/>
      <c r="BM4" s="596" t="s">
        <v>1551</v>
      </c>
      <c r="BN4" s="596"/>
      <c r="BO4" s="596"/>
      <c r="BP4" s="621"/>
      <c r="BQ4" s="597"/>
      <c r="BR4" s="596" t="s">
        <v>1552</v>
      </c>
      <c r="BS4" s="596"/>
      <c r="BT4" s="596"/>
      <c r="BU4" s="621"/>
      <c r="BV4" s="597"/>
      <c r="BW4" s="596" t="s">
        <v>1553</v>
      </c>
      <c r="BX4" s="596"/>
      <c r="BY4" s="596"/>
      <c r="BZ4" s="621"/>
      <c r="CA4" s="597"/>
      <c r="CB4" s="596" t="s">
        <v>1554</v>
      </c>
      <c r="CC4" s="596"/>
      <c r="CD4" s="596"/>
      <c r="CE4" s="621"/>
      <c r="CF4" s="597"/>
      <c r="CG4" s="596" t="s">
        <v>1555</v>
      </c>
      <c r="CH4" s="596"/>
      <c r="CI4" s="596"/>
      <c r="CJ4" s="621"/>
      <c r="CK4" s="597"/>
      <c r="CL4" s="596" t="s">
        <v>1556</v>
      </c>
      <c r="CM4" s="596"/>
      <c r="CN4" s="596"/>
      <c r="CO4" s="621"/>
      <c r="CP4" s="597"/>
      <c r="CQ4" s="596" t="s">
        <v>1557</v>
      </c>
      <c r="CR4" s="596"/>
      <c r="CS4" s="596"/>
      <c r="CT4" s="621"/>
      <c r="CU4" s="597"/>
      <c r="CV4" s="596" t="s">
        <v>1558</v>
      </c>
      <c r="CW4" s="596"/>
      <c r="CX4" s="596"/>
      <c r="CY4" s="621"/>
      <c r="CZ4" s="597"/>
      <c r="DA4" s="596" t="s">
        <v>1559</v>
      </c>
      <c r="DB4" s="596"/>
      <c r="DC4" s="596"/>
      <c r="DD4" s="621"/>
      <c r="DE4" s="597"/>
      <c r="DF4" s="596" t="s">
        <v>1560</v>
      </c>
      <c r="DG4" s="596"/>
      <c r="DH4" s="596"/>
      <c r="DI4" s="621"/>
      <c r="DJ4" s="597"/>
      <c r="DK4" s="596" t="s">
        <v>1561</v>
      </c>
      <c r="DL4" s="596"/>
      <c r="DM4" s="596"/>
      <c r="DN4" s="621"/>
      <c r="DO4" s="597"/>
      <c r="DP4" s="612" t="s">
        <v>1562</v>
      </c>
      <c r="DQ4" s="610"/>
      <c r="DR4" s="610"/>
      <c r="DS4" s="613"/>
      <c r="DT4" s="609" t="s">
        <v>1563</v>
      </c>
      <c r="DU4" s="610"/>
      <c r="DV4" s="610"/>
      <c r="DW4" s="610"/>
      <c r="DX4" s="610"/>
      <c r="DY4" s="610"/>
      <c r="DZ4" s="610"/>
      <c r="EA4" s="610"/>
      <c r="EB4" s="610"/>
      <c r="EC4" s="610"/>
      <c r="ED4" s="610"/>
      <c r="EE4" s="611"/>
    </row>
    <row r="5" spans="1:135">
      <c r="A5" s="615"/>
      <c r="B5" s="568"/>
      <c r="C5" s="567"/>
      <c r="D5" s="568"/>
      <c r="E5" s="568"/>
      <c r="F5" s="567"/>
      <c r="G5" s="567"/>
      <c r="H5" s="617"/>
      <c r="I5" s="591"/>
      <c r="J5" s="620"/>
      <c r="K5" s="568"/>
      <c r="L5" s="591"/>
      <c r="M5" s="590"/>
      <c r="N5" s="600"/>
      <c r="O5" s="284" t="s">
        <v>1564</v>
      </c>
      <c r="P5" s="285" t="s">
        <v>1565</v>
      </c>
      <c r="Q5" s="285" t="s">
        <v>1566</v>
      </c>
      <c r="R5" s="624"/>
      <c r="S5" s="286" t="s">
        <v>1631</v>
      </c>
      <c r="T5" s="286" t="s">
        <v>1568</v>
      </c>
      <c r="U5" s="287" t="s">
        <v>1565</v>
      </c>
      <c r="V5" s="287" t="s">
        <v>1566</v>
      </c>
      <c r="W5" s="287" t="s">
        <v>1532</v>
      </c>
      <c r="X5" s="285" t="s">
        <v>1564</v>
      </c>
      <c r="Y5" s="286" t="s">
        <v>1568</v>
      </c>
      <c r="Z5" s="287" t="s">
        <v>1632</v>
      </c>
      <c r="AA5" s="287" t="s">
        <v>1566</v>
      </c>
      <c r="AB5" s="287" t="s">
        <v>1532</v>
      </c>
      <c r="AC5" s="285" t="s">
        <v>1564</v>
      </c>
      <c r="AD5" s="286" t="s">
        <v>1568</v>
      </c>
      <c r="AE5" s="287" t="s">
        <v>1632</v>
      </c>
      <c r="AF5" s="287" t="s">
        <v>1566</v>
      </c>
      <c r="AG5" s="287" t="s">
        <v>1532</v>
      </c>
      <c r="AH5" s="285" t="s">
        <v>1564</v>
      </c>
      <c r="AI5" s="286" t="s">
        <v>1568</v>
      </c>
      <c r="AJ5" s="287" t="s">
        <v>1632</v>
      </c>
      <c r="AK5" s="287" t="s">
        <v>1566</v>
      </c>
      <c r="AL5" s="287" t="s">
        <v>1532</v>
      </c>
      <c r="AM5" s="288" t="s">
        <v>1564</v>
      </c>
      <c r="AN5" s="286" t="s">
        <v>1568</v>
      </c>
      <c r="AO5" s="287" t="s">
        <v>1632</v>
      </c>
      <c r="AP5" s="287" t="s">
        <v>1566</v>
      </c>
      <c r="AQ5" s="287" t="s">
        <v>1532</v>
      </c>
      <c r="AR5" s="288" t="s">
        <v>1564</v>
      </c>
      <c r="AS5" s="286" t="s">
        <v>1568</v>
      </c>
      <c r="AT5" s="287" t="s">
        <v>1632</v>
      </c>
      <c r="AU5" s="287" t="s">
        <v>1566</v>
      </c>
      <c r="AV5" s="287" t="s">
        <v>1532</v>
      </c>
      <c r="AW5" s="288" t="s">
        <v>1564</v>
      </c>
      <c r="AX5" s="286" t="s">
        <v>1568</v>
      </c>
      <c r="AY5" s="287" t="s">
        <v>1632</v>
      </c>
      <c r="AZ5" s="287" t="s">
        <v>1566</v>
      </c>
      <c r="BA5" s="287" t="s">
        <v>1532</v>
      </c>
      <c r="BB5" s="288" t="s">
        <v>1564</v>
      </c>
      <c r="BC5" s="286" t="s">
        <v>1568</v>
      </c>
      <c r="BD5" s="287" t="s">
        <v>1632</v>
      </c>
      <c r="BE5" s="287" t="s">
        <v>1566</v>
      </c>
      <c r="BF5" s="287" t="s">
        <v>1532</v>
      </c>
      <c r="BG5" s="288" t="s">
        <v>1564</v>
      </c>
      <c r="BH5" s="286" t="s">
        <v>1568</v>
      </c>
      <c r="BI5" s="287" t="s">
        <v>1632</v>
      </c>
      <c r="BJ5" s="287" t="s">
        <v>1566</v>
      </c>
      <c r="BK5" s="287" t="s">
        <v>1532</v>
      </c>
      <c r="BL5" s="288" t="s">
        <v>1564</v>
      </c>
      <c r="BM5" s="286" t="s">
        <v>1568</v>
      </c>
      <c r="BN5" s="287" t="s">
        <v>1632</v>
      </c>
      <c r="BO5" s="287" t="s">
        <v>1566</v>
      </c>
      <c r="BP5" s="287" t="s">
        <v>1532</v>
      </c>
      <c r="BQ5" s="288" t="s">
        <v>1564</v>
      </c>
      <c r="BR5" s="286" t="s">
        <v>1568</v>
      </c>
      <c r="BS5" s="287" t="s">
        <v>1632</v>
      </c>
      <c r="BT5" s="287" t="s">
        <v>1566</v>
      </c>
      <c r="BU5" s="287" t="s">
        <v>1532</v>
      </c>
      <c r="BV5" s="288" t="s">
        <v>1564</v>
      </c>
      <c r="BW5" s="287" t="s">
        <v>1568</v>
      </c>
      <c r="BX5" s="287" t="s">
        <v>1632</v>
      </c>
      <c r="BY5" s="287" t="s">
        <v>1566</v>
      </c>
      <c r="BZ5" s="287" t="s">
        <v>1532</v>
      </c>
      <c r="CA5" s="288" t="s">
        <v>1564</v>
      </c>
      <c r="CB5" s="286" t="s">
        <v>1568</v>
      </c>
      <c r="CC5" s="287" t="s">
        <v>1632</v>
      </c>
      <c r="CD5" s="287" t="s">
        <v>1566</v>
      </c>
      <c r="CE5" s="287" t="s">
        <v>1532</v>
      </c>
      <c r="CF5" s="288" t="s">
        <v>1564</v>
      </c>
      <c r="CG5" s="286" t="s">
        <v>1568</v>
      </c>
      <c r="CH5" s="287" t="s">
        <v>1632</v>
      </c>
      <c r="CI5" s="287" t="s">
        <v>1566</v>
      </c>
      <c r="CJ5" s="287" t="s">
        <v>1532</v>
      </c>
      <c r="CK5" s="288" t="s">
        <v>1564</v>
      </c>
      <c r="CL5" s="286" t="s">
        <v>1568</v>
      </c>
      <c r="CM5" s="287" t="s">
        <v>1632</v>
      </c>
      <c r="CN5" s="287" t="s">
        <v>1566</v>
      </c>
      <c r="CO5" s="287" t="s">
        <v>1532</v>
      </c>
      <c r="CP5" s="288" t="s">
        <v>1564</v>
      </c>
      <c r="CQ5" s="286" t="s">
        <v>1568</v>
      </c>
      <c r="CR5" s="287" t="s">
        <v>1632</v>
      </c>
      <c r="CS5" s="287" t="s">
        <v>1566</v>
      </c>
      <c r="CT5" s="287" t="s">
        <v>1532</v>
      </c>
      <c r="CU5" s="288" t="s">
        <v>1564</v>
      </c>
      <c r="CV5" s="286" t="s">
        <v>1568</v>
      </c>
      <c r="CW5" s="287" t="s">
        <v>1632</v>
      </c>
      <c r="CX5" s="287" t="s">
        <v>1566</v>
      </c>
      <c r="CY5" s="287" t="s">
        <v>1532</v>
      </c>
      <c r="CZ5" s="288" t="s">
        <v>1564</v>
      </c>
      <c r="DA5" s="286" t="s">
        <v>1568</v>
      </c>
      <c r="DB5" s="287" t="s">
        <v>1632</v>
      </c>
      <c r="DC5" s="287" t="s">
        <v>1566</v>
      </c>
      <c r="DD5" s="287" t="s">
        <v>1532</v>
      </c>
      <c r="DE5" s="288" t="s">
        <v>1564</v>
      </c>
      <c r="DF5" s="286" t="s">
        <v>1568</v>
      </c>
      <c r="DG5" s="287" t="s">
        <v>1632</v>
      </c>
      <c r="DH5" s="287" t="s">
        <v>1566</v>
      </c>
      <c r="DI5" s="287" t="s">
        <v>1532</v>
      </c>
      <c r="DJ5" s="288" t="s">
        <v>1564</v>
      </c>
      <c r="DK5" s="286" t="s">
        <v>1568</v>
      </c>
      <c r="DL5" s="287" t="s">
        <v>1632</v>
      </c>
      <c r="DM5" s="287" t="s">
        <v>1566</v>
      </c>
      <c r="DN5" s="287" t="s">
        <v>1532</v>
      </c>
      <c r="DO5" s="289" t="s">
        <v>1564</v>
      </c>
      <c r="DP5" s="290" t="s">
        <v>35</v>
      </c>
      <c r="DQ5" s="291" t="s">
        <v>1571</v>
      </c>
      <c r="DR5" s="291" t="s">
        <v>50</v>
      </c>
      <c r="DS5" s="291" t="s">
        <v>1571</v>
      </c>
      <c r="DT5" s="292" t="s">
        <v>1572</v>
      </c>
      <c r="DU5" s="291" t="s">
        <v>1571</v>
      </c>
      <c r="DV5" s="292" t="s">
        <v>1573</v>
      </c>
      <c r="DW5" s="291" t="s">
        <v>1571</v>
      </c>
      <c r="DX5" s="292" t="s">
        <v>1574</v>
      </c>
      <c r="DY5" s="291" t="s">
        <v>1571</v>
      </c>
      <c r="DZ5" s="292" t="s">
        <v>1575</v>
      </c>
      <c r="EA5" s="291" t="s">
        <v>1571</v>
      </c>
      <c r="EB5" s="292" t="s">
        <v>1576</v>
      </c>
      <c r="EC5" s="291" t="s">
        <v>1571</v>
      </c>
      <c r="ED5" s="292" t="s">
        <v>1577</v>
      </c>
      <c r="EE5" s="293" t="s">
        <v>1571</v>
      </c>
    </row>
    <row r="6" spans="1:135">
      <c r="A6" s="341">
        <v>1</v>
      </c>
      <c r="B6" s="342">
        <v>2</v>
      </c>
      <c r="C6" s="342"/>
      <c r="D6" s="342">
        <v>3</v>
      </c>
      <c r="E6" s="307">
        <v>4</v>
      </c>
      <c r="F6" s="307">
        <v>5</v>
      </c>
      <c r="G6" s="307">
        <v>6</v>
      </c>
      <c r="H6" s="309">
        <v>5</v>
      </c>
      <c r="I6" s="309"/>
      <c r="J6" s="349">
        <v>6</v>
      </c>
      <c r="K6" s="307">
        <v>7</v>
      </c>
      <c r="L6" s="307">
        <v>8</v>
      </c>
      <c r="M6" s="350"/>
      <c r="N6" s="310">
        <v>9</v>
      </c>
      <c r="O6" s="307">
        <v>10</v>
      </c>
      <c r="P6" s="307"/>
      <c r="Q6" s="307"/>
      <c r="R6" s="307">
        <v>11</v>
      </c>
      <c r="S6" s="307">
        <v>6</v>
      </c>
      <c r="T6" s="307">
        <v>7</v>
      </c>
      <c r="U6" s="307">
        <v>8</v>
      </c>
      <c r="V6" s="307">
        <v>9</v>
      </c>
      <c r="W6" s="307"/>
      <c r="X6" s="307">
        <v>10</v>
      </c>
      <c r="Y6" s="307">
        <v>11</v>
      </c>
      <c r="Z6" s="307">
        <v>12</v>
      </c>
      <c r="AA6" s="307">
        <v>13</v>
      </c>
      <c r="AB6" s="307"/>
      <c r="AC6" s="307">
        <v>14</v>
      </c>
      <c r="AD6" s="307">
        <v>15</v>
      </c>
      <c r="AE6" s="307">
        <v>16</v>
      </c>
      <c r="AF6" s="307">
        <v>17</v>
      </c>
      <c r="AG6" s="307"/>
      <c r="AH6" s="307">
        <v>18</v>
      </c>
      <c r="AI6" s="307">
        <v>19</v>
      </c>
      <c r="AJ6" s="307">
        <v>20</v>
      </c>
      <c r="AK6" s="307">
        <v>21</v>
      </c>
      <c r="AL6" s="343"/>
      <c r="AM6" s="308">
        <v>22</v>
      </c>
      <c r="AN6" s="307">
        <v>19</v>
      </c>
      <c r="AO6" s="307">
        <v>20</v>
      </c>
      <c r="AP6" s="307">
        <v>21</v>
      </c>
      <c r="AQ6" s="343"/>
      <c r="AR6" s="308">
        <v>22</v>
      </c>
      <c r="AS6" s="307">
        <v>19</v>
      </c>
      <c r="AT6" s="307">
        <v>20</v>
      </c>
      <c r="AU6" s="307">
        <v>21</v>
      </c>
      <c r="AV6" s="343"/>
      <c r="AW6" s="308">
        <v>22</v>
      </c>
      <c r="AX6" s="307">
        <v>19</v>
      </c>
      <c r="AY6" s="307">
        <v>20</v>
      </c>
      <c r="AZ6" s="307">
        <v>21</v>
      </c>
      <c r="BA6" s="343"/>
      <c r="BB6" s="308">
        <v>22</v>
      </c>
      <c r="BC6" s="307">
        <v>19</v>
      </c>
      <c r="BD6" s="307">
        <v>20</v>
      </c>
      <c r="BE6" s="307">
        <v>21</v>
      </c>
      <c r="BF6" s="343"/>
      <c r="BG6" s="308">
        <v>22</v>
      </c>
      <c r="BH6" s="307">
        <v>19</v>
      </c>
      <c r="BI6" s="307">
        <v>20</v>
      </c>
      <c r="BJ6" s="307">
        <v>21</v>
      </c>
      <c r="BK6" s="343"/>
      <c r="BL6" s="308">
        <v>22</v>
      </c>
      <c r="BM6" s="307">
        <v>19</v>
      </c>
      <c r="BN6" s="307">
        <v>20</v>
      </c>
      <c r="BO6" s="307">
        <v>21</v>
      </c>
      <c r="BP6" s="343"/>
      <c r="BQ6" s="308">
        <v>22</v>
      </c>
      <c r="BR6" s="307">
        <v>19</v>
      </c>
      <c r="BS6" s="307">
        <v>20</v>
      </c>
      <c r="BT6" s="307">
        <v>21</v>
      </c>
      <c r="BU6" s="343"/>
      <c r="BV6" s="308">
        <v>22</v>
      </c>
      <c r="BW6" s="307">
        <v>19</v>
      </c>
      <c r="BX6" s="307">
        <v>20</v>
      </c>
      <c r="BY6" s="307">
        <v>21</v>
      </c>
      <c r="BZ6" s="343"/>
      <c r="CA6" s="308">
        <v>22</v>
      </c>
      <c r="CB6" s="307">
        <v>19</v>
      </c>
      <c r="CC6" s="307">
        <v>20</v>
      </c>
      <c r="CD6" s="307">
        <v>21</v>
      </c>
      <c r="CE6" s="343"/>
      <c r="CF6" s="308">
        <v>22</v>
      </c>
      <c r="CG6" s="307">
        <v>19</v>
      </c>
      <c r="CH6" s="307">
        <v>20</v>
      </c>
      <c r="CI6" s="307">
        <v>21</v>
      </c>
      <c r="CJ6" s="343"/>
      <c r="CK6" s="308">
        <v>22</v>
      </c>
      <c r="CL6" s="351">
        <v>19</v>
      </c>
      <c r="CM6" s="307">
        <v>20</v>
      </c>
      <c r="CN6" s="307">
        <v>21</v>
      </c>
      <c r="CO6" s="343"/>
      <c r="CP6" s="308">
        <v>22</v>
      </c>
      <c r="CQ6" s="307">
        <v>19</v>
      </c>
      <c r="CR6" s="307">
        <v>20</v>
      </c>
      <c r="CS6" s="307">
        <v>21</v>
      </c>
      <c r="CT6" s="343"/>
      <c r="CU6" s="308">
        <v>22</v>
      </c>
      <c r="CV6" s="307">
        <v>19</v>
      </c>
      <c r="CW6" s="307">
        <v>20</v>
      </c>
      <c r="CX6" s="307">
        <v>21</v>
      </c>
      <c r="CY6" s="343"/>
      <c r="CZ6" s="308">
        <v>22</v>
      </c>
      <c r="DA6" s="307">
        <v>19</v>
      </c>
      <c r="DB6" s="307">
        <v>20</v>
      </c>
      <c r="DC6" s="307">
        <v>21</v>
      </c>
      <c r="DD6" s="343"/>
      <c r="DE6" s="308">
        <v>22</v>
      </c>
      <c r="DF6" s="307">
        <v>19</v>
      </c>
      <c r="DG6" s="307">
        <v>20</v>
      </c>
      <c r="DH6" s="307">
        <v>21</v>
      </c>
      <c r="DI6" s="343"/>
      <c r="DJ6" s="308">
        <v>22</v>
      </c>
      <c r="DK6" s="307">
        <v>19</v>
      </c>
      <c r="DL6" s="307">
        <v>20</v>
      </c>
      <c r="DM6" s="307">
        <v>21</v>
      </c>
      <c r="DN6" s="343"/>
      <c r="DO6" s="343">
        <v>22</v>
      </c>
      <c r="DP6" s="301">
        <v>8</v>
      </c>
      <c r="DQ6" s="302">
        <v>9</v>
      </c>
      <c r="DR6" s="302">
        <v>10</v>
      </c>
      <c r="DS6" s="302">
        <v>11</v>
      </c>
      <c r="DT6" s="302">
        <v>12</v>
      </c>
      <c r="DU6" s="302">
        <v>13</v>
      </c>
      <c r="DV6" s="302">
        <v>14</v>
      </c>
      <c r="DW6" s="302">
        <v>15</v>
      </c>
      <c r="DX6" s="302">
        <v>16</v>
      </c>
      <c r="DY6" s="302">
        <v>17</v>
      </c>
      <c r="DZ6" s="302">
        <v>18</v>
      </c>
      <c r="EA6" s="302">
        <v>19</v>
      </c>
      <c r="EB6" s="302">
        <v>20</v>
      </c>
      <c r="EC6" s="302">
        <v>21</v>
      </c>
      <c r="ED6" s="302">
        <v>22</v>
      </c>
      <c r="EE6" s="303">
        <v>23</v>
      </c>
    </row>
    <row r="7" spans="1:135">
      <c r="A7" s="352"/>
      <c r="B7" s="306" t="s">
        <v>1723</v>
      </c>
      <c r="C7" s="331"/>
      <c r="D7" s="332"/>
      <c r="E7" s="237"/>
      <c r="F7" s="237"/>
      <c r="G7" s="237"/>
      <c r="H7" s="334"/>
      <c r="I7" s="334"/>
      <c r="J7" s="353"/>
      <c r="K7" s="354"/>
      <c r="L7" s="355"/>
      <c r="M7" s="354"/>
      <c r="N7" s="241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42"/>
      <c r="AM7" s="242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7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  <c r="CV7" s="356"/>
      <c r="CW7" s="356"/>
      <c r="CX7" s="356"/>
      <c r="CY7" s="356"/>
      <c r="CZ7" s="356"/>
      <c r="DA7" s="356"/>
      <c r="DB7" s="356"/>
      <c r="DC7" s="356"/>
      <c r="DD7" s="356"/>
      <c r="DE7" s="356"/>
      <c r="DF7" s="356"/>
      <c r="DG7" s="356"/>
      <c r="DH7" s="356"/>
      <c r="DI7" s="356"/>
      <c r="DJ7" s="356"/>
      <c r="DK7" s="356"/>
      <c r="DL7" s="356"/>
      <c r="DM7" s="356"/>
      <c r="DN7" s="356"/>
      <c r="DO7" s="356"/>
      <c r="DP7" s="32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42"/>
    </row>
    <row r="8" spans="1:135" ht="63.75">
      <c r="A8" s="358">
        <v>1</v>
      </c>
      <c r="B8" s="359" t="s">
        <v>1724</v>
      </c>
      <c r="C8" s="359" t="s">
        <v>1725</v>
      </c>
      <c r="D8" s="359" t="s">
        <v>1726</v>
      </c>
      <c r="E8" s="244">
        <v>42500</v>
      </c>
      <c r="F8" s="244"/>
      <c r="G8" s="244">
        <f>SUM(E8:F8)</f>
        <v>42500</v>
      </c>
      <c r="H8" s="360">
        <v>20</v>
      </c>
      <c r="I8" s="361">
        <f>SUM(J8-G8/20)</f>
        <v>334.6875</v>
      </c>
      <c r="J8" s="353">
        <f>SUM((G8*6*21)/(8*20*100))+(G8/20)</f>
        <v>2459.6875</v>
      </c>
      <c r="K8" s="362" t="s">
        <v>1727</v>
      </c>
      <c r="L8" s="363">
        <v>20</v>
      </c>
      <c r="M8" s="361">
        <f>SUM(L8*I8)</f>
        <v>6693.75</v>
      </c>
      <c r="N8" s="239">
        <f t="shared" ref="N8:N48" si="0">SUM(L8*J8)</f>
        <v>49193.75</v>
      </c>
      <c r="O8" s="247">
        <f>SUM(P8:R8)</f>
        <v>10800</v>
      </c>
      <c r="P8" s="247">
        <f>SUM(U8,Z8,AE8,AJ8,AO8,AT8,AY8,BD8,BI8,BN8,BS8,BX8,CC8,CH8,CM8,CR8,CW8,DB8,DG8,DL8)</f>
        <v>8950</v>
      </c>
      <c r="Q8" s="247">
        <f>SUM(V8,AA8,AF8,AK8,AP8,AU8,AZ8,BE8,BJ8,BO8,BT8,BY8,CD8,CI8,CN8,CS8,CX8,DC8,DH8,DM8)</f>
        <v>1850</v>
      </c>
      <c r="R8" s="247">
        <f>SUM(W8,AB8,AG8,AL8,AQ8,AV8,BA8,BF8,BK8,BP8,BU8,BZ8,CE8,CJ8,CO8,CT8,CY8,DD8,DI8,DN8)</f>
        <v>0</v>
      </c>
      <c r="S8" s="364" t="s">
        <v>1728</v>
      </c>
      <c r="T8" s="364" t="s">
        <v>1729</v>
      </c>
      <c r="U8" s="265">
        <v>650</v>
      </c>
      <c r="V8" s="265">
        <v>150</v>
      </c>
      <c r="W8" s="265"/>
      <c r="X8" s="318">
        <f t="shared" ref="X8:X48" si="1">SUM(U8:W8)</f>
        <v>800</v>
      </c>
      <c r="Y8" s="262" t="s">
        <v>1646</v>
      </c>
      <c r="Z8" s="262">
        <v>8300</v>
      </c>
      <c r="AA8" s="262">
        <v>1700</v>
      </c>
      <c r="AB8" s="262"/>
      <c r="AC8" s="318">
        <f t="shared" ref="AC8:AC48" si="2">SUM(Z8:AB8)</f>
        <v>10000</v>
      </c>
      <c r="AD8" s="262"/>
      <c r="AE8" s="262"/>
      <c r="AF8" s="262"/>
      <c r="AG8" s="262"/>
      <c r="AH8" s="318">
        <f t="shared" ref="AH8:AH48" si="3">SUM(AE8:AG8)</f>
        <v>0</v>
      </c>
      <c r="AI8" s="262"/>
      <c r="AJ8" s="262"/>
      <c r="AK8" s="262"/>
      <c r="AL8" s="262"/>
      <c r="AM8" s="318">
        <f t="shared" ref="AM8:AM48" si="4">SUM(AJ8:AL8)</f>
        <v>0</v>
      </c>
      <c r="AN8" s="246"/>
      <c r="AO8" s="246"/>
      <c r="AP8" s="246"/>
      <c r="AQ8" s="246"/>
      <c r="AR8" s="318">
        <f t="shared" ref="AR8:AR48" si="5">SUM(AO8:AQ8)</f>
        <v>0</v>
      </c>
      <c r="AS8" s="246"/>
      <c r="AT8" s="246"/>
      <c r="AU8" s="246"/>
      <c r="AV8" s="246"/>
      <c r="AW8" s="318">
        <f t="shared" ref="AW8:AW48" si="6">SUM(AT8:AV8)</f>
        <v>0</v>
      </c>
      <c r="AX8" s="246"/>
      <c r="AY8" s="246"/>
      <c r="AZ8" s="246"/>
      <c r="BA8" s="246"/>
      <c r="BB8" s="318">
        <f t="shared" ref="BB8:BB48" si="7">SUM(AY8:BA8)</f>
        <v>0</v>
      </c>
      <c r="BC8" s="246"/>
      <c r="BD8" s="246"/>
      <c r="BE8" s="246"/>
      <c r="BF8" s="246"/>
      <c r="BG8" s="318">
        <f t="shared" ref="BG8:BG48" si="8">SUM(BD8:BF8)</f>
        <v>0</v>
      </c>
      <c r="BH8" s="246"/>
      <c r="BI8" s="246"/>
      <c r="BJ8" s="246"/>
      <c r="BK8" s="246"/>
      <c r="BL8" s="318">
        <f t="shared" ref="BL8:BL48" si="9">SUM(BI8:BK8)</f>
        <v>0</v>
      </c>
      <c r="BM8" s="246"/>
      <c r="BN8" s="246"/>
      <c r="BO8" s="246"/>
      <c r="BP8" s="246"/>
      <c r="BQ8" s="318">
        <f t="shared" ref="BQ8:BQ48" si="10">SUM(BN8:BP8)</f>
        <v>0</v>
      </c>
      <c r="BR8" s="246"/>
      <c r="BS8" s="246"/>
      <c r="BT8" s="246"/>
      <c r="BU8" s="246"/>
      <c r="BV8" s="318">
        <f t="shared" ref="BV8:BV48" si="11">SUM(BS8:BU8)</f>
        <v>0</v>
      </c>
      <c r="BW8" s="357"/>
      <c r="BX8" s="246"/>
      <c r="BY8" s="246"/>
      <c r="BZ8" s="246"/>
      <c r="CA8" s="318">
        <f t="shared" ref="CA8:CA48" si="12">SUM(BX8:BZ8)</f>
        <v>0</v>
      </c>
      <c r="CB8" s="246"/>
      <c r="CC8" s="246"/>
      <c r="CD8" s="246"/>
      <c r="CE8" s="246"/>
      <c r="CF8" s="318">
        <f t="shared" ref="CF8:CF48" si="13">SUM(CC8:CE8)</f>
        <v>0</v>
      </c>
      <c r="CG8" s="246"/>
      <c r="CH8" s="246"/>
      <c r="CI8" s="246"/>
      <c r="CJ8" s="246"/>
      <c r="CK8" s="318">
        <f t="shared" ref="CK8:CK48" si="14">SUM(CH8:CJ8)</f>
        <v>0</v>
      </c>
      <c r="CL8" s="246"/>
      <c r="CM8" s="246"/>
      <c r="CN8" s="246"/>
      <c r="CO8" s="246"/>
      <c r="CP8" s="318">
        <f t="shared" ref="CP8:CP48" si="15">SUM(CM8:CO8)</f>
        <v>0</v>
      </c>
      <c r="CQ8" s="246"/>
      <c r="CR8" s="246"/>
      <c r="CS8" s="246"/>
      <c r="CT8" s="246"/>
      <c r="CU8" s="318">
        <f t="shared" ref="CU8:CU48" si="16">SUM(CR8:CT8)</f>
        <v>0</v>
      </c>
      <c r="CV8" s="246"/>
      <c r="CW8" s="246"/>
      <c r="CX8" s="246"/>
      <c r="CY8" s="246"/>
      <c r="CZ8" s="318">
        <f t="shared" ref="CZ8:CZ48" si="17">SUM(CW8:CY8)</f>
        <v>0</v>
      </c>
      <c r="DA8" s="246"/>
      <c r="DB8" s="246"/>
      <c r="DC8" s="246"/>
      <c r="DD8" s="246"/>
      <c r="DE8" s="318">
        <f t="shared" ref="DE8:DE48" si="18">SUM(DB8:DD8)</f>
        <v>0</v>
      </c>
      <c r="DF8" s="246"/>
      <c r="DG8" s="246"/>
      <c r="DH8" s="246"/>
      <c r="DI8" s="246"/>
      <c r="DJ8" s="318">
        <f t="shared" ref="DJ8:DJ48" si="19">SUM(DG8:DI8)</f>
        <v>0</v>
      </c>
      <c r="DK8" s="246"/>
      <c r="DL8" s="246"/>
      <c r="DM8" s="246"/>
      <c r="DN8" s="246"/>
      <c r="DO8" s="318">
        <f t="shared" ref="DO8:DO48" si="20">SUM(DL8:DN8)</f>
        <v>0</v>
      </c>
      <c r="DP8" s="365">
        <v>1</v>
      </c>
      <c r="DQ8" s="262">
        <v>42500</v>
      </c>
      <c r="DR8" s="262"/>
      <c r="DS8" s="262"/>
      <c r="DT8" s="262"/>
      <c r="DU8" s="262"/>
      <c r="DV8" s="262">
        <v>1</v>
      </c>
      <c r="DW8" s="262">
        <v>42500</v>
      </c>
      <c r="DX8" s="262"/>
      <c r="DY8" s="262"/>
      <c r="DZ8" s="262"/>
      <c r="EA8" s="262"/>
      <c r="EB8" s="262"/>
      <c r="EC8" s="262"/>
      <c r="ED8" s="262"/>
      <c r="EE8" s="366"/>
    </row>
    <row r="9" spans="1:135" ht="63.75">
      <c r="A9" s="358">
        <v>2</v>
      </c>
      <c r="B9" s="359" t="s">
        <v>1730</v>
      </c>
      <c r="C9" s="359" t="s">
        <v>1731</v>
      </c>
      <c r="D9" s="359" t="s">
        <v>1656</v>
      </c>
      <c r="E9" s="244">
        <v>33150</v>
      </c>
      <c r="F9" s="244"/>
      <c r="G9" s="244">
        <f t="shared" ref="G9:G46" si="21">SUM(E9:F9)</f>
        <v>33150</v>
      </c>
      <c r="H9" s="367">
        <v>20</v>
      </c>
      <c r="I9" s="361">
        <f t="shared" ref="I9:I49" si="22">SUM(J9-G9/20)</f>
        <v>261.05625000000009</v>
      </c>
      <c r="J9" s="353">
        <f t="shared" ref="J9:J48" si="23">SUM((G9*6*21)/(8*20*100))+(G9/20)</f>
        <v>1918.5562500000001</v>
      </c>
      <c r="K9" s="368" t="s">
        <v>1732</v>
      </c>
      <c r="L9" s="369">
        <v>20</v>
      </c>
      <c r="M9" s="361">
        <f t="shared" ref="M9:M48" si="24">SUM(L9*I9)</f>
        <v>5221.1250000000018</v>
      </c>
      <c r="N9" s="239">
        <f t="shared" si="0"/>
        <v>38371.125</v>
      </c>
      <c r="O9" s="247">
        <f t="shared" ref="O9:O48" si="25">SUM(P9:R9)</f>
        <v>2000</v>
      </c>
      <c r="P9" s="247">
        <f t="shared" ref="P9:R48" si="26">SUM(U9,Z9,AE9,AJ9,AO9,AT9,AY9,BD9,BI9,BN9,BS9,BX9,CC9,CH9,CM9,CR9,CW9,DB9,DG9,DL9)</f>
        <v>1700</v>
      </c>
      <c r="Q9" s="247">
        <f t="shared" si="26"/>
        <v>300</v>
      </c>
      <c r="R9" s="247">
        <f t="shared" si="26"/>
        <v>0</v>
      </c>
      <c r="S9" s="364" t="s">
        <v>1733</v>
      </c>
      <c r="T9" s="364" t="s">
        <v>1683</v>
      </c>
      <c r="U9" s="265">
        <v>1700</v>
      </c>
      <c r="V9" s="265">
        <v>300</v>
      </c>
      <c r="W9" s="265"/>
      <c r="X9" s="318">
        <f t="shared" si="1"/>
        <v>2000</v>
      </c>
      <c r="Y9" s="262"/>
      <c r="Z9" s="262"/>
      <c r="AA9" s="262"/>
      <c r="AB9" s="262"/>
      <c r="AC9" s="318">
        <f t="shared" si="2"/>
        <v>0</v>
      </c>
      <c r="AD9" s="262"/>
      <c r="AE9" s="262"/>
      <c r="AF9" s="262"/>
      <c r="AG9" s="262"/>
      <c r="AH9" s="318">
        <f t="shared" si="3"/>
        <v>0</v>
      </c>
      <c r="AI9" s="262"/>
      <c r="AJ9" s="262"/>
      <c r="AK9" s="262"/>
      <c r="AL9" s="262"/>
      <c r="AM9" s="318">
        <f t="shared" si="4"/>
        <v>0</v>
      </c>
      <c r="AN9" s="246"/>
      <c r="AO9" s="246"/>
      <c r="AP9" s="246"/>
      <c r="AQ9" s="246"/>
      <c r="AR9" s="318">
        <f t="shared" si="5"/>
        <v>0</v>
      </c>
      <c r="AS9" s="246"/>
      <c r="AT9" s="246"/>
      <c r="AU9" s="246"/>
      <c r="AV9" s="246"/>
      <c r="AW9" s="318">
        <f t="shared" si="6"/>
        <v>0</v>
      </c>
      <c r="AX9" s="246"/>
      <c r="AY9" s="246"/>
      <c r="AZ9" s="246"/>
      <c r="BA9" s="246"/>
      <c r="BB9" s="318">
        <f t="shared" si="7"/>
        <v>0</v>
      </c>
      <c r="BC9" s="246"/>
      <c r="BD9" s="246"/>
      <c r="BE9" s="246"/>
      <c r="BF9" s="246"/>
      <c r="BG9" s="318">
        <f t="shared" si="8"/>
        <v>0</v>
      </c>
      <c r="BH9" s="246"/>
      <c r="BI9" s="246"/>
      <c r="BJ9" s="246"/>
      <c r="BK9" s="246"/>
      <c r="BL9" s="318">
        <f t="shared" si="9"/>
        <v>0</v>
      </c>
      <c r="BM9" s="246"/>
      <c r="BN9" s="246"/>
      <c r="BO9" s="246"/>
      <c r="BP9" s="246"/>
      <c r="BQ9" s="318">
        <f t="shared" si="10"/>
        <v>0</v>
      </c>
      <c r="BR9" s="246"/>
      <c r="BS9" s="246"/>
      <c r="BT9" s="246"/>
      <c r="BU9" s="246"/>
      <c r="BV9" s="318">
        <f t="shared" si="11"/>
        <v>0</v>
      </c>
      <c r="BW9" s="357"/>
      <c r="BX9" s="246"/>
      <c r="BY9" s="246"/>
      <c r="BZ9" s="246"/>
      <c r="CA9" s="318">
        <f t="shared" si="12"/>
        <v>0</v>
      </c>
      <c r="CB9" s="246"/>
      <c r="CC9" s="246"/>
      <c r="CD9" s="246"/>
      <c r="CE9" s="246"/>
      <c r="CF9" s="318">
        <f t="shared" si="13"/>
        <v>0</v>
      </c>
      <c r="CG9" s="246"/>
      <c r="CH9" s="246"/>
      <c r="CI9" s="246"/>
      <c r="CJ9" s="246"/>
      <c r="CK9" s="318">
        <f t="shared" si="14"/>
        <v>0</v>
      </c>
      <c r="CL9" s="246"/>
      <c r="CM9" s="246"/>
      <c r="CN9" s="246"/>
      <c r="CO9" s="246"/>
      <c r="CP9" s="318">
        <f t="shared" si="15"/>
        <v>0</v>
      </c>
      <c r="CQ9" s="246"/>
      <c r="CR9" s="246"/>
      <c r="CS9" s="246"/>
      <c r="CT9" s="246"/>
      <c r="CU9" s="318">
        <f t="shared" si="16"/>
        <v>0</v>
      </c>
      <c r="CV9" s="246"/>
      <c r="CW9" s="246"/>
      <c r="CX9" s="246"/>
      <c r="CY9" s="246"/>
      <c r="CZ9" s="318">
        <f t="shared" si="17"/>
        <v>0</v>
      </c>
      <c r="DA9" s="246"/>
      <c r="DB9" s="246"/>
      <c r="DC9" s="246"/>
      <c r="DD9" s="246"/>
      <c r="DE9" s="318">
        <f t="shared" si="18"/>
        <v>0</v>
      </c>
      <c r="DF9" s="246"/>
      <c r="DG9" s="246"/>
      <c r="DH9" s="246"/>
      <c r="DI9" s="246"/>
      <c r="DJ9" s="318">
        <f t="shared" si="19"/>
        <v>0</v>
      </c>
      <c r="DK9" s="246"/>
      <c r="DL9" s="246"/>
      <c r="DM9" s="246"/>
      <c r="DN9" s="246"/>
      <c r="DO9" s="318">
        <f t="shared" si="20"/>
        <v>0</v>
      </c>
      <c r="DP9" s="365"/>
      <c r="DQ9" s="262"/>
      <c r="DR9" s="262">
        <v>1</v>
      </c>
      <c r="DS9" s="262">
        <v>33150</v>
      </c>
      <c r="DT9" s="262">
        <v>1</v>
      </c>
      <c r="DU9" s="262">
        <v>33150</v>
      </c>
      <c r="DV9" s="262"/>
      <c r="DW9" s="262"/>
      <c r="DX9" s="262"/>
      <c r="DY9" s="262"/>
      <c r="DZ9" s="262"/>
      <c r="EA9" s="262"/>
      <c r="EB9" s="262"/>
      <c r="EC9" s="262"/>
      <c r="ED9" s="262"/>
      <c r="EE9" s="366"/>
    </row>
    <row r="10" spans="1:135" ht="63.75">
      <c r="A10" s="358">
        <v>3</v>
      </c>
      <c r="B10" s="359" t="s">
        <v>1734</v>
      </c>
      <c r="C10" s="359" t="s">
        <v>1735</v>
      </c>
      <c r="D10" s="359" t="s">
        <v>1635</v>
      </c>
      <c r="E10" s="244">
        <v>42500</v>
      </c>
      <c r="F10" s="244"/>
      <c r="G10" s="244">
        <f t="shared" si="21"/>
        <v>42500</v>
      </c>
      <c r="H10" s="367">
        <v>20</v>
      </c>
      <c r="I10" s="361">
        <f t="shared" si="22"/>
        <v>334.6875</v>
      </c>
      <c r="J10" s="353">
        <f t="shared" si="23"/>
        <v>2459.6875</v>
      </c>
      <c r="K10" s="368" t="s">
        <v>1736</v>
      </c>
      <c r="L10" s="369">
        <v>20</v>
      </c>
      <c r="M10" s="361">
        <f t="shared" si="24"/>
        <v>6693.75</v>
      </c>
      <c r="N10" s="239">
        <f t="shared" si="0"/>
        <v>49193.75</v>
      </c>
      <c r="O10" s="247">
        <f t="shared" si="25"/>
        <v>42435</v>
      </c>
      <c r="P10" s="247">
        <f t="shared" si="26"/>
        <v>35336</v>
      </c>
      <c r="Q10" s="247">
        <f t="shared" si="26"/>
        <v>7099</v>
      </c>
      <c r="R10" s="247">
        <f t="shared" si="26"/>
        <v>0</v>
      </c>
      <c r="S10" s="364" t="s">
        <v>1737</v>
      </c>
      <c r="T10" s="364" t="s">
        <v>1683</v>
      </c>
      <c r="U10" s="265">
        <v>1545</v>
      </c>
      <c r="V10" s="265">
        <v>275</v>
      </c>
      <c r="W10" s="265"/>
      <c r="X10" s="318">
        <f t="shared" si="1"/>
        <v>1820</v>
      </c>
      <c r="Y10" s="364" t="s">
        <v>1638</v>
      </c>
      <c r="Z10" s="265">
        <v>2060</v>
      </c>
      <c r="AA10" s="265">
        <v>400</v>
      </c>
      <c r="AB10" s="265"/>
      <c r="AC10" s="318">
        <f t="shared" si="2"/>
        <v>2460</v>
      </c>
      <c r="AD10" s="364" t="s">
        <v>1639</v>
      </c>
      <c r="AE10" s="265">
        <v>3906</v>
      </c>
      <c r="AF10" s="265">
        <v>744</v>
      </c>
      <c r="AG10" s="265"/>
      <c r="AH10" s="318">
        <f t="shared" si="3"/>
        <v>4650</v>
      </c>
      <c r="AI10" s="364" t="s">
        <v>1663</v>
      </c>
      <c r="AJ10" s="265">
        <v>2050</v>
      </c>
      <c r="AK10" s="265">
        <v>400</v>
      </c>
      <c r="AL10" s="265"/>
      <c r="AM10" s="318">
        <f t="shared" si="4"/>
        <v>2450</v>
      </c>
      <c r="AN10" s="246" t="s">
        <v>1646</v>
      </c>
      <c r="AO10" s="246">
        <v>1867</v>
      </c>
      <c r="AP10" s="246">
        <v>383</v>
      </c>
      <c r="AQ10" s="246"/>
      <c r="AR10" s="318">
        <f t="shared" si="5"/>
        <v>2250</v>
      </c>
      <c r="AS10" s="246" t="s">
        <v>1685</v>
      </c>
      <c r="AT10" s="246">
        <v>23908</v>
      </c>
      <c r="AU10" s="246">
        <v>4897</v>
      </c>
      <c r="AV10" s="246"/>
      <c r="AW10" s="318">
        <f t="shared" si="6"/>
        <v>28805</v>
      </c>
      <c r="AX10" s="246"/>
      <c r="AY10" s="246"/>
      <c r="AZ10" s="246"/>
      <c r="BA10" s="246"/>
      <c r="BB10" s="318">
        <f t="shared" si="7"/>
        <v>0</v>
      </c>
      <c r="BC10" s="246"/>
      <c r="BD10" s="246"/>
      <c r="BE10" s="246"/>
      <c r="BF10" s="246"/>
      <c r="BG10" s="318">
        <f t="shared" si="8"/>
        <v>0</v>
      </c>
      <c r="BH10" s="246"/>
      <c r="BI10" s="246"/>
      <c r="BJ10" s="246"/>
      <c r="BK10" s="246"/>
      <c r="BL10" s="318">
        <f t="shared" si="9"/>
        <v>0</v>
      </c>
      <c r="BM10" s="246"/>
      <c r="BN10" s="246"/>
      <c r="BO10" s="246"/>
      <c r="BP10" s="246"/>
      <c r="BQ10" s="318">
        <f t="shared" si="10"/>
        <v>0</v>
      </c>
      <c r="BR10" s="246"/>
      <c r="BS10" s="246"/>
      <c r="BT10" s="246"/>
      <c r="BU10" s="246"/>
      <c r="BV10" s="318">
        <f t="shared" si="11"/>
        <v>0</v>
      </c>
      <c r="BW10" s="357"/>
      <c r="BX10" s="246"/>
      <c r="BY10" s="246"/>
      <c r="BZ10" s="246"/>
      <c r="CA10" s="318">
        <f t="shared" si="12"/>
        <v>0</v>
      </c>
      <c r="CB10" s="246"/>
      <c r="CC10" s="246"/>
      <c r="CD10" s="246"/>
      <c r="CE10" s="246"/>
      <c r="CF10" s="318">
        <f t="shared" si="13"/>
        <v>0</v>
      </c>
      <c r="CG10" s="246"/>
      <c r="CH10" s="246"/>
      <c r="CI10" s="246"/>
      <c r="CJ10" s="246"/>
      <c r="CK10" s="318">
        <f t="shared" si="14"/>
        <v>0</v>
      </c>
      <c r="CL10" s="246"/>
      <c r="CM10" s="246"/>
      <c r="CN10" s="246"/>
      <c r="CO10" s="246"/>
      <c r="CP10" s="318">
        <f t="shared" si="15"/>
        <v>0</v>
      </c>
      <c r="CQ10" s="246"/>
      <c r="CR10" s="246"/>
      <c r="CS10" s="246"/>
      <c r="CT10" s="246"/>
      <c r="CU10" s="318">
        <f t="shared" si="16"/>
        <v>0</v>
      </c>
      <c r="CV10" s="246"/>
      <c r="CW10" s="246"/>
      <c r="CX10" s="246"/>
      <c r="CY10" s="246"/>
      <c r="CZ10" s="318">
        <f t="shared" si="17"/>
        <v>0</v>
      </c>
      <c r="DA10" s="246"/>
      <c r="DB10" s="246"/>
      <c r="DC10" s="246"/>
      <c r="DD10" s="246"/>
      <c r="DE10" s="318">
        <f t="shared" si="18"/>
        <v>0</v>
      </c>
      <c r="DF10" s="246"/>
      <c r="DG10" s="246"/>
      <c r="DH10" s="246"/>
      <c r="DI10" s="246"/>
      <c r="DJ10" s="318">
        <f t="shared" si="19"/>
        <v>0</v>
      </c>
      <c r="DK10" s="246"/>
      <c r="DL10" s="246"/>
      <c r="DM10" s="246"/>
      <c r="DN10" s="246"/>
      <c r="DO10" s="318">
        <f t="shared" si="20"/>
        <v>0</v>
      </c>
      <c r="DP10" s="365">
        <v>1</v>
      </c>
      <c r="DQ10" s="262">
        <v>42500</v>
      </c>
      <c r="DR10" s="262"/>
      <c r="DS10" s="262"/>
      <c r="DT10" s="262"/>
      <c r="DU10" s="262"/>
      <c r="DV10" s="262">
        <v>1</v>
      </c>
      <c r="DW10" s="262">
        <v>42500</v>
      </c>
      <c r="DX10" s="262"/>
      <c r="DY10" s="262"/>
      <c r="DZ10" s="262"/>
      <c r="EA10" s="262"/>
      <c r="EB10" s="262"/>
      <c r="EC10" s="262"/>
      <c r="ED10" s="262"/>
      <c r="EE10" s="366"/>
    </row>
    <row r="11" spans="1:135" ht="63.75">
      <c r="A11" s="358">
        <v>4</v>
      </c>
      <c r="B11" s="359" t="s">
        <v>1738</v>
      </c>
      <c r="C11" s="359" t="s">
        <v>44</v>
      </c>
      <c r="D11" s="359" t="s">
        <v>1656</v>
      </c>
      <c r="E11" s="244">
        <v>42500</v>
      </c>
      <c r="F11" s="244"/>
      <c r="G11" s="244">
        <f t="shared" si="21"/>
        <v>42500</v>
      </c>
      <c r="H11" s="367">
        <v>20</v>
      </c>
      <c r="I11" s="361">
        <f t="shared" si="22"/>
        <v>334.6875</v>
      </c>
      <c r="J11" s="353">
        <f t="shared" si="23"/>
        <v>2459.6875</v>
      </c>
      <c r="K11" s="368" t="s">
        <v>1739</v>
      </c>
      <c r="L11" s="369">
        <v>20</v>
      </c>
      <c r="M11" s="361">
        <f t="shared" si="24"/>
        <v>6693.75</v>
      </c>
      <c r="N11" s="239">
        <f t="shared" si="0"/>
        <v>49193.75</v>
      </c>
      <c r="O11" s="247">
        <f t="shared" si="25"/>
        <v>0</v>
      </c>
      <c r="P11" s="247">
        <f t="shared" si="26"/>
        <v>0</v>
      </c>
      <c r="Q11" s="247">
        <f t="shared" si="26"/>
        <v>0</v>
      </c>
      <c r="R11" s="247">
        <f t="shared" si="26"/>
        <v>0</v>
      </c>
      <c r="S11" s="364" t="s">
        <v>1740</v>
      </c>
      <c r="T11" s="265"/>
      <c r="U11" s="265"/>
      <c r="V11" s="265"/>
      <c r="W11" s="265"/>
      <c r="X11" s="318">
        <f t="shared" si="1"/>
        <v>0</v>
      </c>
      <c r="Y11" s="262"/>
      <c r="Z11" s="262"/>
      <c r="AA11" s="262"/>
      <c r="AB11" s="262"/>
      <c r="AC11" s="318">
        <f t="shared" si="2"/>
        <v>0</v>
      </c>
      <c r="AD11" s="262"/>
      <c r="AE11" s="262"/>
      <c r="AF11" s="262"/>
      <c r="AG11" s="262"/>
      <c r="AH11" s="318">
        <f t="shared" si="3"/>
        <v>0</v>
      </c>
      <c r="AI11" s="262"/>
      <c r="AJ11" s="262"/>
      <c r="AK11" s="262"/>
      <c r="AL11" s="262"/>
      <c r="AM11" s="318">
        <f t="shared" si="4"/>
        <v>0</v>
      </c>
      <c r="AN11" s="246"/>
      <c r="AO11" s="246"/>
      <c r="AP11" s="246"/>
      <c r="AQ11" s="246"/>
      <c r="AR11" s="318">
        <f t="shared" si="5"/>
        <v>0</v>
      </c>
      <c r="AS11" s="246"/>
      <c r="AT11" s="246"/>
      <c r="AU11" s="246"/>
      <c r="AV11" s="246"/>
      <c r="AW11" s="318">
        <f t="shared" si="6"/>
        <v>0</v>
      </c>
      <c r="AX11" s="246"/>
      <c r="AY11" s="246"/>
      <c r="AZ11" s="246"/>
      <c r="BA11" s="246"/>
      <c r="BB11" s="318">
        <f t="shared" si="7"/>
        <v>0</v>
      </c>
      <c r="BC11" s="246"/>
      <c r="BD11" s="246"/>
      <c r="BE11" s="246"/>
      <c r="BF11" s="246"/>
      <c r="BG11" s="318">
        <f t="shared" si="8"/>
        <v>0</v>
      </c>
      <c r="BH11" s="246"/>
      <c r="BI11" s="246"/>
      <c r="BJ11" s="246"/>
      <c r="BK11" s="246"/>
      <c r="BL11" s="318">
        <f t="shared" si="9"/>
        <v>0</v>
      </c>
      <c r="BM11" s="246"/>
      <c r="BN11" s="246"/>
      <c r="BO11" s="246"/>
      <c r="BP11" s="246"/>
      <c r="BQ11" s="318">
        <f t="shared" si="10"/>
        <v>0</v>
      </c>
      <c r="BR11" s="246"/>
      <c r="BS11" s="246"/>
      <c r="BT11" s="246"/>
      <c r="BU11" s="246"/>
      <c r="BV11" s="318">
        <f t="shared" si="11"/>
        <v>0</v>
      </c>
      <c r="BW11" s="357"/>
      <c r="BX11" s="246"/>
      <c r="BY11" s="246"/>
      <c r="BZ11" s="246"/>
      <c r="CA11" s="318">
        <f t="shared" si="12"/>
        <v>0</v>
      </c>
      <c r="CB11" s="246"/>
      <c r="CC11" s="246"/>
      <c r="CD11" s="246"/>
      <c r="CE11" s="246"/>
      <c r="CF11" s="318">
        <f t="shared" si="13"/>
        <v>0</v>
      </c>
      <c r="CG11" s="246"/>
      <c r="CH11" s="246"/>
      <c r="CI11" s="246"/>
      <c r="CJ11" s="246"/>
      <c r="CK11" s="318">
        <f t="shared" si="14"/>
        <v>0</v>
      </c>
      <c r="CL11" s="246"/>
      <c r="CM11" s="246"/>
      <c r="CN11" s="246"/>
      <c r="CO11" s="246"/>
      <c r="CP11" s="318">
        <f t="shared" si="15"/>
        <v>0</v>
      </c>
      <c r="CQ11" s="246"/>
      <c r="CR11" s="246"/>
      <c r="CS11" s="246"/>
      <c r="CT11" s="246"/>
      <c r="CU11" s="318">
        <f t="shared" si="16"/>
        <v>0</v>
      </c>
      <c r="CV11" s="246"/>
      <c r="CW11" s="246"/>
      <c r="CX11" s="246"/>
      <c r="CY11" s="246"/>
      <c r="CZ11" s="318">
        <f t="shared" si="17"/>
        <v>0</v>
      </c>
      <c r="DA11" s="246"/>
      <c r="DB11" s="246"/>
      <c r="DC11" s="246"/>
      <c r="DD11" s="246"/>
      <c r="DE11" s="318">
        <f t="shared" si="18"/>
        <v>0</v>
      </c>
      <c r="DF11" s="246"/>
      <c r="DG11" s="246"/>
      <c r="DH11" s="246"/>
      <c r="DI11" s="246"/>
      <c r="DJ11" s="318">
        <f t="shared" si="19"/>
        <v>0</v>
      </c>
      <c r="DK11" s="246"/>
      <c r="DL11" s="246"/>
      <c r="DM11" s="246"/>
      <c r="DN11" s="246"/>
      <c r="DO11" s="318">
        <f t="shared" si="20"/>
        <v>0</v>
      </c>
      <c r="DP11" s="365">
        <v>1</v>
      </c>
      <c r="DQ11" s="262">
        <v>42500</v>
      </c>
      <c r="DR11" s="262"/>
      <c r="DS11" s="262"/>
      <c r="DT11" s="262">
        <v>1</v>
      </c>
      <c r="DU11" s="262">
        <v>42500</v>
      </c>
      <c r="DV11" s="262"/>
      <c r="DW11" s="262"/>
      <c r="DX11" s="262"/>
      <c r="DY11" s="262"/>
      <c r="DZ11" s="262"/>
      <c r="EA11" s="262"/>
      <c r="EB11" s="262"/>
      <c r="EC11" s="262"/>
      <c r="ED11" s="262"/>
      <c r="EE11" s="366"/>
    </row>
    <row r="12" spans="1:135" ht="38.25">
      <c r="A12" s="358">
        <v>5</v>
      </c>
      <c r="B12" s="359" t="s">
        <v>1741</v>
      </c>
      <c r="C12" s="359" t="s">
        <v>1742</v>
      </c>
      <c r="D12" s="359" t="s">
        <v>1656</v>
      </c>
      <c r="E12" s="244">
        <v>42500</v>
      </c>
      <c r="F12" s="244"/>
      <c r="G12" s="244">
        <f t="shared" si="21"/>
        <v>42500</v>
      </c>
      <c r="H12" s="367">
        <v>20</v>
      </c>
      <c r="I12" s="361">
        <f t="shared" si="22"/>
        <v>334.6875</v>
      </c>
      <c r="J12" s="353">
        <f t="shared" si="23"/>
        <v>2459.6875</v>
      </c>
      <c r="K12" s="368" t="s">
        <v>1743</v>
      </c>
      <c r="L12" s="369">
        <v>20</v>
      </c>
      <c r="M12" s="361">
        <f t="shared" si="24"/>
        <v>6693.75</v>
      </c>
      <c r="N12" s="239">
        <f t="shared" si="0"/>
        <v>49193.75</v>
      </c>
      <c r="O12" s="247">
        <f t="shared" si="25"/>
        <v>35500</v>
      </c>
      <c r="P12" s="247">
        <f t="shared" si="26"/>
        <v>29510</v>
      </c>
      <c r="Q12" s="247">
        <f t="shared" si="26"/>
        <v>5990</v>
      </c>
      <c r="R12" s="247">
        <f t="shared" si="26"/>
        <v>0</v>
      </c>
      <c r="S12" s="370" t="s">
        <v>1744</v>
      </c>
      <c r="T12" s="364" t="s">
        <v>1639</v>
      </c>
      <c r="U12" s="265">
        <v>3780</v>
      </c>
      <c r="V12" s="265">
        <v>720</v>
      </c>
      <c r="W12" s="265"/>
      <c r="X12" s="318">
        <f t="shared" si="1"/>
        <v>4500</v>
      </c>
      <c r="Y12" s="262" t="s">
        <v>1646</v>
      </c>
      <c r="Z12" s="262">
        <v>1660</v>
      </c>
      <c r="AA12" s="262">
        <v>340</v>
      </c>
      <c r="AB12" s="262"/>
      <c r="AC12" s="318">
        <f t="shared" si="2"/>
        <v>2000</v>
      </c>
      <c r="AD12" s="262" t="s">
        <v>1685</v>
      </c>
      <c r="AE12" s="262">
        <v>3320</v>
      </c>
      <c r="AF12" s="262">
        <v>680</v>
      </c>
      <c r="AG12" s="262"/>
      <c r="AH12" s="318">
        <f t="shared" si="3"/>
        <v>4000</v>
      </c>
      <c r="AI12" s="262" t="s">
        <v>1686</v>
      </c>
      <c r="AJ12" s="262">
        <v>4150</v>
      </c>
      <c r="AK12" s="262">
        <v>850</v>
      </c>
      <c r="AL12" s="262"/>
      <c r="AM12" s="318">
        <f t="shared" si="4"/>
        <v>5000</v>
      </c>
      <c r="AN12" s="246" t="s">
        <v>1687</v>
      </c>
      <c r="AO12" s="246">
        <v>2490</v>
      </c>
      <c r="AP12" s="246">
        <v>510</v>
      </c>
      <c r="AQ12" s="246"/>
      <c r="AR12" s="318">
        <f t="shared" si="5"/>
        <v>3000</v>
      </c>
      <c r="AS12" s="246" t="s">
        <v>1678</v>
      </c>
      <c r="AT12" s="246">
        <v>2490</v>
      </c>
      <c r="AU12" s="246">
        <v>510</v>
      </c>
      <c r="AV12" s="246"/>
      <c r="AW12" s="318">
        <f t="shared" si="6"/>
        <v>3000</v>
      </c>
      <c r="AX12" s="246" t="s">
        <v>1690</v>
      </c>
      <c r="AY12" s="246">
        <v>2490</v>
      </c>
      <c r="AZ12" s="246">
        <v>510</v>
      </c>
      <c r="BA12" s="246"/>
      <c r="BB12" s="318">
        <f t="shared" si="7"/>
        <v>3000</v>
      </c>
      <c r="BC12" s="371" t="s">
        <v>1745</v>
      </c>
      <c r="BD12" s="246">
        <v>2490</v>
      </c>
      <c r="BE12" s="246">
        <v>510</v>
      </c>
      <c r="BF12" s="246"/>
      <c r="BG12" s="318">
        <f t="shared" si="8"/>
        <v>3000</v>
      </c>
      <c r="BH12" s="246" t="s">
        <v>1641</v>
      </c>
      <c r="BI12" s="246">
        <v>4150</v>
      </c>
      <c r="BJ12" s="246">
        <v>850</v>
      </c>
      <c r="BK12" s="246"/>
      <c r="BL12" s="318">
        <f t="shared" si="9"/>
        <v>5000</v>
      </c>
      <c r="BM12" s="372">
        <v>40432</v>
      </c>
      <c r="BN12" s="246">
        <v>2490</v>
      </c>
      <c r="BO12" s="246">
        <v>510</v>
      </c>
      <c r="BP12" s="246"/>
      <c r="BQ12" s="318">
        <f t="shared" si="10"/>
        <v>3000</v>
      </c>
      <c r="BR12" s="246"/>
      <c r="BS12" s="246"/>
      <c r="BT12" s="246"/>
      <c r="BU12" s="246"/>
      <c r="BV12" s="318">
        <f t="shared" si="11"/>
        <v>0</v>
      </c>
      <c r="BW12" s="357"/>
      <c r="BX12" s="246"/>
      <c r="BY12" s="246"/>
      <c r="BZ12" s="246"/>
      <c r="CA12" s="318">
        <f t="shared" si="12"/>
        <v>0</v>
      </c>
      <c r="CB12" s="246"/>
      <c r="CC12" s="246"/>
      <c r="CD12" s="246"/>
      <c r="CE12" s="246"/>
      <c r="CF12" s="318">
        <f t="shared" si="13"/>
        <v>0</v>
      </c>
      <c r="CG12" s="246"/>
      <c r="CH12" s="246"/>
      <c r="CI12" s="246"/>
      <c r="CJ12" s="246"/>
      <c r="CK12" s="318">
        <f t="shared" si="14"/>
        <v>0</v>
      </c>
      <c r="CL12" s="246"/>
      <c r="CM12" s="246"/>
      <c r="CN12" s="246"/>
      <c r="CO12" s="246"/>
      <c r="CP12" s="318">
        <f t="shared" si="15"/>
        <v>0</v>
      </c>
      <c r="CQ12" s="246"/>
      <c r="CR12" s="246"/>
      <c r="CS12" s="246"/>
      <c r="CT12" s="246"/>
      <c r="CU12" s="318">
        <f t="shared" si="16"/>
        <v>0</v>
      </c>
      <c r="CV12" s="246"/>
      <c r="CW12" s="246"/>
      <c r="CX12" s="246"/>
      <c r="CY12" s="246"/>
      <c r="CZ12" s="318">
        <f t="shared" si="17"/>
        <v>0</v>
      </c>
      <c r="DA12" s="246"/>
      <c r="DB12" s="246"/>
      <c r="DC12" s="246"/>
      <c r="DD12" s="246"/>
      <c r="DE12" s="318">
        <f t="shared" si="18"/>
        <v>0</v>
      </c>
      <c r="DF12" s="246"/>
      <c r="DG12" s="246"/>
      <c r="DH12" s="246"/>
      <c r="DI12" s="246"/>
      <c r="DJ12" s="318">
        <f t="shared" si="19"/>
        <v>0</v>
      </c>
      <c r="DK12" s="246"/>
      <c r="DL12" s="246"/>
      <c r="DM12" s="246"/>
      <c r="DN12" s="246"/>
      <c r="DO12" s="318">
        <f t="shared" si="20"/>
        <v>0</v>
      </c>
      <c r="DP12" s="365">
        <v>1</v>
      </c>
      <c r="DQ12" s="262">
        <v>42500</v>
      </c>
      <c r="DR12" s="262"/>
      <c r="DS12" s="262"/>
      <c r="DT12" s="262">
        <v>1</v>
      </c>
      <c r="DU12" s="262">
        <v>42500</v>
      </c>
      <c r="DV12" s="262"/>
      <c r="DW12" s="262"/>
      <c r="DX12" s="262"/>
      <c r="DY12" s="262"/>
      <c r="DZ12" s="262"/>
      <c r="EA12" s="262"/>
      <c r="EB12" s="262"/>
      <c r="EC12" s="262"/>
      <c r="ED12" s="262"/>
      <c r="EE12" s="366"/>
    </row>
    <row r="13" spans="1:135" ht="38.25">
      <c r="A13" s="358">
        <v>6</v>
      </c>
      <c r="B13" s="359" t="s">
        <v>1746</v>
      </c>
      <c r="C13" s="359" t="s">
        <v>44</v>
      </c>
      <c r="D13" s="359" t="s">
        <v>1747</v>
      </c>
      <c r="E13" s="244">
        <v>34000</v>
      </c>
      <c r="F13" s="244"/>
      <c r="G13" s="244">
        <f t="shared" si="21"/>
        <v>34000</v>
      </c>
      <c r="H13" s="367">
        <v>20</v>
      </c>
      <c r="I13" s="361">
        <f t="shared" si="22"/>
        <v>267.75</v>
      </c>
      <c r="J13" s="353">
        <f t="shared" si="23"/>
        <v>1967.75</v>
      </c>
      <c r="K13" s="368" t="s">
        <v>1748</v>
      </c>
      <c r="L13" s="369">
        <v>20</v>
      </c>
      <c r="M13" s="361">
        <f t="shared" si="24"/>
        <v>5355</v>
      </c>
      <c r="N13" s="239">
        <f t="shared" si="0"/>
        <v>39355</v>
      </c>
      <c r="O13" s="247">
        <f t="shared" si="25"/>
        <v>0</v>
      </c>
      <c r="P13" s="247">
        <f t="shared" si="26"/>
        <v>0</v>
      </c>
      <c r="Q13" s="247">
        <f t="shared" si="26"/>
        <v>0</v>
      </c>
      <c r="R13" s="247">
        <f t="shared" si="26"/>
        <v>0</v>
      </c>
      <c r="S13" s="364" t="s">
        <v>1740</v>
      </c>
      <c r="T13" s="262"/>
      <c r="U13" s="262"/>
      <c r="V13" s="262"/>
      <c r="W13" s="262"/>
      <c r="X13" s="318">
        <f t="shared" si="1"/>
        <v>0</v>
      </c>
      <c r="Y13" s="262"/>
      <c r="Z13" s="262"/>
      <c r="AA13" s="262"/>
      <c r="AB13" s="262"/>
      <c r="AC13" s="318">
        <f t="shared" si="2"/>
        <v>0</v>
      </c>
      <c r="AD13" s="262"/>
      <c r="AE13" s="262"/>
      <c r="AF13" s="262"/>
      <c r="AG13" s="262"/>
      <c r="AH13" s="318">
        <f t="shared" si="3"/>
        <v>0</v>
      </c>
      <c r="AI13" s="262"/>
      <c r="AJ13" s="262"/>
      <c r="AK13" s="262"/>
      <c r="AL13" s="262"/>
      <c r="AM13" s="318">
        <f t="shared" si="4"/>
        <v>0</v>
      </c>
      <c r="AN13" s="246"/>
      <c r="AO13" s="246"/>
      <c r="AP13" s="246"/>
      <c r="AQ13" s="246"/>
      <c r="AR13" s="318">
        <f t="shared" si="5"/>
        <v>0</v>
      </c>
      <c r="AS13" s="246"/>
      <c r="AT13" s="246"/>
      <c r="AU13" s="246"/>
      <c r="AV13" s="246"/>
      <c r="AW13" s="318">
        <f t="shared" si="6"/>
        <v>0</v>
      </c>
      <c r="AX13" s="246"/>
      <c r="AY13" s="246"/>
      <c r="AZ13" s="246"/>
      <c r="BA13" s="246"/>
      <c r="BB13" s="318">
        <f t="shared" si="7"/>
        <v>0</v>
      </c>
      <c r="BC13" s="246"/>
      <c r="BD13" s="246"/>
      <c r="BE13" s="246"/>
      <c r="BF13" s="246"/>
      <c r="BG13" s="318">
        <f t="shared" si="8"/>
        <v>0</v>
      </c>
      <c r="BH13" s="246"/>
      <c r="BI13" s="246"/>
      <c r="BJ13" s="246"/>
      <c r="BK13" s="246"/>
      <c r="BL13" s="318">
        <f t="shared" si="9"/>
        <v>0</v>
      </c>
      <c r="BM13" s="246"/>
      <c r="BN13" s="246"/>
      <c r="BO13" s="246"/>
      <c r="BP13" s="246"/>
      <c r="BQ13" s="318">
        <f t="shared" si="10"/>
        <v>0</v>
      </c>
      <c r="BR13" s="246"/>
      <c r="BS13" s="246"/>
      <c r="BT13" s="246"/>
      <c r="BU13" s="246"/>
      <c r="BV13" s="318">
        <f t="shared" si="11"/>
        <v>0</v>
      </c>
      <c r="BW13" s="357"/>
      <c r="BX13" s="246"/>
      <c r="BY13" s="246"/>
      <c r="BZ13" s="246"/>
      <c r="CA13" s="318">
        <f t="shared" si="12"/>
        <v>0</v>
      </c>
      <c r="CB13" s="246"/>
      <c r="CC13" s="246"/>
      <c r="CD13" s="246"/>
      <c r="CE13" s="246"/>
      <c r="CF13" s="318">
        <f t="shared" si="13"/>
        <v>0</v>
      </c>
      <c r="CG13" s="246"/>
      <c r="CH13" s="246"/>
      <c r="CI13" s="246"/>
      <c r="CJ13" s="246"/>
      <c r="CK13" s="318">
        <f t="shared" si="14"/>
        <v>0</v>
      </c>
      <c r="CL13" s="246"/>
      <c r="CM13" s="246"/>
      <c r="CN13" s="246"/>
      <c r="CO13" s="246"/>
      <c r="CP13" s="318">
        <f t="shared" si="15"/>
        <v>0</v>
      </c>
      <c r="CQ13" s="246"/>
      <c r="CR13" s="246"/>
      <c r="CS13" s="246"/>
      <c r="CT13" s="246"/>
      <c r="CU13" s="318">
        <f t="shared" si="16"/>
        <v>0</v>
      </c>
      <c r="CV13" s="246"/>
      <c r="CW13" s="246"/>
      <c r="CX13" s="246"/>
      <c r="CY13" s="246"/>
      <c r="CZ13" s="318">
        <f t="shared" si="17"/>
        <v>0</v>
      </c>
      <c r="DA13" s="246"/>
      <c r="DB13" s="246"/>
      <c r="DC13" s="246"/>
      <c r="DD13" s="246"/>
      <c r="DE13" s="318">
        <f t="shared" si="18"/>
        <v>0</v>
      </c>
      <c r="DF13" s="246"/>
      <c r="DG13" s="246"/>
      <c r="DH13" s="246"/>
      <c r="DI13" s="246"/>
      <c r="DJ13" s="318">
        <f t="shared" si="19"/>
        <v>0</v>
      </c>
      <c r="DK13" s="246"/>
      <c r="DL13" s="246"/>
      <c r="DM13" s="246"/>
      <c r="DN13" s="246"/>
      <c r="DO13" s="318">
        <f t="shared" si="20"/>
        <v>0</v>
      </c>
      <c r="DP13" s="365">
        <v>1</v>
      </c>
      <c r="DQ13" s="262">
        <v>34000</v>
      </c>
      <c r="DR13" s="262"/>
      <c r="DS13" s="262"/>
      <c r="DT13" s="262"/>
      <c r="DU13" s="262"/>
      <c r="DV13" s="262">
        <v>1</v>
      </c>
      <c r="DW13" s="262">
        <v>34000</v>
      </c>
      <c r="DX13" s="262"/>
      <c r="DY13" s="262"/>
      <c r="DZ13" s="262"/>
      <c r="EA13" s="262"/>
      <c r="EB13" s="262"/>
      <c r="EC13" s="262"/>
      <c r="ED13" s="262"/>
      <c r="EE13" s="366"/>
    </row>
    <row r="14" spans="1:135" ht="38.25">
      <c r="A14" s="358">
        <v>7</v>
      </c>
      <c r="B14" s="359" t="s">
        <v>1749</v>
      </c>
      <c r="C14" s="359" t="s">
        <v>44</v>
      </c>
      <c r="D14" s="359" t="s">
        <v>1635</v>
      </c>
      <c r="E14" s="244">
        <v>29750</v>
      </c>
      <c r="F14" s="244"/>
      <c r="G14" s="244">
        <f t="shared" si="21"/>
        <v>29750</v>
      </c>
      <c r="H14" s="367">
        <v>20</v>
      </c>
      <c r="I14" s="361">
        <f t="shared" si="22"/>
        <v>234.28125</v>
      </c>
      <c r="J14" s="353">
        <f t="shared" si="23"/>
        <v>1721.78125</v>
      </c>
      <c r="K14" s="368" t="s">
        <v>1750</v>
      </c>
      <c r="L14" s="369">
        <v>20</v>
      </c>
      <c r="M14" s="361">
        <f t="shared" si="24"/>
        <v>4685.625</v>
      </c>
      <c r="N14" s="239">
        <f t="shared" si="0"/>
        <v>34435.625</v>
      </c>
      <c r="O14" s="247">
        <f t="shared" si="25"/>
        <v>0</v>
      </c>
      <c r="P14" s="247">
        <f t="shared" si="26"/>
        <v>0</v>
      </c>
      <c r="Q14" s="247">
        <f t="shared" si="26"/>
        <v>0</v>
      </c>
      <c r="R14" s="247">
        <f t="shared" si="26"/>
        <v>0</v>
      </c>
      <c r="S14" s="364" t="s">
        <v>1751</v>
      </c>
      <c r="T14" s="262"/>
      <c r="U14" s="262"/>
      <c r="V14" s="262"/>
      <c r="W14" s="262"/>
      <c r="X14" s="318">
        <f t="shared" si="1"/>
        <v>0</v>
      </c>
      <c r="Y14" s="262"/>
      <c r="Z14" s="262"/>
      <c r="AA14" s="262"/>
      <c r="AB14" s="262"/>
      <c r="AC14" s="318">
        <f t="shared" si="2"/>
        <v>0</v>
      </c>
      <c r="AD14" s="262"/>
      <c r="AE14" s="262"/>
      <c r="AF14" s="262"/>
      <c r="AG14" s="262"/>
      <c r="AH14" s="318">
        <f t="shared" si="3"/>
        <v>0</v>
      </c>
      <c r="AI14" s="262"/>
      <c r="AJ14" s="262"/>
      <c r="AK14" s="262"/>
      <c r="AL14" s="262"/>
      <c r="AM14" s="318">
        <f t="shared" si="4"/>
        <v>0</v>
      </c>
      <c r="AN14" s="246"/>
      <c r="AO14" s="246"/>
      <c r="AP14" s="246"/>
      <c r="AQ14" s="246"/>
      <c r="AR14" s="318">
        <f t="shared" si="5"/>
        <v>0</v>
      </c>
      <c r="AS14" s="246"/>
      <c r="AT14" s="246"/>
      <c r="AU14" s="246"/>
      <c r="AV14" s="246"/>
      <c r="AW14" s="318">
        <f t="shared" si="6"/>
        <v>0</v>
      </c>
      <c r="AX14" s="246"/>
      <c r="AY14" s="246"/>
      <c r="AZ14" s="246"/>
      <c r="BA14" s="246"/>
      <c r="BB14" s="318">
        <f t="shared" si="7"/>
        <v>0</v>
      </c>
      <c r="BC14" s="246"/>
      <c r="BD14" s="246"/>
      <c r="BE14" s="246"/>
      <c r="BF14" s="246"/>
      <c r="BG14" s="318">
        <f t="shared" si="8"/>
        <v>0</v>
      </c>
      <c r="BH14" s="246"/>
      <c r="BI14" s="246"/>
      <c r="BJ14" s="246"/>
      <c r="BK14" s="246"/>
      <c r="BL14" s="318">
        <f t="shared" si="9"/>
        <v>0</v>
      </c>
      <c r="BM14" s="246"/>
      <c r="BN14" s="246"/>
      <c r="BO14" s="246"/>
      <c r="BP14" s="246"/>
      <c r="BQ14" s="318">
        <f t="shared" si="10"/>
        <v>0</v>
      </c>
      <c r="BR14" s="246"/>
      <c r="BS14" s="246"/>
      <c r="BT14" s="246"/>
      <c r="BU14" s="246"/>
      <c r="BV14" s="318">
        <f t="shared" si="11"/>
        <v>0</v>
      </c>
      <c r="BW14" s="357"/>
      <c r="BX14" s="246"/>
      <c r="BY14" s="246"/>
      <c r="BZ14" s="246"/>
      <c r="CA14" s="318">
        <f t="shared" si="12"/>
        <v>0</v>
      </c>
      <c r="CB14" s="246"/>
      <c r="CC14" s="246"/>
      <c r="CD14" s="246"/>
      <c r="CE14" s="246"/>
      <c r="CF14" s="318">
        <f t="shared" si="13"/>
        <v>0</v>
      </c>
      <c r="CG14" s="246"/>
      <c r="CH14" s="246"/>
      <c r="CI14" s="246"/>
      <c r="CJ14" s="246"/>
      <c r="CK14" s="318">
        <f t="shared" si="14"/>
        <v>0</v>
      </c>
      <c r="CL14" s="246"/>
      <c r="CM14" s="246"/>
      <c r="CN14" s="246"/>
      <c r="CO14" s="246"/>
      <c r="CP14" s="318">
        <f t="shared" si="15"/>
        <v>0</v>
      </c>
      <c r="CQ14" s="246"/>
      <c r="CR14" s="246"/>
      <c r="CS14" s="246"/>
      <c r="CT14" s="246"/>
      <c r="CU14" s="318">
        <f t="shared" si="16"/>
        <v>0</v>
      </c>
      <c r="CV14" s="246"/>
      <c r="CW14" s="246"/>
      <c r="CX14" s="246"/>
      <c r="CY14" s="246"/>
      <c r="CZ14" s="318">
        <f t="shared" si="17"/>
        <v>0</v>
      </c>
      <c r="DA14" s="246"/>
      <c r="DB14" s="246"/>
      <c r="DC14" s="246"/>
      <c r="DD14" s="246"/>
      <c r="DE14" s="318">
        <f t="shared" si="18"/>
        <v>0</v>
      </c>
      <c r="DF14" s="246"/>
      <c r="DG14" s="246"/>
      <c r="DH14" s="246"/>
      <c r="DI14" s="246"/>
      <c r="DJ14" s="318">
        <f t="shared" si="19"/>
        <v>0</v>
      </c>
      <c r="DK14" s="246"/>
      <c r="DL14" s="246"/>
      <c r="DM14" s="246"/>
      <c r="DN14" s="246"/>
      <c r="DO14" s="318">
        <f t="shared" si="20"/>
        <v>0</v>
      </c>
      <c r="DP14" s="365">
        <v>1</v>
      </c>
      <c r="DQ14" s="262">
        <v>29750</v>
      </c>
      <c r="DR14" s="262"/>
      <c r="DS14" s="262"/>
      <c r="DT14" s="262"/>
      <c r="DU14" s="262"/>
      <c r="DV14" s="262">
        <v>1</v>
      </c>
      <c r="DW14" s="262">
        <v>29750</v>
      </c>
      <c r="DX14" s="262"/>
      <c r="DY14" s="262"/>
      <c r="DZ14" s="262"/>
      <c r="EA14" s="262"/>
      <c r="EB14" s="262"/>
      <c r="EC14" s="262"/>
      <c r="ED14" s="262"/>
      <c r="EE14" s="366"/>
    </row>
    <row r="15" spans="1:135" ht="38.25">
      <c r="A15" s="358">
        <v>8</v>
      </c>
      <c r="B15" s="359" t="s">
        <v>1752</v>
      </c>
      <c r="C15" s="359" t="s">
        <v>44</v>
      </c>
      <c r="D15" s="359" t="s">
        <v>1753</v>
      </c>
      <c r="E15" s="244">
        <v>42500</v>
      </c>
      <c r="F15" s="244"/>
      <c r="G15" s="244">
        <f t="shared" si="21"/>
        <v>42500</v>
      </c>
      <c r="H15" s="367">
        <v>20</v>
      </c>
      <c r="I15" s="361">
        <f t="shared" si="22"/>
        <v>334.6875</v>
      </c>
      <c r="J15" s="353">
        <f t="shared" si="23"/>
        <v>2459.6875</v>
      </c>
      <c r="K15" s="368" t="s">
        <v>1754</v>
      </c>
      <c r="L15" s="369">
        <v>20</v>
      </c>
      <c r="M15" s="361">
        <f t="shared" si="24"/>
        <v>6693.75</v>
      </c>
      <c r="N15" s="239">
        <f t="shared" si="0"/>
        <v>49193.75</v>
      </c>
      <c r="O15" s="247">
        <f t="shared" si="25"/>
        <v>0</v>
      </c>
      <c r="P15" s="247">
        <f t="shared" si="26"/>
        <v>0</v>
      </c>
      <c r="Q15" s="247">
        <f t="shared" si="26"/>
        <v>0</v>
      </c>
      <c r="R15" s="247">
        <f t="shared" si="26"/>
        <v>0</v>
      </c>
      <c r="S15" s="364" t="s">
        <v>1755</v>
      </c>
      <c r="T15" s="262"/>
      <c r="U15" s="262"/>
      <c r="V15" s="262"/>
      <c r="W15" s="262"/>
      <c r="X15" s="318">
        <f t="shared" si="1"/>
        <v>0</v>
      </c>
      <c r="Y15" s="262"/>
      <c r="Z15" s="262"/>
      <c r="AA15" s="262"/>
      <c r="AB15" s="262"/>
      <c r="AC15" s="318">
        <f t="shared" si="2"/>
        <v>0</v>
      </c>
      <c r="AD15" s="262"/>
      <c r="AE15" s="262"/>
      <c r="AF15" s="262"/>
      <c r="AG15" s="262"/>
      <c r="AH15" s="318">
        <f t="shared" si="3"/>
        <v>0</v>
      </c>
      <c r="AI15" s="262"/>
      <c r="AJ15" s="262"/>
      <c r="AK15" s="262"/>
      <c r="AL15" s="262"/>
      <c r="AM15" s="318">
        <f t="shared" si="4"/>
        <v>0</v>
      </c>
      <c r="AN15" s="246"/>
      <c r="AO15" s="246"/>
      <c r="AP15" s="246"/>
      <c r="AQ15" s="246"/>
      <c r="AR15" s="318">
        <f t="shared" si="5"/>
        <v>0</v>
      </c>
      <c r="AS15" s="246"/>
      <c r="AT15" s="246"/>
      <c r="AU15" s="246"/>
      <c r="AV15" s="246"/>
      <c r="AW15" s="318">
        <f t="shared" si="6"/>
        <v>0</v>
      </c>
      <c r="AX15" s="246"/>
      <c r="AY15" s="246"/>
      <c r="AZ15" s="246"/>
      <c r="BA15" s="246"/>
      <c r="BB15" s="318">
        <f t="shared" si="7"/>
        <v>0</v>
      </c>
      <c r="BC15" s="246"/>
      <c r="BD15" s="246"/>
      <c r="BE15" s="246"/>
      <c r="BF15" s="246"/>
      <c r="BG15" s="318">
        <f t="shared" si="8"/>
        <v>0</v>
      </c>
      <c r="BH15" s="246"/>
      <c r="BI15" s="246"/>
      <c r="BJ15" s="246"/>
      <c r="BK15" s="246"/>
      <c r="BL15" s="318">
        <f t="shared" si="9"/>
        <v>0</v>
      </c>
      <c r="BM15" s="246"/>
      <c r="BN15" s="246"/>
      <c r="BO15" s="246"/>
      <c r="BP15" s="246"/>
      <c r="BQ15" s="318">
        <f t="shared" si="10"/>
        <v>0</v>
      </c>
      <c r="BR15" s="246"/>
      <c r="BS15" s="246"/>
      <c r="BT15" s="246"/>
      <c r="BU15" s="246"/>
      <c r="BV15" s="318">
        <f t="shared" si="11"/>
        <v>0</v>
      </c>
      <c r="BW15" s="357"/>
      <c r="BX15" s="246"/>
      <c r="BY15" s="246"/>
      <c r="BZ15" s="246"/>
      <c r="CA15" s="318">
        <f t="shared" si="12"/>
        <v>0</v>
      </c>
      <c r="CB15" s="246"/>
      <c r="CC15" s="246"/>
      <c r="CD15" s="246"/>
      <c r="CE15" s="246"/>
      <c r="CF15" s="318">
        <f t="shared" si="13"/>
        <v>0</v>
      </c>
      <c r="CG15" s="246"/>
      <c r="CH15" s="246"/>
      <c r="CI15" s="246"/>
      <c r="CJ15" s="246"/>
      <c r="CK15" s="318">
        <f t="shared" si="14"/>
        <v>0</v>
      </c>
      <c r="CL15" s="246"/>
      <c r="CM15" s="246"/>
      <c r="CN15" s="246"/>
      <c r="CO15" s="246"/>
      <c r="CP15" s="318">
        <f t="shared" si="15"/>
        <v>0</v>
      </c>
      <c r="CQ15" s="246"/>
      <c r="CR15" s="246"/>
      <c r="CS15" s="246"/>
      <c r="CT15" s="246"/>
      <c r="CU15" s="318">
        <f t="shared" si="16"/>
        <v>0</v>
      </c>
      <c r="CV15" s="246"/>
      <c r="CW15" s="246"/>
      <c r="CX15" s="246"/>
      <c r="CY15" s="246"/>
      <c r="CZ15" s="318">
        <f t="shared" si="17"/>
        <v>0</v>
      </c>
      <c r="DA15" s="246"/>
      <c r="DB15" s="246"/>
      <c r="DC15" s="246"/>
      <c r="DD15" s="246"/>
      <c r="DE15" s="318">
        <f t="shared" si="18"/>
        <v>0</v>
      </c>
      <c r="DF15" s="246"/>
      <c r="DG15" s="246"/>
      <c r="DH15" s="246"/>
      <c r="DI15" s="246"/>
      <c r="DJ15" s="318">
        <f t="shared" si="19"/>
        <v>0</v>
      </c>
      <c r="DK15" s="246"/>
      <c r="DL15" s="246"/>
      <c r="DM15" s="246"/>
      <c r="DN15" s="246"/>
      <c r="DO15" s="318">
        <f t="shared" si="20"/>
        <v>0</v>
      </c>
      <c r="DP15" s="365">
        <v>1</v>
      </c>
      <c r="DQ15" s="262">
        <v>42500</v>
      </c>
      <c r="DR15" s="262"/>
      <c r="DS15" s="262"/>
      <c r="DT15" s="262"/>
      <c r="DU15" s="262"/>
      <c r="DV15" s="262"/>
      <c r="DW15" s="262"/>
      <c r="DX15" s="262">
        <v>1</v>
      </c>
      <c r="DY15" s="262">
        <v>42500</v>
      </c>
      <c r="DZ15" s="262"/>
      <c r="EA15" s="262"/>
      <c r="EB15" s="262"/>
      <c r="EC15" s="262"/>
      <c r="ED15" s="262"/>
      <c r="EE15" s="366"/>
    </row>
    <row r="16" spans="1:135" ht="38.25">
      <c r="A16" s="358">
        <v>9</v>
      </c>
      <c r="B16" s="373" t="s">
        <v>1756</v>
      </c>
      <c r="C16" s="359" t="s">
        <v>44</v>
      </c>
      <c r="D16" s="359" t="s">
        <v>1757</v>
      </c>
      <c r="E16" s="244">
        <v>42500</v>
      </c>
      <c r="F16" s="244"/>
      <c r="G16" s="244">
        <f t="shared" si="21"/>
        <v>42500</v>
      </c>
      <c r="H16" s="367">
        <v>20</v>
      </c>
      <c r="I16" s="361">
        <f t="shared" si="22"/>
        <v>334.6875</v>
      </c>
      <c r="J16" s="353">
        <f t="shared" si="23"/>
        <v>2459.6875</v>
      </c>
      <c r="K16" s="368" t="s">
        <v>1758</v>
      </c>
      <c r="L16" s="369">
        <v>20</v>
      </c>
      <c r="M16" s="361">
        <f t="shared" si="24"/>
        <v>6693.75</v>
      </c>
      <c r="N16" s="239">
        <f t="shared" si="0"/>
        <v>49193.75</v>
      </c>
      <c r="O16" s="247">
        <f t="shared" si="25"/>
        <v>7470</v>
      </c>
      <c r="P16" s="247">
        <f t="shared" si="26"/>
        <v>6275</v>
      </c>
      <c r="Q16" s="247">
        <f t="shared" si="26"/>
        <v>1195</v>
      </c>
      <c r="R16" s="247">
        <f t="shared" si="26"/>
        <v>0</v>
      </c>
      <c r="S16" s="364" t="s">
        <v>1744</v>
      </c>
      <c r="T16" s="374" t="s">
        <v>1639</v>
      </c>
      <c r="U16" s="262">
        <v>2075</v>
      </c>
      <c r="V16" s="262">
        <v>395</v>
      </c>
      <c r="W16" s="262"/>
      <c r="X16" s="318">
        <f t="shared" si="1"/>
        <v>2470</v>
      </c>
      <c r="Y16" s="374" t="s">
        <v>1663</v>
      </c>
      <c r="Z16" s="262">
        <v>4200</v>
      </c>
      <c r="AA16" s="262">
        <v>800</v>
      </c>
      <c r="AB16" s="262"/>
      <c r="AC16" s="318">
        <f t="shared" si="2"/>
        <v>5000</v>
      </c>
      <c r="AD16" s="262"/>
      <c r="AE16" s="262"/>
      <c r="AF16" s="262"/>
      <c r="AG16" s="262"/>
      <c r="AH16" s="318">
        <f t="shared" si="3"/>
        <v>0</v>
      </c>
      <c r="AI16" s="262"/>
      <c r="AJ16" s="262"/>
      <c r="AK16" s="262"/>
      <c r="AL16" s="262"/>
      <c r="AM16" s="318">
        <f t="shared" si="4"/>
        <v>0</v>
      </c>
      <c r="AN16" s="246"/>
      <c r="AO16" s="246"/>
      <c r="AP16" s="246"/>
      <c r="AQ16" s="246"/>
      <c r="AR16" s="318">
        <f t="shared" si="5"/>
        <v>0</v>
      </c>
      <c r="AS16" s="246"/>
      <c r="AT16" s="246"/>
      <c r="AU16" s="246"/>
      <c r="AV16" s="246"/>
      <c r="AW16" s="318">
        <f t="shared" si="6"/>
        <v>0</v>
      </c>
      <c r="AX16" s="246"/>
      <c r="AY16" s="246"/>
      <c r="AZ16" s="246"/>
      <c r="BA16" s="246"/>
      <c r="BB16" s="318">
        <f t="shared" si="7"/>
        <v>0</v>
      </c>
      <c r="BC16" s="246"/>
      <c r="BD16" s="246"/>
      <c r="BE16" s="246"/>
      <c r="BF16" s="246"/>
      <c r="BG16" s="318">
        <f t="shared" si="8"/>
        <v>0</v>
      </c>
      <c r="BH16" s="246"/>
      <c r="BI16" s="246"/>
      <c r="BJ16" s="246"/>
      <c r="BK16" s="246"/>
      <c r="BL16" s="318">
        <f t="shared" si="9"/>
        <v>0</v>
      </c>
      <c r="BM16" s="246"/>
      <c r="BN16" s="246"/>
      <c r="BO16" s="246"/>
      <c r="BP16" s="246"/>
      <c r="BQ16" s="318">
        <f t="shared" si="10"/>
        <v>0</v>
      </c>
      <c r="BR16" s="246"/>
      <c r="BS16" s="246"/>
      <c r="BT16" s="246"/>
      <c r="BU16" s="246"/>
      <c r="BV16" s="318">
        <f t="shared" si="11"/>
        <v>0</v>
      </c>
      <c r="BW16" s="357"/>
      <c r="BX16" s="246"/>
      <c r="BY16" s="246"/>
      <c r="BZ16" s="246"/>
      <c r="CA16" s="318">
        <f t="shared" si="12"/>
        <v>0</v>
      </c>
      <c r="CB16" s="246"/>
      <c r="CC16" s="246"/>
      <c r="CD16" s="246"/>
      <c r="CE16" s="246"/>
      <c r="CF16" s="318">
        <f t="shared" si="13"/>
        <v>0</v>
      </c>
      <c r="CG16" s="246"/>
      <c r="CH16" s="246"/>
      <c r="CI16" s="246"/>
      <c r="CJ16" s="246"/>
      <c r="CK16" s="318">
        <f t="shared" si="14"/>
        <v>0</v>
      </c>
      <c r="CL16" s="246"/>
      <c r="CM16" s="246"/>
      <c r="CN16" s="246"/>
      <c r="CO16" s="246"/>
      <c r="CP16" s="318">
        <f t="shared" si="15"/>
        <v>0</v>
      </c>
      <c r="CQ16" s="246"/>
      <c r="CR16" s="246"/>
      <c r="CS16" s="246"/>
      <c r="CT16" s="246"/>
      <c r="CU16" s="318">
        <f t="shared" si="16"/>
        <v>0</v>
      </c>
      <c r="CV16" s="246"/>
      <c r="CW16" s="246"/>
      <c r="CX16" s="246"/>
      <c r="CY16" s="246"/>
      <c r="CZ16" s="318">
        <f t="shared" si="17"/>
        <v>0</v>
      </c>
      <c r="DA16" s="246"/>
      <c r="DB16" s="246"/>
      <c r="DC16" s="246"/>
      <c r="DD16" s="246"/>
      <c r="DE16" s="318">
        <f t="shared" si="18"/>
        <v>0</v>
      </c>
      <c r="DF16" s="246"/>
      <c r="DG16" s="246"/>
      <c r="DH16" s="246"/>
      <c r="DI16" s="246"/>
      <c r="DJ16" s="318">
        <f t="shared" si="19"/>
        <v>0</v>
      </c>
      <c r="DK16" s="246"/>
      <c r="DL16" s="246"/>
      <c r="DM16" s="246"/>
      <c r="DN16" s="246"/>
      <c r="DO16" s="318">
        <f t="shared" si="20"/>
        <v>0</v>
      </c>
      <c r="DP16" s="365">
        <v>1</v>
      </c>
      <c r="DQ16" s="262">
        <v>42500</v>
      </c>
      <c r="DR16" s="262"/>
      <c r="DS16" s="262"/>
      <c r="DT16" s="262"/>
      <c r="DU16" s="262"/>
      <c r="DV16" s="262"/>
      <c r="DW16" s="262"/>
      <c r="DX16" s="262">
        <v>1</v>
      </c>
      <c r="DY16" s="262">
        <v>42500</v>
      </c>
      <c r="DZ16" s="262"/>
      <c r="EA16" s="262"/>
      <c r="EB16" s="262"/>
      <c r="EC16" s="262"/>
      <c r="ED16" s="262"/>
      <c r="EE16" s="366"/>
    </row>
    <row r="17" spans="1:135" ht="38.25">
      <c r="A17" s="358">
        <v>10</v>
      </c>
      <c r="B17" s="359" t="s">
        <v>1759</v>
      </c>
      <c r="C17" s="359" t="s">
        <v>1760</v>
      </c>
      <c r="D17" s="359" t="s">
        <v>1761</v>
      </c>
      <c r="E17" s="244">
        <v>25500</v>
      </c>
      <c r="F17" s="244"/>
      <c r="G17" s="244">
        <f t="shared" si="21"/>
        <v>25500</v>
      </c>
      <c r="H17" s="367">
        <v>20</v>
      </c>
      <c r="I17" s="361">
        <f t="shared" si="22"/>
        <v>200.8125</v>
      </c>
      <c r="J17" s="353">
        <f t="shared" si="23"/>
        <v>1475.8125</v>
      </c>
      <c r="K17" s="368" t="s">
        <v>1762</v>
      </c>
      <c r="L17" s="369">
        <v>20</v>
      </c>
      <c r="M17" s="361">
        <f t="shared" si="24"/>
        <v>4016.25</v>
      </c>
      <c r="N17" s="239">
        <f t="shared" si="0"/>
        <v>29516.25</v>
      </c>
      <c r="O17" s="247">
        <f t="shared" si="25"/>
        <v>30135</v>
      </c>
      <c r="P17" s="247">
        <f t="shared" si="26"/>
        <v>25081</v>
      </c>
      <c r="Q17" s="247">
        <f t="shared" si="26"/>
        <v>5054</v>
      </c>
      <c r="R17" s="247">
        <f t="shared" si="26"/>
        <v>0</v>
      </c>
      <c r="S17" s="364" t="s">
        <v>1683</v>
      </c>
      <c r="T17" s="374" t="s">
        <v>1638</v>
      </c>
      <c r="U17" s="262">
        <v>1200</v>
      </c>
      <c r="V17" s="262">
        <v>200</v>
      </c>
      <c r="W17" s="262"/>
      <c r="X17" s="318">
        <f t="shared" si="1"/>
        <v>1400</v>
      </c>
      <c r="Y17" s="374" t="s">
        <v>1639</v>
      </c>
      <c r="Z17" s="262">
        <v>1293</v>
      </c>
      <c r="AA17" s="262">
        <v>247</v>
      </c>
      <c r="AB17" s="262"/>
      <c r="AC17" s="318">
        <f t="shared" si="2"/>
        <v>1540</v>
      </c>
      <c r="AD17" s="374" t="s">
        <v>1663</v>
      </c>
      <c r="AE17" s="262">
        <v>1260</v>
      </c>
      <c r="AF17" s="262">
        <v>240</v>
      </c>
      <c r="AG17" s="262"/>
      <c r="AH17" s="318">
        <f t="shared" si="3"/>
        <v>1500</v>
      </c>
      <c r="AI17" s="374" t="s">
        <v>1684</v>
      </c>
      <c r="AJ17" s="262">
        <v>1220</v>
      </c>
      <c r="AK17" s="262">
        <v>250</v>
      </c>
      <c r="AL17" s="262"/>
      <c r="AM17" s="318">
        <f t="shared" si="4"/>
        <v>1470</v>
      </c>
      <c r="AN17" s="375" t="s">
        <v>1647</v>
      </c>
      <c r="AO17" s="246">
        <v>2490</v>
      </c>
      <c r="AP17" s="246">
        <v>510</v>
      </c>
      <c r="AQ17" s="246"/>
      <c r="AR17" s="318">
        <f t="shared" si="5"/>
        <v>3000</v>
      </c>
      <c r="AS17" s="246" t="s">
        <v>1678</v>
      </c>
      <c r="AT17" s="246">
        <v>4150</v>
      </c>
      <c r="AU17" s="246">
        <v>850</v>
      </c>
      <c r="AV17" s="246"/>
      <c r="AW17" s="318">
        <f t="shared" si="6"/>
        <v>5000</v>
      </c>
      <c r="AX17" s="246" t="s">
        <v>1678</v>
      </c>
      <c r="AY17" s="246">
        <v>5520</v>
      </c>
      <c r="AZ17" s="246">
        <v>1130</v>
      </c>
      <c r="BA17" s="246"/>
      <c r="BB17" s="318">
        <f t="shared" si="7"/>
        <v>6650</v>
      </c>
      <c r="BC17" s="246" t="s">
        <v>1690</v>
      </c>
      <c r="BD17" s="246">
        <v>1162</v>
      </c>
      <c r="BE17" s="246">
        <v>238</v>
      </c>
      <c r="BF17" s="246"/>
      <c r="BG17" s="318">
        <f t="shared" si="8"/>
        <v>1400</v>
      </c>
      <c r="BH17" s="246" t="s">
        <v>1648</v>
      </c>
      <c r="BI17" s="246">
        <v>1245</v>
      </c>
      <c r="BJ17" s="246">
        <v>255</v>
      </c>
      <c r="BK17" s="246"/>
      <c r="BL17" s="318">
        <f t="shared" si="9"/>
        <v>1500</v>
      </c>
      <c r="BM17" s="246" t="s">
        <v>1648</v>
      </c>
      <c r="BN17" s="246">
        <v>2283</v>
      </c>
      <c r="BO17" s="246">
        <v>467</v>
      </c>
      <c r="BP17" s="246"/>
      <c r="BQ17" s="318">
        <f t="shared" si="10"/>
        <v>2750</v>
      </c>
      <c r="BR17" s="376">
        <v>40456</v>
      </c>
      <c r="BS17" s="246">
        <v>1245</v>
      </c>
      <c r="BT17" s="246">
        <v>255</v>
      </c>
      <c r="BU17" s="246"/>
      <c r="BV17" s="318">
        <f t="shared" si="11"/>
        <v>1500</v>
      </c>
      <c r="BW17" s="372">
        <v>40456</v>
      </c>
      <c r="BX17" s="246">
        <v>1162</v>
      </c>
      <c r="BY17" s="246">
        <v>238</v>
      </c>
      <c r="BZ17" s="246"/>
      <c r="CA17" s="318">
        <f t="shared" si="12"/>
        <v>1400</v>
      </c>
      <c r="CB17" s="372">
        <v>40432</v>
      </c>
      <c r="CC17" s="246">
        <v>851</v>
      </c>
      <c r="CD17" s="246">
        <v>174</v>
      </c>
      <c r="CE17" s="246"/>
      <c r="CF17" s="318">
        <f t="shared" si="13"/>
        <v>1025</v>
      </c>
      <c r="CG17" s="246"/>
      <c r="CH17" s="246"/>
      <c r="CI17" s="246"/>
      <c r="CJ17" s="246"/>
      <c r="CK17" s="318">
        <f t="shared" si="14"/>
        <v>0</v>
      </c>
      <c r="CL17" s="246"/>
      <c r="CM17" s="246"/>
      <c r="CN17" s="246"/>
      <c r="CO17" s="246"/>
      <c r="CP17" s="318">
        <f t="shared" si="15"/>
        <v>0</v>
      </c>
      <c r="CQ17" s="246"/>
      <c r="CR17" s="246"/>
      <c r="CS17" s="246"/>
      <c r="CT17" s="246"/>
      <c r="CU17" s="318">
        <f t="shared" si="16"/>
        <v>0</v>
      </c>
      <c r="CV17" s="246"/>
      <c r="CW17" s="246"/>
      <c r="CX17" s="246"/>
      <c r="CY17" s="246"/>
      <c r="CZ17" s="318">
        <f t="shared" si="17"/>
        <v>0</v>
      </c>
      <c r="DA17" s="246"/>
      <c r="DB17" s="246"/>
      <c r="DC17" s="246"/>
      <c r="DD17" s="246"/>
      <c r="DE17" s="318">
        <f t="shared" si="18"/>
        <v>0</v>
      </c>
      <c r="DF17" s="246"/>
      <c r="DG17" s="246"/>
      <c r="DH17" s="246"/>
      <c r="DI17" s="246"/>
      <c r="DJ17" s="318">
        <f t="shared" si="19"/>
        <v>0</v>
      </c>
      <c r="DK17" s="246"/>
      <c r="DL17" s="246"/>
      <c r="DM17" s="246"/>
      <c r="DN17" s="246"/>
      <c r="DO17" s="318">
        <f t="shared" si="20"/>
        <v>0</v>
      </c>
      <c r="DP17" s="365">
        <v>1</v>
      </c>
      <c r="DQ17" s="262">
        <v>25500</v>
      </c>
      <c r="DR17" s="262"/>
      <c r="DS17" s="262"/>
      <c r="DT17" s="262"/>
      <c r="DU17" s="262"/>
      <c r="DV17" s="262">
        <v>1</v>
      </c>
      <c r="DW17" s="262">
        <v>25500</v>
      </c>
      <c r="DX17" s="262"/>
      <c r="DY17" s="262"/>
      <c r="DZ17" s="262"/>
      <c r="EA17" s="262"/>
      <c r="EB17" s="262"/>
      <c r="EC17" s="262"/>
      <c r="ED17" s="262"/>
      <c r="EE17" s="366"/>
    </row>
    <row r="18" spans="1:135" ht="38.25">
      <c r="A18" s="358">
        <v>11</v>
      </c>
      <c r="B18" s="359" t="s">
        <v>1763</v>
      </c>
      <c r="C18" s="359" t="s">
        <v>1764</v>
      </c>
      <c r="D18" s="359" t="s">
        <v>1765</v>
      </c>
      <c r="E18" s="244">
        <v>25500</v>
      </c>
      <c r="F18" s="244"/>
      <c r="G18" s="244">
        <f t="shared" si="21"/>
        <v>25500</v>
      </c>
      <c r="H18" s="367">
        <v>20</v>
      </c>
      <c r="I18" s="361">
        <f t="shared" si="22"/>
        <v>200.8125</v>
      </c>
      <c r="J18" s="353">
        <f t="shared" si="23"/>
        <v>1475.8125</v>
      </c>
      <c r="K18" s="368" t="s">
        <v>1766</v>
      </c>
      <c r="L18" s="369">
        <v>20</v>
      </c>
      <c r="M18" s="361">
        <f t="shared" si="24"/>
        <v>4016.25</v>
      </c>
      <c r="N18" s="239">
        <f t="shared" si="0"/>
        <v>29516.25</v>
      </c>
      <c r="O18" s="247">
        <f t="shared" si="25"/>
        <v>9000</v>
      </c>
      <c r="P18" s="247">
        <f t="shared" si="26"/>
        <v>7500</v>
      </c>
      <c r="Q18" s="247">
        <f t="shared" si="26"/>
        <v>1500</v>
      </c>
      <c r="R18" s="247">
        <f t="shared" si="26"/>
        <v>0</v>
      </c>
      <c r="S18" s="364" t="s">
        <v>1767</v>
      </c>
      <c r="T18" s="374" t="s">
        <v>1639</v>
      </c>
      <c r="U18" s="262">
        <v>2520</v>
      </c>
      <c r="V18" s="262">
        <v>480</v>
      </c>
      <c r="W18" s="262"/>
      <c r="X18" s="318">
        <f t="shared" si="1"/>
        <v>3000</v>
      </c>
      <c r="Y18" s="374" t="s">
        <v>1684</v>
      </c>
      <c r="Z18" s="262">
        <v>1245</v>
      </c>
      <c r="AA18" s="262">
        <v>255</v>
      </c>
      <c r="AB18" s="262"/>
      <c r="AC18" s="318">
        <f t="shared" si="2"/>
        <v>1500</v>
      </c>
      <c r="AD18" s="262" t="s">
        <v>1646</v>
      </c>
      <c r="AE18" s="262">
        <v>1245</v>
      </c>
      <c r="AF18" s="262">
        <v>255</v>
      </c>
      <c r="AG18" s="262"/>
      <c r="AH18" s="318">
        <f t="shared" si="3"/>
        <v>1500</v>
      </c>
      <c r="AI18" s="262" t="s">
        <v>1690</v>
      </c>
      <c r="AJ18" s="262">
        <v>415</v>
      </c>
      <c r="AK18" s="262">
        <v>85</v>
      </c>
      <c r="AL18" s="262"/>
      <c r="AM18" s="318">
        <f t="shared" si="4"/>
        <v>500</v>
      </c>
      <c r="AN18" s="246" t="s">
        <v>1648</v>
      </c>
      <c r="AO18" s="246">
        <v>2075</v>
      </c>
      <c r="AP18" s="246">
        <v>425</v>
      </c>
      <c r="AQ18" s="246"/>
      <c r="AR18" s="318">
        <f t="shared" si="5"/>
        <v>2500</v>
      </c>
      <c r="AS18" s="246"/>
      <c r="AT18" s="246"/>
      <c r="AU18" s="246"/>
      <c r="AV18" s="246"/>
      <c r="AW18" s="318">
        <f t="shared" si="6"/>
        <v>0</v>
      </c>
      <c r="AX18" s="246"/>
      <c r="AY18" s="246"/>
      <c r="AZ18" s="246"/>
      <c r="BA18" s="246"/>
      <c r="BB18" s="318">
        <f t="shared" si="7"/>
        <v>0</v>
      </c>
      <c r="BC18" s="246"/>
      <c r="BD18" s="246"/>
      <c r="BE18" s="246"/>
      <c r="BF18" s="246"/>
      <c r="BG18" s="318">
        <f t="shared" si="8"/>
        <v>0</v>
      </c>
      <c r="BH18" s="246"/>
      <c r="BI18" s="246"/>
      <c r="BJ18" s="246"/>
      <c r="BK18" s="246"/>
      <c r="BL18" s="318">
        <f t="shared" si="9"/>
        <v>0</v>
      </c>
      <c r="BM18" s="246"/>
      <c r="BN18" s="246"/>
      <c r="BO18" s="246"/>
      <c r="BP18" s="246"/>
      <c r="BQ18" s="318">
        <f t="shared" si="10"/>
        <v>0</v>
      </c>
      <c r="BR18" s="246"/>
      <c r="BS18" s="246"/>
      <c r="BT18" s="246"/>
      <c r="BU18" s="246"/>
      <c r="BV18" s="318">
        <f t="shared" si="11"/>
        <v>0</v>
      </c>
      <c r="BW18" s="357"/>
      <c r="BX18" s="246"/>
      <c r="BY18" s="246"/>
      <c r="BZ18" s="246"/>
      <c r="CA18" s="318">
        <f t="shared" si="12"/>
        <v>0</v>
      </c>
      <c r="CB18" s="246"/>
      <c r="CC18" s="246"/>
      <c r="CD18" s="246"/>
      <c r="CE18" s="246"/>
      <c r="CF18" s="318">
        <f t="shared" si="13"/>
        <v>0</v>
      </c>
      <c r="CG18" s="246"/>
      <c r="CH18" s="246"/>
      <c r="CI18" s="246"/>
      <c r="CJ18" s="246"/>
      <c r="CK18" s="318">
        <f t="shared" si="14"/>
        <v>0</v>
      </c>
      <c r="CL18" s="246"/>
      <c r="CM18" s="246"/>
      <c r="CN18" s="246"/>
      <c r="CO18" s="246"/>
      <c r="CP18" s="318">
        <f t="shared" si="15"/>
        <v>0</v>
      </c>
      <c r="CQ18" s="246"/>
      <c r="CR18" s="246"/>
      <c r="CS18" s="246"/>
      <c r="CT18" s="246"/>
      <c r="CU18" s="318">
        <f t="shared" si="16"/>
        <v>0</v>
      </c>
      <c r="CV18" s="246"/>
      <c r="CW18" s="246"/>
      <c r="CX18" s="246"/>
      <c r="CY18" s="246"/>
      <c r="CZ18" s="318">
        <f t="shared" si="17"/>
        <v>0</v>
      </c>
      <c r="DA18" s="246"/>
      <c r="DB18" s="246"/>
      <c r="DC18" s="246"/>
      <c r="DD18" s="246"/>
      <c r="DE18" s="318">
        <f t="shared" si="18"/>
        <v>0</v>
      </c>
      <c r="DF18" s="246"/>
      <c r="DG18" s="246"/>
      <c r="DH18" s="246"/>
      <c r="DI18" s="246"/>
      <c r="DJ18" s="318">
        <f t="shared" si="19"/>
        <v>0</v>
      </c>
      <c r="DK18" s="246"/>
      <c r="DL18" s="246"/>
      <c r="DM18" s="246"/>
      <c r="DN18" s="246"/>
      <c r="DO18" s="318">
        <f t="shared" si="20"/>
        <v>0</v>
      </c>
      <c r="DP18" s="365">
        <v>1</v>
      </c>
      <c r="DQ18" s="262">
        <v>25500</v>
      </c>
      <c r="DR18" s="262"/>
      <c r="DS18" s="262"/>
      <c r="DT18" s="262"/>
      <c r="DU18" s="262"/>
      <c r="DV18" s="262">
        <v>1</v>
      </c>
      <c r="DW18" s="262">
        <v>25500</v>
      </c>
      <c r="DX18" s="262"/>
      <c r="DY18" s="262"/>
      <c r="DZ18" s="262"/>
      <c r="EA18" s="262"/>
      <c r="EB18" s="262"/>
      <c r="EC18" s="262"/>
      <c r="ED18" s="262"/>
      <c r="EE18" s="366"/>
    </row>
    <row r="19" spans="1:135" ht="38.25">
      <c r="A19" s="358">
        <v>12</v>
      </c>
      <c r="B19" s="359" t="s">
        <v>1768</v>
      </c>
      <c r="C19" s="359" t="s">
        <v>44</v>
      </c>
      <c r="D19" s="359" t="s">
        <v>1765</v>
      </c>
      <c r="E19" s="244">
        <v>25500</v>
      </c>
      <c r="F19" s="244"/>
      <c r="G19" s="244">
        <f t="shared" si="21"/>
        <v>25500</v>
      </c>
      <c r="H19" s="367">
        <v>20</v>
      </c>
      <c r="I19" s="361">
        <f t="shared" si="22"/>
        <v>200.8125</v>
      </c>
      <c r="J19" s="353">
        <f t="shared" si="23"/>
        <v>1475.8125</v>
      </c>
      <c r="K19" s="368" t="s">
        <v>1769</v>
      </c>
      <c r="L19" s="369">
        <v>20</v>
      </c>
      <c r="M19" s="361">
        <f t="shared" si="24"/>
        <v>4016.25</v>
      </c>
      <c r="N19" s="239">
        <f t="shared" si="0"/>
        <v>29516.25</v>
      </c>
      <c r="O19" s="247">
        <f t="shared" si="25"/>
        <v>0</v>
      </c>
      <c r="P19" s="247">
        <f t="shared" si="26"/>
        <v>0</v>
      </c>
      <c r="Q19" s="247">
        <f t="shared" si="26"/>
        <v>0</v>
      </c>
      <c r="R19" s="247">
        <f t="shared" si="26"/>
        <v>0</v>
      </c>
      <c r="S19" s="364" t="s">
        <v>1740</v>
      </c>
      <c r="T19" s="262"/>
      <c r="U19" s="262"/>
      <c r="V19" s="262"/>
      <c r="W19" s="262"/>
      <c r="X19" s="318">
        <f t="shared" si="1"/>
        <v>0</v>
      </c>
      <c r="Y19" s="262"/>
      <c r="Z19" s="262"/>
      <c r="AA19" s="262"/>
      <c r="AB19" s="262"/>
      <c r="AC19" s="318">
        <f t="shared" si="2"/>
        <v>0</v>
      </c>
      <c r="AD19" s="262"/>
      <c r="AE19" s="262"/>
      <c r="AF19" s="262"/>
      <c r="AG19" s="262"/>
      <c r="AH19" s="318">
        <f t="shared" si="3"/>
        <v>0</v>
      </c>
      <c r="AI19" s="262"/>
      <c r="AJ19" s="262"/>
      <c r="AK19" s="262"/>
      <c r="AL19" s="262"/>
      <c r="AM19" s="318">
        <f t="shared" si="4"/>
        <v>0</v>
      </c>
      <c r="AN19" s="246"/>
      <c r="AO19" s="246"/>
      <c r="AP19" s="246"/>
      <c r="AQ19" s="246"/>
      <c r="AR19" s="318">
        <f t="shared" si="5"/>
        <v>0</v>
      </c>
      <c r="AS19" s="246"/>
      <c r="AT19" s="246"/>
      <c r="AU19" s="246"/>
      <c r="AV19" s="246"/>
      <c r="AW19" s="318">
        <f t="shared" si="6"/>
        <v>0</v>
      </c>
      <c r="AX19" s="246"/>
      <c r="AY19" s="246"/>
      <c r="AZ19" s="246"/>
      <c r="BA19" s="246"/>
      <c r="BB19" s="318">
        <f t="shared" si="7"/>
        <v>0</v>
      </c>
      <c r="BC19" s="246"/>
      <c r="BD19" s="246"/>
      <c r="BE19" s="246"/>
      <c r="BF19" s="246"/>
      <c r="BG19" s="318">
        <f t="shared" si="8"/>
        <v>0</v>
      </c>
      <c r="BH19" s="246"/>
      <c r="BI19" s="246"/>
      <c r="BJ19" s="246"/>
      <c r="BK19" s="246"/>
      <c r="BL19" s="318">
        <f t="shared" si="9"/>
        <v>0</v>
      </c>
      <c r="BM19" s="246"/>
      <c r="BN19" s="246"/>
      <c r="BO19" s="246"/>
      <c r="BP19" s="246"/>
      <c r="BQ19" s="318">
        <f t="shared" si="10"/>
        <v>0</v>
      </c>
      <c r="BR19" s="246"/>
      <c r="BS19" s="246"/>
      <c r="BT19" s="246"/>
      <c r="BU19" s="246"/>
      <c r="BV19" s="318">
        <f t="shared" si="11"/>
        <v>0</v>
      </c>
      <c r="BW19" s="357"/>
      <c r="BX19" s="246"/>
      <c r="BY19" s="246"/>
      <c r="BZ19" s="246"/>
      <c r="CA19" s="318">
        <f t="shared" si="12"/>
        <v>0</v>
      </c>
      <c r="CB19" s="246"/>
      <c r="CC19" s="246"/>
      <c r="CD19" s="246"/>
      <c r="CE19" s="246"/>
      <c r="CF19" s="318">
        <f t="shared" si="13"/>
        <v>0</v>
      </c>
      <c r="CG19" s="246"/>
      <c r="CH19" s="246"/>
      <c r="CI19" s="246"/>
      <c r="CJ19" s="246"/>
      <c r="CK19" s="318">
        <f t="shared" si="14"/>
        <v>0</v>
      </c>
      <c r="CL19" s="246"/>
      <c r="CM19" s="246"/>
      <c r="CN19" s="246"/>
      <c r="CO19" s="246"/>
      <c r="CP19" s="318">
        <f t="shared" si="15"/>
        <v>0</v>
      </c>
      <c r="CQ19" s="246"/>
      <c r="CR19" s="246"/>
      <c r="CS19" s="246"/>
      <c r="CT19" s="246"/>
      <c r="CU19" s="318">
        <f t="shared" si="16"/>
        <v>0</v>
      </c>
      <c r="CV19" s="246"/>
      <c r="CW19" s="246"/>
      <c r="CX19" s="246"/>
      <c r="CY19" s="246"/>
      <c r="CZ19" s="318">
        <f t="shared" si="17"/>
        <v>0</v>
      </c>
      <c r="DA19" s="246"/>
      <c r="DB19" s="246"/>
      <c r="DC19" s="246"/>
      <c r="DD19" s="246"/>
      <c r="DE19" s="318">
        <f t="shared" si="18"/>
        <v>0</v>
      </c>
      <c r="DF19" s="246"/>
      <c r="DG19" s="246"/>
      <c r="DH19" s="246"/>
      <c r="DI19" s="246"/>
      <c r="DJ19" s="318">
        <f t="shared" si="19"/>
        <v>0</v>
      </c>
      <c r="DK19" s="246"/>
      <c r="DL19" s="246"/>
      <c r="DM19" s="246"/>
      <c r="DN19" s="246"/>
      <c r="DO19" s="318">
        <f t="shared" si="20"/>
        <v>0</v>
      </c>
      <c r="DP19" s="365">
        <v>1</v>
      </c>
      <c r="DQ19" s="262">
        <v>25500</v>
      </c>
      <c r="DR19" s="262"/>
      <c r="DS19" s="262"/>
      <c r="DT19" s="262"/>
      <c r="DU19" s="262"/>
      <c r="DV19" s="262">
        <v>1</v>
      </c>
      <c r="DW19" s="262">
        <v>25500</v>
      </c>
      <c r="DX19" s="262"/>
      <c r="DY19" s="262"/>
      <c r="DZ19" s="262"/>
      <c r="EA19" s="262"/>
      <c r="EB19" s="262"/>
      <c r="EC19" s="262"/>
      <c r="ED19" s="262"/>
      <c r="EE19" s="366"/>
    </row>
    <row r="20" spans="1:135" ht="25.5">
      <c r="A20" s="358">
        <v>13</v>
      </c>
      <c r="B20" s="359" t="s">
        <v>1770</v>
      </c>
      <c r="C20" s="359" t="s">
        <v>44</v>
      </c>
      <c r="D20" s="359" t="s">
        <v>1771</v>
      </c>
      <c r="E20" s="244">
        <v>21250</v>
      </c>
      <c r="F20" s="244"/>
      <c r="G20" s="244">
        <f t="shared" si="21"/>
        <v>21250</v>
      </c>
      <c r="H20" s="367">
        <v>20</v>
      </c>
      <c r="I20" s="361">
        <f t="shared" si="22"/>
        <v>167.34375</v>
      </c>
      <c r="J20" s="353">
        <f t="shared" si="23"/>
        <v>1229.84375</v>
      </c>
      <c r="K20" s="368" t="s">
        <v>1772</v>
      </c>
      <c r="L20" s="369">
        <v>20</v>
      </c>
      <c r="M20" s="361">
        <f t="shared" si="24"/>
        <v>3346.875</v>
      </c>
      <c r="N20" s="239">
        <f t="shared" si="0"/>
        <v>24596.875</v>
      </c>
      <c r="O20" s="247">
        <f t="shared" si="25"/>
        <v>305</v>
      </c>
      <c r="P20" s="247">
        <f t="shared" si="26"/>
        <v>200</v>
      </c>
      <c r="Q20" s="247">
        <f t="shared" si="26"/>
        <v>105</v>
      </c>
      <c r="R20" s="247">
        <f t="shared" si="26"/>
        <v>0</v>
      </c>
      <c r="S20" s="364" t="s">
        <v>1744</v>
      </c>
      <c r="T20" s="374" t="s">
        <v>1639</v>
      </c>
      <c r="U20" s="262">
        <v>200</v>
      </c>
      <c r="V20" s="262">
        <v>105</v>
      </c>
      <c r="W20" s="262"/>
      <c r="X20" s="318">
        <f t="shared" si="1"/>
        <v>305</v>
      </c>
      <c r="Y20" s="262"/>
      <c r="Z20" s="262"/>
      <c r="AA20" s="262"/>
      <c r="AB20" s="262"/>
      <c r="AC20" s="318">
        <f t="shared" si="2"/>
        <v>0</v>
      </c>
      <c r="AD20" s="262"/>
      <c r="AE20" s="262"/>
      <c r="AF20" s="262"/>
      <c r="AG20" s="262"/>
      <c r="AH20" s="318">
        <f t="shared" si="3"/>
        <v>0</v>
      </c>
      <c r="AI20" s="262"/>
      <c r="AJ20" s="262"/>
      <c r="AK20" s="262"/>
      <c r="AL20" s="262"/>
      <c r="AM20" s="318">
        <f t="shared" si="4"/>
        <v>0</v>
      </c>
      <c r="AN20" s="246"/>
      <c r="AO20" s="246"/>
      <c r="AP20" s="246"/>
      <c r="AQ20" s="246"/>
      <c r="AR20" s="318">
        <f t="shared" si="5"/>
        <v>0</v>
      </c>
      <c r="AS20" s="246"/>
      <c r="AT20" s="246"/>
      <c r="AU20" s="246"/>
      <c r="AV20" s="246"/>
      <c r="AW20" s="318">
        <f t="shared" si="6"/>
        <v>0</v>
      </c>
      <c r="AX20" s="246"/>
      <c r="AY20" s="246"/>
      <c r="AZ20" s="246"/>
      <c r="BA20" s="246"/>
      <c r="BB20" s="318">
        <f t="shared" si="7"/>
        <v>0</v>
      </c>
      <c r="BC20" s="246"/>
      <c r="BD20" s="246"/>
      <c r="BE20" s="246"/>
      <c r="BF20" s="246"/>
      <c r="BG20" s="318">
        <f t="shared" si="8"/>
        <v>0</v>
      </c>
      <c r="BH20" s="246"/>
      <c r="BI20" s="246"/>
      <c r="BJ20" s="246"/>
      <c r="BK20" s="246"/>
      <c r="BL20" s="318">
        <f t="shared" si="9"/>
        <v>0</v>
      </c>
      <c r="BM20" s="246"/>
      <c r="BN20" s="246"/>
      <c r="BO20" s="246"/>
      <c r="BP20" s="246"/>
      <c r="BQ20" s="318">
        <f t="shared" si="10"/>
        <v>0</v>
      </c>
      <c r="BR20" s="246"/>
      <c r="BS20" s="246"/>
      <c r="BT20" s="246"/>
      <c r="BU20" s="246"/>
      <c r="BV20" s="318">
        <f t="shared" si="11"/>
        <v>0</v>
      </c>
      <c r="BW20" s="357"/>
      <c r="BX20" s="246"/>
      <c r="BY20" s="246"/>
      <c r="BZ20" s="246"/>
      <c r="CA20" s="318">
        <f t="shared" si="12"/>
        <v>0</v>
      </c>
      <c r="CB20" s="246"/>
      <c r="CC20" s="246"/>
      <c r="CD20" s="246"/>
      <c r="CE20" s="246"/>
      <c r="CF20" s="318">
        <f t="shared" si="13"/>
        <v>0</v>
      </c>
      <c r="CG20" s="246"/>
      <c r="CH20" s="246"/>
      <c r="CI20" s="246"/>
      <c r="CJ20" s="246"/>
      <c r="CK20" s="318">
        <f t="shared" si="14"/>
        <v>0</v>
      </c>
      <c r="CL20" s="246"/>
      <c r="CM20" s="246"/>
      <c r="CN20" s="246"/>
      <c r="CO20" s="246"/>
      <c r="CP20" s="318">
        <f t="shared" si="15"/>
        <v>0</v>
      </c>
      <c r="CQ20" s="246"/>
      <c r="CR20" s="246"/>
      <c r="CS20" s="246"/>
      <c r="CT20" s="246"/>
      <c r="CU20" s="318">
        <f t="shared" si="16"/>
        <v>0</v>
      </c>
      <c r="CV20" s="246"/>
      <c r="CW20" s="246"/>
      <c r="CX20" s="246"/>
      <c r="CY20" s="246"/>
      <c r="CZ20" s="318">
        <f t="shared" si="17"/>
        <v>0</v>
      </c>
      <c r="DA20" s="246"/>
      <c r="DB20" s="246"/>
      <c r="DC20" s="246"/>
      <c r="DD20" s="246"/>
      <c r="DE20" s="318">
        <f t="shared" si="18"/>
        <v>0</v>
      </c>
      <c r="DF20" s="246"/>
      <c r="DG20" s="246"/>
      <c r="DH20" s="246"/>
      <c r="DI20" s="246"/>
      <c r="DJ20" s="318">
        <f t="shared" si="19"/>
        <v>0</v>
      </c>
      <c r="DK20" s="246"/>
      <c r="DL20" s="246"/>
      <c r="DM20" s="246"/>
      <c r="DN20" s="246"/>
      <c r="DO20" s="318">
        <f t="shared" si="20"/>
        <v>0</v>
      </c>
      <c r="DP20" s="365">
        <v>1</v>
      </c>
      <c r="DQ20" s="262">
        <v>21250</v>
      </c>
      <c r="DR20" s="262"/>
      <c r="DS20" s="262"/>
      <c r="DT20" s="262">
        <v>1</v>
      </c>
      <c r="DU20" s="262">
        <v>21250</v>
      </c>
      <c r="DV20" s="262"/>
      <c r="DW20" s="262"/>
      <c r="DX20" s="262"/>
      <c r="DY20" s="262"/>
      <c r="DZ20" s="262"/>
      <c r="EA20" s="262"/>
      <c r="EB20" s="262"/>
      <c r="EC20" s="262"/>
      <c r="ED20" s="262"/>
      <c r="EE20" s="366"/>
    </row>
    <row r="21" spans="1:135" ht="63.75">
      <c r="A21" s="358">
        <v>14</v>
      </c>
      <c r="B21" s="359" t="s">
        <v>1773</v>
      </c>
      <c r="C21" s="359" t="s">
        <v>1774</v>
      </c>
      <c r="D21" s="359" t="s">
        <v>1775</v>
      </c>
      <c r="E21" s="244">
        <v>42500</v>
      </c>
      <c r="F21" s="244"/>
      <c r="G21" s="244">
        <f t="shared" si="21"/>
        <v>42500</v>
      </c>
      <c r="H21" s="367">
        <v>20</v>
      </c>
      <c r="I21" s="361">
        <f t="shared" si="22"/>
        <v>334.6875</v>
      </c>
      <c r="J21" s="353">
        <f t="shared" si="23"/>
        <v>2459.6875</v>
      </c>
      <c r="K21" s="368" t="s">
        <v>1776</v>
      </c>
      <c r="L21" s="369">
        <v>20</v>
      </c>
      <c r="M21" s="361">
        <f t="shared" si="24"/>
        <v>6693.75</v>
      </c>
      <c r="N21" s="239">
        <f t="shared" si="0"/>
        <v>49193.75</v>
      </c>
      <c r="O21" s="247">
        <f t="shared" si="25"/>
        <v>48939</v>
      </c>
      <c r="P21" s="247">
        <f t="shared" si="26"/>
        <v>40669</v>
      </c>
      <c r="Q21" s="247">
        <f t="shared" si="26"/>
        <v>8270</v>
      </c>
      <c r="R21" s="247">
        <f t="shared" si="26"/>
        <v>0</v>
      </c>
      <c r="S21" s="364" t="s">
        <v>1740</v>
      </c>
      <c r="T21" s="374" t="s">
        <v>1638</v>
      </c>
      <c r="U21" s="262">
        <v>2100</v>
      </c>
      <c r="V21" s="262">
        <v>400</v>
      </c>
      <c r="W21" s="262"/>
      <c r="X21" s="318">
        <f t="shared" si="1"/>
        <v>2500</v>
      </c>
      <c r="Y21" s="374" t="s">
        <v>1663</v>
      </c>
      <c r="Z21" s="262">
        <v>2100</v>
      </c>
      <c r="AA21" s="262">
        <v>400</v>
      </c>
      <c r="AB21" s="262"/>
      <c r="AC21" s="318">
        <f t="shared" si="2"/>
        <v>2500</v>
      </c>
      <c r="AD21" s="374" t="s">
        <v>1684</v>
      </c>
      <c r="AE21" s="262">
        <v>2075</v>
      </c>
      <c r="AF21" s="262">
        <v>425</v>
      </c>
      <c r="AG21" s="262"/>
      <c r="AH21" s="318">
        <f t="shared" si="3"/>
        <v>2500</v>
      </c>
      <c r="AI21" s="262" t="s">
        <v>1686</v>
      </c>
      <c r="AJ21" s="262">
        <v>34394</v>
      </c>
      <c r="AK21" s="262">
        <v>7045</v>
      </c>
      <c r="AL21" s="262"/>
      <c r="AM21" s="318">
        <f t="shared" si="4"/>
        <v>41439</v>
      </c>
      <c r="AN21" s="246"/>
      <c r="AO21" s="246"/>
      <c r="AP21" s="246"/>
      <c r="AQ21" s="246"/>
      <c r="AR21" s="318">
        <f t="shared" si="5"/>
        <v>0</v>
      </c>
      <c r="AS21" s="246"/>
      <c r="AT21" s="246"/>
      <c r="AU21" s="246"/>
      <c r="AV21" s="246"/>
      <c r="AW21" s="318">
        <f t="shared" si="6"/>
        <v>0</v>
      </c>
      <c r="AX21" s="246"/>
      <c r="AY21" s="246"/>
      <c r="AZ21" s="246"/>
      <c r="BA21" s="246"/>
      <c r="BB21" s="318">
        <f t="shared" si="7"/>
        <v>0</v>
      </c>
      <c r="BC21" s="246"/>
      <c r="BD21" s="246"/>
      <c r="BE21" s="246"/>
      <c r="BF21" s="246"/>
      <c r="BG21" s="318">
        <f t="shared" si="8"/>
        <v>0</v>
      </c>
      <c r="BH21" s="246"/>
      <c r="BI21" s="246"/>
      <c r="BJ21" s="246"/>
      <c r="BK21" s="246"/>
      <c r="BL21" s="318">
        <f t="shared" si="9"/>
        <v>0</v>
      </c>
      <c r="BM21" s="246"/>
      <c r="BN21" s="246"/>
      <c r="BO21" s="246"/>
      <c r="BP21" s="246"/>
      <c r="BQ21" s="318">
        <f t="shared" si="10"/>
        <v>0</v>
      </c>
      <c r="BR21" s="246"/>
      <c r="BS21" s="246"/>
      <c r="BT21" s="246"/>
      <c r="BU21" s="246"/>
      <c r="BV21" s="318">
        <f t="shared" si="11"/>
        <v>0</v>
      </c>
      <c r="BW21" s="357"/>
      <c r="BX21" s="246"/>
      <c r="BY21" s="246"/>
      <c r="BZ21" s="246"/>
      <c r="CA21" s="318">
        <f t="shared" si="12"/>
        <v>0</v>
      </c>
      <c r="CB21" s="246"/>
      <c r="CC21" s="246"/>
      <c r="CD21" s="246"/>
      <c r="CE21" s="246"/>
      <c r="CF21" s="318">
        <f t="shared" si="13"/>
        <v>0</v>
      </c>
      <c r="CG21" s="246"/>
      <c r="CH21" s="246"/>
      <c r="CI21" s="246"/>
      <c r="CJ21" s="246"/>
      <c r="CK21" s="318">
        <f t="shared" si="14"/>
        <v>0</v>
      </c>
      <c r="CL21" s="246"/>
      <c r="CM21" s="246"/>
      <c r="CN21" s="246"/>
      <c r="CO21" s="246"/>
      <c r="CP21" s="318">
        <f t="shared" si="15"/>
        <v>0</v>
      </c>
      <c r="CQ21" s="246"/>
      <c r="CR21" s="246"/>
      <c r="CS21" s="246"/>
      <c r="CT21" s="246"/>
      <c r="CU21" s="318">
        <f t="shared" si="16"/>
        <v>0</v>
      </c>
      <c r="CV21" s="246"/>
      <c r="CW21" s="246"/>
      <c r="CX21" s="246"/>
      <c r="CY21" s="246"/>
      <c r="CZ21" s="318">
        <f t="shared" si="17"/>
        <v>0</v>
      </c>
      <c r="DA21" s="246"/>
      <c r="DB21" s="246"/>
      <c r="DC21" s="246"/>
      <c r="DD21" s="246"/>
      <c r="DE21" s="318">
        <f t="shared" si="18"/>
        <v>0</v>
      </c>
      <c r="DF21" s="246"/>
      <c r="DG21" s="246"/>
      <c r="DH21" s="246"/>
      <c r="DI21" s="246"/>
      <c r="DJ21" s="318">
        <f t="shared" si="19"/>
        <v>0</v>
      </c>
      <c r="DK21" s="246"/>
      <c r="DL21" s="246"/>
      <c r="DM21" s="246"/>
      <c r="DN21" s="246"/>
      <c r="DO21" s="318">
        <f t="shared" si="20"/>
        <v>0</v>
      </c>
      <c r="DP21" s="365">
        <v>1</v>
      </c>
      <c r="DQ21" s="262">
        <v>42500</v>
      </c>
      <c r="DR21" s="262"/>
      <c r="DS21" s="262"/>
      <c r="DT21" s="262"/>
      <c r="DU21" s="262"/>
      <c r="DV21" s="262">
        <v>1</v>
      </c>
      <c r="DW21" s="262">
        <v>42500</v>
      </c>
      <c r="DX21" s="262"/>
      <c r="DY21" s="262"/>
      <c r="DZ21" s="262"/>
      <c r="EA21" s="262"/>
      <c r="EB21" s="262"/>
      <c r="EC21" s="262"/>
      <c r="ED21" s="262"/>
      <c r="EE21" s="366"/>
    </row>
    <row r="22" spans="1:135" ht="51">
      <c r="A22" s="358">
        <v>15</v>
      </c>
      <c r="B22" s="359" t="s">
        <v>1777</v>
      </c>
      <c r="C22" s="359" t="s">
        <v>44</v>
      </c>
      <c r="D22" s="359" t="s">
        <v>1778</v>
      </c>
      <c r="E22" s="244">
        <v>29750</v>
      </c>
      <c r="F22" s="244"/>
      <c r="G22" s="244">
        <f t="shared" si="21"/>
        <v>29750</v>
      </c>
      <c r="H22" s="367">
        <v>20</v>
      </c>
      <c r="I22" s="361">
        <f t="shared" si="22"/>
        <v>234.28125</v>
      </c>
      <c r="J22" s="353">
        <f t="shared" si="23"/>
        <v>1721.78125</v>
      </c>
      <c r="K22" s="368" t="s">
        <v>1779</v>
      </c>
      <c r="L22" s="369">
        <v>20</v>
      </c>
      <c r="M22" s="361">
        <f t="shared" si="24"/>
        <v>4685.625</v>
      </c>
      <c r="N22" s="239">
        <f t="shared" si="0"/>
        <v>34435.625</v>
      </c>
      <c r="O22" s="247">
        <f t="shared" si="25"/>
        <v>6868</v>
      </c>
      <c r="P22" s="247">
        <f t="shared" si="26"/>
        <v>5729</v>
      </c>
      <c r="Q22" s="247">
        <f t="shared" si="26"/>
        <v>1139</v>
      </c>
      <c r="R22" s="247">
        <f t="shared" si="26"/>
        <v>0</v>
      </c>
      <c r="S22" s="364" t="s">
        <v>1780</v>
      </c>
      <c r="T22" s="374" t="s">
        <v>1638</v>
      </c>
      <c r="U22" s="262">
        <v>1440</v>
      </c>
      <c r="V22" s="262">
        <v>275</v>
      </c>
      <c r="W22" s="262"/>
      <c r="X22" s="318">
        <f t="shared" si="1"/>
        <v>1715</v>
      </c>
      <c r="Y22" s="374" t="s">
        <v>1639</v>
      </c>
      <c r="Z22" s="262">
        <v>1414</v>
      </c>
      <c r="AA22" s="262">
        <v>274</v>
      </c>
      <c r="AB22" s="262"/>
      <c r="AC22" s="318">
        <f t="shared" si="2"/>
        <v>1688</v>
      </c>
      <c r="AD22" s="262" t="s">
        <v>1646</v>
      </c>
      <c r="AE22" s="262">
        <v>1452</v>
      </c>
      <c r="AF22" s="262">
        <v>298</v>
      </c>
      <c r="AG22" s="262"/>
      <c r="AH22" s="318">
        <f t="shared" si="3"/>
        <v>1750</v>
      </c>
      <c r="AI22" s="262" t="s">
        <v>1685</v>
      </c>
      <c r="AJ22" s="262">
        <v>1423</v>
      </c>
      <c r="AK22" s="262">
        <v>292</v>
      </c>
      <c r="AL22" s="262"/>
      <c r="AM22" s="318">
        <f t="shared" si="4"/>
        <v>1715</v>
      </c>
      <c r="AN22" s="246"/>
      <c r="AO22" s="246"/>
      <c r="AP22" s="246"/>
      <c r="AQ22" s="246"/>
      <c r="AR22" s="318">
        <f t="shared" si="5"/>
        <v>0</v>
      </c>
      <c r="AS22" s="246"/>
      <c r="AT22" s="246"/>
      <c r="AU22" s="246"/>
      <c r="AV22" s="246"/>
      <c r="AW22" s="318">
        <f t="shared" si="6"/>
        <v>0</v>
      </c>
      <c r="AX22" s="246"/>
      <c r="AY22" s="246"/>
      <c r="AZ22" s="246"/>
      <c r="BA22" s="246"/>
      <c r="BB22" s="318">
        <f t="shared" si="7"/>
        <v>0</v>
      </c>
      <c r="BC22" s="246"/>
      <c r="BD22" s="246"/>
      <c r="BE22" s="246"/>
      <c r="BF22" s="246"/>
      <c r="BG22" s="318">
        <f t="shared" si="8"/>
        <v>0</v>
      </c>
      <c r="BH22" s="246"/>
      <c r="BI22" s="246"/>
      <c r="BJ22" s="246"/>
      <c r="BK22" s="246"/>
      <c r="BL22" s="318">
        <f t="shared" si="9"/>
        <v>0</v>
      </c>
      <c r="BM22" s="246"/>
      <c r="BN22" s="246"/>
      <c r="BO22" s="246"/>
      <c r="BP22" s="246"/>
      <c r="BQ22" s="318">
        <f t="shared" si="10"/>
        <v>0</v>
      </c>
      <c r="BR22" s="246"/>
      <c r="BS22" s="246"/>
      <c r="BT22" s="246"/>
      <c r="BU22" s="246"/>
      <c r="BV22" s="318">
        <f t="shared" si="11"/>
        <v>0</v>
      </c>
      <c r="BW22" s="357"/>
      <c r="BX22" s="246"/>
      <c r="BY22" s="246"/>
      <c r="BZ22" s="246"/>
      <c r="CA22" s="318">
        <f t="shared" si="12"/>
        <v>0</v>
      </c>
      <c r="CB22" s="246"/>
      <c r="CC22" s="246"/>
      <c r="CD22" s="246"/>
      <c r="CE22" s="246"/>
      <c r="CF22" s="318">
        <f t="shared" si="13"/>
        <v>0</v>
      </c>
      <c r="CG22" s="246"/>
      <c r="CH22" s="246"/>
      <c r="CI22" s="246"/>
      <c r="CJ22" s="246"/>
      <c r="CK22" s="318">
        <f t="shared" si="14"/>
        <v>0</v>
      </c>
      <c r="CL22" s="246"/>
      <c r="CM22" s="246"/>
      <c r="CN22" s="246"/>
      <c r="CO22" s="246"/>
      <c r="CP22" s="318">
        <f t="shared" si="15"/>
        <v>0</v>
      </c>
      <c r="CQ22" s="246"/>
      <c r="CR22" s="246"/>
      <c r="CS22" s="246"/>
      <c r="CT22" s="246"/>
      <c r="CU22" s="318">
        <f t="shared" si="16"/>
        <v>0</v>
      </c>
      <c r="CV22" s="246"/>
      <c r="CW22" s="246"/>
      <c r="CX22" s="246"/>
      <c r="CY22" s="246"/>
      <c r="CZ22" s="318">
        <f t="shared" si="17"/>
        <v>0</v>
      </c>
      <c r="DA22" s="246"/>
      <c r="DB22" s="246"/>
      <c r="DC22" s="246"/>
      <c r="DD22" s="246"/>
      <c r="DE22" s="318">
        <f t="shared" si="18"/>
        <v>0</v>
      </c>
      <c r="DF22" s="246"/>
      <c r="DG22" s="246"/>
      <c r="DH22" s="246"/>
      <c r="DI22" s="246"/>
      <c r="DJ22" s="318">
        <f t="shared" si="19"/>
        <v>0</v>
      </c>
      <c r="DK22" s="246"/>
      <c r="DL22" s="246"/>
      <c r="DM22" s="246"/>
      <c r="DN22" s="246"/>
      <c r="DO22" s="318">
        <f t="shared" si="20"/>
        <v>0</v>
      </c>
      <c r="DP22" s="365"/>
      <c r="DQ22" s="262"/>
      <c r="DR22" s="262">
        <v>1</v>
      </c>
      <c r="DS22" s="262">
        <v>29750</v>
      </c>
      <c r="DT22" s="262"/>
      <c r="DU22" s="262"/>
      <c r="DV22" s="262"/>
      <c r="DW22" s="262"/>
      <c r="DX22" s="262">
        <v>1</v>
      </c>
      <c r="DY22" s="262">
        <v>29750</v>
      </c>
      <c r="DZ22" s="262"/>
      <c r="EA22" s="262"/>
      <c r="EB22" s="262"/>
      <c r="EC22" s="262"/>
      <c r="ED22" s="262"/>
      <c r="EE22" s="366"/>
    </row>
    <row r="23" spans="1:135" ht="51">
      <c r="A23" s="358">
        <v>16</v>
      </c>
      <c r="B23" s="359" t="s">
        <v>1781</v>
      </c>
      <c r="C23" s="359" t="s">
        <v>44</v>
      </c>
      <c r="D23" s="359" t="s">
        <v>1615</v>
      </c>
      <c r="E23" s="244">
        <v>93500</v>
      </c>
      <c r="F23" s="244"/>
      <c r="G23" s="244">
        <f t="shared" si="21"/>
        <v>93500</v>
      </c>
      <c r="H23" s="367">
        <v>20</v>
      </c>
      <c r="I23" s="361">
        <f t="shared" si="22"/>
        <v>736.3125</v>
      </c>
      <c r="J23" s="353">
        <f t="shared" si="23"/>
        <v>5411.3125</v>
      </c>
      <c r="K23" s="368" t="s">
        <v>1782</v>
      </c>
      <c r="L23" s="369">
        <v>20</v>
      </c>
      <c r="M23" s="361">
        <f t="shared" si="24"/>
        <v>14726.25</v>
      </c>
      <c r="N23" s="239">
        <f t="shared" si="0"/>
        <v>108226.25</v>
      </c>
      <c r="O23" s="247">
        <f t="shared" si="25"/>
        <v>5000</v>
      </c>
      <c r="P23" s="247">
        <f t="shared" si="26"/>
        <v>4150</v>
      </c>
      <c r="Q23" s="247">
        <f t="shared" si="26"/>
        <v>850</v>
      </c>
      <c r="R23" s="247">
        <f t="shared" si="26"/>
        <v>0</v>
      </c>
      <c r="S23" s="370" t="s">
        <v>1740</v>
      </c>
      <c r="T23" s="374" t="s">
        <v>1647</v>
      </c>
      <c r="U23" s="262">
        <v>4150</v>
      </c>
      <c r="V23" s="262">
        <v>850</v>
      </c>
      <c r="W23" s="262"/>
      <c r="X23" s="318">
        <f t="shared" si="1"/>
        <v>5000</v>
      </c>
      <c r="Y23" s="262"/>
      <c r="Z23" s="262"/>
      <c r="AA23" s="262"/>
      <c r="AB23" s="262"/>
      <c r="AC23" s="318">
        <f t="shared" si="2"/>
        <v>0</v>
      </c>
      <c r="AD23" s="262"/>
      <c r="AE23" s="262"/>
      <c r="AF23" s="262"/>
      <c r="AG23" s="262"/>
      <c r="AH23" s="318">
        <f t="shared" si="3"/>
        <v>0</v>
      </c>
      <c r="AI23" s="262"/>
      <c r="AJ23" s="262"/>
      <c r="AK23" s="262"/>
      <c r="AL23" s="262"/>
      <c r="AM23" s="318">
        <f t="shared" si="4"/>
        <v>0</v>
      </c>
      <c r="AN23" s="246"/>
      <c r="AO23" s="246"/>
      <c r="AP23" s="246"/>
      <c r="AQ23" s="246"/>
      <c r="AR23" s="318">
        <f t="shared" si="5"/>
        <v>0</v>
      </c>
      <c r="AS23" s="246"/>
      <c r="AT23" s="246"/>
      <c r="AU23" s="246"/>
      <c r="AV23" s="246"/>
      <c r="AW23" s="318">
        <f t="shared" si="6"/>
        <v>0</v>
      </c>
      <c r="AX23" s="246"/>
      <c r="AY23" s="246"/>
      <c r="AZ23" s="246"/>
      <c r="BA23" s="246"/>
      <c r="BB23" s="318">
        <f t="shared" si="7"/>
        <v>0</v>
      </c>
      <c r="BC23" s="246"/>
      <c r="BD23" s="246"/>
      <c r="BE23" s="246"/>
      <c r="BF23" s="246"/>
      <c r="BG23" s="318">
        <f t="shared" si="8"/>
        <v>0</v>
      </c>
      <c r="BH23" s="246"/>
      <c r="BI23" s="246"/>
      <c r="BJ23" s="246"/>
      <c r="BK23" s="246"/>
      <c r="BL23" s="318">
        <f t="shared" si="9"/>
        <v>0</v>
      </c>
      <c r="BM23" s="246"/>
      <c r="BN23" s="246"/>
      <c r="BO23" s="246"/>
      <c r="BP23" s="246"/>
      <c r="BQ23" s="318">
        <f t="shared" si="10"/>
        <v>0</v>
      </c>
      <c r="BR23" s="246"/>
      <c r="BS23" s="246"/>
      <c r="BT23" s="246"/>
      <c r="BU23" s="246"/>
      <c r="BV23" s="318">
        <f t="shared" si="11"/>
        <v>0</v>
      </c>
      <c r="BW23" s="357"/>
      <c r="BX23" s="246"/>
      <c r="BY23" s="246"/>
      <c r="BZ23" s="246"/>
      <c r="CA23" s="318">
        <f t="shared" si="12"/>
        <v>0</v>
      </c>
      <c r="CB23" s="246"/>
      <c r="CC23" s="246"/>
      <c r="CD23" s="246"/>
      <c r="CE23" s="246"/>
      <c r="CF23" s="318">
        <f t="shared" si="13"/>
        <v>0</v>
      </c>
      <c r="CG23" s="246"/>
      <c r="CH23" s="246"/>
      <c r="CI23" s="246"/>
      <c r="CJ23" s="246"/>
      <c r="CK23" s="318">
        <f t="shared" si="14"/>
        <v>0</v>
      </c>
      <c r="CL23" s="246"/>
      <c r="CM23" s="246"/>
      <c r="CN23" s="246"/>
      <c r="CO23" s="246"/>
      <c r="CP23" s="318">
        <f t="shared" si="15"/>
        <v>0</v>
      </c>
      <c r="CQ23" s="246"/>
      <c r="CR23" s="246"/>
      <c r="CS23" s="246"/>
      <c r="CT23" s="246"/>
      <c r="CU23" s="318">
        <f t="shared" si="16"/>
        <v>0</v>
      </c>
      <c r="CV23" s="246"/>
      <c r="CW23" s="246"/>
      <c r="CX23" s="246"/>
      <c r="CY23" s="246"/>
      <c r="CZ23" s="318">
        <f t="shared" si="17"/>
        <v>0</v>
      </c>
      <c r="DA23" s="246"/>
      <c r="DB23" s="246"/>
      <c r="DC23" s="246"/>
      <c r="DD23" s="246"/>
      <c r="DE23" s="318">
        <f t="shared" si="18"/>
        <v>0</v>
      </c>
      <c r="DF23" s="246"/>
      <c r="DG23" s="246"/>
      <c r="DH23" s="246"/>
      <c r="DI23" s="246"/>
      <c r="DJ23" s="318">
        <f t="shared" si="19"/>
        <v>0</v>
      </c>
      <c r="DK23" s="246"/>
      <c r="DL23" s="246"/>
      <c r="DM23" s="246"/>
      <c r="DN23" s="246"/>
      <c r="DO23" s="318">
        <f t="shared" si="20"/>
        <v>0</v>
      </c>
      <c r="DP23" s="365">
        <v>1</v>
      </c>
      <c r="DQ23" s="262">
        <v>93500</v>
      </c>
      <c r="DR23" s="262"/>
      <c r="DS23" s="262"/>
      <c r="DT23" s="262"/>
      <c r="DU23" s="262"/>
      <c r="DV23" s="262">
        <v>1</v>
      </c>
      <c r="DW23" s="262">
        <v>93500</v>
      </c>
      <c r="DX23" s="262"/>
      <c r="DY23" s="262"/>
      <c r="DZ23" s="262"/>
      <c r="EA23" s="262"/>
      <c r="EB23" s="262"/>
      <c r="EC23" s="262"/>
      <c r="ED23" s="262"/>
      <c r="EE23" s="366"/>
    </row>
    <row r="24" spans="1:135" ht="51">
      <c r="A24" s="358">
        <v>17</v>
      </c>
      <c r="B24" s="359" t="s">
        <v>1783</v>
      </c>
      <c r="C24" s="359" t="s">
        <v>44</v>
      </c>
      <c r="D24" s="359" t="s">
        <v>1615</v>
      </c>
      <c r="E24" s="244">
        <v>93500</v>
      </c>
      <c r="F24" s="244"/>
      <c r="G24" s="244">
        <f t="shared" si="21"/>
        <v>93500</v>
      </c>
      <c r="H24" s="367">
        <v>20</v>
      </c>
      <c r="I24" s="361">
        <f t="shared" si="22"/>
        <v>736.3125</v>
      </c>
      <c r="J24" s="353">
        <f t="shared" si="23"/>
        <v>5411.3125</v>
      </c>
      <c r="K24" s="368" t="s">
        <v>1784</v>
      </c>
      <c r="L24" s="369">
        <v>20</v>
      </c>
      <c r="M24" s="361">
        <f t="shared" si="24"/>
        <v>14726.25</v>
      </c>
      <c r="N24" s="239">
        <f t="shared" si="0"/>
        <v>108226.25</v>
      </c>
      <c r="O24" s="247">
        <f t="shared" si="25"/>
        <v>3650</v>
      </c>
      <c r="P24" s="247">
        <f t="shared" si="26"/>
        <v>3066</v>
      </c>
      <c r="Q24" s="247">
        <f t="shared" si="26"/>
        <v>584</v>
      </c>
      <c r="R24" s="247">
        <f t="shared" si="26"/>
        <v>0</v>
      </c>
      <c r="S24" s="364" t="s">
        <v>1740</v>
      </c>
      <c r="T24" s="374" t="s">
        <v>1639</v>
      </c>
      <c r="U24" s="262">
        <v>3066</v>
      </c>
      <c r="V24" s="262">
        <v>584</v>
      </c>
      <c r="W24" s="262"/>
      <c r="X24" s="318">
        <f t="shared" si="1"/>
        <v>3650</v>
      </c>
      <c r="Y24" s="262"/>
      <c r="Z24" s="262"/>
      <c r="AA24" s="262"/>
      <c r="AB24" s="262"/>
      <c r="AC24" s="318">
        <f t="shared" si="2"/>
        <v>0</v>
      </c>
      <c r="AD24" s="262"/>
      <c r="AE24" s="262"/>
      <c r="AF24" s="262"/>
      <c r="AG24" s="262"/>
      <c r="AH24" s="318">
        <f t="shared" si="3"/>
        <v>0</v>
      </c>
      <c r="AI24" s="262"/>
      <c r="AJ24" s="262"/>
      <c r="AK24" s="262"/>
      <c r="AL24" s="262"/>
      <c r="AM24" s="318">
        <f t="shared" si="4"/>
        <v>0</v>
      </c>
      <c r="AN24" s="246"/>
      <c r="AO24" s="246"/>
      <c r="AP24" s="246"/>
      <c r="AQ24" s="246"/>
      <c r="AR24" s="318">
        <f t="shared" si="5"/>
        <v>0</v>
      </c>
      <c r="AS24" s="246"/>
      <c r="AT24" s="246"/>
      <c r="AU24" s="246"/>
      <c r="AV24" s="246"/>
      <c r="AW24" s="318">
        <f t="shared" si="6"/>
        <v>0</v>
      </c>
      <c r="AX24" s="246"/>
      <c r="AY24" s="246"/>
      <c r="AZ24" s="246"/>
      <c r="BA24" s="246"/>
      <c r="BB24" s="318">
        <f t="shared" si="7"/>
        <v>0</v>
      </c>
      <c r="BC24" s="246"/>
      <c r="BD24" s="246"/>
      <c r="BE24" s="246"/>
      <c r="BF24" s="246"/>
      <c r="BG24" s="318">
        <f t="shared" si="8"/>
        <v>0</v>
      </c>
      <c r="BH24" s="246"/>
      <c r="BI24" s="246"/>
      <c r="BJ24" s="246"/>
      <c r="BK24" s="246"/>
      <c r="BL24" s="318">
        <f t="shared" si="9"/>
        <v>0</v>
      </c>
      <c r="BM24" s="246"/>
      <c r="BN24" s="246"/>
      <c r="BO24" s="246"/>
      <c r="BP24" s="246"/>
      <c r="BQ24" s="318">
        <f t="shared" si="10"/>
        <v>0</v>
      </c>
      <c r="BR24" s="246"/>
      <c r="BS24" s="246"/>
      <c r="BT24" s="246"/>
      <c r="BU24" s="246"/>
      <c r="BV24" s="318">
        <f t="shared" si="11"/>
        <v>0</v>
      </c>
      <c r="BW24" s="357"/>
      <c r="BX24" s="246"/>
      <c r="BY24" s="246"/>
      <c r="BZ24" s="246"/>
      <c r="CA24" s="318">
        <f t="shared" si="12"/>
        <v>0</v>
      </c>
      <c r="CB24" s="246"/>
      <c r="CC24" s="246"/>
      <c r="CD24" s="246"/>
      <c r="CE24" s="246"/>
      <c r="CF24" s="318">
        <f t="shared" si="13"/>
        <v>0</v>
      </c>
      <c r="CG24" s="246"/>
      <c r="CH24" s="246"/>
      <c r="CI24" s="246"/>
      <c r="CJ24" s="246"/>
      <c r="CK24" s="318">
        <f t="shared" si="14"/>
        <v>0</v>
      </c>
      <c r="CL24" s="246"/>
      <c r="CM24" s="246"/>
      <c r="CN24" s="246"/>
      <c r="CO24" s="246"/>
      <c r="CP24" s="318">
        <f t="shared" si="15"/>
        <v>0</v>
      </c>
      <c r="CQ24" s="246"/>
      <c r="CR24" s="246"/>
      <c r="CS24" s="246"/>
      <c r="CT24" s="246"/>
      <c r="CU24" s="318">
        <f t="shared" si="16"/>
        <v>0</v>
      </c>
      <c r="CV24" s="246"/>
      <c r="CW24" s="246"/>
      <c r="CX24" s="246"/>
      <c r="CY24" s="246"/>
      <c r="CZ24" s="318">
        <f t="shared" si="17"/>
        <v>0</v>
      </c>
      <c r="DA24" s="246"/>
      <c r="DB24" s="246"/>
      <c r="DC24" s="246"/>
      <c r="DD24" s="246"/>
      <c r="DE24" s="318">
        <f t="shared" si="18"/>
        <v>0</v>
      </c>
      <c r="DF24" s="246"/>
      <c r="DG24" s="246"/>
      <c r="DH24" s="246"/>
      <c r="DI24" s="246"/>
      <c r="DJ24" s="318">
        <f t="shared" si="19"/>
        <v>0</v>
      </c>
      <c r="DK24" s="246"/>
      <c r="DL24" s="246"/>
      <c r="DM24" s="246"/>
      <c r="DN24" s="246"/>
      <c r="DO24" s="318">
        <f t="shared" si="20"/>
        <v>0</v>
      </c>
      <c r="DP24" s="365">
        <v>1</v>
      </c>
      <c r="DQ24" s="262">
        <v>93500</v>
      </c>
      <c r="DR24" s="262"/>
      <c r="DS24" s="262"/>
      <c r="DT24" s="262"/>
      <c r="DU24" s="262"/>
      <c r="DV24" s="262">
        <v>1</v>
      </c>
      <c r="DW24" s="262">
        <v>93500</v>
      </c>
      <c r="DX24" s="262"/>
      <c r="DY24" s="262"/>
      <c r="DZ24" s="262"/>
      <c r="EA24" s="262"/>
      <c r="EB24" s="262"/>
      <c r="EC24" s="262"/>
      <c r="ED24" s="262"/>
      <c r="EE24" s="366"/>
    </row>
    <row r="25" spans="1:135" ht="51">
      <c r="A25" s="358">
        <v>18</v>
      </c>
      <c r="B25" s="359" t="s">
        <v>1785</v>
      </c>
      <c r="C25" s="359" t="s">
        <v>44</v>
      </c>
      <c r="D25" s="359" t="s">
        <v>1615</v>
      </c>
      <c r="E25" s="244">
        <v>93500</v>
      </c>
      <c r="F25" s="244"/>
      <c r="G25" s="244">
        <f t="shared" si="21"/>
        <v>93500</v>
      </c>
      <c r="H25" s="367">
        <v>20</v>
      </c>
      <c r="I25" s="361">
        <f t="shared" si="22"/>
        <v>736.3125</v>
      </c>
      <c r="J25" s="353">
        <f t="shared" si="23"/>
        <v>5411.3125</v>
      </c>
      <c r="K25" s="368" t="s">
        <v>1786</v>
      </c>
      <c r="L25" s="369">
        <v>20</v>
      </c>
      <c r="M25" s="361">
        <f t="shared" si="24"/>
        <v>14726.25</v>
      </c>
      <c r="N25" s="239">
        <f t="shared" si="0"/>
        <v>108226.25</v>
      </c>
      <c r="O25" s="247">
        <f t="shared" si="25"/>
        <v>10800</v>
      </c>
      <c r="P25" s="247">
        <f t="shared" si="26"/>
        <v>9391</v>
      </c>
      <c r="Q25" s="247">
        <f t="shared" si="26"/>
        <v>1409</v>
      </c>
      <c r="R25" s="247">
        <f t="shared" si="26"/>
        <v>0</v>
      </c>
      <c r="S25" s="364" t="s">
        <v>1740</v>
      </c>
      <c r="T25" s="374" t="s">
        <v>1638</v>
      </c>
      <c r="U25" s="262">
        <v>4855</v>
      </c>
      <c r="V25" s="262">
        <v>545</v>
      </c>
      <c r="W25" s="262"/>
      <c r="X25" s="318">
        <f t="shared" si="1"/>
        <v>5400</v>
      </c>
      <c r="Y25" s="374" t="s">
        <v>1663</v>
      </c>
      <c r="Z25" s="262">
        <v>4536</v>
      </c>
      <c r="AA25" s="262">
        <v>864</v>
      </c>
      <c r="AB25" s="262"/>
      <c r="AC25" s="318">
        <f t="shared" si="2"/>
        <v>5400</v>
      </c>
      <c r="AD25" s="262"/>
      <c r="AE25" s="262"/>
      <c r="AF25" s="262"/>
      <c r="AG25" s="262"/>
      <c r="AH25" s="318">
        <f t="shared" si="3"/>
        <v>0</v>
      </c>
      <c r="AI25" s="262"/>
      <c r="AJ25" s="262"/>
      <c r="AK25" s="262"/>
      <c r="AL25" s="262"/>
      <c r="AM25" s="318">
        <f t="shared" si="4"/>
        <v>0</v>
      </c>
      <c r="AN25" s="246"/>
      <c r="AO25" s="246"/>
      <c r="AP25" s="246"/>
      <c r="AQ25" s="246"/>
      <c r="AR25" s="318">
        <f t="shared" si="5"/>
        <v>0</v>
      </c>
      <c r="AS25" s="246"/>
      <c r="AT25" s="246"/>
      <c r="AU25" s="246"/>
      <c r="AV25" s="246"/>
      <c r="AW25" s="318">
        <f t="shared" si="6"/>
        <v>0</v>
      </c>
      <c r="AX25" s="246"/>
      <c r="AY25" s="246"/>
      <c r="AZ25" s="246"/>
      <c r="BA25" s="246"/>
      <c r="BB25" s="318">
        <f t="shared" si="7"/>
        <v>0</v>
      </c>
      <c r="BC25" s="246"/>
      <c r="BD25" s="246"/>
      <c r="BE25" s="246"/>
      <c r="BF25" s="246"/>
      <c r="BG25" s="318">
        <f t="shared" si="8"/>
        <v>0</v>
      </c>
      <c r="BH25" s="246"/>
      <c r="BI25" s="246"/>
      <c r="BJ25" s="246"/>
      <c r="BK25" s="246"/>
      <c r="BL25" s="318">
        <f t="shared" si="9"/>
        <v>0</v>
      </c>
      <c r="BM25" s="246"/>
      <c r="BN25" s="246"/>
      <c r="BO25" s="246"/>
      <c r="BP25" s="246"/>
      <c r="BQ25" s="318">
        <f t="shared" si="10"/>
        <v>0</v>
      </c>
      <c r="BR25" s="246"/>
      <c r="BS25" s="246"/>
      <c r="BT25" s="246"/>
      <c r="BU25" s="246"/>
      <c r="BV25" s="318">
        <f t="shared" si="11"/>
        <v>0</v>
      </c>
      <c r="BW25" s="357"/>
      <c r="BX25" s="246"/>
      <c r="BY25" s="246"/>
      <c r="BZ25" s="246"/>
      <c r="CA25" s="318">
        <f t="shared" si="12"/>
        <v>0</v>
      </c>
      <c r="CB25" s="246"/>
      <c r="CC25" s="246"/>
      <c r="CD25" s="246"/>
      <c r="CE25" s="246"/>
      <c r="CF25" s="318">
        <f t="shared" si="13"/>
        <v>0</v>
      </c>
      <c r="CG25" s="246"/>
      <c r="CH25" s="246"/>
      <c r="CI25" s="246"/>
      <c r="CJ25" s="246"/>
      <c r="CK25" s="318">
        <f t="shared" si="14"/>
        <v>0</v>
      </c>
      <c r="CL25" s="246"/>
      <c r="CM25" s="246"/>
      <c r="CN25" s="246"/>
      <c r="CO25" s="246"/>
      <c r="CP25" s="318">
        <f t="shared" si="15"/>
        <v>0</v>
      </c>
      <c r="CQ25" s="246"/>
      <c r="CR25" s="246"/>
      <c r="CS25" s="246"/>
      <c r="CT25" s="246"/>
      <c r="CU25" s="318">
        <f t="shared" si="16"/>
        <v>0</v>
      </c>
      <c r="CV25" s="246"/>
      <c r="CW25" s="246"/>
      <c r="CX25" s="246"/>
      <c r="CY25" s="246"/>
      <c r="CZ25" s="318">
        <f t="shared" si="17"/>
        <v>0</v>
      </c>
      <c r="DA25" s="246"/>
      <c r="DB25" s="246"/>
      <c r="DC25" s="246"/>
      <c r="DD25" s="246"/>
      <c r="DE25" s="318">
        <f t="shared" si="18"/>
        <v>0</v>
      </c>
      <c r="DF25" s="246"/>
      <c r="DG25" s="246"/>
      <c r="DH25" s="246"/>
      <c r="DI25" s="246"/>
      <c r="DJ25" s="318">
        <f t="shared" si="19"/>
        <v>0</v>
      </c>
      <c r="DK25" s="246"/>
      <c r="DL25" s="246"/>
      <c r="DM25" s="246"/>
      <c r="DN25" s="246"/>
      <c r="DO25" s="318">
        <f t="shared" si="20"/>
        <v>0</v>
      </c>
      <c r="DP25" s="365">
        <v>1</v>
      </c>
      <c r="DQ25" s="262">
        <v>93500</v>
      </c>
      <c r="DR25" s="262"/>
      <c r="DS25" s="262"/>
      <c r="DT25" s="262"/>
      <c r="DU25" s="262"/>
      <c r="DV25" s="262">
        <v>1</v>
      </c>
      <c r="DW25" s="262">
        <v>93500</v>
      </c>
      <c r="DX25" s="262"/>
      <c r="DY25" s="262"/>
      <c r="DZ25" s="262"/>
      <c r="EA25" s="262"/>
      <c r="EB25" s="262"/>
      <c r="EC25" s="262"/>
      <c r="ED25" s="262"/>
      <c r="EE25" s="366"/>
    </row>
    <row r="26" spans="1:135" ht="38.25">
      <c r="A26" s="358">
        <v>19</v>
      </c>
      <c r="B26" s="359" t="s">
        <v>1787</v>
      </c>
      <c r="C26" s="359" t="s">
        <v>1764</v>
      </c>
      <c r="D26" s="359" t="s">
        <v>1788</v>
      </c>
      <c r="E26" s="244">
        <v>25500</v>
      </c>
      <c r="F26" s="244"/>
      <c r="G26" s="244">
        <f t="shared" si="21"/>
        <v>25500</v>
      </c>
      <c r="H26" s="367">
        <v>20</v>
      </c>
      <c r="I26" s="361">
        <f t="shared" si="22"/>
        <v>200.8125</v>
      </c>
      <c r="J26" s="353">
        <f t="shared" si="23"/>
        <v>1475.8125</v>
      </c>
      <c r="K26" s="368" t="s">
        <v>1789</v>
      </c>
      <c r="L26" s="369">
        <v>20</v>
      </c>
      <c r="M26" s="361">
        <f t="shared" si="24"/>
        <v>4016.25</v>
      </c>
      <c r="N26" s="239">
        <f t="shared" si="0"/>
        <v>29516.25</v>
      </c>
      <c r="O26" s="247">
        <f t="shared" si="25"/>
        <v>8970</v>
      </c>
      <c r="P26" s="247">
        <f t="shared" si="26"/>
        <v>7455</v>
      </c>
      <c r="Q26" s="247">
        <f t="shared" si="26"/>
        <v>1515</v>
      </c>
      <c r="R26" s="247">
        <f t="shared" si="26"/>
        <v>0</v>
      </c>
      <c r="S26" s="364" t="s">
        <v>1767</v>
      </c>
      <c r="T26" s="374" t="s">
        <v>1638</v>
      </c>
      <c r="U26" s="262">
        <v>1200</v>
      </c>
      <c r="V26" s="262">
        <v>270</v>
      </c>
      <c r="W26" s="262"/>
      <c r="X26" s="318">
        <f t="shared" si="1"/>
        <v>1470</v>
      </c>
      <c r="Y26" s="374" t="s">
        <v>1663</v>
      </c>
      <c r="Z26" s="262">
        <v>2520</v>
      </c>
      <c r="AA26" s="262">
        <v>480</v>
      </c>
      <c r="AB26" s="262"/>
      <c r="AC26" s="318">
        <f t="shared" si="2"/>
        <v>3000</v>
      </c>
      <c r="AD26" s="262" t="s">
        <v>1646</v>
      </c>
      <c r="AE26" s="262">
        <v>2490</v>
      </c>
      <c r="AF26" s="262">
        <v>510</v>
      </c>
      <c r="AG26" s="262"/>
      <c r="AH26" s="318">
        <f t="shared" si="3"/>
        <v>3000</v>
      </c>
      <c r="AI26" s="262" t="s">
        <v>1685</v>
      </c>
      <c r="AJ26" s="262">
        <v>1245</v>
      </c>
      <c r="AK26" s="262">
        <v>255</v>
      </c>
      <c r="AL26" s="262"/>
      <c r="AM26" s="318">
        <f t="shared" si="4"/>
        <v>1500</v>
      </c>
      <c r="AN26" s="246"/>
      <c r="AO26" s="246"/>
      <c r="AP26" s="246"/>
      <c r="AQ26" s="246"/>
      <c r="AR26" s="318">
        <f t="shared" si="5"/>
        <v>0</v>
      </c>
      <c r="AS26" s="246"/>
      <c r="AT26" s="246"/>
      <c r="AU26" s="246"/>
      <c r="AV26" s="246"/>
      <c r="AW26" s="318">
        <f t="shared" si="6"/>
        <v>0</v>
      </c>
      <c r="AX26" s="246"/>
      <c r="AY26" s="246"/>
      <c r="AZ26" s="246"/>
      <c r="BA26" s="246"/>
      <c r="BB26" s="318">
        <f t="shared" si="7"/>
        <v>0</v>
      </c>
      <c r="BC26" s="246"/>
      <c r="BD26" s="246"/>
      <c r="BE26" s="246"/>
      <c r="BF26" s="246"/>
      <c r="BG26" s="318">
        <f t="shared" si="8"/>
        <v>0</v>
      </c>
      <c r="BH26" s="246"/>
      <c r="BI26" s="246"/>
      <c r="BJ26" s="246"/>
      <c r="BK26" s="246"/>
      <c r="BL26" s="318">
        <f t="shared" si="9"/>
        <v>0</v>
      </c>
      <c r="BM26" s="246"/>
      <c r="BN26" s="246"/>
      <c r="BO26" s="246"/>
      <c r="BP26" s="246"/>
      <c r="BQ26" s="318">
        <f t="shared" si="10"/>
        <v>0</v>
      </c>
      <c r="BR26" s="246"/>
      <c r="BS26" s="246"/>
      <c r="BT26" s="246"/>
      <c r="BU26" s="246"/>
      <c r="BV26" s="318">
        <f t="shared" si="11"/>
        <v>0</v>
      </c>
      <c r="BW26" s="357"/>
      <c r="BX26" s="246"/>
      <c r="BY26" s="246"/>
      <c r="BZ26" s="246"/>
      <c r="CA26" s="318">
        <f t="shared" si="12"/>
        <v>0</v>
      </c>
      <c r="CB26" s="246"/>
      <c r="CC26" s="246"/>
      <c r="CD26" s="246"/>
      <c r="CE26" s="246"/>
      <c r="CF26" s="318">
        <f t="shared" si="13"/>
        <v>0</v>
      </c>
      <c r="CG26" s="246"/>
      <c r="CH26" s="246"/>
      <c r="CI26" s="246"/>
      <c r="CJ26" s="246"/>
      <c r="CK26" s="318">
        <f t="shared" si="14"/>
        <v>0</v>
      </c>
      <c r="CL26" s="246"/>
      <c r="CM26" s="246"/>
      <c r="CN26" s="246"/>
      <c r="CO26" s="246"/>
      <c r="CP26" s="318">
        <f t="shared" si="15"/>
        <v>0</v>
      </c>
      <c r="CQ26" s="246"/>
      <c r="CR26" s="246"/>
      <c r="CS26" s="246"/>
      <c r="CT26" s="246"/>
      <c r="CU26" s="318">
        <f t="shared" si="16"/>
        <v>0</v>
      </c>
      <c r="CV26" s="246"/>
      <c r="CW26" s="246"/>
      <c r="CX26" s="246"/>
      <c r="CY26" s="246"/>
      <c r="CZ26" s="318">
        <f t="shared" si="17"/>
        <v>0</v>
      </c>
      <c r="DA26" s="246"/>
      <c r="DB26" s="246"/>
      <c r="DC26" s="246"/>
      <c r="DD26" s="246"/>
      <c r="DE26" s="318">
        <f t="shared" si="18"/>
        <v>0</v>
      </c>
      <c r="DF26" s="246"/>
      <c r="DG26" s="246"/>
      <c r="DH26" s="246"/>
      <c r="DI26" s="246"/>
      <c r="DJ26" s="318">
        <f t="shared" si="19"/>
        <v>0</v>
      </c>
      <c r="DK26" s="246"/>
      <c r="DL26" s="246"/>
      <c r="DM26" s="246"/>
      <c r="DN26" s="246"/>
      <c r="DO26" s="318">
        <f t="shared" si="20"/>
        <v>0</v>
      </c>
      <c r="DP26" s="365">
        <v>1</v>
      </c>
      <c r="DQ26" s="262">
        <v>25500</v>
      </c>
      <c r="DR26" s="262"/>
      <c r="DS26" s="262"/>
      <c r="DT26" s="262"/>
      <c r="DU26" s="262"/>
      <c r="DV26" s="262">
        <v>1</v>
      </c>
      <c r="DW26" s="262">
        <v>25500</v>
      </c>
      <c r="DX26" s="262"/>
      <c r="DY26" s="262"/>
      <c r="DZ26" s="262"/>
      <c r="EA26" s="262"/>
      <c r="EB26" s="262"/>
      <c r="EC26" s="262"/>
      <c r="ED26" s="262"/>
      <c r="EE26" s="366"/>
    </row>
    <row r="27" spans="1:135" ht="38.25">
      <c r="A27" s="358">
        <v>20</v>
      </c>
      <c r="B27" s="359" t="s">
        <v>1790</v>
      </c>
      <c r="C27" s="359" t="s">
        <v>1791</v>
      </c>
      <c r="D27" s="359" t="s">
        <v>1792</v>
      </c>
      <c r="E27" s="244">
        <v>34000</v>
      </c>
      <c r="F27" s="244">
        <v>4000</v>
      </c>
      <c r="G27" s="244">
        <f t="shared" si="21"/>
        <v>38000</v>
      </c>
      <c r="H27" s="367">
        <v>20</v>
      </c>
      <c r="I27" s="361">
        <f t="shared" si="22"/>
        <v>299.25</v>
      </c>
      <c r="J27" s="353">
        <f t="shared" si="23"/>
        <v>2199.25</v>
      </c>
      <c r="K27" s="368" t="s">
        <v>1793</v>
      </c>
      <c r="L27" s="369">
        <v>19</v>
      </c>
      <c r="M27" s="361">
        <f t="shared" si="24"/>
        <v>5685.75</v>
      </c>
      <c r="N27" s="239">
        <f t="shared" si="0"/>
        <v>41785.75</v>
      </c>
      <c r="O27" s="247">
        <f t="shared" si="25"/>
        <v>6700</v>
      </c>
      <c r="P27" s="247">
        <f t="shared" si="26"/>
        <v>5568</v>
      </c>
      <c r="Q27" s="247">
        <f t="shared" si="26"/>
        <v>1132</v>
      </c>
      <c r="R27" s="247">
        <f t="shared" si="26"/>
        <v>0</v>
      </c>
      <c r="S27" s="364" t="s">
        <v>1794</v>
      </c>
      <c r="T27" s="374" t="s">
        <v>1663</v>
      </c>
      <c r="U27" s="262">
        <v>588</v>
      </c>
      <c r="V27" s="262">
        <v>112</v>
      </c>
      <c r="W27" s="262"/>
      <c r="X27" s="318">
        <f t="shared" si="1"/>
        <v>700</v>
      </c>
      <c r="Y27" s="262" t="s">
        <v>1646</v>
      </c>
      <c r="Z27" s="262">
        <v>3320</v>
      </c>
      <c r="AA27" s="262">
        <v>680</v>
      </c>
      <c r="AB27" s="262"/>
      <c r="AC27" s="318">
        <f t="shared" si="2"/>
        <v>4000</v>
      </c>
      <c r="AD27" s="374" t="s">
        <v>1647</v>
      </c>
      <c r="AE27" s="262">
        <v>1660</v>
      </c>
      <c r="AF27" s="262">
        <v>340</v>
      </c>
      <c r="AG27" s="262"/>
      <c r="AH27" s="318">
        <f t="shared" si="3"/>
        <v>2000</v>
      </c>
      <c r="AI27" s="262"/>
      <c r="AJ27" s="262"/>
      <c r="AK27" s="262"/>
      <c r="AL27" s="262"/>
      <c r="AM27" s="318">
        <f t="shared" si="4"/>
        <v>0</v>
      </c>
      <c r="AN27" s="246"/>
      <c r="AO27" s="246"/>
      <c r="AP27" s="246"/>
      <c r="AQ27" s="246"/>
      <c r="AR27" s="318">
        <f t="shared" si="5"/>
        <v>0</v>
      </c>
      <c r="AS27" s="246"/>
      <c r="AT27" s="246"/>
      <c r="AU27" s="246"/>
      <c r="AV27" s="246"/>
      <c r="AW27" s="318">
        <f t="shared" si="6"/>
        <v>0</v>
      </c>
      <c r="AX27" s="246"/>
      <c r="AY27" s="246"/>
      <c r="AZ27" s="246"/>
      <c r="BA27" s="246"/>
      <c r="BB27" s="318">
        <f t="shared" si="7"/>
        <v>0</v>
      </c>
      <c r="BC27" s="246"/>
      <c r="BD27" s="246"/>
      <c r="BE27" s="246"/>
      <c r="BF27" s="246"/>
      <c r="BG27" s="318">
        <f t="shared" si="8"/>
        <v>0</v>
      </c>
      <c r="BH27" s="246"/>
      <c r="BI27" s="246"/>
      <c r="BJ27" s="246"/>
      <c r="BK27" s="246"/>
      <c r="BL27" s="318">
        <f t="shared" si="9"/>
        <v>0</v>
      </c>
      <c r="BM27" s="246"/>
      <c r="BN27" s="246"/>
      <c r="BO27" s="246"/>
      <c r="BP27" s="246"/>
      <c r="BQ27" s="318">
        <f t="shared" si="10"/>
        <v>0</v>
      </c>
      <c r="BR27" s="246"/>
      <c r="BS27" s="246"/>
      <c r="BT27" s="246"/>
      <c r="BU27" s="246"/>
      <c r="BV27" s="318">
        <f t="shared" si="11"/>
        <v>0</v>
      </c>
      <c r="BW27" s="357"/>
      <c r="BX27" s="246"/>
      <c r="BY27" s="246"/>
      <c r="BZ27" s="246"/>
      <c r="CA27" s="318">
        <f t="shared" si="12"/>
        <v>0</v>
      </c>
      <c r="CB27" s="246"/>
      <c r="CC27" s="246"/>
      <c r="CD27" s="246"/>
      <c r="CE27" s="246"/>
      <c r="CF27" s="318">
        <f t="shared" si="13"/>
        <v>0</v>
      </c>
      <c r="CG27" s="246"/>
      <c r="CH27" s="246"/>
      <c r="CI27" s="246"/>
      <c r="CJ27" s="246"/>
      <c r="CK27" s="318">
        <f t="shared" si="14"/>
        <v>0</v>
      </c>
      <c r="CL27" s="246"/>
      <c r="CM27" s="246"/>
      <c r="CN27" s="246"/>
      <c r="CO27" s="246"/>
      <c r="CP27" s="318">
        <f t="shared" si="15"/>
        <v>0</v>
      </c>
      <c r="CQ27" s="246"/>
      <c r="CR27" s="246"/>
      <c r="CS27" s="246"/>
      <c r="CT27" s="246"/>
      <c r="CU27" s="318">
        <f t="shared" si="16"/>
        <v>0</v>
      </c>
      <c r="CV27" s="246"/>
      <c r="CW27" s="246"/>
      <c r="CX27" s="246"/>
      <c r="CY27" s="246"/>
      <c r="CZ27" s="318">
        <f t="shared" si="17"/>
        <v>0</v>
      </c>
      <c r="DA27" s="246"/>
      <c r="DB27" s="246"/>
      <c r="DC27" s="246"/>
      <c r="DD27" s="246"/>
      <c r="DE27" s="318">
        <f t="shared" si="18"/>
        <v>0</v>
      </c>
      <c r="DF27" s="246"/>
      <c r="DG27" s="246"/>
      <c r="DH27" s="246"/>
      <c r="DI27" s="246"/>
      <c r="DJ27" s="318">
        <f t="shared" si="19"/>
        <v>0</v>
      </c>
      <c r="DK27" s="246"/>
      <c r="DL27" s="246"/>
      <c r="DM27" s="246"/>
      <c r="DN27" s="246"/>
      <c r="DO27" s="318">
        <f t="shared" si="20"/>
        <v>0</v>
      </c>
      <c r="DP27" s="365">
        <v>1</v>
      </c>
      <c r="DQ27" s="262">
        <v>38000</v>
      </c>
      <c r="DR27" s="262"/>
      <c r="DS27" s="262"/>
      <c r="DT27" s="262"/>
      <c r="DU27" s="262"/>
      <c r="DV27" s="262">
        <v>1</v>
      </c>
      <c r="DW27" s="262">
        <v>38000</v>
      </c>
      <c r="DX27" s="262"/>
      <c r="DY27" s="262"/>
      <c r="DZ27" s="262"/>
      <c r="EA27" s="262"/>
      <c r="EB27" s="262"/>
      <c r="EC27" s="262"/>
      <c r="ED27" s="262"/>
      <c r="EE27" s="366"/>
    </row>
    <row r="28" spans="1:135" ht="51">
      <c r="A28" s="358">
        <v>21</v>
      </c>
      <c r="B28" s="359" t="s">
        <v>1795</v>
      </c>
      <c r="C28" s="359" t="s">
        <v>1796</v>
      </c>
      <c r="D28" s="359" t="s">
        <v>1608</v>
      </c>
      <c r="E28" s="244">
        <v>25500</v>
      </c>
      <c r="F28" s="244">
        <v>3000</v>
      </c>
      <c r="G28" s="244">
        <f t="shared" si="21"/>
        <v>28500</v>
      </c>
      <c r="H28" s="367">
        <v>20</v>
      </c>
      <c r="I28" s="361">
        <f t="shared" si="22"/>
        <v>224.4375</v>
      </c>
      <c r="J28" s="353">
        <f t="shared" si="23"/>
        <v>1649.4375</v>
      </c>
      <c r="K28" s="368" t="s">
        <v>1797</v>
      </c>
      <c r="L28" s="369">
        <v>19</v>
      </c>
      <c r="M28" s="361">
        <f t="shared" si="24"/>
        <v>4264.3125</v>
      </c>
      <c r="N28" s="239">
        <f t="shared" si="0"/>
        <v>31339.3125</v>
      </c>
      <c r="O28" s="247">
        <f t="shared" si="25"/>
        <v>22001</v>
      </c>
      <c r="P28" s="247">
        <f t="shared" si="26"/>
        <v>18267.5</v>
      </c>
      <c r="Q28" s="247">
        <f t="shared" si="26"/>
        <v>3733.5</v>
      </c>
      <c r="R28" s="247">
        <f t="shared" si="26"/>
        <v>0</v>
      </c>
      <c r="S28" s="364" t="s">
        <v>1794</v>
      </c>
      <c r="T28" s="374" t="s">
        <v>1663</v>
      </c>
      <c r="U28" s="262">
        <v>462</v>
      </c>
      <c r="V28" s="262">
        <v>88</v>
      </c>
      <c r="W28" s="262"/>
      <c r="X28" s="318">
        <f t="shared" si="1"/>
        <v>550</v>
      </c>
      <c r="Y28" s="374" t="s">
        <v>1684</v>
      </c>
      <c r="Z28" s="262">
        <v>1370</v>
      </c>
      <c r="AA28" s="262">
        <v>280</v>
      </c>
      <c r="AB28" s="262"/>
      <c r="AC28" s="318">
        <f t="shared" si="2"/>
        <v>1650</v>
      </c>
      <c r="AD28" s="262" t="s">
        <v>1646</v>
      </c>
      <c r="AE28" s="262">
        <v>1369</v>
      </c>
      <c r="AF28" s="262">
        <v>281</v>
      </c>
      <c r="AG28" s="262"/>
      <c r="AH28" s="318">
        <f t="shared" si="3"/>
        <v>1650</v>
      </c>
      <c r="AI28" s="374" t="s">
        <v>1647</v>
      </c>
      <c r="AJ28" s="262">
        <v>1369.5</v>
      </c>
      <c r="AK28" s="262">
        <v>280.5</v>
      </c>
      <c r="AL28" s="262"/>
      <c r="AM28" s="318">
        <f t="shared" si="4"/>
        <v>1650</v>
      </c>
      <c r="AN28" s="246" t="s">
        <v>1685</v>
      </c>
      <c r="AO28" s="246">
        <v>1370</v>
      </c>
      <c r="AP28" s="246">
        <v>280</v>
      </c>
      <c r="AQ28" s="246"/>
      <c r="AR28" s="318">
        <f t="shared" si="5"/>
        <v>1650</v>
      </c>
      <c r="AS28" s="246" t="s">
        <v>1686</v>
      </c>
      <c r="AT28" s="246">
        <v>1370</v>
      </c>
      <c r="AU28" s="246">
        <v>281</v>
      </c>
      <c r="AV28" s="246"/>
      <c r="AW28" s="318">
        <f t="shared" si="6"/>
        <v>1651</v>
      </c>
      <c r="AX28" s="246" t="s">
        <v>1678</v>
      </c>
      <c r="AY28" s="246">
        <v>2739</v>
      </c>
      <c r="AZ28" s="246">
        <v>561</v>
      </c>
      <c r="BA28" s="246"/>
      <c r="BB28" s="318">
        <f t="shared" si="7"/>
        <v>3300</v>
      </c>
      <c r="BC28" s="246" t="s">
        <v>1690</v>
      </c>
      <c r="BD28" s="246">
        <v>1370</v>
      </c>
      <c r="BE28" s="246">
        <v>280</v>
      </c>
      <c r="BF28" s="246"/>
      <c r="BG28" s="318">
        <f t="shared" si="8"/>
        <v>1650</v>
      </c>
      <c r="BH28" s="246" t="s">
        <v>1648</v>
      </c>
      <c r="BI28" s="246">
        <v>2739</v>
      </c>
      <c r="BJ28" s="246">
        <v>561</v>
      </c>
      <c r="BK28" s="246"/>
      <c r="BL28" s="318">
        <f t="shared" si="9"/>
        <v>3300</v>
      </c>
      <c r="BM28" s="246" t="s">
        <v>1641</v>
      </c>
      <c r="BN28" s="246">
        <v>1370</v>
      </c>
      <c r="BO28" s="246">
        <v>280</v>
      </c>
      <c r="BP28" s="246"/>
      <c r="BQ28" s="318">
        <f t="shared" si="10"/>
        <v>1650</v>
      </c>
      <c r="BR28" s="246" t="s">
        <v>1583</v>
      </c>
      <c r="BS28" s="246">
        <v>2739</v>
      </c>
      <c r="BT28" s="246">
        <v>561</v>
      </c>
      <c r="BU28" s="246"/>
      <c r="BV28" s="318">
        <f t="shared" si="11"/>
        <v>3300</v>
      </c>
      <c r="BW28" s="357"/>
      <c r="BX28" s="246"/>
      <c r="BY28" s="246"/>
      <c r="BZ28" s="246"/>
      <c r="CA28" s="318">
        <f t="shared" si="12"/>
        <v>0</v>
      </c>
      <c r="CB28" s="246"/>
      <c r="CC28" s="246"/>
      <c r="CD28" s="246"/>
      <c r="CE28" s="246"/>
      <c r="CF28" s="318">
        <f t="shared" si="13"/>
        <v>0</v>
      </c>
      <c r="CG28" s="246"/>
      <c r="CH28" s="246"/>
      <c r="CI28" s="246"/>
      <c r="CJ28" s="246"/>
      <c r="CK28" s="318">
        <f t="shared" si="14"/>
        <v>0</v>
      </c>
      <c r="CL28" s="246"/>
      <c r="CM28" s="246"/>
      <c r="CN28" s="246"/>
      <c r="CO28" s="246"/>
      <c r="CP28" s="318">
        <f t="shared" si="15"/>
        <v>0</v>
      </c>
      <c r="CQ28" s="246"/>
      <c r="CR28" s="246"/>
      <c r="CS28" s="246"/>
      <c r="CT28" s="246"/>
      <c r="CU28" s="318">
        <f t="shared" si="16"/>
        <v>0</v>
      </c>
      <c r="CV28" s="246"/>
      <c r="CW28" s="246"/>
      <c r="CX28" s="246"/>
      <c r="CY28" s="246"/>
      <c r="CZ28" s="318">
        <f t="shared" si="17"/>
        <v>0</v>
      </c>
      <c r="DA28" s="246"/>
      <c r="DB28" s="246"/>
      <c r="DC28" s="246"/>
      <c r="DD28" s="246"/>
      <c r="DE28" s="318">
        <f t="shared" si="18"/>
        <v>0</v>
      </c>
      <c r="DF28" s="246"/>
      <c r="DG28" s="246"/>
      <c r="DH28" s="246"/>
      <c r="DI28" s="246"/>
      <c r="DJ28" s="318">
        <f t="shared" si="19"/>
        <v>0</v>
      </c>
      <c r="DK28" s="246"/>
      <c r="DL28" s="246"/>
      <c r="DM28" s="246"/>
      <c r="DN28" s="246"/>
      <c r="DO28" s="318">
        <f t="shared" si="20"/>
        <v>0</v>
      </c>
      <c r="DP28" s="365">
        <v>1</v>
      </c>
      <c r="DQ28" s="262">
        <v>28500</v>
      </c>
      <c r="DR28" s="262"/>
      <c r="DS28" s="262"/>
      <c r="DT28" s="262"/>
      <c r="DU28" s="262"/>
      <c r="DV28" s="262">
        <v>1</v>
      </c>
      <c r="DW28" s="262">
        <v>28500</v>
      </c>
      <c r="DX28" s="262"/>
      <c r="DY28" s="262"/>
      <c r="DZ28" s="262"/>
      <c r="EA28" s="262"/>
      <c r="EB28" s="262"/>
      <c r="EC28" s="262"/>
      <c r="ED28" s="262"/>
      <c r="EE28" s="366"/>
    </row>
    <row r="29" spans="1:135" ht="51">
      <c r="A29" s="358">
        <v>22</v>
      </c>
      <c r="B29" s="359" t="s">
        <v>1798</v>
      </c>
      <c r="C29" s="359" t="s">
        <v>1799</v>
      </c>
      <c r="D29" s="359" t="s">
        <v>1800</v>
      </c>
      <c r="E29" s="244">
        <v>42500</v>
      </c>
      <c r="F29" s="244">
        <v>5000</v>
      </c>
      <c r="G29" s="244">
        <f t="shared" si="21"/>
        <v>47500</v>
      </c>
      <c r="H29" s="367">
        <v>20</v>
      </c>
      <c r="I29" s="361">
        <f t="shared" si="22"/>
        <v>374.0625</v>
      </c>
      <c r="J29" s="353">
        <f t="shared" si="23"/>
        <v>2749.0625</v>
      </c>
      <c r="K29" s="368" t="s">
        <v>1801</v>
      </c>
      <c r="L29" s="369">
        <v>19</v>
      </c>
      <c r="M29" s="361">
        <f t="shared" si="24"/>
        <v>7107.1875</v>
      </c>
      <c r="N29" s="239">
        <f t="shared" si="0"/>
        <v>52232.1875</v>
      </c>
      <c r="O29" s="247">
        <f t="shared" si="25"/>
        <v>39270</v>
      </c>
      <c r="P29" s="247">
        <f t="shared" si="26"/>
        <v>32600</v>
      </c>
      <c r="Q29" s="247">
        <f t="shared" si="26"/>
        <v>6670</v>
      </c>
      <c r="R29" s="247">
        <f t="shared" si="26"/>
        <v>0</v>
      </c>
      <c r="S29" s="364" t="s">
        <v>1794</v>
      </c>
      <c r="T29" s="374" t="s">
        <v>1663</v>
      </c>
      <c r="U29" s="262">
        <v>770</v>
      </c>
      <c r="V29" s="262">
        <v>150</v>
      </c>
      <c r="W29" s="262"/>
      <c r="X29" s="318">
        <f t="shared" si="1"/>
        <v>920</v>
      </c>
      <c r="Y29" s="262" t="s">
        <v>1646</v>
      </c>
      <c r="Z29" s="262">
        <v>4523</v>
      </c>
      <c r="AA29" s="262">
        <v>927</v>
      </c>
      <c r="AB29" s="262"/>
      <c r="AC29" s="318">
        <f t="shared" si="2"/>
        <v>5450</v>
      </c>
      <c r="AD29" s="374" t="s">
        <v>1647</v>
      </c>
      <c r="AE29" s="262">
        <v>2241</v>
      </c>
      <c r="AF29" s="262">
        <v>459</v>
      </c>
      <c r="AG29" s="262"/>
      <c r="AH29" s="318">
        <f t="shared" si="3"/>
        <v>2700</v>
      </c>
      <c r="AI29" s="262" t="s">
        <v>1685</v>
      </c>
      <c r="AJ29" s="262">
        <v>2241</v>
      </c>
      <c r="AK29" s="262">
        <v>459</v>
      </c>
      <c r="AL29" s="262"/>
      <c r="AM29" s="318">
        <f t="shared" si="4"/>
        <v>2700</v>
      </c>
      <c r="AN29" s="246" t="s">
        <v>1686</v>
      </c>
      <c r="AO29" s="246">
        <v>2241</v>
      </c>
      <c r="AP29" s="246">
        <v>459</v>
      </c>
      <c r="AQ29" s="246"/>
      <c r="AR29" s="318">
        <f t="shared" si="5"/>
        <v>2700</v>
      </c>
      <c r="AS29" s="375" t="s">
        <v>1687</v>
      </c>
      <c r="AT29" s="246">
        <v>2241</v>
      </c>
      <c r="AU29" s="246">
        <v>459</v>
      </c>
      <c r="AV29" s="246"/>
      <c r="AW29" s="318">
        <f t="shared" si="6"/>
        <v>2700</v>
      </c>
      <c r="AX29" s="246" t="s">
        <v>1678</v>
      </c>
      <c r="AY29" s="246">
        <v>2241</v>
      </c>
      <c r="AZ29" s="246">
        <v>459</v>
      </c>
      <c r="BA29" s="246"/>
      <c r="BB29" s="318">
        <f t="shared" si="7"/>
        <v>2700</v>
      </c>
      <c r="BC29" s="246" t="s">
        <v>1690</v>
      </c>
      <c r="BD29" s="246">
        <v>2490</v>
      </c>
      <c r="BE29" s="246">
        <v>510</v>
      </c>
      <c r="BF29" s="246"/>
      <c r="BG29" s="318">
        <f t="shared" si="8"/>
        <v>3000</v>
      </c>
      <c r="BH29" s="371" t="s">
        <v>1745</v>
      </c>
      <c r="BI29" s="246">
        <v>2324</v>
      </c>
      <c r="BJ29" s="246">
        <v>476</v>
      </c>
      <c r="BK29" s="246"/>
      <c r="BL29" s="318">
        <f t="shared" si="9"/>
        <v>2800</v>
      </c>
      <c r="BM29" s="246" t="s">
        <v>1648</v>
      </c>
      <c r="BN29" s="246">
        <v>1328</v>
      </c>
      <c r="BO29" s="246">
        <v>272</v>
      </c>
      <c r="BP29" s="246"/>
      <c r="BQ29" s="318">
        <f t="shared" si="10"/>
        <v>1600</v>
      </c>
      <c r="BR29" s="246" t="s">
        <v>1641</v>
      </c>
      <c r="BS29" s="246">
        <v>2490</v>
      </c>
      <c r="BT29" s="246">
        <v>510</v>
      </c>
      <c r="BU29" s="246"/>
      <c r="BV29" s="318">
        <f t="shared" si="11"/>
        <v>3000</v>
      </c>
      <c r="BW29" s="372">
        <v>40456</v>
      </c>
      <c r="BX29" s="246">
        <v>2490</v>
      </c>
      <c r="BY29" s="246">
        <v>510</v>
      </c>
      <c r="BZ29" s="246"/>
      <c r="CA29" s="318">
        <f t="shared" si="12"/>
        <v>3000</v>
      </c>
      <c r="CB29" s="246" t="s">
        <v>1583</v>
      </c>
      <c r="CC29" s="246">
        <v>2490</v>
      </c>
      <c r="CD29" s="246">
        <v>510</v>
      </c>
      <c r="CE29" s="246"/>
      <c r="CF29" s="318">
        <f t="shared" si="13"/>
        <v>3000</v>
      </c>
      <c r="CG29" s="372">
        <v>40432</v>
      </c>
      <c r="CH29" s="246">
        <v>2490</v>
      </c>
      <c r="CI29" s="246">
        <v>510</v>
      </c>
      <c r="CJ29" s="246"/>
      <c r="CK29" s="318">
        <f t="shared" si="14"/>
        <v>3000</v>
      </c>
      <c r="CL29" s="246"/>
      <c r="CM29" s="246"/>
      <c r="CN29" s="246"/>
      <c r="CO29" s="246"/>
      <c r="CP29" s="318">
        <f t="shared" si="15"/>
        <v>0</v>
      </c>
      <c r="CQ29" s="246"/>
      <c r="CR29" s="246"/>
      <c r="CS29" s="246"/>
      <c r="CT29" s="246"/>
      <c r="CU29" s="318">
        <f t="shared" si="16"/>
        <v>0</v>
      </c>
      <c r="CV29" s="246"/>
      <c r="CW29" s="246"/>
      <c r="CX29" s="246"/>
      <c r="CY29" s="246"/>
      <c r="CZ29" s="318">
        <f t="shared" si="17"/>
        <v>0</v>
      </c>
      <c r="DA29" s="246"/>
      <c r="DB29" s="246"/>
      <c r="DC29" s="246"/>
      <c r="DD29" s="246"/>
      <c r="DE29" s="318">
        <f t="shared" si="18"/>
        <v>0</v>
      </c>
      <c r="DF29" s="246"/>
      <c r="DG29" s="246"/>
      <c r="DH29" s="246"/>
      <c r="DI29" s="246"/>
      <c r="DJ29" s="318">
        <f t="shared" si="19"/>
        <v>0</v>
      </c>
      <c r="DK29" s="246"/>
      <c r="DL29" s="246"/>
      <c r="DM29" s="246"/>
      <c r="DN29" s="246"/>
      <c r="DO29" s="318">
        <f t="shared" si="20"/>
        <v>0</v>
      </c>
      <c r="DP29" s="365">
        <v>1</v>
      </c>
      <c r="DQ29" s="262">
        <v>47500</v>
      </c>
      <c r="DR29" s="262"/>
      <c r="DS29" s="262"/>
      <c r="DT29" s="262"/>
      <c r="DU29" s="262"/>
      <c r="DV29" s="262">
        <v>1</v>
      </c>
      <c r="DW29" s="262">
        <v>47500</v>
      </c>
      <c r="DX29" s="262"/>
      <c r="DY29" s="262"/>
      <c r="DZ29" s="262"/>
      <c r="EA29" s="262"/>
      <c r="EB29" s="262"/>
      <c r="EC29" s="262"/>
      <c r="ED29" s="262"/>
      <c r="EE29" s="366"/>
    </row>
    <row r="30" spans="1:135" ht="38.25">
      <c r="A30" s="358">
        <v>23</v>
      </c>
      <c r="B30" s="359" t="s">
        <v>1802</v>
      </c>
      <c r="C30" s="359" t="s">
        <v>1803</v>
      </c>
      <c r="D30" s="359" t="s">
        <v>1581</v>
      </c>
      <c r="E30" s="244">
        <v>42500</v>
      </c>
      <c r="F30" s="244">
        <v>5000</v>
      </c>
      <c r="G30" s="244">
        <f t="shared" si="21"/>
        <v>47500</v>
      </c>
      <c r="H30" s="367">
        <v>20</v>
      </c>
      <c r="I30" s="361">
        <f t="shared" si="22"/>
        <v>374.0625</v>
      </c>
      <c r="J30" s="353">
        <f t="shared" si="23"/>
        <v>2749.0625</v>
      </c>
      <c r="K30" s="368" t="s">
        <v>1804</v>
      </c>
      <c r="L30" s="369">
        <v>19</v>
      </c>
      <c r="M30" s="361">
        <f t="shared" si="24"/>
        <v>7107.1875</v>
      </c>
      <c r="N30" s="239">
        <f t="shared" si="0"/>
        <v>52232.1875</v>
      </c>
      <c r="O30" s="247">
        <f t="shared" si="25"/>
        <v>12720</v>
      </c>
      <c r="P30" s="247">
        <f t="shared" si="26"/>
        <v>10557</v>
      </c>
      <c r="Q30" s="247">
        <f t="shared" si="26"/>
        <v>2163</v>
      </c>
      <c r="R30" s="247">
        <f t="shared" si="26"/>
        <v>0</v>
      </c>
      <c r="S30" s="364" t="s">
        <v>1794</v>
      </c>
      <c r="T30" s="374" t="s">
        <v>1663</v>
      </c>
      <c r="U30" s="262">
        <v>770</v>
      </c>
      <c r="V30" s="262">
        <v>150</v>
      </c>
      <c r="W30" s="262"/>
      <c r="X30" s="318">
        <f t="shared" si="1"/>
        <v>920</v>
      </c>
      <c r="Y30" s="374" t="s">
        <v>1684</v>
      </c>
      <c r="Z30" s="262">
        <v>2400</v>
      </c>
      <c r="AA30" s="262">
        <v>500</v>
      </c>
      <c r="AB30" s="262"/>
      <c r="AC30" s="318">
        <f t="shared" si="2"/>
        <v>2900</v>
      </c>
      <c r="AD30" s="262" t="s">
        <v>1646</v>
      </c>
      <c r="AE30" s="262">
        <v>2490</v>
      </c>
      <c r="AF30" s="262">
        <v>510</v>
      </c>
      <c r="AG30" s="262"/>
      <c r="AH30" s="318">
        <f t="shared" si="3"/>
        <v>3000</v>
      </c>
      <c r="AI30" s="374" t="s">
        <v>1647</v>
      </c>
      <c r="AJ30" s="262">
        <v>2407</v>
      </c>
      <c r="AK30" s="262">
        <v>493</v>
      </c>
      <c r="AL30" s="262"/>
      <c r="AM30" s="318">
        <f t="shared" si="4"/>
        <v>2900</v>
      </c>
      <c r="AN30" s="246" t="s">
        <v>1685</v>
      </c>
      <c r="AO30" s="246">
        <v>2490</v>
      </c>
      <c r="AP30" s="246">
        <v>510</v>
      </c>
      <c r="AQ30" s="246"/>
      <c r="AR30" s="318">
        <f t="shared" si="5"/>
        <v>3000</v>
      </c>
      <c r="AS30" s="246"/>
      <c r="AT30" s="246"/>
      <c r="AU30" s="246"/>
      <c r="AV30" s="246"/>
      <c r="AW30" s="318">
        <f t="shared" si="6"/>
        <v>0</v>
      </c>
      <c r="AX30" s="246"/>
      <c r="AY30" s="246"/>
      <c r="AZ30" s="246"/>
      <c r="BA30" s="246"/>
      <c r="BB30" s="318">
        <f t="shared" si="7"/>
        <v>0</v>
      </c>
      <c r="BC30" s="246"/>
      <c r="BD30" s="246"/>
      <c r="BE30" s="246"/>
      <c r="BF30" s="246"/>
      <c r="BG30" s="318">
        <f t="shared" si="8"/>
        <v>0</v>
      </c>
      <c r="BH30" s="246"/>
      <c r="BI30" s="246"/>
      <c r="BJ30" s="246"/>
      <c r="BK30" s="246"/>
      <c r="BL30" s="318">
        <f t="shared" si="9"/>
        <v>0</v>
      </c>
      <c r="BM30" s="246"/>
      <c r="BN30" s="246"/>
      <c r="BO30" s="246"/>
      <c r="BP30" s="246"/>
      <c r="BQ30" s="318">
        <f t="shared" si="10"/>
        <v>0</v>
      </c>
      <c r="BR30" s="246"/>
      <c r="BS30" s="246"/>
      <c r="BT30" s="246"/>
      <c r="BU30" s="246"/>
      <c r="BV30" s="318">
        <f t="shared" si="11"/>
        <v>0</v>
      </c>
      <c r="BW30" s="357"/>
      <c r="BX30" s="246"/>
      <c r="BY30" s="246"/>
      <c r="BZ30" s="246"/>
      <c r="CA30" s="318">
        <f t="shared" si="12"/>
        <v>0</v>
      </c>
      <c r="CB30" s="246"/>
      <c r="CC30" s="246"/>
      <c r="CD30" s="246"/>
      <c r="CE30" s="246"/>
      <c r="CF30" s="318">
        <f t="shared" si="13"/>
        <v>0</v>
      </c>
      <c r="CG30" s="246"/>
      <c r="CH30" s="246"/>
      <c r="CI30" s="246"/>
      <c r="CJ30" s="246"/>
      <c r="CK30" s="318">
        <f t="shared" si="14"/>
        <v>0</v>
      </c>
      <c r="CL30" s="246"/>
      <c r="CM30" s="246"/>
      <c r="CN30" s="246"/>
      <c r="CO30" s="246"/>
      <c r="CP30" s="318">
        <f t="shared" si="15"/>
        <v>0</v>
      </c>
      <c r="CQ30" s="246"/>
      <c r="CR30" s="246"/>
      <c r="CS30" s="246"/>
      <c r="CT30" s="246"/>
      <c r="CU30" s="318">
        <f t="shared" si="16"/>
        <v>0</v>
      </c>
      <c r="CV30" s="246"/>
      <c r="CW30" s="246"/>
      <c r="CX30" s="246"/>
      <c r="CY30" s="246"/>
      <c r="CZ30" s="318">
        <f t="shared" si="17"/>
        <v>0</v>
      </c>
      <c r="DA30" s="246"/>
      <c r="DB30" s="246"/>
      <c r="DC30" s="246"/>
      <c r="DD30" s="246"/>
      <c r="DE30" s="318">
        <f t="shared" si="18"/>
        <v>0</v>
      </c>
      <c r="DF30" s="246"/>
      <c r="DG30" s="246"/>
      <c r="DH30" s="246"/>
      <c r="DI30" s="246"/>
      <c r="DJ30" s="318">
        <f t="shared" si="19"/>
        <v>0</v>
      </c>
      <c r="DK30" s="246"/>
      <c r="DL30" s="246"/>
      <c r="DM30" s="246"/>
      <c r="DN30" s="246"/>
      <c r="DO30" s="318">
        <f t="shared" si="20"/>
        <v>0</v>
      </c>
      <c r="DP30" s="365">
        <v>1</v>
      </c>
      <c r="DQ30" s="262">
        <v>47500</v>
      </c>
      <c r="DR30" s="262"/>
      <c r="DS30" s="262"/>
      <c r="DT30" s="262">
        <v>1</v>
      </c>
      <c r="DU30" s="262">
        <v>47500</v>
      </c>
      <c r="DV30" s="262"/>
      <c r="DW30" s="262"/>
      <c r="DX30" s="262"/>
      <c r="DY30" s="262"/>
      <c r="DZ30" s="262"/>
      <c r="EA30" s="262"/>
      <c r="EB30" s="262"/>
      <c r="EC30" s="262"/>
      <c r="ED30" s="262"/>
      <c r="EE30" s="366"/>
    </row>
    <row r="31" spans="1:135" ht="38.25">
      <c r="A31" s="358">
        <v>24</v>
      </c>
      <c r="B31" s="359" t="s">
        <v>1805</v>
      </c>
      <c r="C31" s="359" t="s">
        <v>1806</v>
      </c>
      <c r="D31" s="359" t="s">
        <v>1807</v>
      </c>
      <c r="E31" s="244">
        <v>42500</v>
      </c>
      <c r="F31" s="244">
        <v>5000</v>
      </c>
      <c r="G31" s="244">
        <f t="shared" si="21"/>
        <v>47500</v>
      </c>
      <c r="H31" s="367">
        <v>20</v>
      </c>
      <c r="I31" s="361">
        <f t="shared" si="22"/>
        <v>374.0625</v>
      </c>
      <c r="J31" s="353">
        <f t="shared" si="23"/>
        <v>2749.0625</v>
      </c>
      <c r="K31" s="368" t="s">
        <v>1808</v>
      </c>
      <c r="L31" s="369">
        <v>19</v>
      </c>
      <c r="M31" s="361">
        <f t="shared" si="24"/>
        <v>7107.1875</v>
      </c>
      <c r="N31" s="239">
        <f t="shared" si="0"/>
        <v>52232.1875</v>
      </c>
      <c r="O31" s="247">
        <f t="shared" si="25"/>
        <v>0</v>
      </c>
      <c r="P31" s="247">
        <f t="shared" si="26"/>
        <v>0</v>
      </c>
      <c r="Q31" s="247">
        <f t="shared" si="26"/>
        <v>0</v>
      </c>
      <c r="R31" s="247">
        <f t="shared" si="26"/>
        <v>0</v>
      </c>
      <c r="S31" s="364" t="s">
        <v>1809</v>
      </c>
      <c r="T31" s="374"/>
      <c r="U31" s="262"/>
      <c r="V31" s="262"/>
      <c r="W31" s="262"/>
      <c r="X31" s="318">
        <f t="shared" si="1"/>
        <v>0</v>
      </c>
      <c r="Y31" s="262"/>
      <c r="Z31" s="262"/>
      <c r="AA31" s="262"/>
      <c r="AB31" s="262"/>
      <c r="AC31" s="318">
        <f t="shared" si="2"/>
        <v>0</v>
      </c>
      <c r="AD31" s="262"/>
      <c r="AE31" s="262"/>
      <c r="AF31" s="262"/>
      <c r="AG31" s="262"/>
      <c r="AH31" s="318">
        <f t="shared" si="3"/>
        <v>0</v>
      </c>
      <c r="AI31" s="262"/>
      <c r="AJ31" s="262"/>
      <c r="AK31" s="262"/>
      <c r="AL31" s="262"/>
      <c r="AM31" s="318">
        <f t="shared" si="4"/>
        <v>0</v>
      </c>
      <c r="AN31" s="246"/>
      <c r="AO31" s="246"/>
      <c r="AP31" s="246"/>
      <c r="AQ31" s="246"/>
      <c r="AR31" s="318">
        <f t="shared" si="5"/>
        <v>0</v>
      </c>
      <c r="AS31" s="246"/>
      <c r="AT31" s="246"/>
      <c r="AU31" s="246"/>
      <c r="AV31" s="246"/>
      <c r="AW31" s="318">
        <f t="shared" si="6"/>
        <v>0</v>
      </c>
      <c r="AX31" s="246"/>
      <c r="AY31" s="246"/>
      <c r="AZ31" s="246"/>
      <c r="BA31" s="246"/>
      <c r="BB31" s="318">
        <f t="shared" si="7"/>
        <v>0</v>
      </c>
      <c r="BC31" s="246"/>
      <c r="BD31" s="246"/>
      <c r="BE31" s="246"/>
      <c r="BF31" s="246"/>
      <c r="BG31" s="318">
        <f t="shared" si="8"/>
        <v>0</v>
      </c>
      <c r="BH31" s="246"/>
      <c r="BI31" s="246"/>
      <c r="BJ31" s="246"/>
      <c r="BK31" s="246"/>
      <c r="BL31" s="318">
        <f t="shared" si="9"/>
        <v>0</v>
      </c>
      <c r="BM31" s="246"/>
      <c r="BN31" s="246"/>
      <c r="BO31" s="246"/>
      <c r="BP31" s="246"/>
      <c r="BQ31" s="318">
        <f t="shared" si="10"/>
        <v>0</v>
      </c>
      <c r="BR31" s="246"/>
      <c r="BS31" s="246"/>
      <c r="BT31" s="246"/>
      <c r="BU31" s="246"/>
      <c r="BV31" s="318">
        <f t="shared" si="11"/>
        <v>0</v>
      </c>
      <c r="BW31" s="357"/>
      <c r="BX31" s="246"/>
      <c r="BY31" s="246"/>
      <c r="BZ31" s="246"/>
      <c r="CA31" s="318">
        <f t="shared" si="12"/>
        <v>0</v>
      </c>
      <c r="CB31" s="246"/>
      <c r="CC31" s="246"/>
      <c r="CD31" s="246"/>
      <c r="CE31" s="246"/>
      <c r="CF31" s="318">
        <f t="shared" si="13"/>
        <v>0</v>
      </c>
      <c r="CG31" s="246"/>
      <c r="CH31" s="246"/>
      <c r="CI31" s="246"/>
      <c r="CJ31" s="246"/>
      <c r="CK31" s="318">
        <f t="shared" si="14"/>
        <v>0</v>
      </c>
      <c r="CL31" s="246"/>
      <c r="CM31" s="246"/>
      <c r="CN31" s="246"/>
      <c r="CO31" s="246"/>
      <c r="CP31" s="318">
        <f t="shared" si="15"/>
        <v>0</v>
      </c>
      <c r="CQ31" s="246"/>
      <c r="CR31" s="246"/>
      <c r="CS31" s="246"/>
      <c r="CT31" s="246"/>
      <c r="CU31" s="318">
        <f t="shared" si="16"/>
        <v>0</v>
      </c>
      <c r="CV31" s="246"/>
      <c r="CW31" s="246"/>
      <c r="CX31" s="246"/>
      <c r="CY31" s="246"/>
      <c r="CZ31" s="318">
        <f t="shared" si="17"/>
        <v>0</v>
      </c>
      <c r="DA31" s="246"/>
      <c r="DB31" s="246"/>
      <c r="DC31" s="246"/>
      <c r="DD31" s="246"/>
      <c r="DE31" s="318">
        <f t="shared" si="18"/>
        <v>0</v>
      </c>
      <c r="DF31" s="246"/>
      <c r="DG31" s="246"/>
      <c r="DH31" s="246"/>
      <c r="DI31" s="246"/>
      <c r="DJ31" s="318">
        <f t="shared" si="19"/>
        <v>0</v>
      </c>
      <c r="DK31" s="246"/>
      <c r="DL31" s="246"/>
      <c r="DM31" s="246"/>
      <c r="DN31" s="246"/>
      <c r="DO31" s="318">
        <f t="shared" si="20"/>
        <v>0</v>
      </c>
      <c r="DP31" s="365">
        <v>1</v>
      </c>
      <c r="DQ31" s="262">
        <v>47500</v>
      </c>
      <c r="DR31" s="262"/>
      <c r="DS31" s="262"/>
      <c r="DT31" s="262"/>
      <c r="DU31" s="262"/>
      <c r="DV31" s="262">
        <v>1</v>
      </c>
      <c r="DW31" s="262">
        <v>47500</v>
      </c>
      <c r="DX31" s="262"/>
      <c r="DY31" s="262"/>
      <c r="DZ31" s="262"/>
      <c r="EA31" s="262"/>
      <c r="EB31" s="262"/>
      <c r="EC31" s="262"/>
      <c r="ED31" s="262"/>
      <c r="EE31" s="366"/>
    </row>
    <row r="32" spans="1:135" ht="51">
      <c r="A32" s="358">
        <v>25</v>
      </c>
      <c r="B32" s="359" t="s">
        <v>1810</v>
      </c>
      <c r="C32" s="359" t="s">
        <v>1796</v>
      </c>
      <c r="D32" s="359" t="s">
        <v>1811</v>
      </c>
      <c r="E32" s="244">
        <v>25500</v>
      </c>
      <c r="F32" s="244">
        <v>3000</v>
      </c>
      <c r="G32" s="244">
        <f t="shared" si="21"/>
        <v>28500</v>
      </c>
      <c r="H32" s="367">
        <v>20</v>
      </c>
      <c r="I32" s="361">
        <f t="shared" si="22"/>
        <v>224.4375</v>
      </c>
      <c r="J32" s="353">
        <f t="shared" si="23"/>
        <v>1649.4375</v>
      </c>
      <c r="K32" s="368" t="s">
        <v>1812</v>
      </c>
      <c r="L32" s="369">
        <v>19</v>
      </c>
      <c r="M32" s="361">
        <f t="shared" si="24"/>
        <v>4264.3125</v>
      </c>
      <c r="N32" s="239">
        <f t="shared" si="0"/>
        <v>31339.3125</v>
      </c>
      <c r="O32" s="247">
        <f t="shared" si="25"/>
        <v>20101</v>
      </c>
      <c r="P32" s="247">
        <f t="shared" si="26"/>
        <v>16691.5</v>
      </c>
      <c r="Q32" s="247">
        <f t="shared" si="26"/>
        <v>3409.5</v>
      </c>
      <c r="R32" s="247">
        <f t="shared" si="26"/>
        <v>0</v>
      </c>
      <c r="S32" s="364" t="s">
        <v>1809</v>
      </c>
      <c r="T32" s="374" t="s">
        <v>1663</v>
      </c>
      <c r="U32" s="262">
        <v>462</v>
      </c>
      <c r="V32" s="262">
        <v>88</v>
      </c>
      <c r="W32" s="262"/>
      <c r="X32" s="318">
        <f t="shared" si="1"/>
        <v>550</v>
      </c>
      <c r="Y32" s="374" t="s">
        <v>1684</v>
      </c>
      <c r="Z32" s="262">
        <v>1370</v>
      </c>
      <c r="AA32" s="262">
        <v>280</v>
      </c>
      <c r="AB32" s="262"/>
      <c r="AC32" s="318">
        <f t="shared" si="2"/>
        <v>1650</v>
      </c>
      <c r="AD32" s="374" t="s">
        <v>1647</v>
      </c>
      <c r="AE32" s="262">
        <v>1369.5</v>
      </c>
      <c r="AF32" s="262">
        <v>280.5</v>
      </c>
      <c r="AG32" s="262"/>
      <c r="AH32" s="318">
        <f t="shared" si="3"/>
        <v>1650</v>
      </c>
      <c r="AI32" s="262" t="s">
        <v>1685</v>
      </c>
      <c r="AJ32" s="262">
        <v>1370</v>
      </c>
      <c r="AK32" s="262">
        <v>280</v>
      </c>
      <c r="AL32" s="262"/>
      <c r="AM32" s="318">
        <f t="shared" si="4"/>
        <v>1650</v>
      </c>
      <c r="AN32" s="246" t="s">
        <v>1686</v>
      </c>
      <c r="AO32" s="246">
        <v>1370</v>
      </c>
      <c r="AP32" s="246">
        <v>281</v>
      </c>
      <c r="AQ32" s="246"/>
      <c r="AR32" s="318">
        <f t="shared" si="5"/>
        <v>1651</v>
      </c>
      <c r="AS32" s="246" t="s">
        <v>1678</v>
      </c>
      <c r="AT32" s="246">
        <v>2739</v>
      </c>
      <c r="AU32" s="246">
        <v>561</v>
      </c>
      <c r="AV32" s="246"/>
      <c r="AW32" s="318">
        <f t="shared" si="6"/>
        <v>3300</v>
      </c>
      <c r="AX32" s="246" t="s">
        <v>1690</v>
      </c>
      <c r="AY32" s="246">
        <v>1370</v>
      </c>
      <c r="AZ32" s="246">
        <v>280</v>
      </c>
      <c r="BA32" s="246"/>
      <c r="BB32" s="318">
        <f t="shared" si="7"/>
        <v>1650</v>
      </c>
      <c r="BC32" s="246" t="s">
        <v>1648</v>
      </c>
      <c r="BD32" s="246">
        <v>1162</v>
      </c>
      <c r="BE32" s="246">
        <v>238</v>
      </c>
      <c r="BF32" s="246"/>
      <c r="BG32" s="318">
        <f t="shared" si="8"/>
        <v>1400</v>
      </c>
      <c r="BH32" s="246" t="s">
        <v>1641</v>
      </c>
      <c r="BI32" s="246">
        <v>1370</v>
      </c>
      <c r="BJ32" s="246">
        <v>280</v>
      </c>
      <c r="BK32" s="246"/>
      <c r="BL32" s="318">
        <f t="shared" si="9"/>
        <v>1650</v>
      </c>
      <c r="BM32" s="246" t="s">
        <v>1583</v>
      </c>
      <c r="BN32" s="246">
        <v>2739</v>
      </c>
      <c r="BO32" s="246">
        <v>561</v>
      </c>
      <c r="BP32" s="246"/>
      <c r="BQ32" s="318">
        <f t="shared" si="10"/>
        <v>3300</v>
      </c>
      <c r="BR32" s="372">
        <v>40432</v>
      </c>
      <c r="BS32" s="246">
        <v>1370</v>
      </c>
      <c r="BT32" s="246">
        <v>280</v>
      </c>
      <c r="BU32" s="246"/>
      <c r="BV32" s="318">
        <f t="shared" si="11"/>
        <v>1650</v>
      </c>
      <c r="BW32" s="357"/>
      <c r="BX32" s="246"/>
      <c r="BY32" s="246"/>
      <c r="BZ32" s="246"/>
      <c r="CA32" s="318">
        <f t="shared" si="12"/>
        <v>0</v>
      </c>
      <c r="CB32" s="246"/>
      <c r="CC32" s="246"/>
      <c r="CD32" s="246"/>
      <c r="CE32" s="246"/>
      <c r="CF32" s="318">
        <f t="shared" si="13"/>
        <v>0</v>
      </c>
      <c r="CG32" s="246"/>
      <c r="CH32" s="246"/>
      <c r="CI32" s="246"/>
      <c r="CJ32" s="246"/>
      <c r="CK32" s="318">
        <f t="shared" si="14"/>
        <v>0</v>
      </c>
      <c r="CL32" s="246"/>
      <c r="CM32" s="246"/>
      <c r="CN32" s="246"/>
      <c r="CO32" s="246"/>
      <c r="CP32" s="318">
        <f t="shared" si="15"/>
        <v>0</v>
      </c>
      <c r="CQ32" s="246"/>
      <c r="CR32" s="246"/>
      <c r="CS32" s="246"/>
      <c r="CT32" s="246"/>
      <c r="CU32" s="318">
        <f t="shared" si="16"/>
        <v>0</v>
      </c>
      <c r="CV32" s="246"/>
      <c r="CW32" s="246"/>
      <c r="CX32" s="246"/>
      <c r="CY32" s="246"/>
      <c r="CZ32" s="318">
        <f t="shared" si="17"/>
        <v>0</v>
      </c>
      <c r="DA32" s="246"/>
      <c r="DB32" s="246"/>
      <c r="DC32" s="246"/>
      <c r="DD32" s="246"/>
      <c r="DE32" s="318">
        <f t="shared" si="18"/>
        <v>0</v>
      </c>
      <c r="DF32" s="246"/>
      <c r="DG32" s="246"/>
      <c r="DH32" s="246"/>
      <c r="DI32" s="246"/>
      <c r="DJ32" s="318">
        <f t="shared" si="19"/>
        <v>0</v>
      </c>
      <c r="DK32" s="246"/>
      <c r="DL32" s="246"/>
      <c r="DM32" s="246"/>
      <c r="DN32" s="246"/>
      <c r="DO32" s="318">
        <f t="shared" si="20"/>
        <v>0</v>
      </c>
      <c r="DP32" s="365">
        <v>1</v>
      </c>
      <c r="DQ32" s="262">
        <v>28500</v>
      </c>
      <c r="DR32" s="262"/>
      <c r="DS32" s="262"/>
      <c r="DT32" s="262"/>
      <c r="DU32" s="262"/>
      <c r="DV32" s="262">
        <v>1</v>
      </c>
      <c r="DW32" s="262">
        <v>28500</v>
      </c>
      <c r="DX32" s="262"/>
      <c r="DY32" s="262"/>
      <c r="DZ32" s="262"/>
      <c r="EA32" s="262"/>
      <c r="EB32" s="262"/>
      <c r="EC32" s="262"/>
      <c r="ED32" s="262"/>
      <c r="EE32" s="366"/>
    </row>
    <row r="33" spans="1:135" ht="51">
      <c r="A33" s="358">
        <v>26</v>
      </c>
      <c r="B33" s="359" t="s">
        <v>1813</v>
      </c>
      <c r="C33" s="359" t="s">
        <v>1814</v>
      </c>
      <c r="D33" s="359" t="s">
        <v>1581</v>
      </c>
      <c r="E33" s="244">
        <v>42500</v>
      </c>
      <c r="F33" s="244">
        <v>5000</v>
      </c>
      <c r="G33" s="244">
        <f t="shared" si="21"/>
        <v>47500</v>
      </c>
      <c r="H33" s="367">
        <v>20</v>
      </c>
      <c r="I33" s="361">
        <f t="shared" si="22"/>
        <v>374.0625</v>
      </c>
      <c r="J33" s="353">
        <f t="shared" si="23"/>
        <v>2749.0625</v>
      </c>
      <c r="K33" s="368" t="s">
        <v>1815</v>
      </c>
      <c r="L33" s="369">
        <v>19</v>
      </c>
      <c r="M33" s="361">
        <f t="shared" si="24"/>
        <v>7107.1875</v>
      </c>
      <c r="N33" s="239">
        <f t="shared" si="0"/>
        <v>52232.1875</v>
      </c>
      <c r="O33" s="247">
        <f t="shared" si="25"/>
        <v>62006</v>
      </c>
      <c r="P33" s="247">
        <f t="shared" si="26"/>
        <v>51470</v>
      </c>
      <c r="Q33" s="247">
        <f t="shared" si="26"/>
        <v>10536</v>
      </c>
      <c r="R33" s="247">
        <f t="shared" si="26"/>
        <v>0</v>
      </c>
      <c r="S33" s="364" t="s">
        <v>1809</v>
      </c>
      <c r="T33" s="374" t="s">
        <v>1663</v>
      </c>
      <c r="U33" s="262">
        <v>770</v>
      </c>
      <c r="V33" s="262">
        <v>150</v>
      </c>
      <c r="W33" s="262"/>
      <c r="X33" s="318">
        <f t="shared" si="1"/>
        <v>920</v>
      </c>
      <c r="Y33" s="262" t="s">
        <v>1646</v>
      </c>
      <c r="Z33" s="262">
        <v>2303</v>
      </c>
      <c r="AA33" s="262">
        <v>472</v>
      </c>
      <c r="AB33" s="262"/>
      <c r="AC33" s="318">
        <f t="shared" si="2"/>
        <v>2775</v>
      </c>
      <c r="AD33" s="262" t="s">
        <v>1685</v>
      </c>
      <c r="AE33" s="262">
        <v>4606</v>
      </c>
      <c r="AF33" s="262">
        <v>944</v>
      </c>
      <c r="AG33" s="262"/>
      <c r="AH33" s="318">
        <f t="shared" si="3"/>
        <v>5550</v>
      </c>
      <c r="AI33" s="262" t="s">
        <v>1686</v>
      </c>
      <c r="AJ33" s="262">
        <v>2283</v>
      </c>
      <c r="AK33" s="262">
        <v>468</v>
      </c>
      <c r="AL33" s="262"/>
      <c r="AM33" s="318">
        <f t="shared" si="4"/>
        <v>2751</v>
      </c>
      <c r="AN33" s="246" t="s">
        <v>1583</v>
      </c>
      <c r="AO33" s="246">
        <v>33200</v>
      </c>
      <c r="AP33" s="246">
        <v>6800</v>
      </c>
      <c r="AQ33" s="246"/>
      <c r="AR33" s="318">
        <f t="shared" si="5"/>
        <v>40000</v>
      </c>
      <c r="AS33" s="246" t="s">
        <v>1583</v>
      </c>
      <c r="AT33" s="246">
        <v>8308</v>
      </c>
      <c r="AU33" s="246">
        <v>1702</v>
      </c>
      <c r="AV33" s="246"/>
      <c r="AW33" s="318">
        <f t="shared" si="6"/>
        <v>10010</v>
      </c>
      <c r="AX33" s="246"/>
      <c r="AY33" s="246"/>
      <c r="AZ33" s="246"/>
      <c r="BA33" s="246"/>
      <c r="BB33" s="318">
        <f t="shared" si="7"/>
        <v>0</v>
      </c>
      <c r="BC33" s="246"/>
      <c r="BD33" s="246"/>
      <c r="BE33" s="246"/>
      <c r="BF33" s="246"/>
      <c r="BG33" s="318">
        <f t="shared" si="8"/>
        <v>0</v>
      </c>
      <c r="BH33" s="246"/>
      <c r="BI33" s="246"/>
      <c r="BJ33" s="246"/>
      <c r="BK33" s="246"/>
      <c r="BL33" s="318">
        <f t="shared" si="9"/>
        <v>0</v>
      </c>
      <c r="BM33" s="246"/>
      <c r="BN33" s="246"/>
      <c r="BO33" s="246"/>
      <c r="BP33" s="246"/>
      <c r="BQ33" s="318">
        <f t="shared" si="10"/>
        <v>0</v>
      </c>
      <c r="BR33" s="246"/>
      <c r="BS33" s="246"/>
      <c r="BT33" s="246"/>
      <c r="BU33" s="246"/>
      <c r="BV33" s="318">
        <f t="shared" si="11"/>
        <v>0</v>
      </c>
      <c r="BW33" s="357"/>
      <c r="BX33" s="246"/>
      <c r="BY33" s="246"/>
      <c r="BZ33" s="246"/>
      <c r="CA33" s="318">
        <f t="shared" si="12"/>
        <v>0</v>
      </c>
      <c r="CB33" s="246"/>
      <c r="CC33" s="246"/>
      <c r="CD33" s="246"/>
      <c r="CE33" s="246"/>
      <c r="CF33" s="318">
        <f t="shared" si="13"/>
        <v>0</v>
      </c>
      <c r="CG33" s="246"/>
      <c r="CH33" s="246"/>
      <c r="CI33" s="246"/>
      <c r="CJ33" s="246"/>
      <c r="CK33" s="318">
        <f t="shared" si="14"/>
        <v>0</v>
      </c>
      <c r="CL33" s="246"/>
      <c r="CM33" s="246"/>
      <c r="CN33" s="246"/>
      <c r="CO33" s="246"/>
      <c r="CP33" s="318">
        <f t="shared" si="15"/>
        <v>0</v>
      </c>
      <c r="CQ33" s="246"/>
      <c r="CR33" s="246"/>
      <c r="CS33" s="246"/>
      <c r="CT33" s="246"/>
      <c r="CU33" s="318">
        <f t="shared" si="16"/>
        <v>0</v>
      </c>
      <c r="CV33" s="246"/>
      <c r="CW33" s="246"/>
      <c r="CX33" s="246"/>
      <c r="CY33" s="246"/>
      <c r="CZ33" s="318">
        <f t="shared" si="17"/>
        <v>0</v>
      </c>
      <c r="DA33" s="246"/>
      <c r="DB33" s="246"/>
      <c r="DC33" s="246"/>
      <c r="DD33" s="246"/>
      <c r="DE33" s="318">
        <f t="shared" si="18"/>
        <v>0</v>
      </c>
      <c r="DF33" s="246"/>
      <c r="DG33" s="246"/>
      <c r="DH33" s="246"/>
      <c r="DI33" s="246"/>
      <c r="DJ33" s="318">
        <f t="shared" si="19"/>
        <v>0</v>
      </c>
      <c r="DK33" s="246"/>
      <c r="DL33" s="246"/>
      <c r="DM33" s="246"/>
      <c r="DN33" s="246"/>
      <c r="DO33" s="318">
        <f t="shared" si="20"/>
        <v>0</v>
      </c>
      <c r="DP33" s="365"/>
      <c r="DQ33" s="262"/>
      <c r="DR33" s="262">
        <v>1</v>
      </c>
      <c r="DS33" s="262">
        <v>47500</v>
      </c>
      <c r="DT33" s="262">
        <v>1</v>
      </c>
      <c r="DU33" s="262">
        <v>47500</v>
      </c>
      <c r="DV33" s="262"/>
      <c r="DW33" s="262"/>
      <c r="DX33" s="262"/>
      <c r="DY33" s="262"/>
      <c r="DZ33" s="262"/>
      <c r="EA33" s="262"/>
      <c r="EB33" s="262"/>
      <c r="EC33" s="262"/>
      <c r="ED33" s="262"/>
      <c r="EE33" s="366"/>
    </row>
    <row r="34" spans="1:135" ht="38.25">
      <c r="A34" s="358">
        <v>27</v>
      </c>
      <c r="B34" s="359" t="s">
        <v>1816</v>
      </c>
      <c r="C34" s="359" t="s">
        <v>1817</v>
      </c>
      <c r="D34" s="359" t="s">
        <v>1811</v>
      </c>
      <c r="E34" s="244">
        <v>25500</v>
      </c>
      <c r="F34" s="244">
        <v>3000</v>
      </c>
      <c r="G34" s="244">
        <f t="shared" si="21"/>
        <v>28500</v>
      </c>
      <c r="H34" s="367">
        <v>20</v>
      </c>
      <c r="I34" s="361">
        <f t="shared" si="22"/>
        <v>224.4375</v>
      </c>
      <c r="J34" s="353">
        <f t="shared" si="23"/>
        <v>1649.4375</v>
      </c>
      <c r="K34" s="368" t="s">
        <v>1818</v>
      </c>
      <c r="L34" s="369">
        <v>19</v>
      </c>
      <c r="M34" s="361">
        <f t="shared" si="24"/>
        <v>4264.3125</v>
      </c>
      <c r="N34" s="239">
        <f t="shared" si="0"/>
        <v>31339.3125</v>
      </c>
      <c r="O34" s="247">
        <f t="shared" si="25"/>
        <v>8350</v>
      </c>
      <c r="P34" s="247">
        <f t="shared" si="26"/>
        <v>6936</v>
      </c>
      <c r="Q34" s="247">
        <f t="shared" si="26"/>
        <v>1414</v>
      </c>
      <c r="R34" s="247">
        <f t="shared" si="26"/>
        <v>0</v>
      </c>
      <c r="S34" s="364" t="s">
        <v>1809</v>
      </c>
      <c r="T34" s="374" t="s">
        <v>1663</v>
      </c>
      <c r="U34" s="262">
        <v>462</v>
      </c>
      <c r="V34" s="262">
        <v>88</v>
      </c>
      <c r="W34" s="262"/>
      <c r="X34" s="318">
        <f t="shared" si="1"/>
        <v>550</v>
      </c>
      <c r="Y34" s="262" t="s">
        <v>1646</v>
      </c>
      <c r="Z34" s="262">
        <v>2490</v>
      </c>
      <c r="AA34" s="262">
        <v>510</v>
      </c>
      <c r="AB34" s="262"/>
      <c r="AC34" s="318">
        <f t="shared" si="2"/>
        <v>3000</v>
      </c>
      <c r="AD34" s="374" t="s">
        <v>1647</v>
      </c>
      <c r="AE34" s="262">
        <v>1660</v>
      </c>
      <c r="AF34" s="262">
        <v>340</v>
      </c>
      <c r="AG34" s="262"/>
      <c r="AH34" s="318">
        <f t="shared" si="3"/>
        <v>2000</v>
      </c>
      <c r="AI34" s="374" t="s">
        <v>1647</v>
      </c>
      <c r="AJ34" s="262">
        <v>664</v>
      </c>
      <c r="AK34" s="262">
        <v>136</v>
      </c>
      <c r="AL34" s="262"/>
      <c r="AM34" s="318">
        <f t="shared" si="4"/>
        <v>800</v>
      </c>
      <c r="AN34" s="246" t="s">
        <v>1685</v>
      </c>
      <c r="AO34" s="246">
        <v>1660</v>
      </c>
      <c r="AP34" s="246">
        <v>340</v>
      </c>
      <c r="AQ34" s="246"/>
      <c r="AR34" s="318">
        <f t="shared" si="5"/>
        <v>2000</v>
      </c>
      <c r="AS34" s="246"/>
      <c r="AT34" s="246"/>
      <c r="AU34" s="246"/>
      <c r="AV34" s="246"/>
      <c r="AW34" s="318">
        <f t="shared" si="6"/>
        <v>0</v>
      </c>
      <c r="AX34" s="246"/>
      <c r="AY34" s="246"/>
      <c r="AZ34" s="246"/>
      <c r="BA34" s="246"/>
      <c r="BB34" s="318">
        <f t="shared" si="7"/>
        <v>0</v>
      </c>
      <c r="BC34" s="246"/>
      <c r="BD34" s="246"/>
      <c r="BE34" s="246"/>
      <c r="BF34" s="246"/>
      <c r="BG34" s="318">
        <f t="shared" si="8"/>
        <v>0</v>
      </c>
      <c r="BH34" s="246"/>
      <c r="BI34" s="246"/>
      <c r="BJ34" s="246"/>
      <c r="BK34" s="246"/>
      <c r="BL34" s="318">
        <f t="shared" si="9"/>
        <v>0</v>
      </c>
      <c r="BM34" s="246"/>
      <c r="BN34" s="246"/>
      <c r="BO34" s="246"/>
      <c r="BP34" s="246"/>
      <c r="BQ34" s="318">
        <f t="shared" si="10"/>
        <v>0</v>
      </c>
      <c r="BR34" s="246"/>
      <c r="BS34" s="246"/>
      <c r="BT34" s="246"/>
      <c r="BU34" s="246"/>
      <c r="BV34" s="318">
        <f t="shared" si="11"/>
        <v>0</v>
      </c>
      <c r="BW34" s="357"/>
      <c r="BX34" s="246"/>
      <c r="BY34" s="246"/>
      <c r="BZ34" s="246"/>
      <c r="CA34" s="318">
        <f t="shared" si="12"/>
        <v>0</v>
      </c>
      <c r="CB34" s="246"/>
      <c r="CC34" s="246"/>
      <c r="CD34" s="246"/>
      <c r="CE34" s="246"/>
      <c r="CF34" s="318">
        <f t="shared" si="13"/>
        <v>0</v>
      </c>
      <c r="CG34" s="246"/>
      <c r="CH34" s="246"/>
      <c r="CI34" s="246"/>
      <c r="CJ34" s="246"/>
      <c r="CK34" s="318">
        <f t="shared" si="14"/>
        <v>0</v>
      </c>
      <c r="CL34" s="246"/>
      <c r="CM34" s="246"/>
      <c r="CN34" s="246"/>
      <c r="CO34" s="246"/>
      <c r="CP34" s="318">
        <f t="shared" si="15"/>
        <v>0</v>
      </c>
      <c r="CQ34" s="246"/>
      <c r="CR34" s="246"/>
      <c r="CS34" s="246"/>
      <c r="CT34" s="246"/>
      <c r="CU34" s="318">
        <f t="shared" si="16"/>
        <v>0</v>
      </c>
      <c r="CV34" s="246"/>
      <c r="CW34" s="246"/>
      <c r="CX34" s="246"/>
      <c r="CY34" s="246"/>
      <c r="CZ34" s="318">
        <f t="shared" si="17"/>
        <v>0</v>
      </c>
      <c r="DA34" s="246"/>
      <c r="DB34" s="246"/>
      <c r="DC34" s="246"/>
      <c r="DD34" s="246"/>
      <c r="DE34" s="318">
        <f t="shared" si="18"/>
        <v>0</v>
      </c>
      <c r="DF34" s="246"/>
      <c r="DG34" s="246"/>
      <c r="DH34" s="246"/>
      <c r="DI34" s="246"/>
      <c r="DJ34" s="318">
        <f t="shared" si="19"/>
        <v>0</v>
      </c>
      <c r="DK34" s="246"/>
      <c r="DL34" s="246"/>
      <c r="DM34" s="246"/>
      <c r="DN34" s="246"/>
      <c r="DO34" s="318">
        <f t="shared" si="20"/>
        <v>0</v>
      </c>
      <c r="DP34" s="365"/>
      <c r="DQ34" s="262"/>
      <c r="DR34" s="262">
        <v>1</v>
      </c>
      <c r="DS34" s="262">
        <v>28500</v>
      </c>
      <c r="DT34" s="262" t="s">
        <v>1672</v>
      </c>
      <c r="DU34" s="262" t="s">
        <v>1672</v>
      </c>
      <c r="DV34" s="262">
        <v>1</v>
      </c>
      <c r="DW34" s="262">
        <v>28500</v>
      </c>
      <c r="DX34" s="262"/>
      <c r="DY34" s="262"/>
      <c r="DZ34" s="262"/>
      <c r="EA34" s="262"/>
      <c r="EB34" s="262"/>
      <c r="EC34" s="262"/>
      <c r="ED34" s="262"/>
      <c r="EE34" s="366"/>
    </row>
    <row r="35" spans="1:135" ht="38.25">
      <c r="A35" s="358">
        <v>28</v>
      </c>
      <c r="B35" s="359" t="s">
        <v>1819</v>
      </c>
      <c r="C35" s="359" t="s">
        <v>1820</v>
      </c>
      <c r="D35" s="359" t="s">
        <v>1821</v>
      </c>
      <c r="E35" s="244">
        <v>25500</v>
      </c>
      <c r="F35" s="244">
        <v>3000</v>
      </c>
      <c r="G35" s="244">
        <f t="shared" si="21"/>
        <v>28500</v>
      </c>
      <c r="H35" s="367">
        <v>20</v>
      </c>
      <c r="I35" s="361">
        <f t="shared" si="22"/>
        <v>224.4375</v>
      </c>
      <c r="J35" s="353">
        <f t="shared" si="23"/>
        <v>1649.4375</v>
      </c>
      <c r="K35" s="368" t="s">
        <v>1822</v>
      </c>
      <c r="L35" s="369">
        <v>19</v>
      </c>
      <c r="M35" s="361">
        <f t="shared" si="24"/>
        <v>4264.3125</v>
      </c>
      <c r="N35" s="239">
        <f t="shared" si="0"/>
        <v>31339.3125</v>
      </c>
      <c r="O35" s="247">
        <f t="shared" si="25"/>
        <v>31350</v>
      </c>
      <c r="P35" s="247">
        <f t="shared" si="26"/>
        <v>26036</v>
      </c>
      <c r="Q35" s="247">
        <f t="shared" si="26"/>
        <v>5314</v>
      </c>
      <c r="R35" s="247">
        <f t="shared" si="26"/>
        <v>0</v>
      </c>
      <c r="S35" s="364" t="s">
        <v>1823</v>
      </c>
      <c r="T35" s="374" t="s">
        <v>1663</v>
      </c>
      <c r="U35" s="262">
        <v>1386</v>
      </c>
      <c r="V35" s="262">
        <v>264</v>
      </c>
      <c r="W35" s="262"/>
      <c r="X35" s="318">
        <f t="shared" si="1"/>
        <v>1650</v>
      </c>
      <c r="Y35" s="374" t="s">
        <v>1684</v>
      </c>
      <c r="Z35" s="262">
        <v>24650</v>
      </c>
      <c r="AA35" s="262">
        <v>5050</v>
      </c>
      <c r="AB35" s="262"/>
      <c r="AC35" s="318">
        <f t="shared" si="2"/>
        <v>29700</v>
      </c>
      <c r="AD35" s="262"/>
      <c r="AE35" s="262"/>
      <c r="AF35" s="262"/>
      <c r="AG35" s="262"/>
      <c r="AH35" s="318">
        <f t="shared" si="3"/>
        <v>0</v>
      </c>
      <c r="AI35" s="262"/>
      <c r="AJ35" s="262"/>
      <c r="AK35" s="262"/>
      <c r="AL35" s="262"/>
      <c r="AM35" s="318">
        <f t="shared" si="4"/>
        <v>0</v>
      </c>
      <c r="AN35" s="246"/>
      <c r="AO35" s="246"/>
      <c r="AP35" s="246"/>
      <c r="AQ35" s="246"/>
      <c r="AR35" s="318">
        <f t="shared" si="5"/>
        <v>0</v>
      </c>
      <c r="AS35" s="246"/>
      <c r="AT35" s="246"/>
      <c r="AU35" s="246"/>
      <c r="AV35" s="246"/>
      <c r="AW35" s="318">
        <f t="shared" si="6"/>
        <v>0</v>
      </c>
      <c r="AX35" s="246"/>
      <c r="AY35" s="246"/>
      <c r="AZ35" s="246"/>
      <c r="BA35" s="246"/>
      <c r="BB35" s="318">
        <f t="shared" si="7"/>
        <v>0</v>
      </c>
      <c r="BC35" s="246"/>
      <c r="BD35" s="246"/>
      <c r="BE35" s="246"/>
      <c r="BF35" s="246"/>
      <c r="BG35" s="318">
        <f t="shared" si="8"/>
        <v>0</v>
      </c>
      <c r="BH35" s="246"/>
      <c r="BI35" s="246"/>
      <c r="BJ35" s="246"/>
      <c r="BK35" s="246"/>
      <c r="BL35" s="318">
        <f t="shared" si="9"/>
        <v>0</v>
      </c>
      <c r="BM35" s="246"/>
      <c r="BN35" s="246"/>
      <c r="BO35" s="246"/>
      <c r="BP35" s="246"/>
      <c r="BQ35" s="318">
        <f t="shared" si="10"/>
        <v>0</v>
      </c>
      <c r="BR35" s="246"/>
      <c r="BS35" s="246"/>
      <c r="BT35" s="246"/>
      <c r="BU35" s="246"/>
      <c r="BV35" s="318">
        <f t="shared" si="11"/>
        <v>0</v>
      </c>
      <c r="BW35" s="357"/>
      <c r="BX35" s="246"/>
      <c r="BY35" s="246"/>
      <c r="BZ35" s="246"/>
      <c r="CA35" s="318">
        <f t="shared" si="12"/>
        <v>0</v>
      </c>
      <c r="CB35" s="246"/>
      <c r="CC35" s="246"/>
      <c r="CD35" s="246"/>
      <c r="CE35" s="246"/>
      <c r="CF35" s="318">
        <f t="shared" si="13"/>
        <v>0</v>
      </c>
      <c r="CG35" s="246"/>
      <c r="CH35" s="246"/>
      <c r="CI35" s="246"/>
      <c r="CJ35" s="246"/>
      <c r="CK35" s="318">
        <f t="shared" si="14"/>
        <v>0</v>
      </c>
      <c r="CL35" s="246"/>
      <c r="CM35" s="246"/>
      <c r="CN35" s="246"/>
      <c r="CO35" s="246"/>
      <c r="CP35" s="318">
        <f t="shared" si="15"/>
        <v>0</v>
      </c>
      <c r="CQ35" s="246"/>
      <c r="CR35" s="246"/>
      <c r="CS35" s="246"/>
      <c r="CT35" s="246"/>
      <c r="CU35" s="318">
        <f t="shared" si="16"/>
        <v>0</v>
      </c>
      <c r="CV35" s="246"/>
      <c r="CW35" s="246"/>
      <c r="CX35" s="246"/>
      <c r="CY35" s="246"/>
      <c r="CZ35" s="318">
        <f t="shared" si="17"/>
        <v>0</v>
      </c>
      <c r="DA35" s="246"/>
      <c r="DB35" s="246"/>
      <c r="DC35" s="246"/>
      <c r="DD35" s="246"/>
      <c r="DE35" s="318">
        <f t="shared" si="18"/>
        <v>0</v>
      </c>
      <c r="DF35" s="246"/>
      <c r="DG35" s="246"/>
      <c r="DH35" s="246"/>
      <c r="DI35" s="246"/>
      <c r="DJ35" s="318">
        <f t="shared" si="19"/>
        <v>0</v>
      </c>
      <c r="DK35" s="246"/>
      <c r="DL35" s="246"/>
      <c r="DM35" s="246"/>
      <c r="DN35" s="246"/>
      <c r="DO35" s="318">
        <f t="shared" si="20"/>
        <v>0</v>
      </c>
      <c r="DP35" s="365">
        <v>1</v>
      </c>
      <c r="DQ35" s="262">
        <v>28500</v>
      </c>
      <c r="DR35" s="262"/>
      <c r="DS35" s="262"/>
      <c r="DT35" s="262"/>
      <c r="DU35" s="262"/>
      <c r="DV35" s="262">
        <v>1</v>
      </c>
      <c r="DW35" s="262">
        <v>28500</v>
      </c>
      <c r="DX35" s="262"/>
      <c r="DY35" s="262"/>
      <c r="DZ35" s="262"/>
      <c r="EA35" s="262"/>
      <c r="EB35" s="262"/>
      <c r="EC35" s="262"/>
      <c r="ED35" s="262"/>
      <c r="EE35" s="366"/>
    </row>
    <row r="36" spans="1:135" ht="51">
      <c r="A36" s="358">
        <v>29</v>
      </c>
      <c r="B36" s="359" t="s">
        <v>1824</v>
      </c>
      <c r="C36" s="359" t="s">
        <v>1825</v>
      </c>
      <c r="D36" s="359" t="s">
        <v>1826</v>
      </c>
      <c r="E36" s="244">
        <v>17000</v>
      </c>
      <c r="F36" s="244">
        <v>2000</v>
      </c>
      <c r="G36" s="244">
        <f t="shared" si="21"/>
        <v>19000</v>
      </c>
      <c r="H36" s="367">
        <v>20</v>
      </c>
      <c r="I36" s="361">
        <f t="shared" si="22"/>
        <v>149.625</v>
      </c>
      <c r="J36" s="353">
        <f t="shared" si="23"/>
        <v>1099.625</v>
      </c>
      <c r="K36" s="368" t="s">
        <v>1827</v>
      </c>
      <c r="L36" s="369">
        <v>19</v>
      </c>
      <c r="M36" s="361">
        <f t="shared" si="24"/>
        <v>2842.875</v>
      </c>
      <c r="N36" s="239">
        <f t="shared" si="0"/>
        <v>20892.875</v>
      </c>
      <c r="O36" s="247">
        <f t="shared" si="25"/>
        <v>1000</v>
      </c>
      <c r="P36" s="247">
        <f t="shared" si="26"/>
        <v>840</v>
      </c>
      <c r="Q36" s="247">
        <f t="shared" si="26"/>
        <v>160</v>
      </c>
      <c r="R36" s="247">
        <f t="shared" si="26"/>
        <v>0</v>
      </c>
      <c r="S36" s="364" t="s">
        <v>1823</v>
      </c>
      <c r="T36" s="374" t="s">
        <v>1663</v>
      </c>
      <c r="U36" s="262">
        <v>840</v>
      </c>
      <c r="V36" s="262">
        <v>160</v>
      </c>
      <c r="W36" s="262"/>
      <c r="X36" s="318">
        <f t="shared" si="1"/>
        <v>1000</v>
      </c>
      <c r="Y36" s="262"/>
      <c r="Z36" s="262"/>
      <c r="AA36" s="262"/>
      <c r="AB36" s="262"/>
      <c r="AC36" s="318">
        <f t="shared" si="2"/>
        <v>0</v>
      </c>
      <c r="AD36" s="262"/>
      <c r="AE36" s="262"/>
      <c r="AF36" s="262"/>
      <c r="AG36" s="262"/>
      <c r="AH36" s="318">
        <f t="shared" si="3"/>
        <v>0</v>
      </c>
      <c r="AI36" s="262"/>
      <c r="AJ36" s="262"/>
      <c r="AK36" s="262"/>
      <c r="AL36" s="262"/>
      <c r="AM36" s="318">
        <f t="shared" si="4"/>
        <v>0</v>
      </c>
      <c r="AN36" s="246"/>
      <c r="AO36" s="246"/>
      <c r="AP36" s="246"/>
      <c r="AQ36" s="246"/>
      <c r="AR36" s="318">
        <f t="shared" si="5"/>
        <v>0</v>
      </c>
      <c r="AS36" s="246"/>
      <c r="AT36" s="246"/>
      <c r="AU36" s="246"/>
      <c r="AV36" s="246"/>
      <c r="AW36" s="318">
        <f t="shared" si="6"/>
        <v>0</v>
      </c>
      <c r="AX36" s="246"/>
      <c r="AY36" s="246"/>
      <c r="AZ36" s="246"/>
      <c r="BA36" s="246"/>
      <c r="BB36" s="318">
        <f t="shared" si="7"/>
        <v>0</v>
      </c>
      <c r="BC36" s="246"/>
      <c r="BD36" s="246"/>
      <c r="BE36" s="246"/>
      <c r="BF36" s="246"/>
      <c r="BG36" s="318">
        <f t="shared" si="8"/>
        <v>0</v>
      </c>
      <c r="BH36" s="246"/>
      <c r="BI36" s="246"/>
      <c r="BJ36" s="246"/>
      <c r="BK36" s="246"/>
      <c r="BL36" s="318">
        <f t="shared" si="9"/>
        <v>0</v>
      </c>
      <c r="BM36" s="246"/>
      <c r="BN36" s="246"/>
      <c r="BO36" s="246"/>
      <c r="BP36" s="246"/>
      <c r="BQ36" s="318">
        <f t="shared" si="10"/>
        <v>0</v>
      </c>
      <c r="BR36" s="246"/>
      <c r="BS36" s="246"/>
      <c r="BT36" s="246"/>
      <c r="BU36" s="246"/>
      <c r="BV36" s="318">
        <f t="shared" si="11"/>
        <v>0</v>
      </c>
      <c r="BW36" s="357"/>
      <c r="BX36" s="246"/>
      <c r="BY36" s="246"/>
      <c r="BZ36" s="246"/>
      <c r="CA36" s="318">
        <f t="shared" si="12"/>
        <v>0</v>
      </c>
      <c r="CB36" s="246"/>
      <c r="CC36" s="246"/>
      <c r="CD36" s="246"/>
      <c r="CE36" s="246"/>
      <c r="CF36" s="318">
        <f t="shared" si="13"/>
        <v>0</v>
      </c>
      <c r="CG36" s="246"/>
      <c r="CH36" s="246"/>
      <c r="CI36" s="246"/>
      <c r="CJ36" s="246"/>
      <c r="CK36" s="318">
        <f t="shared" si="14"/>
        <v>0</v>
      </c>
      <c r="CL36" s="246"/>
      <c r="CM36" s="246"/>
      <c r="CN36" s="246"/>
      <c r="CO36" s="246"/>
      <c r="CP36" s="318">
        <f t="shared" si="15"/>
        <v>0</v>
      </c>
      <c r="CQ36" s="246"/>
      <c r="CR36" s="246"/>
      <c r="CS36" s="246"/>
      <c r="CT36" s="246"/>
      <c r="CU36" s="318">
        <f t="shared" si="16"/>
        <v>0</v>
      </c>
      <c r="CV36" s="246"/>
      <c r="CW36" s="246"/>
      <c r="CX36" s="246"/>
      <c r="CY36" s="246"/>
      <c r="CZ36" s="318">
        <f t="shared" si="17"/>
        <v>0</v>
      </c>
      <c r="DA36" s="246"/>
      <c r="DB36" s="246"/>
      <c r="DC36" s="246"/>
      <c r="DD36" s="246"/>
      <c r="DE36" s="318">
        <f t="shared" si="18"/>
        <v>0</v>
      </c>
      <c r="DF36" s="246"/>
      <c r="DG36" s="246"/>
      <c r="DH36" s="246"/>
      <c r="DI36" s="246"/>
      <c r="DJ36" s="318">
        <f t="shared" si="19"/>
        <v>0</v>
      </c>
      <c r="DK36" s="246"/>
      <c r="DL36" s="246"/>
      <c r="DM36" s="246"/>
      <c r="DN36" s="246"/>
      <c r="DO36" s="318">
        <f t="shared" si="20"/>
        <v>0</v>
      </c>
      <c r="DP36" s="365">
        <v>1</v>
      </c>
      <c r="DQ36" s="262">
        <v>19000</v>
      </c>
      <c r="DR36" s="262"/>
      <c r="DS36" s="262"/>
      <c r="DT36" s="262"/>
      <c r="DU36" s="262"/>
      <c r="DV36" s="262"/>
      <c r="DW36" s="262"/>
      <c r="DX36" s="262">
        <v>1</v>
      </c>
      <c r="DY36" s="262">
        <v>19000</v>
      </c>
      <c r="DZ36" s="262"/>
      <c r="EA36" s="262"/>
      <c r="EB36" s="262"/>
      <c r="EC36" s="262"/>
      <c r="ED36" s="262"/>
      <c r="EE36" s="366"/>
    </row>
    <row r="37" spans="1:135" ht="63.75">
      <c r="A37" s="358">
        <v>30</v>
      </c>
      <c r="B37" s="359" t="s">
        <v>1828</v>
      </c>
      <c r="C37" s="359" t="s">
        <v>1829</v>
      </c>
      <c r="D37" s="359" t="s">
        <v>1771</v>
      </c>
      <c r="E37" s="244">
        <v>21250</v>
      </c>
      <c r="F37" s="244">
        <v>2500</v>
      </c>
      <c r="G37" s="244">
        <f t="shared" si="21"/>
        <v>23750</v>
      </c>
      <c r="H37" s="367">
        <v>20</v>
      </c>
      <c r="I37" s="361">
        <f t="shared" si="22"/>
        <v>187.03125</v>
      </c>
      <c r="J37" s="353">
        <f t="shared" si="23"/>
        <v>1374.53125</v>
      </c>
      <c r="K37" s="368" t="s">
        <v>1830</v>
      </c>
      <c r="L37" s="369">
        <v>19</v>
      </c>
      <c r="M37" s="361">
        <f t="shared" si="24"/>
        <v>3553.59375</v>
      </c>
      <c r="N37" s="239">
        <f t="shared" si="0"/>
        <v>26116.09375</v>
      </c>
      <c r="O37" s="247">
        <f t="shared" si="25"/>
        <v>2960</v>
      </c>
      <c r="P37" s="247">
        <f t="shared" si="26"/>
        <v>2460</v>
      </c>
      <c r="Q37" s="247">
        <f t="shared" si="26"/>
        <v>500</v>
      </c>
      <c r="R37" s="247">
        <f t="shared" si="26"/>
        <v>0</v>
      </c>
      <c r="S37" s="364" t="s">
        <v>1823</v>
      </c>
      <c r="T37" s="374" t="s">
        <v>1663</v>
      </c>
      <c r="U37" s="262">
        <v>385</v>
      </c>
      <c r="V37" s="262">
        <v>75</v>
      </c>
      <c r="W37" s="262"/>
      <c r="X37" s="318">
        <f t="shared" si="1"/>
        <v>460</v>
      </c>
      <c r="Y37" s="374" t="s">
        <v>1684</v>
      </c>
      <c r="Z37" s="262">
        <v>415</v>
      </c>
      <c r="AA37" s="262">
        <v>85</v>
      </c>
      <c r="AB37" s="262"/>
      <c r="AC37" s="318">
        <f t="shared" si="2"/>
        <v>500</v>
      </c>
      <c r="AD37" s="262" t="s">
        <v>1646</v>
      </c>
      <c r="AE37" s="262">
        <v>1660</v>
      </c>
      <c r="AF37" s="262">
        <v>340</v>
      </c>
      <c r="AG37" s="262"/>
      <c r="AH37" s="318">
        <f t="shared" si="3"/>
        <v>2000</v>
      </c>
      <c r="AI37" s="262"/>
      <c r="AJ37" s="262"/>
      <c r="AK37" s="262"/>
      <c r="AL37" s="262"/>
      <c r="AM37" s="318">
        <f t="shared" si="4"/>
        <v>0</v>
      </c>
      <c r="AN37" s="246"/>
      <c r="AO37" s="246"/>
      <c r="AP37" s="246"/>
      <c r="AQ37" s="246"/>
      <c r="AR37" s="318">
        <f t="shared" si="5"/>
        <v>0</v>
      </c>
      <c r="AS37" s="246"/>
      <c r="AT37" s="246"/>
      <c r="AU37" s="246"/>
      <c r="AV37" s="246"/>
      <c r="AW37" s="318">
        <f t="shared" si="6"/>
        <v>0</v>
      </c>
      <c r="AX37" s="246"/>
      <c r="AY37" s="246"/>
      <c r="AZ37" s="246"/>
      <c r="BA37" s="246"/>
      <c r="BB37" s="318">
        <f t="shared" si="7"/>
        <v>0</v>
      </c>
      <c r="BC37" s="246"/>
      <c r="BD37" s="246"/>
      <c r="BE37" s="246"/>
      <c r="BF37" s="246"/>
      <c r="BG37" s="318">
        <f t="shared" si="8"/>
        <v>0</v>
      </c>
      <c r="BH37" s="246"/>
      <c r="BI37" s="246"/>
      <c r="BJ37" s="246"/>
      <c r="BK37" s="246"/>
      <c r="BL37" s="318">
        <f t="shared" si="9"/>
        <v>0</v>
      </c>
      <c r="BM37" s="246"/>
      <c r="BN37" s="246"/>
      <c r="BO37" s="246"/>
      <c r="BP37" s="246"/>
      <c r="BQ37" s="318">
        <f t="shared" si="10"/>
        <v>0</v>
      </c>
      <c r="BR37" s="246"/>
      <c r="BS37" s="246"/>
      <c r="BT37" s="246"/>
      <c r="BU37" s="246"/>
      <c r="BV37" s="318">
        <f t="shared" si="11"/>
        <v>0</v>
      </c>
      <c r="BW37" s="357"/>
      <c r="BX37" s="246"/>
      <c r="BY37" s="246"/>
      <c r="BZ37" s="246"/>
      <c r="CA37" s="318">
        <f t="shared" si="12"/>
        <v>0</v>
      </c>
      <c r="CB37" s="246"/>
      <c r="CC37" s="246"/>
      <c r="CD37" s="246"/>
      <c r="CE37" s="246"/>
      <c r="CF37" s="318">
        <f t="shared" si="13"/>
        <v>0</v>
      </c>
      <c r="CG37" s="246"/>
      <c r="CH37" s="246"/>
      <c r="CI37" s="246"/>
      <c r="CJ37" s="246"/>
      <c r="CK37" s="318">
        <f t="shared" si="14"/>
        <v>0</v>
      </c>
      <c r="CL37" s="246"/>
      <c r="CM37" s="246"/>
      <c r="CN37" s="246"/>
      <c r="CO37" s="246"/>
      <c r="CP37" s="318">
        <f t="shared" si="15"/>
        <v>0</v>
      </c>
      <c r="CQ37" s="246"/>
      <c r="CR37" s="246"/>
      <c r="CS37" s="246"/>
      <c r="CT37" s="246"/>
      <c r="CU37" s="318">
        <f t="shared" si="16"/>
        <v>0</v>
      </c>
      <c r="CV37" s="246"/>
      <c r="CW37" s="246"/>
      <c r="CX37" s="246"/>
      <c r="CY37" s="246"/>
      <c r="CZ37" s="318">
        <f t="shared" si="17"/>
        <v>0</v>
      </c>
      <c r="DA37" s="246"/>
      <c r="DB37" s="246"/>
      <c r="DC37" s="246"/>
      <c r="DD37" s="246"/>
      <c r="DE37" s="318">
        <f t="shared" si="18"/>
        <v>0</v>
      </c>
      <c r="DF37" s="246"/>
      <c r="DG37" s="246"/>
      <c r="DH37" s="246"/>
      <c r="DI37" s="246"/>
      <c r="DJ37" s="318">
        <f t="shared" si="19"/>
        <v>0</v>
      </c>
      <c r="DK37" s="246"/>
      <c r="DL37" s="246"/>
      <c r="DM37" s="246"/>
      <c r="DN37" s="246"/>
      <c r="DO37" s="318">
        <f t="shared" si="20"/>
        <v>0</v>
      </c>
      <c r="DP37" s="365">
        <v>1</v>
      </c>
      <c r="DQ37" s="262">
        <v>23750</v>
      </c>
      <c r="DR37" s="262"/>
      <c r="DS37" s="262"/>
      <c r="DT37" s="262">
        <v>1</v>
      </c>
      <c r="DU37" s="262">
        <v>23750</v>
      </c>
      <c r="DV37" s="262"/>
      <c r="DW37" s="262"/>
      <c r="DX37" s="262"/>
      <c r="DY37" s="262"/>
      <c r="DZ37" s="262"/>
      <c r="EA37" s="262"/>
      <c r="EB37" s="262"/>
      <c r="EC37" s="262"/>
      <c r="ED37" s="262"/>
      <c r="EE37" s="366"/>
    </row>
    <row r="38" spans="1:135" ht="51">
      <c r="A38" s="358">
        <v>31</v>
      </c>
      <c r="B38" s="359" t="s">
        <v>1831</v>
      </c>
      <c r="C38" s="359" t="s">
        <v>1825</v>
      </c>
      <c r="D38" s="359" t="s">
        <v>1608</v>
      </c>
      <c r="E38" s="244">
        <v>25500</v>
      </c>
      <c r="F38" s="244">
        <v>3000</v>
      </c>
      <c r="G38" s="244">
        <f t="shared" si="21"/>
        <v>28500</v>
      </c>
      <c r="H38" s="367">
        <v>20</v>
      </c>
      <c r="I38" s="361">
        <f t="shared" si="22"/>
        <v>224.4375</v>
      </c>
      <c r="J38" s="353">
        <f t="shared" si="23"/>
        <v>1649.4375</v>
      </c>
      <c r="K38" s="368" t="s">
        <v>1832</v>
      </c>
      <c r="L38" s="369">
        <v>19</v>
      </c>
      <c r="M38" s="361">
        <f t="shared" si="24"/>
        <v>4264.3125</v>
      </c>
      <c r="N38" s="239">
        <f t="shared" si="0"/>
        <v>31339.3125</v>
      </c>
      <c r="O38" s="247">
        <f t="shared" si="25"/>
        <v>1000</v>
      </c>
      <c r="P38" s="247">
        <f t="shared" si="26"/>
        <v>830</v>
      </c>
      <c r="Q38" s="247">
        <f t="shared" si="26"/>
        <v>170</v>
      </c>
      <c r="R38" s="247">
        <f t="shared" si="26"/>
        <v>0</v>
      </c>
      <c r="S38" s="364" t="s">
        <v>1823</v>
      </c>
      <c r="T38" s="374"/>
      <c r="U38" s="262"/>
      <c r="V38" s="262"/>
      <c r="W38" s="262"/>
      <c r="X38" s="318">
        <f t="shared" si="1"/>
        <v>0</v>
      </c>
      <c r="Y38" s="262" t="s">
        <v>1646</v>
      </c>
      <c r="Z38" s="262">
        <v>830</v>
      </c>
      <c r="AA38" s="262">
        <v>170</v>
      </c>
      <c r="AB38" s="262"/>
      <c r="AC38" s="318">
        <f t="shared" si="2"/>
        <v>1000</v>
      </c>
      <c r="AD38" s="262"/>
      <c r="AE38" s="262"/>
      <c r="AF38" s="262"/>
      <c r="AG38" s="262"/>
      <c r="AH38" s="318">
        <f t="shared" si="3"/>
        <v>0</v>
      </c>
      <c r="AI38" s="262"/>
      <c r="AJ38" s="262"/>
      <c r="AK38" s="262"/>
      <c r="AL38" s="262"/>
      <c r="AM38" s="318">
        <f t="shared" si="4"/>
        <v>0</v>
      </c>
      <c r="AN38" s="246"/>
      <c r="AO38" s="246"/>
      <c r="AP38" s="246"/>
      <c r="AQ38" s="246"/>
      <c r="AR38" s="318">
        <f t="shared" si="5"/>
        <v>0</v>
      </c>
      <c r="AS38" s="246"/>
      <c r="AT38" s="246"/>
      <c r="AU38" s="246"/>
      <c r="AV38" s="246"/>
      <c r="AW38" s="318">
        <f t="shared" si="6"/>
        <v>0</v>
      </c>
      <c r="AX38" s="246"/>
      <c r="AY38" s="246"/>
      <c r="AZ38" s="246"/>
      <c r="BA38" s="246"/>
      <c r="BB38" s="318">
        <f t="shared" si="7"/>
        <v>0</v>
      </c>
      <c r="BC38" s="246"/>
      <c r="BD38" s="246"/>
      <c r="BE38" s="246"/>
      <c r="BF38" s="246"/>
      <c r="BG38" s="318">
        <f t="shared" si="8"/>
        <v>0</v>
      </c>
      <c r="BH38" s="246"/>
      <c r="BI38" s="246"/>
      <c r="BJ38" s="246"/>
      <c r="BK38" s="246"/>
      <c r="BL38" s="318">
        <f t="shared" si="9"/>
        <v>0</v>
      </c>
      <c r="BM38" s="246"/>
      <c r="BN38" s="246"/>
      <c r="BO38" s="246"/>
      <c r="BP38" s="246"/>
      <c r="BQ38" s="318">
        <f t="shared" si="10"/>
        <v>0</v>
      </c>
      <c r="BR38" s="246"/>
      <c r="BS38" s="246"/>
      <c r="BT38" s="246"/>
      <c r="BU38" s="246"/>
      <c r="BV38" s="318">
        <f t="shared" si="11"/>
        <v>0</v>
      </c>
      <c r="BW38" s="357"/>
      <c r="BX38" s="246"/>
      <c r="BY38" s="246"/>
      <c r="BZ38" s="246"/>
      <c r="CA38" s="318">
        <f t="shared" si="12"/>
        <v>0</v>
      </c>
      <c r="CB38" s="246"/>
      <c r="CC38" s="246"/>
      <c r="CD38" s="246"/>
      <c r="CE38" s="246"/>
      <c r="CF38" s="318">
        <f t="shared" si="13"/>
        <v>0</v>
      </c>
      <c r="CG38" s="246"/>
      <c r="CH38" s="246"/>
      <c r="CI38" s="246"/>
      <c r="CJ38" s="246"/>
      <c r="CK38" s="318">
        <f t="shared" si="14"/>
        <v>0</v>
      </c>
      <c r="CL38" s="246"/>
      <c r="CM38" s="246"/>
      <c r="CN38" s="246"/>
      <c r="CO38" s="246"/>
      <c r="CP38" s="318">
        <f t="shared" si="15"/>
        <v>0</v>
      </c>
      <c r="CQ38" s="246"/>
      <c r="CR38" s="246"/>
      <c r="CS38" s="246"/>
      <c r="CT38" s="246"/>
      <c r="CU38" s="318">
        <f t="shared" si="16"/>
        <v>0</v>
      </c>
      <c r="CV38" s="246"/>
      <c r="CW38" s="246"/>
      <c r="CX38" s="246"/>
      <c r="CY38" s="246"/>
      <c r="CZ38" s="318">
        <f t="shared" si="17"/>
        <v>0</v>
      </c>
      <c r="DA38" s="246"/>
      <c r="DB38" s="246"/>
      <c r="DC38" s="246"/>
      <c r="DD38" s="246"/>
      <c r="DE38" s="318">
        <f t="shared" si="18"/>
        <v>0</v>
      </c>
      <c r="DF38" s="246"/>
      <c r="DG38" s="246"/>
      <c r="DH38" s="246"/>
      <c r="DI38" s="246"/>
      <c r="DJ38" s="318">
        <f t="shared" si="19"/>
        <v>0</v>
      </c>
      <c r="DK38" s="246"/>
      <c r="DL38" s="246"/>
      <c r="DM38" s="246"/>
      <c r="DN38" s="246"/>
      <c r="DO38" s="318">
        <f t="shared" si="20"/>
        <v>0</v>
      </c>
      <c r="DP38" s="365">
        <v>1</v>
      </c>
      <c r="DQ38" s="262">
        <v>28500</v>
      </c>
      <c r="DR38" s="262"/>
      <c r="DS38" s="262"/>
      <c r="DT38" s="262"/>
      <c r="DU38" s="262"/>
      <c r="DV38" s="262">
        <v>1</v>
      </c>
      <c r="DW38" s="262">
        <v>28500</v>
      </c>
      <c r="DX38" s="262"/>
      <c r="DY38" s="262"/>
      <c r="DZ38" s="262"/>
      <c r="EA38" s="262"/>
      <c r="EB38" s="262"/>
      <c r="EC38" s="262"/>
      <c r="ED38" s="262"/>
      <c r="EE38" s="366"/>
    </row>
    <row r="39" spans="1:135" ht="51">
      <c r="A39" s="358">
        <v>32</v>
      </c>
      <c r="B39" s="359" t="s">
        <v>1833</v>
      </c>
      <c r="C39" s="359" t="s">
        <v>1834</v>
      </c>
      <c r="D39" s="359" t="s">
        <v>1835</v>
      </c>
      <c r="E39" s="244">
        <v>42500</v>
      </c>
      <c r="F39" s="244">
        <v>5000</v>
      </c>
      <c r="G39" s="244">
        <f t="shared" si="21"/>
        <v>47500</v>
      </c>
      <c r="H39" s="367">
        <v>20</v>
      </c>
      <c r="I39" s="361">
        <f t="shared" si="22"/>
        <v>374.0625</v>
      </c>
      <c r="J39" s="353">
        <f t="shared" si="23"/>
        <v>2749.0625</v>
      </c>
      <c r="K39" s="368" t="s">
        <v>1836</v>
      </c>
      <c r="L39" s="369">
        <v>19</v>
      </c>
      <c r="M39" s="361">
        <f t="shared" si="24"/>
        <v>7107.1875</v>
      </c>
      <c r="N39" s="239">
        <f t="shared" si="0"/>
        <v>52232.1875</v>
      </c>
      <c r="O39" s="247">
        <f t="shared" si="25"/>
        <v>1830</v>
      </c>
      <c r="P39" s="247">
        <f t="shared" si="26"/>
        <v>1526</v>
      </c>
      <c r="Q39" s="247">
        <f t="shared" si="26"/>
        <v>304</v>
      </c>
      <c r="R39" s="247">
        <f t="shared" si="26"/>
        <v>0</v>
      </c>
      <c r="S39" s="364" t="s">
        <v>1823</v>
      </c>
      <c r="T39" s="374" t="s">
        <v>1663</v>
      </c>
      <c r="U39" s="262">
        <v>756</v>
      </c>
      <c r="V39" s="262">
        <v>144</v>
      </c>
      <c r="W39" s="262"/>
      <c r="X39" s="318">
        <f t="shared" si="1"/>
        <v>900</v>
      </c>
      <c r="Y39" s="374" t="s">
        <v>1684</v>
      </c>
      <c r="Z39" s="262">
        <v>770</v>
      </c>
      <c r="AA39" s="262">
        <v>160</v>
      </c>
      <c r="AB39" s="262"/>
      <c r="AC39" s="318">
        <f t="shared" si="2"/>
        <v>930</v>
      </c>
      <c r="AD39" s="262"/>
      <c r="AE39" s="262"/>
      <c r="AF39" s="262"/>
      <c r="AG39" s="262"/>
      <c r="AH39" s="318">
        <f t="shared" si="3"/>
        <v>0</v>
      </c>
      <c r="AI39" s="262"/>
      <c r="AJ39" s="262"/>
      <c r="AK39" s="262"/>
      <c r="AL39" s="262"/>
      <c r="AM39" s="318">
        <f t="shared" si="4"/>
        <v>0</v>
      </c>
      <c r="AN39" s="246"/>
      <c r="AO39" s="246"/>
      <c r="AP39" s="246"/>
      <c r="AQ39" s="246"/>
      <c r="AR39" s="318">
        <f t="shared" si="5"/>
        <v>0</v>
      </c>
      <c r="AS39" s="246"/>
      <c r="AT39" s="246"/>
      <c r="AU39" s="246"/>
      <c r="AV39" s="246"/>
      <c r="AW39" s="318">
        <f t="shared" si="6"/>
        <v>0</v>
      </c>
      <c r="AX39" s="246"/>
      <c r="AY39" s="246"/>
      <c r="AZ39" s="246"/>
      <c r="BA39" s="246"/>
      <c r="BB39" s="318">
        <f t="shared" si="7"/>
        <v>0</v>
      </c>
      <c r="BC39" s="246"/>
      <c r="BD39" s="246"/>
      <c r="BE39" s="246"/>
      <c r="BF39" s="246"/>
      <c r="BG39" s="318">
        <f t="shared" si="8"/>
        <v>0</v>
      </c>
      <c r="BH39" s="246"/>
      <c r="BI39" s="246"/>
      <c r="BJ39" s="246"/>
      <c r="BK39" s="246"/>
      <c r="BL39" s="318">
        <f t="shared" si="9"/>
        <v>0</v>
      </c>
      <c r="BM39" s="246"/>
      <c r="BN39" s="246"/>
      <c r="BO39" s="246"/>
      <c r="BP39" s="246"/>
      <c r="BQ39" s="318">
        <f t="shared" si="10"/>
        <v>0</v>
      </c>
      <c r="BR39" s="246"/>
      <c r="BS39" s="246"/>
      <c r="BT39" s="246"/>
      <c r="BU39" s="246"/>
      <c r="BV39" s="318">
        <f t="shared" si="11"/>
        <v>0</v>
      </c>
      <c r="BW39" s="357"/>
      <c r="BX39" s="246"/>
      <c r="BY39" s="246"/>
      <c r="BZ39" s="246"/>
      <c r="CA39" s="318">
        <f t="shared" si="12"/>
        <v>0</v>
      </c>
      <c r="CB39" s="246"/>
      <c r="CC39" s="246"/>
      <c r="CD39" s="246"/>
      <c r="CE39" s="246"/>
      <c r="CF39" s="318">
        <f t="shared" si="13"/>
        <v>0</v>
      </c>
      <c r="CG39" s="246"/>
      <c r="CH39" s="246"/>
      <c r="CI39" s="246"/>
      <c r="CJ39" s="246"/>
      <c r="CK39" s="318">
        <f t="shared" si="14"/>
        <v>0</v>
      </c>
      <c r="CL39" s="246"/>
      <c r="CM39" s="246"/>
      <c r="CN39" s="246"/>
      <c r="CO39" s="246"/>
      <c r="CP39" s="318">
        <f t="shared" si="15"/>
        <v>0</v>
      </c>
      <c r="CQ39" s="246"/>
      <c r="CR39" s="246"/>
      <c r="CS39" s="246"/>
      <c r="CT39" s="246"/>
      <c r="CU39" s="318">
        <f t="shared" si="16"/>
        <v>0</v>
      </c>
      <c r="CV39" s="246"/>
      <c r="CW39" s="246"/>
      <c r="CX39" s="246"/>
      <c r="CY39" s="246"/>
      <c r="CZ39" s="318">
        <f t="shared" si="17"/>
        <v>0</v>
      </c>
      <c r="DA39" s="246"/>
      <c r="DB39" s="246"/>
      <c r="DC39" s="246"/>
      <c r="DD39" s="246"/>
      <c r="DE39" s="318">
        <f t="shared" si="18"/>
        <v>0</v>
      </c>
      <c r="DF39" s="246"/>
      <c r="DG39" s="246"/>
      <c r="DH39" s="246"/>
      <c r="DI39" s="246"/>
      <c r="DJ39" s="318">
        <f t="shared" si="19"/>
        <v>0</v>
      </c>
      <c r="DK39" s="246"/>
      <c r="DL39" s="246"/>
      <c r="DM39" s="246"/>
      <c r="DN39" s="246"/>
      <c r="DO39" s="318">
        <f t="shared" si="20"/>
        <v>0</v>
      </c>
      <c r="DP39" s="365">
        <v>1</v>
      </c>
      <c r="DQ39" s="262">
        <v>47500</v>
      </c>
      <c r="DR39" s="262"/>
      <c r="DS39" s="262"/>
      <c r="DT39" s="262"/>
      <c r="DU39" s="262"/>
      <c r="DV39" s="262">
        <v>1</v>
      </c>
      <c r="DW39" s="262">
        <v>47500</v>
      </c>
      <c r="DX39" s="262"/>
      <c r="DY39" s="262"/>
      <c r="DZ39" s="262"/>
      <c r="EA39" s="262"/>
      <c r="EB39" s="262"/>
      <c r="EC39" s="262"/>
      <c r="ED39" s="262"/>
      <c r="EE39" s="366"/>
    </row>
    <row r="40" spans="1:135" ht="51">
      <c r="A40" s="358">
        <v>33</v>
      </c>
      <c r="B40" s="359" t="s">
        <v>1837</v>
      </c>
      <c r="C40" s="359" t="s">
        <v>1806</v>
      </c>
      <c r="D40" s="359" t="s">
        <v>1838</v>
      </c>
      <c r="E40" s="244">
        <v>42500</v>
      </c>
      <c r="F40" s="244">
        <v>5000</v>
      </c>
      <c r="G40" s="244">
        <f t="shared" si="21"/>
        <v>47500</v>
      </c>
      <c r="H40" s="367">
        <v>20</v>
      </c>
      <c r="I40" s="361">
        <f t="shared" si="22"/>
        <v>374.0625</v>
      </c>
      <c r="J40" s="353">
        <f t="shared" si="23"/>
        <v>2749.0625</v>
      </c>
      <c r="K40" s="368" t="s">
        <v>1839</v>
      </c>
      <c r="L40" s="369">
        <v>19</v>
      </c>
      <c r="M40" s="361">
        <f t="shared" si="24"/>
        <v>7107.1875</v>
      </c>
      <c r="N40" s="239">
        <f t="shared" si="0"/>
        <v>52232.1875</v>
      </c>
      <c r="O40" s="247">
        <f t="shared" si="25"/>
        <v>850</v>
      </c>
      <c r="P40" s="247">
        <f t="shared" si="26"/>
        <v>710</v>
      </c>
      <c r="Q40" s="247">
        <f t="shared" si="26"/>
        <v>140</v>
      </c>
      <c r="R40" s="247">
        <f t="shared" si="26"/>
        <v>0</v>
      </c>
      <c r="S40" s="364" t="s">
        <v>1823</v>
      </c>
      <c r="T40" s="374" t="s">
        <v>1663</v>
      </c>
      <c r="U40" s="262">
        <v>710</v>
      </c>
      <c r="V40" s="262">
        <v>140</v>
      </c>
      <c r="W40" s="262"/>
      <c r="X40" s="318">
        <f t="shared" si="1"/>
        <v>850</v>
      </c>
      <c r="Y40" s="262"/>
      <c r="Z40" s="262"/>
      <c r="AA40" s="262"/>
      <c r="AB40" s="262"/>
      <c r="AC40" s="318">
        <f t="shared" si="2"/>
        <v>0</v>
      </c>
      <c r="AD40" s="262"/>
      <c r="AE40" s="262"/>
      <c r="AF40" s="262"/>
      <c r="AG40" s="262"/>
      <c r="AH40" s="318">
        <f t="shared" si="3"/>
        <v>0</v>
      </c>
      <c r="AI40" s="262"/>
      <c r="AJ40" s="262"/>
      <c r="AK40" s="262"/>
      <c r="AL40" s="262"/>
      <c r="AM40" s="318">
        <f t="shared" si="4"/>
        <v>0</v>
      </c>
      <c r="AN40" s="246"/>
      <c r="AO40" s="246"/>
      <c r="AP40" s="246"/>
      <c r="AQ40" s="246"/>
      <c r="AR40" s="318">
        <f t="shared" si="5"/>
        <v>0</v>
      </c>
      <c r="AS40" s="246"/>
      <c r="AT40" s="246"/>
      <c r="AU40" s="246"/>
      <c r="AV40" s="246"/>
      <c r="AW40" s="318">
        <f t="shared" si="6"/>
        <v>0</v>
      </c>
      <c r="AX40" s="246"/>
      <c r="AY40" s="246"/>
      <c r="AZ40" s="246"/>
      <c r="BA40" s="246"/>
      <c r="BB40" s="318">
        <f t="shared" si="7"/>
        <v>0</v>
      </c>
      <c r="BC40" s="246"/>
      <c r="BD40" s="246"/>
      <c r="BE40" s="246"/>
      <c r="BF40" s="246"/>
      <c r="BG40" s="318">
        <f t="shared" si="8"/>
        <v>0</v>
      </c>
      <c r="BH40" s="246"/>
      <c r="BI40" s="246"/>
      <c r="BJ40" s="246"/>
      <c r="BK40" s="246"/>
      <c r="BL40" s="318">
        <f t="shared" si="9"/>
        <v>0</v>
      </c>
      <c r="BM40" s="246"/>
      <c r="BN40" s="246"/>
      <c r="BO40" s="246"/>
      <c r="BP40" s="246"/>
      <c r="BQ40" s="318">
        <f t="shared" si="10"/>
        <v>0</v>
      </c>
      <c r="BR40" s="246"/>
      <c r="BS40" s="246"/>
      <c r="BT40" s="246"/>
      <c r="BU40" s="246"/>
      <c r="BV40" s="318">
        <f t="shared" si="11"/>
        <v>0</v>
      </c>
      <c r="BW40" s="357"/>
      <c r="BX40" s="246"/>
      <c r="BY40" s="246"/>
      <c r="BZ40" s="246"/>
      <c r="CA40" s="318">
        <f t="shared" si="12"/>
        <v>0</v>
      </c>
      <c r="CB40" s="246"/>
      <c r="CC40" s="246"/>
      <c r="CD40" s="246"/>
      <c r="CE40" s="246"/>
      <c r="CF40" s="318">
        <f t="shared" si="13"/>
        <v>0</v>
      </c>
      <c r="CG40" s="246"/>
      <c r="CH40" s="246"/>
      <c r="CI40" s="246"/>
      <c r="CJ40" s="246"/>
      <c r="CK40" s="318">
        <f t="shared" si="14"/>
        <v>0</v>
      </c>
      <c r="CL40" s="246"/>
      <c r="CM40" s="246"/>
      <c r="CN40" s="246"/>
      <c r="CO40" s="246"/>
      <c r="CP40" s="318">
        <f t="shared" si="15"/>
        <v>0</v>
      </c>
      <c r="CQ40" s="246"/>
      <c r="CR40" s="246"/>
      <c r="CS40" s="246"/>
      <c r="CT40" s="246"/>
      <c r="CU40" s="318">
        <f t="shared" si="16"/>
        <v>0</v>
      </c>
      <c r="CV40" s="246"/>
      <c r="CW40" s="246"/>
      <c r="CX40" s="246"/>
      <c r="CY40" s="246"/>
      <c r="CZ40" s="318">
        <f t="shared" si="17"/>
        <v>0</v>
      </c>
      <c r="DA40" s="246"/>
      <c r="DB40" s="246"/>
      <c r="DC40" s="246"/>
      <c r="DD40" s="246"/>
      <c r="DE40" s="318">
        <f t="shared" si="18"/>
        <v>0</v>
      </c>
      <c r="DF40" s="246"/>
      <c r="DG40" s="246"/>
      <c r="DH40" s="246"/>
      <c r="DI40" s="246"/>
      <c r="DJ40" s="318">
        <f t="shared" si="19"/>
        <v>0</v>
      </c>
      <c r="DK40" s="246"/>
      <c r="DL40" s="246"/>
      <c r="DM40" s="246"/>
      <c r="DN40" s="246"/>
      <c r="DO40" s="318">
        <f t="shared" si="20"/>
        <v>0</v>
      </c>
      <c r="DP40" s="365">
        <v>1</v>
      </c>
      <c r="DQ40" s="262">
        <v>47500</v>
      </c>
      <c r="DR40" s="262"/>
      <c r="DS40" s="262"/>
      <c r="DT40" s="262"/>
      <c r="DU40" s="262"/>
      <c r="DV40" s="262">
        <v>1</v>
      </c>
      <c r="DW40" s="262">
        <v>47500</v>
      </c>
      <c r="DX40" s="262"/>
      <c r="DY40" s="262"/>
      <c r="DZ40" s="262"/>
      <c r="EA40" s="262"/>
      <c r="EB40" s="262"/>
      <c r="EC40" s="262"/>
      <c r="ED40" s="262"/>
      <c r="EE40" s="366"/>
    </row>
    <row r="41" spans="1:135" ht="38.25">
      <c r="A41" s="358">
        <v>34</v>
      </c>
      <c r="B41" s="359" t="s">
        <v>1840</v>
      </c>
      <c r="C41" s="359" t="s">
        <v>1841</v>
      </c>
      <c r="D41" s="359" t="s">
        <v>1842</v>
      </c>
      <c r="E41" s="244">
        <v>42500</v>
      </c>
      <c r="F41" s="244">
        <v>5000</v>
      </c>
      <c r="G41" s="244">
        <f t="shared" si="21"/>
        <v>47500</v>
      </c>
      <c r="H41" s="367">
        <v>20</v>
      </c>
      <c r="I41" s="361">
        <f t="shared" si="22"/>
        <v>374.0625</v>
      </c>
      <c r="J41" s="353">
        <f t="shared" si="23"/>
        <v>2749.0625</v>
      </c>
      <c r="K41" s="368" t="s">
        <v>1843</v>
      </c>
      <c r="L41" s="369">
        <v>19</v>
      </c>
      <c r="M41" s="361">
        <f t="shared" si="24"/>
        <v>7107.1875</v>
      </c>
      <c r="N41" s="239">
        <f t="shared" si="0"/>
        <v>52232.1875</v>
      </c>
      <c r="O41" s="247">
        <f t="shared" si="25"/>
        <v>35840</v>
      </c>
      <c r="P41" s="247">
        <f t="shared" si="26"/>
        <v>29749.5</v>
      </c>
      <c r="Q41" s="247">
        <f t="shared" si="26"/>
        <v>6090.5</v>
      </c>
      <c r="R41" s="247">
        <f t="shared" si="26"/>
        <v>0</v>
      </c>
      <c r="S41" s="364" t="s">
        <v>1823</v>
      </c>
      <c r="T41" s="262" t="s">
        <v>1646</v>
      </c>
      <c r="U41" s="262">
        <v>4557</v>
      </c>
      <c r="V41" s="262">
        <v>933</v>
      </c>
      <c r="W41" s="262"/>
      <c r="X41" s="318">
        <f t="shared" si="1"/>
        <v>5490</v>
      </c>
      <c r="Y41" s="374" t="s">
        <v>1647</v>
      </c>
      <c r="Z41" s="262">
        <v>2282.5</v>
      </c>
      <c r="AA41" s="262">
        <v>467.5</v>
      </c>
      <c r="AB41" s="262"/>
      <c r="AC41" s="318">
        <f t="shared" si="2"/>
        <v>2750</v>
      </c>
      <c r="AD41" s="262" t="s">
        <v>1687</v>
      </c>
      <c r="AE41" s="262">
        <v>2283</v>
      </c>
      <c r="AF41" s="262">
        <v>467</v>
      </c>
      <c r="AG41" s="262"/>
      <c r="AH41" s="318">
        <f t="shared" si="3"/>
        <v>2750</v>
      </c>
      <c r="AI41" s="262" t="s">
        <v>1678</v>
      </c>
      <c r="AJ41" s="262">
        <v>2366</v>
      </c>
      <c r="AK41" s="262">
        <v>484</v>
      </c>
      <c r="AL41" s="262"/>
      <c r="AM41" s="318">
        <f t="shared" si="4"/>
        <v>2850</v>
      </c>
      <c r="AN41" s="246" t="s">
        <v>1678</v>
      </c>
      <c r="AO41" s="246">
        <v>2283</v>
      </c>
      <c r="AP41" s="246">
        <v>467</v>
      </c>
      <c r="AQ41" s="246"/>
      <c r="AR41" s="318">
        <f t="shared" si="5"/>
        <v>2750</v>
      </c>
      <c r="AS41" s="246" t="s">
        <v>1690</v>
      </c>
      <c r="AT41" s="246">
        <v>2283</v>
      </c>
      <c r="AU41" s="246">
        <v>467</v>
      </c>
      <c r="AV41" s="246"/>
      <c r="AW41" s="318">
        <f t="shared" si="6"/>
        <v>2750</v>
      </c>
      <c r="AX41" s="371" t="s">
        <v>1745</v>
      </c>
      <c r="AY41" s="246">
        <v>2283</v>
      </c>
      <c r="AZ41" s="246">
        <v>467</v>
      </c>
      <c r="BA41" s="246"/>
      <c r="BB41" s="318">
        <f t="shared" si="7"/>
        <v>2750</v>
      </c>
      <c r="BC41" s="246" t="s">
        <v>1641</v>
      </c>
      <c r="BD41" s="246">
        <v>4565</v>
      </c>
      <c r="BE41" s="246">
        <v>935</v>
      </c>
      <c r="BF41" s="246"/>
      <c r="BG41" s="318">
        <f t="shared" si="8"/>
        <v>5500</v>
      </c>
      <c r="BH41" s="372">
        <v>40456</v>
      </c>
      <c r="BI41" s="246">
        <v>2283</v>
      </c>
      <c r="BJ41" s="246">
        <v>467</v>
      </c>
      <c r="BK41" s="246"/>
      <c r="BL41" s="318">
        <f t="shared" si="9"/>
        <v>2750</v>
      </c>
      <c r="BM41" s="377">
        <v>40432</v>
      </c>
      <c r="BN41" s="246">
        <v>2282</v>
      </c>
      <c r="BO41" s="246">
        <v>468</v>
      </c>
      <c r="BP41" s="246"/>
      <c r="BQ41" s="318">
        <f t="shared" si="10"/>
        <v>2750</v>
      </c>
      <c r="BR41" s="372">
        <v>40432</v>
      </c>
      <c r="BS41" s="246">
        <v>2282</v>
      </c>
      <c r="BT41" s="246">
        <v>468</v>
      </c>
      <c r="BU41" s="246"/>
      <c r="BV41" s="318">
        <f t="shared" si="11"/>
        <v>2750</v>
      </c>
      <c r="BW41" s="357"/>
      <c r="BX41" s="246"/>
      <c r="BY41" s="246"/>
      <c r="BZ41" s="246"/>
      <c r="CA41" s="318">
        <f t="shared" si="12"/>
        <v>0</v>
      </c>
      <c r="CB41" s="246"/>
      <c r="CC41" s="246"/>
      <c r="CD41" s="246"/>
      <c r="CE41" s="246"/>
      <c r="CF41" s="318">
        <f t="shared" si="13"/>
        <v>0</v>
      </c>
      <c r="CG41" s="246"/>
      <c r="CH41" s="246"/>
      <c r="CI41" s="246"/>
      <c r="CJ41" s="246"/>
      <c r="CK41" s="318">
        <f t="shared" si="14"/>
        <v>0</v>
      </c>
      <c r="CL41" s="246"/>
      <c r="CM41" s="246"/>
      <c r="CN41" s="246"/>
      <c r="CO41" s="246"/>
      <c r="CP41" s="318">
        <f t="shared" si="15"/>
        <v>0</v>
      </c>
      <c r="CQ41" s="246"/>
      <c r="CR41" s="246"/>
      <c r="CS41" s="246"/>
      <c r="CT41" s="246"/>
      <c r="CU41" s="318">
        <f t="shared" si="16"/>
        <v>0</v>
      </c>
      <c r="CV41" s="246"/>
      <c r="CW41" s="246"/>
      <c r="CX41" s="246"/>
      <c r="CY41" s="246"/>
      <c r="CZ41" s="318">
        <f t="shared" si="17"/>
        <v>0</v>
      </c>
      <c r="DA41" s="246"/>
      <c r="DB41" s="246"/>
      <c r="DC41" s="246"/>
      <c r="DD41" s="246"/>
      <c r="DE41" s="318">
        <f t="shared" si="18"/>
        <v>0</v>
      </c>
      <c r="DF41" s="246"/>
      <c r="DG41" s="246"/>
      <c r="DH41" s="246"/>
      <c r="DI41" s="246"/>
      <c r="DJ41" s="318">
        <f t="shared" si="19"/>
        <v>0</v>
      </c>
      <c r="DK41" s="246"/>
      <c r="DL41" s="246"/>
      <c r="DM41" s="246"/>
      <c r="DN41" s="246"/>
      <c r="DO41" s="318">
        <f t="shared" si="20"/>
        <v>0</v>
      </c>
      <c r="DP41" s="365">
        <v>1</v>
      </c>
      <c r="DQ41" s="262">
        <v>47500</v>
      </c>
      <c r="DR41" s="262"/>
      <c r="DS41" s="262"/>
      <c r="DT41" s="262"/>
      <c r="DU41" s="262"/>
      <c r="DV41" s="262"/>
      <c r="DW41" s="262"/>
      <c r="DX41" s="262"/>
      <c r="DY41" s="262"/>
      <c r="DZ41" s="262">
        <v>1</v>
      </c>
      <c r="EA41" s="262">
        <v>47500</v>
      </c>
      <c r="EB41" s="262"/>
      <c r="EC41" s="262"/>
      <c r="ED41" s="262"/>
      <c r="EE41" s="366"/>
    </row>
    <row r="42" spans="1:135" ht="38.25">
      <c r="A42" s="358">
        <v>35</v>
      </c>
      <c r="B42" s="359" t="s">
        <v>1844</v>
      </c>
      <c r="C42" s="359" t="s">
        <v>1845</v>
      </c>
      <c r="D42" s="359" t="s">
        <v>1581</v>
      </c>
      <c r="E42" s="244">
        <v>42500</v>
      </c>
      <c r="F42" s="244">
        <v>5000</v>
      </c>
      <c r="G42" s="244">
        <f t="shared" si="21"/>
        <v>47500</v>
      </c>
      <c r="H42" s="367">
        <v>20</v>
      </c>
      <c r="I42" s="361">
        <f t="shared" si="22"/>
        <v>374.0625</v>
      </c>
      <c r="J42" s="353">
        <f t="shared" si="23"/>
        <v>2749.0625</v>
      </c>
      <c r="K42" s="368" t="s">
        <v>1846</v>
      </c>
      <c r="L42" s="369">
        <v>19</v>
      </c>
      <c r="M42" s="361">
        <f t="shared" si="24"/>
        <v>7107.1875</v>
      </c>
      <c r="N42" s="239">
        <f t="shared" si="0"/>
        <v>52232.1875</v>
      </c>
      <c r="O42" s="247">
        <f t="shared" si="25"/>
        <v>5000</v>
      </c>
      <c r="P42" s="247">
        <f t="shared" si="26"/>
        <v>4160</v>
      </c>
      <c r="Q42" s="247">
        <f t="shared" si="26"/>
        <v>840</v>
      </c>
      <c r="R42" s="247">
        <f t="shared" si="26"/>
        <v>0</v>
      </c>
      <c r="S42" s="364" t="s">
        <v>1847</v>
      </c>
      <c r="T42" s="374" t="s">
        <v>1684</v>
      </c>
      <c r="U42" s="262">
        <v>2500</v>
      </c>
      <c r="V42" s="262">
        <v>500</v>
      </c>
      <c r="W42" s="262"/>
      <c r="X42" s="318">
        <f t="shared" si="1"/>
        <v>3000</v>
      </c>
      <c r="Y42" s="262" t="s">
        <v>1646</v>
      </c>
      <c r="Z42" s="262">
        <v>1660</v>
      </c>
      <c r="AA42" s="262">
        <v>340</v>
      </c>
      <c r="AB42" s="262"/>
      <c r="AC42" s="318">
        <f t="shared" si="2"/>
        <v>2000</v>
      </c>
      <c r="AD42" s="262"/>
      <c r="AE42" s="262"/>
      <c r="AF42" s="262"/>
      <c r="AG42" s="262"/>
      <c r="AH42" s="318">
        <f t="shared" si="3"/>
        <v>0</v>
      </c>
      <c r="AI42" s="262"/>
      <c r="AJ42" s="262"/>
      <c r="AK42" s="262"/>
      <c r="AL42" s="262"/>
      <c r="AM42" s="318">
        <f t="shared" si="4"/>
        <v>0</v>
      </c>
      <c r="AN42" s="246"/>
      <c r="AO42" s="246"/>
      <c r="AP42" s="246"/>
      <c r="AQ42" s="246"/>
      <c r="AR42" s="318">
        <f t="shared" si="5"/>
        <v>0</v>
      </c>
      <c r="AS42" s="246"/>
      <c r="AT42" s="246"/>
      <c r="AU42" s="246"/>
      <c r="AV42" s="246"/>
      <c r="AW42" s="318">
        <f t="shared" si="6"/>
        <v>0</v>
      </c>
      <c r="AX42" s="246"/>
      <c r="AY42" s="246"/>
      <c r="AZ42" s="246"/>
      <c r="BA42" s="246"/>
      <c r="BB42" s="318">
        <f t="shared" si="7"/>
        <v>0</v>
      </c>
      <c r="BC42" s="246"/>
      <c r="BD42" s="246"/>
      <c r="BE42" s="246"/>
      <c r="BF42" s="246"/>
      <c r="BG42" s="318">
        <f t="shared" si="8"/>
        <v>0</v>
      </c>
      <c r="BH42" s="246"/>
      <c r="BI42" s="246"/>
      <c r="BJ42" s="246"/>
      <c r="BK42" s="246"/>
      <c r="BL42" s="318">
        <f t="shared" si="9"/>
        <v>0</v>
      </c>
      <c r="BM42" s="246"/>
      <c r="BN42" s="246"/>
      <c r="BO42" s="246"/>
      <c r="BP42" s="246"/>
      <c r="BQ42" s="318">
        <f t="shared" si="10"/>
        <v>0</v>
      </c>
      <c r="BR42" s="246"/>
      <c r="BS42" s="246"/>
      <c r="BT42" s="246"/>
      <c r="BU42" s="246"/>
      <c r="BV42" s="318">
        <f t="shared" si="11"/>
        <v>0</v>
      </c>
      <c r="BW42" s="357"/>
      <c r="BX42" s="246"/>
      <c r="BY42" s="246"/>
      <c r="BZ42" s="246"/>
      <c r="CA42" s="318">
        <f t="shared" si="12"/>
        <v>0</v>
      </c>
      <c r="CB42" s="246"/>
      <c r="CC42" s="246"/>
      <c r="CD42" s="246"/>
      <c r="CE42" s="246"/>
      <c r="CF42" s="318">
        <f t="shared" si="13"/>
        <v>0</v>
      </c>
      <c r="CG42" s="246"/>
      <c r="CH42" s="246"/>
      <c r="CI42" s="246"/>
      <c r="CJ42" s="246"/>
      <c r="CK42" s="318">
        <f t="shared" si="14"/>
        <v>0</v>
      </c>
      <c r="CL42" s="246"/>
      <c r="CM42" s="246"/>
      <c r="CN42" s="246"/>
      <c r="CO42" s="246"/>
      <c r="CP42" s="318">
        <f t="shared" si="15"/>
        <v>0</v>
      </c>
      <c r="CQ42" s="246"/>
      <c r="CR42" s="246"/>
      <c r="CS42" s="246"/>
      <c r="CT42" s="246"/>
      <c r="CU42" s="318">
        <f t="shared" si="16"/>
        <v>0</v>
      </c>
      <c r="CV42" s="246"/>
      <c r="CW42" s="246"/>
      <c r="CX42" s="246"/>
      <c r="CY42" s="246"/>
      <c r="CZ42" s="318">
        <f t="shared" si="17"/>
        <v>0</v>
      </c>
      <c r="DA42" s="246"/>
      <c r="DB42" s="246"/>
      <c r="DC42" s="246"/>
      <c r="DD42" s="246"/>
      <c r="DE42" s="318">
        <f t="shared" si="18"/>
        <v>0</v>
      </c>
      <c r="DF42" s="246"/>
      <c r="DG42" s="246"/>
      <c r="DH42" s="246"/>
      <c r="DI42" s="246"/>
      <c r="DJ42" s="318">
        <f t="shared" si="19"/>
        <v>0</v>
      </c>
      <c r="DK42" s="246"/>
      <c r="DL42" s="246"/>
      <c r="DM42" s="246"/>
      <c r="DN42" s="246"/>
      <c r="DO42" s="318">
        <f t="shared" si="20"/>
        <v>0</v>
      </c>
      <c r="DP42" s="365"/>
      <c r="DQ42" s="262"/>
      <c r="DR42" s="262">
        <v>1</v>
      </c>
      <c r="DS42" s="262">
        <v>47500</v>
      </c>
      <c r="DT42" s="262">
        <v>1</v>
      </c>
      <c r="DU42" s="262">
        <v>47500</v>
      </c>
      <c r="DV42" s="262"/>
      <c r="DW42" s="262"/>
      <c r="DX42" s="262"/>
      <c r="DY42" s="262"/>
      <c r="DZ42" s="262"/>
      <c r="EA42" s="262"/>
      <c r="EB42" s="262"/>
      <c r="EC42" s="262"/>
      <c r="ED42" s="262"/>
      <c r="EE42" s="366"/>
    </row>
    <row r="43" spans="1:135" ht="38.25">
      <c r="A43" s="358">
        <v>36</v>
      </c>
      <c r="B43" s="359" t="s">
        <v>1848</v>
      </c>
      <c r="C43" s="359" t="s">
        <v>1845</v>
      </c>
      <c r="D43" s="359" t="s">
        <v>1849</v>
      </c>
      <c r="E43" s="244">
        <v>42500</v>
      </c>
      <c r="F43" s="244">
        <v>5000</v>
      </c>
      <c r="G43" s="244">
        <f t="shared" si="21"/>
        <v>47500</v>
      </c>
      <c r="H43" s="367">
        <v>20</v>
      </c>
      <c r="I43" s="361">
        <f t="shared" si="22"/>
        <v>374.0625</v>
      </c>
      <c r="J43" s="353">
        <f t="shared" si="23"/>
        <v>2749.0625</v>
      </c>
      <c r="K43" s="368" t="s">
        <v>1850</v>
      </c>
      <c r="L43" s="369">
        <v>19</v>
      </c>
      <c r="M43" s="361">
        <f t="shared" si="24"/>
        <v>7107.1875</v>
      </c>
      <c r="N43" s="239">
        <f t="shared" si="0"/>
        <v>52232.1875</v>
      </c>
      <c r="O43" s="247">
        <f t="shared" si="25"/>
        <v>0</v>
      </c>
      <c r="P43" s="247">
        <f t="shared" si="26"/>
        <v>0</v>
      </c>
      <c r="Q43" s="247">
        <f t="shared" si="26"/>
        <v>0</v>
      </c>
      <c r="R43" s="247">
        <f t="shared" si="26"/>
        <v>0</v>
      </c>
      <c r="S43" s="364" t="s">
        <v>1847</v>
      </c>
      <c r="T43" s="374"/>
      <c r="U43" s="262"/>
      <c r="V43" s="262"/>
      <c r="W43" s="262"/>
      <c r="X43" s="318">
        <f t="shared" si="1"/>
        <v>0</v>
      </c>
      <c r="Y43" s="262"/>
      <c r="Z43" s="262"/>
      <c r="AA43" s="262"/>
      <c r="AB43" s="262"/>
      <c r="AC43" s="318">
        <f t="shared" si="2"/>
        <v>0</v>
      </c>
      <c r="AD43" s="262"/>
      <c r="AE43" s="262"/>
      <c r="AF43" s="262"/>
      <c r="AG43" s="262"/>
      <c r="AH43" s="318">
        <f t="shared" si="3"/>
        <v>0</v>
      </c>
      <c r="AI43" s="262"/>
      <c r="AJ43" s="262"/>
      <c r="AK43" s="262"/>
      <c r="AL43" s="262"/>
      <c r="AM43" s="318">
        <f t="shared" si="4"/>
        <v>0</v>
      </c>
      <c r="AN43" s="246"/>
      <c r="AO43" s="246"/>
      <c r="AP43" s="246"/>
      <c r="AQ43" s="246"/>
      <c r="AR43" s="318">
        <f t="shared" si="5"/>
        <v>0</v>
      </c>
      <c r="AS43" s="246"/>
      <c r="AT43" s="246"/>
      <c r="AU43" s="246"/>
      <c r="AV43" s="246"/>
      <c r="AW43" s="318">
        <f t="shared" si="6"/>
        <v>0</v>
      </c>
      <c r="AX43" s="246"/>
      <c r="AY43" s="246"/>
      <c r="AZ43" s="246"/>
      <c r="BA43" s="246"/>
      <c r="BB43" s="318">
        <f t="shared" si="7"/>
        <v>0</v>
      </c>
      <c r="BC43" s="246"/>
      <c r="BD43" s="246"/>
      <c r="BE43" s="246"/>
      <c r="BF43" s="246"/>
      <c r="BG43" s="318">
        <f t="shared" si="8"/>
        <v>0</v>
      </c>
      <c r="BH43" s="246"/>
      <c r="BI43" s="246"/>
      <c r="BJ43" s="246"/>
      <c r="BK43" s="246"/>
      <c r="BL43" s="318">
        <f t="shared" si="9"/>
        <v>0</v>
      </c>
      <c r="BM43" s="246"/>
      <c r="BN43" s="246"/>
      <c r="BO43" s="246"/>
      <c r="BP43" s="246"/>
      <c r="BQ43" s="318">
        <f t="shared" si="10"/>
        <v>0</v>
      </c>
      <c r="BR43" s="246"/>
      <c r="BS43" s="246"/>
      <c r="BT43" s="246"/>
      <c r="BU43" s="246"/>
      <c r="BV43" s="318">
        <f t="shared" si="11"/>
        <v>0</v>
      </c>
      <c r="BW43" s="357"/>
      <c r="BX43" s="246"/>
      <c r="BY43" s="246"/>
      <c r="BZ43" s="246"/>
      <c r="CA43" s="318">
        <f t="shared" si="12"/>
        <v>0</v>
      </c>
      <c r="CB43" s="246"/>
      <c r="CC43" s="246"/>
      <c r="CD43" s="246"/>
      <c r="CE43" s="246"/>
      <c r="CF43" s="318">
        <f t="shared" si="13"/>
        <v>0</v>
      </c>
      <c r="CG43" s="246"/>
      <c r="CH43" s="246"/>
      <c r="CI43" s="246"/>
      <c r="CJ43" s="246"/>
      <c r="CK43" s="318">
        <f t="shared" si="14"/>
        <v>0</v>
      </c>
      <c r="CL43" s="246"/>
      <c r="CM43" s="246"/>
      <c r="CN43" s="246"/>
      <c r="CO43" s="246"/>
      <c r="CP43" s="318">
        <f t="shared" si="15"/>
        <v>0</v>
      </c>
      <c r="CQ43" s="246"/>
      <c r="CR43" s="246"/>
      <c r="CS43" s="246"/>
      <c r="CT43" s="246"/>
      <c r="CU43" s="318">
        <f t="shared" si="16"/>
        <v>0</v>
      </c>
      <c r="CV43" s="246"/>
      <c r="CW43" s="246"/>
      <c r="CX43" s="246"/>
      <c r="CY43" s="246"/>
      <c r="CZ43" s="318">
        <f t="shared" si="17"/>
        <v>0</v>
      </c>
      <c r="DA43" s="246"/>
      <c r="DB43" s="246"/>
      <c r="DC43" s="246"/>
      <c r="DD43" s="246"/>
      <c r="DE43" s="318">
        <f t="shared" si="18"/>
        <v>0</v>
      </c>
      <c r="DF43" s="246"/>
      <c r="DG43" s="246"/>
      <c r="DH43" s="246"/>
      <c r="DI43" s="246"/>
      <c r="DJ43" s="318">
        <f t="shared" si="19"/>
        <v>0</v>
      </c>
      <c r="DK43" s="246"/>
      <c r="DL43" s="246"/>
      <c r="DM43" s="246"/>
      <c r="DN43" s="246"/>
      <c r="DO43" s="318">
        <f t="shared" si="20"/>
        <v>0</v>
      </c>
      <c r="DP43" s="365">
        <v>1</v>
      </c>
      <c r="DQ43" s="262">
        <v>47500</v>
      </c>
      <c r="DR43" s="262"/>
      <c r="DS43" s="262"/>
      <c r="DT43" s="262"/>
      <c r="DU43" s="262"/>
      <c r="DV43" s="262">
        <v>1</v>
      </c>
      <c r="DW43" s="262">
        <v>47500</v>
      </c>
      <c r="DX43" s="262"/>
      <c r="DY43" s="262"/>
      <c r="DZ43" s="262"/>
      <c r="EA43" s="262"/>
      <c r="EB43" s="262"/>
      <c r="EC43" s="262"/>
      <c r="ED43" s="262"/>
      <c r="EE43" s="366"/>
    </row>
    <row r="44" spans="1:135" ht="51">
      <c r="A44" s="358">
        <v>37</v>
      </c>
      <c r="B44" s="359" t="s">
        <v>1851</v>
      </c>
      <c r="C44" s="359" t="s">
        <v>1852</v>
      </c>
      <c r="D44" s="359" t="s">
        <v>1853</v>
      </c>
      <c r="E44" s="244">
        <v>34000</v>
      </c>
      <c r="F44" s="244">
        <v>4000</v>
      </c>
      <c r="G44" s="244">
        <f t="shared" si="21"/>
        <v>38000</v>
      </c>
      <c r="H44" s="367">
        <v>20</v>
      </c>
      <c r="I44" s="361">
        <f t="shared" si="22"/>
        <v>299.25</v>
      </c>
      <c r="J44" s="353">
        <f t="shared" si="23"/>
        <v>2199.25</v>
      </c>
      <c r="K44" s="368" t="s">
        <v>1854</v>
      </c>
      <c r="L44" s="369">
        <v>19</v>
      </c>
      <c r="M44" s="361">
        <f t="shared" si="24"/>
        <v>5685.75</v>
      </c>
      <c r="N44" s="239">
        <f t="shared" si="0"/>
        <v>41785.75</v>
      </c>
      <c r="O44" s="247">
        <f t="shared" si="25"/>
        <v>0</v>
      </c>
      <c r="P44" s="247">
        <f t="shared" si="26"/>
        <v>0</v>
      </c>
      <c r="Q44" s="247">
        <f t="shared" si="26"/>
        <v>0</v>
      </c>
      <c r="R44" s="247">
        <f t="shared" si="26"/>
        <v>0</v>
      </c>
      <c r="S44" s="364" t="s">
        <v>1847</v>
      </c>
      <c r="T44" s="374"/>
      <c r="U44" s="262"/>
      <c r="V44" s="262"/>
      <c r="W44" s="262"/>
      <c r="X44" s="318">
        <f t="shared" si="1"/>
        <v>0</v>
      </c>
      <c r="Y44" s="262"/>
      <c r="Z44" s="262"/>
      <c r="AA44" s="262"/>
      <c r="AB44" s="262"/>
      <c r="AC44" s="318">
        <f t="shared" si="2"/>
        <v>0</v>
      </c>
      <c r="AD44" s="262"/>
      <c r="AE44" s="262"/>
      <c r="AF44" s="262"/>
      <c r="AG44" s="262"/>
      <c r="AH44" s="318">
        <f t="shared" si="3"/>
        <v>0</v>
      </c>
      <c r="AI44" s="262"/>
      <c r="AJ44" s="262"/>
      <c r="AK44" s="262"/>
      <c r="AL44" s="262"/>
      <c r="AM44" s="318">
        <f t="shared" si="4"/>
        <v>0</v>
      </c>
      <c r="AN44" s="246"/>
      <c r="AO44" s="246"/>
      <c r="AP44" s="246"/>
      <c r="AQ44" s="246"/>
      <c r="AR44" s="318">
        <f t="shared" si="5"/>
        <v>0</v>
      </c>
      <c r="AS44" s="246"/>
      <c r="AT44" s="246"/>
      <c r="AU44" s="246"/>
      <c r="AV44" s="246"/>
      <c r="AW44" s="318">
        <f t="shared" si="6"/>
        <v>0</v>
      </c>
      <c r="AX44" s="246"/>
      <c r="AY44" s="246"/>
      <c r="AZ44" s="246"/>
      <c r="BA44" s="246"/>
      <c r="BB44" s="318">
        <f t="shared" si="7"/>
        <v>0</v>
      </c>
      <c r="BC44" s="246"/>
      <c r="BD44" s="246"/>
      <c r="BE44" s="246"/>
      <c r="BF44" s="246"/>
      <c r="BG44" s="318">
        <f t="shared" si="8"/>
        <v>0</v>
      </c>
      <c r="BH44" s="246"/>
      <c r="BI44" s="246"/>
      <c r="BJ44" s="246"/>
      <c r="BK44" s="246"/>
      <c r="BL44" s="318">
        <f t="shared" si="9"/>
        <v>0</v>
      </c>
      <c r="BM44" s="246"/>
      <c r="BN44" s="246"/>
      <c r="BO44" s="246"/>
      <c r="BP44" s="246"/>
      <c r="BQ44" s="318">
        <f t="shared" si="10"/>
        <v>0</v>
      </c>
      <c r="BR44" s="246"/>
      <c r="BS44" s="246"/>
      <c r="BT44" s="246"/>
      <c r="BU44" s="246"/>
      <c r="BV44" s="318">
        <f t="shared" si="11"/>
        <v>0</v>
      </c>
      <c r="BW44" s="357"/>
      <c r="BX44" s="246"/>
      <c r="BY44" s="246"/>
      <c r="BZ44" s="246"/>
      <c r="CA44" s="318">
        <f t="shared" si="12"/>
        <v>0</v>
      </c>
      <c r="CB44" s="246"/>
      <c r="CC44" s="246"/>
      <c r="CD44" s="246"/>
      <c r="CE44" s="246"/>
      <c r="CF44" s="318">
        <f t="shared" si="13"/>
        <v>0</v>
      </c>
      <c r="CG44" s="246"/>
      <c r="CH44" s="246"/>
      <c r="CI44" s="246"/>
      <c r="CJ44" s="246"/>
      <c r="CK44" s="318">
        <f t="shared" si="14"/>
        <v>0</v>
      </c>
      <c r="CL44" s="246"/>
      <c r="CM44" s="246"/>
      <c r="CN44" s="246"/>
      <c r="CO44" s="246"/>
      <c r="CP44" s="318">
        <f t="shared" si="15"/>
        <v>0</v>
      </c>
      <c r="CQ44" s="246"/>
      <c r="CR44" s="246"/>
      <c r="CS44" s="246"/>
      <c r="CT44" s="246"/>
      <c r="CU44" s="318">
        <f t="shared" si="16"/>
        <v>0</v>
      </c>
      <c r="CV44" s="246"/>
      <c r="CW44" s="246"/>
      <c r="CX44" s="246"/>
      <c r="CY44" s="246"/>
      <c r="CZ44" s="318">
        <f t="shared" si="17"/>
        <v>0</v>
      </c>
      <c r="DA44" s="246"/>
      <c r="DB44" s="246"/>
      <c r="DC44" s="246"/>
      <c r="DD44" s="246"/>
      <c r="DE44" s="318">
        <f t="shared" si="18"/>
        <v>0</v>
      </c>
      <c r="DF44" s="246"/>
      <c r="DG44" s="246"/>
      <c r="DH44" s="246"/>
      <c r="DI44" s="246"/>
      <c r="DJ44" s="318">
        <f t="shared" si="19"/>
        <v>0</v>
      </c>
      <c r="DK44" s="246"/>
      <c r="DL44" s="246"/>
      <c r="DM44" s="246"/>
      <c r="DN44" s="246"/>
      <c r="DO44" s="318">
        <f t="shared" si="20"/>
        <v>0</v>
      </c>
      <c r="DP44" s="365">
        <v>1</v>
      </c>
      <c r="DQ44" s="262">
        <v>38000</v>
      </c>
      <c r="DR44" s="262"/>
      <c r="DS44" s="262"/>
      <c r="DT44" s="262"/>
      <c r="DU44" s="262"/>
      <c r="DV44" s="262">
        <v>1</v>
      </c>
      <c r="DW44" s="262">
        <v>38000</v>
      </c>
      <c r="DX44" s="262"/>
      <c r="DY44" s="262"/>
      <c r="DZ44" s="262"/>
      <c r="EA44" s="262"/>
      <c r="EB44" s="262"/>
      <c r="EC44" s="262"/>
      <c r="ED44" s="262"/>
      <c r="EE44" s="366"/>
    </row>
    <row r="45" spans="1:135" ht="63.75">
      <c r="A45" s="358">
        <v>38</v>
      </c>
      <c r="B45" s="359" t="s">
        <v>1855</v>
      </c>
      <c r="C45" s="359" t="s">
        <v>1856</v>
      </c>
      <c r="D45" s="359" t="s">
        <v>1857</v>
      </c>
      <c r="E45" s="244">
        <v>34000</v>
      </c>
      <c r="F45" s="244">
        <v>4000</v>
      </c>
      <c r="G45" s="244">
        <f t="shared" si="21"/>
        <v>38000</v>
      </c>
      <c r="H45" s="367">
        <v>20</v>
      </c>
      <c r="I45" s="361">
        <f t="shared" si="22"/>
        <v>299.25</v>
      </c>
      <c r="J45" s="353">
        <f t="shared" si="23"/>
        <v>2199.25</v>
      </c>
      <c r="K45" s="368" t="s">
        <v>1858</v>
      </c>
      <c r="L45" s="369">
        <v>19</v>
      </c>
      <c r="M45" s="361">
        <f t="shared" si="24"/>
        <v>5685.75</v>
      </c>
      <c r="N45" s="239">
        <f t="shared" si="0"/>
        <v>41785.75</v>
      </c>
      <c r="O45" s="247">
        <f t="shared" si="25"/>
        <v>35150</v>
      </c>
      <c r="P45" s="247">
        <f t="shared" si="26"/>
        <v>29174</v>
      </c>
      <c r="Q45" s="247">
        <f t="shared" si="26"/>
        <v>5976</v>
      </c>
      <c r="R45" s="247">
        <f t="shared" si="26"/>
        <v>0</v>
      </c>
      <c r="S45" s="364" t="s">
        <v>1847</v>
      </c>
      <c r="T45" s="262" t="s">
        <v>1646</v>
      </c>
      <c r="U45" s="262">
        <v>1494</v>
      </c>
      <c r="V45" s="262">
        <v>306</v>
      </c>
      <c r="W45" s="262"/>
      <c r="X45" s="318">
        <f t="shared" si="1"/>
        <v>1800</v>
      </c>
      <c r="Y45" s="262" t="s">
        <v>1648</v>
      </c>
      <c r="Z45" s="262">
        <v>6100</v>
      </c>
      <c r="AA45" s="262">
        <v>1250</v>
      </c>
      <c r="AB45" s="262"/>
      <c r="AC45" s="318">
        <f t="shared" si="2"/>
        <v>7350</v>
      </c>
      <c r="AD45" s="378">
        <v>40432</v>
      </c>
      <c r="AE45" s="262">
        <v>21580</v>
      </c>
      <c r="AF45" s="262">
        <v>4420</v>
      </c>
      <c r="AG45" s="262"/>
      <c r="AH45" s="318">
        <f t="shared" si="3"/>
        <v>26000</v>
      </c>
      <c r="AI45" s="262"/>
      <c r="AJ45" s="262"/>
      <c r="AK45" s="262"/>
      <c r="AL45" s="262"/>
      <c r="AM45" s="318">
        <f t="shared" si="4"/>
        <v>0</v>
      </c>
      <c r="AN45" s="246"/>
      <c r="AO45" s="246"/>
      <c r="AP45" s="246"/>
      <c r="AQ45" s="246"/>
      <c r="AR45" s="318">
        <f t="shared" si="5"/>
        <v>0</v>
      </c>
      <c r="AS45" s="246"/>
      <c r="AT45" s="246"/>
      <c r="AU45" s="246"/>
      <c r="AV45" s="246"/>
      <c r="AW45" s="318">
        <f t="shared" si="6"/>
        <v>0</v>
      </c>
      <c r="AX45" s="246"/>
      <c r="AY45" s="246"/>
      <c r="AZ45" s="246"/>
      <c r="BA45" s="246"/>
      <c r="BB45" s="318">
        <f t="shared" si="7"/>
        <v>0</v>
      </c>
      <c r="BC45" s="246"/>
      <c r="BD45" s="246"/>
      <c r="BE45" s="246"/>
      <c r="BF45" s="246"/>
      <c r="BG45" s="318">
        <f t="shared" si="8"/>
        <v>0</v>
      </c>
      <c r="BH45" s="246"/>
      <c r="BI45" s="246"/>
      <c r="BJ45" s="246"/>
      <c r="BK45" s="246"/>
      <c r="BL45" s="318">
        <f t="shared" si="9"/>
        <v>0</v>
      </c>
      <c r="BM45" s="246"/>
      <c r="BN45" s="246"/>
      <c r="BO45" s="246"/>
      <c r="BP45" s="246"/>
      <c r="BQ45" s="318">
        <f t="shared" si="10"/>
        <v>0</v>
      </c>
      <c r="BR45" s="246"/>
      <c r="BS45" s="246"/>
      <c r="BT45" s="246"/>
      <c r="BU45" s="246"/>
      <c r="BV45" s="318">
        <f t="shared" si="11"/>
        <v>0</v>
      </c>
      <c r="BW45" s="357"/>
      <c r="BX45" s="246"/>
      <c r="BY45" s="246"/>
      <c r="BZ45" s="246"/>
      <c r="CA45" s="318">
        <f t="shared" si="12"/>
        <v>0</v>
      </c>
      <c r="CB45" s="246"/>
      <c r="CC45" s="246"/>
      <c r="CD45" s="246"/>
      <c r="CE45" s="246"/>
      <c r="CF45" s="318">
        <f t="shared" si="13"/>
        <v>0</v>
      </c>
      <c r="CG45" s="246"/>
      <c r="CH45" s="246"/>
      <c r="CI45" s="246"/>
      <c r="CJ45" s="246"/>
      <c r="CK45" s="318">
        <f t="shared" si="14"/>
        <v>0</v>
      </c>
      <c r="CL45" s="246"/>
      <c r="CM45" s="246"/>
      <c r="CN45" s="246"/>
      <c r="CO45" s="246"/>
      <c r="CP45" s="318">
        <f t="shared" si="15"/>
        <v>0</v>
      </c>
      <c r="CQ45" s="246"/>
      <c r="CR45" s="246"/>
      <c r="CS45" s="246"/>
      <c r="CT45" s="246"/>
      <c r="CU45" s="318">
        <f t="shared" si="16"/>
        <v>0</v>
      </c>
      <c r="CV45" s="246"/>
      <c r="CW45" s="246"/>
      <c r="CX45" s="246"/>
      <c r="CY45" s="246"/>
      <c r="CZ45" s="318">
        <f t="shared" si="17"/>
        <v>0</v>
      </c>
      <c r="DA45" s="246"/>
      <c r="DB45" s="246"/>
      <c r="DC45" s="246"/>
      <c r="DD45" s="246"/>
      <c r="DE45" s="318">
        <f t="shared" si="18"/>
        <v>0</v>
      </c>
      <c r="DF45" s="246"/>
      <c r="DG45" s="246"/>
      <c r="DH45" s="246"/>
      <c r="DI45" s="246"/>
      <c r="DJ45" s="318">
        <f t="shared" si="19"/>
        <v>0</v>
      </c>
      <c r="DK45" s="246"/>
      <c r="DL45" s="246"/>
      <c r="DM45" s="246"/>
      <c r="DN45" s="246"/>
      <c r="DO45" s="318">
        <f t="shared" si="20"/>
        <v>0</v>
      </c>
      <c r="DP45" s="365">
        <v>1</v>
      </c>
      <c r="DQ45" s="262">
        <v>38000</v>
      </c>
      <c r="DR45" s="262"/>
      <c r="DS45" s="262"/>
      <c r="DT45" s="262"/>
      <c r="DU45" s="262"/>
      <c r="DV45" s="262">
        <v>1</v>
      </c>
      <c r="DW45" s="262">
        <v>38000</v>
      </c>
      <c r="DX45" s="262"/>
      <c r="DY45" s="262"/>
      <c r="DZ45" s="262"/>
      <c r="EA45" s="262"/>
      <c r="EB45" s="262"/>
      <c r="EC45" s="262"/>
      <c r="ED45" s="262"/>
      <c r="EE45" s="366"/>
    </row>
    <row r="46" spans="1:135" ht="38.25">
      <c r="A46" s="358">
        <v>39</v>
      </c>
      <c r="B46" s="359" t="s">
        <v>1859</v>
      </c>
      <c r="C46" s="359" t="s">
        <v>1845</v>
      </c>
      <c r="D46" s="359" t="s">
        <v>1860</v>
      </c>
      <c r="E46" s="244">
        <v>25500</v>
      </c>
      <c r="F46" s="244">
        <v>3000</v>
      </c>
      <c r="G46" s="244">
        <f t="shared" si="21"/>
        <v>28500</v>
      </c>
      <c r="H46" s="367">
        <v>20</v>
      </c>
      <c r="I46" s="361">
        <f t="shared" si="22"/>
        <v>224.4375</v>
      </c>
      <c r="J46" s="353">
        <f t="shared" si="23"/>
        <v>1649.4375</v>
      </c>
      <c r="K46" s="368" t="s">
        <v>1861</v>
      </c>
      <c r="L46" s="369">
        <v>19</v>
      </c>
      <c r="M46" s="361">
        <f t="shared" si="24"/>
        <v>4264.3125</v>
      </c>
      <c r="N46" s="239">
        <f t="shared" si="0"/>
        <v>31339.3125</v>
      </c>
      <c r="O46" s="247">
        <f t="shared" si="25"/>
        <v>0</v>
      </c>
      <c r="P46" s="247">
        <f t="shared" si="26"/>
        <v>0</v>
      </c>
      <c r="Q46" s="247">
        <f t="shared" si="26"/>
        <v>0</v>
      </c>
      <c r="R46" s="247">
        <f t="shared" si="26"/>
        <v>0</v>
      </c>
      <c r="S46" s="364" t="s">
        <v>1847</v>
      </c>
      <c r="T46" s="374"/>
      <c r="U46" s="262"/>
      <c r="V46" s="262"/>
      <c r="W46" s="262"/>
      <c r="X46" s="318">
        <f t="shared" si="1"/>
        <v>0</v>
      </c>
      <c r="Y46" s="262"/>
      <c r="Z46" s="262"/>
      <c r="AA46" s="262"/>
      <c r="AB46" s="262"/>
      <c r="AC46" s="318">
        <f t="shared" si="2"/>
        <v>0</v>
      </c>
      <c r="AD46" s="262"/>
      <c r="AE46" s="262"/>
      <c r="AF46" s="262"/>
      <c r="AG46" s="262"/>
      <c r="AH46" s="318">
        <f t="shared" si="3"/>
        <v>0</v>
      </c>
      <c r="AI46" s="262"/>
      <c r="AJ46" s="262"/>
      <c r="AK46" s="262"/>
      <c r="AL46" s="262"/>
      <c r="AM46" s="318">
        <f t="shared" si="4"/>
        <v>0</v>
      </c>
      <c r="AN46" s="246"/>
      <c r="AO46" s="246"/>
      <c r="AP46" s="246"/>
      <c r="AQ46" s="246"/>
      <c r="AR46" s="318">
        <f t="shared" si="5"/>
        <v>0</v>
      </c>
      <c r="AS46" s="246"/>
      <c r="AT46" s="246"/>
      <c r="AU46" s="246"/>
      <c r="AV46" s="246"/>
      <c r="AW46" s="318">
        <f t="shared" si="6"/>
        <v>0</v>
      </c>
      <c r="AX46" s="246"/>
      <c r="AY46" s="246"/>
      <c r="AZ46" s="246"/>
      <c r="BA46" s="246"/>
      <c r="BB46" s="318">
        <f t="shared" si="7"/>
        <v>0</v>
      </c>
      <c r="BC46" s="246"/>
      <c r="BD46" s="246"/>
      <c r="BE46" s="246"/>
      <c r="BF46" s="246"/>
      <c r="BG46" s="318">
        <f t="shared" si="8"/>
        <v>0</v>
      </c>
      <c r="BH46" s="246"/>
      <c r="BI46" s="246"/>
      <c r="BJ46" s="246"/>
      <c r="BK46" s="246"/>
      <c r="BL46" s="318">
        <f t="shared" si="9"/>
        <v>0</v>
      </c>
      <c r="BM46" s="246"/>
      <c r="BN46" s="246"/>
      <c r="BO46" s="246"/>
      <c r="BP46" s="246"/>
      <c r="BQ46" s="318">
        <f t="shared" si="10"/>
        <v>0</v>
      </c>
      <c r="BR46" s="246"/>
      <c r="BS46" s="246"/>
      <c r="BT46" s="246"/>
      <c r="BU46" s="246"/>
      <c r="BV46" s="318">
        <f t="shared" si="11"/>
        <v>0</v>
      </c>
      <c r="BW46" s="357"/>
      <c r="BX46" s="246"/>
      <c r="BY46" s="246"/>
      <c r="BZ46" s="246"/>
      <c r="CA46" s="318">
        <f t="shared" si="12"/>
        <v>0</v>
      </c>
      <c r="CB46" s="246"/>
      <c r="CC46" s="246"/>
      <c r="CD46" s="246"/>
      <c r="CE46" s="246"/>
      <c r="CF46" s="318">
        <f t="shared" si="13"/>
        <v>0</v>
      </c>
      <c r="CG46" s="246"/>
      <c r="CH46" s="246"/>
      <c r="CI46" s="246"/>
      <c r="CJ46" s="246"/>
      <c r="CK46" s="318">
        <f t="shared" si="14"/>
        <v>0</v>
      </c>
      <c r="CL46" s="246"/>
      <c r="CM46" s="246"/>
      <c r="CN46" s="246"/>
      <c r="CO46" s="246"/>
      <c r="CP46" s="318">
        <f t="shared" si="15"/>
        <v>0</v>
      </c>
      <c r="CQ46" s="246"/>
      <c r="CR46" s="246"/>
      <c r="CS46" s="246"/>
      <c r="CT46" s="246"/>
      <c r="CU46" s="318">
        <f t="shared" si="16"/>
        <v>0</v>
      </c>
      <c r="CV46" s="246"/>
      <c r="CW46" s="246"/>
      <c r="CX46" s="246"/>
      <c r="CY46" s="246"/>
      <c r="CZ46" s="318">
        <f t="shared" si="17"/>
        <v>0</v>
      </c>
      <c r="DA46" s="246"/>
      <c r="DB46" s="246"/>
      <c r="DC46" s="246"/>
      <c r="DD46" s="246"/>
      <c r="DE46" s="318">
        <f t="shared" si="18"/>
        <v>0</v>
      </c>
      <c r="DF46" s="246"/>
      <c r="DG46" s="246"/>
      <c r="DH46" s="246"/>
      <c r="DI46" s="246"/>
      <c r="DJ46" s="318">
        <f t="shared" si="19"/>
        <v>0</v>
      </c>
      <c r="DK46" s="246"/>
      <c r="DL46" s="246"/>
      <c r="DM46" s="246"/>
      <c r="DN46" s="246"/>
      <c r="DO46" s="318">
        <f t="shared" si="20"/>
        <v>0</v>
      </c>
      <c r="DP46" s="365">
        <v>1</v>
      </c>
      <c r="DQ46" s="262">
        <v>28500</v>
      </c>
      <c r="DR46" s="262"/>
      <c r="DS46" s="262"/>
      <c r="DT46" s="262"/>
      <c r="DU46" s="262"/>
      <c r="DV46" s="262">
        <v>1</v>
      </c>
      <c r="DW46" s="262">
        <v>28500</v>
      </c>
      <c r="DX46" s="262"/>
      <c r="DY46" s="262"/>
      <c r="DZ46" s="262"/>
      <c r="EA46" s="262"/>
      <c r="EB46" s="262"/>
      <c r="EC46" s="262"/>
      <c r="ED46" s="262"/>
      <c r="EE46" s="366"/>
    </row>
    <row r="47" spans="1:135" ht="38.25">
      <c r="A47" s="358">
        <v>40</v>
      </c>
      <c r="B47" s="314" t="s">
        <v>1862</v>
      </c>
      <c r="C47" s="314" t="s">
        <v>1863</v>
      </c>
      <c r="D47" s="314" t="s">
        <v>1864</v>
      </c>
      <c r="E47" s="244">
        <v>25500</v>
      </c>
      <c r="F47" s="265">
        <v>3000</v>
      </c>
      <c r="G47" s="244">
        <f>SUM(E47:F47)</f>
        <v>28500</v>
      </c>
      <c r="H47" s="367">
        <v>20</v>
      </c>
      <c r="I47" s="361">
        <f t="shared" si="22"/>
        <v>224.4375</v>
      </c>
      <c r="J47" s="353">
        <f t="shared" si="23"/>
        <v>1649.4375</v>
      </c>
      <c r="K47" s="379" t="s">
        <v>1865</v>
      </c>
      <c r="L47" s="369">
        <v>19</v>
      </c>
      <c r="M47" s="361">
        <f t="shared" si="24"/>
        <v>4264.3125</v>
      </c>
      <c r="N47" s="239">
        <f t="shared" si="0"/>
        <v>31339.3125</v>
      </c>
      <c r="O47" s="247">
        <f t="shared" si="25"/>
        <v>0</v>
      </c>
      <c r="P47" s="247">
        <f t="shared" si="26"/>
        <v>0</v>
      </c>
      <c r="Q47" s="247">
        <f t="shared" si="26"/>
        <v>0</v>
      </c>
      <c r="R47" s="247">
        <f t="shared" si="26"/>
        <v>0</v>
      </c>
      <c r="S47" s="364" t="s">
        <v>1866</v>
      </c>
      <c r="T47" s="374"/>
      <c r="U47" s="262"/>
      <c r="V47" s="262"/>
      <c r="W47" s="262"/>
      <c r="X47" s="318">
        <f t="shared" si="1"/>
        <v>0</v>
      </c>
      <c r="Y47" s="262"/>
      <c r="Z47" s="262"/>
      <c r="AA47" s="262"/>
      <c r="AB47" s="262"/>
      <c r="AC47" s="318">
        <f t="shared" si="2"/>
        <v>0</v>
      </c>
      <c r="AD47" s="262"/>
      <c r="AE47" s="262"/>
      <c r="AF47" s="262"/>
      <c r="AG47" s="262"/>
      <c r="AH47" s="318">
        <f t="shared" si="3"/>
        <v>0</v>
      </c>
      <c r="AI47" s="262"/>
      <c r="AJ47" s="262"/>
      <c r="AK47" s="262"/>
      <c r="AL47" s="262"/>
      <c r="AM47" s="318">
        <f t="shared" si="4"/>
        <v>0</v>
      </c>
      <c r="AN47" s="246"/>
      <c r="AO47" s="246"/>
      <c r="AP47" s="246"/>
      <c r="AQ47" s="246"/>
      <c r="AR47" s="318">
        <f t="shared" si="5"/>
        <v>0</v>
      </c>
      <c r="AS47" s="246"/>
      <c r="AT47" s="246"/>
      <c r="AU47" s="246"/>
      <c r="AV47" s="246"/>
      <c r="AW47" s="318">
        <f t="shared" si="6"/>
        <v>0</v>
      </c>
      <c r="AX47" s="246"/>
      <c r="AY47" s="246"/>
      <c r="AZ47" s="246"/>
      <c r="BA47" s="246"/>
      <c r="BB47" s="318">
        <f t="shared" si="7"/>
        <v>0</v>
      </c>
      <c r="BC47" s="246"/>
      <c r="BD47" s="246"/>
      <c r="BE47" s="246"/>
      <c r="BF47" s="246"/>
      <c r="BG47" s="318">
        <f t="shared" si="8"/>
        <v>0</v>
      </c>
      <c r="BH47" s="246"/>
      <c r="BI47" s="246"/>
      <c r="BJ47" s="246"/>
      <c r="BK47" s="246"/>
      <c r="BL47" s="318">
        <f t="shared" si="9"/>
        <v>0</v>
      </c>
      <c r="BM47" s="246"/>
      <c r="BN47" s="246"/>
      <c r="BO47" s="246"/>
      <c r="BP47" s="246"/>
      <c r="BQ47" s="318">
        <f t="shared" si="10"/>
        <v>0</v>
      </c>
      <c r="BR47" s="246"/>
      <c r="BS47" s="246"/>
      <c r="BT47" s="246"/>
      <c r="BU47" s="246"/>
      <c r="BV47" s="318">
        <f t="shared" si="11"/>
        <v>0</v>
      </c>
      <c r="BW47" s="357"/>
      <c r="BX47" s="246"/>
      <c r="BY47" s="246"/>
      <c r="BZ47" s="246"/>
      <c r="CA47" s="318">
        <f t="shared" si="12"/>
        <v>0</v>
      </c>
      <c r="CB47" s="246"/>
      <c r="CC47" s="246"/>
      <c r="CD47" s="246"/>
      <c r="CE47" s="246"/>
      <c r="CF47" s="318">
        <f t="shared" si="13"/>
        <v>0</v>
      </c>
      <c r="CG47" s="246"/>
      <c r="CH47" s="246"/>
      <c r="CI47" s="246"/>
      <c r="CJ47" s="246"/>
      <c r="CK47" s="318">
        <f t="shared" si="14"/>
        <v>0</v>
      </c>
      <c r="CL47" s="246"/>
      <c r="CM47" s="246"/>
      <c r="CN47" s="246"/>
      <c r="CO47" s="246"/>
      <c r="CP47" s="318">
        <f t="shared" si="15"/>
        <v>0</v>
      </c>
      <c r="CQ47" s="246"/>
      <c r="CR47" s="246"/>
      <c r="CS47" s="246"/>
      <c r="CT47" s="246"/>
      <c r="CU47" s="318">
        <f t="shared" si="16"/>
        <v>0</v>
      </c>
      <c r="CV47" s="246"/>
      <c r="CW47" s="246"/>
      <c r="CX47" s="246"/>
      <c r="CY47" s="246"/>
      <c r="CZ47" s="318">
        <f t="shared" si="17"/>
        <v>0</v>
      </c>
      <c r="DA47" s="246"/>
      <c r="DB47" s="246"/>
      <c r="DC47" s="246"/>
      <c r="DD47" s="246"/>
      <c r="DE47" s="318">
        <f t="shared" si="18"/>
        <v>0</v>
      </c>
      <c r="DF47" s="246"/>
      <c r="DG47" s="246"/>
      <c r="DH47" s="246"/>
      <c r="DI47" s="246"/>
      <c r="DJ47" s="318">
        <f t="shared" si="19"/>
        <v>0</v>
      </c>
      <c r="DK47" s="246"/>
      <c r="DL47" s="246"/>
      <c r="DM47" s="246"/>
      <c r="DN47" s="246"/>
      <c r="DO47" s="318">
        <f t="shared" si="20"/>
        <v>0</v>
      </c>
      <c r="DP47" s="365">
        <v>1</v>
      </c>
      <c r="DQ47" s="262">
        <v>28500</v>
      </c>
      <c r="DR47" s="262"/>
      <c r="DS47" s="262"/>
      <c r="DT47" s="262"/>
      <c r="DU47" s="262"/>
      <c r="DV47" s="262"/>
      <c r="DW47" s="262"/>
      <c r="DX47" s="262">
        <v>1</v>
      </c>
      <c r="DY47" s="262">
        <v>28500</v>
      </c>
      <c r="DZ47" s="262"/>
      <c r="EA47" s="262"/>
      <c r="EB47" s="262"/>
      <c r="EC47" s="262"/>
      <c r="ED47" s="262"/>
      <c r="EE47" s="366"/>
    </row>
    <row r="48" spans="1:135" ht="38.25">
      <c r="A48" s="358">
        <v>41</v>
      </c>
      <c r="B48" s="314" t="s">
        <v>1867</v>
      </c>
      <c r="C48" s="314" t="s">
        <v>44</v>
      </c>
      <c r="D48" s="314" t="s">
        <v>1868</v>
      </c>
      <c r="E48" s="244">
        <v>42500</v>
      </c>
      <c r="F48" s="265">
        <v>5000</v>
      </c>
      <c r="G48" s="244">
        <f>SUM(E48:F48)</f>
        <v>47500</v>
      </c>
      <c r="H48" s="367">
        <v>20</v>
      </c>
      <c r="I48" s="361">
        <f t="shared" si="22"/>
        <v>374.0625</v>
      </c>
      <c r="J48" s="353">
        <f t="shared" si="23"/>
        <v>2749.0625</v>
      </c>
      <c r="K48" s="380" t="s">
        <v>1869</v>
      </c>
      <c r="L48" s="369">
        <v>19</v>
      </c>
      <c r="M48" s="361">
        <f t="shared" si="24"/>
        <v>7107.1875</v>
      </c>
      <c r="N48" s="239">
        <f t="shared" si="0"/>
        <v>52232.1875</v>
      </c>
      <c r="O48" s="247">
        <f t="shared" si="25"/>
        <v>0</v>
      </c>
      <c r="P48" s="247">
        <f t="shared" si="26"/>
        <v>0</v>
      </c>
      <c r="Q48" s="247">
        <f t="shared" si="26"/>
        <v>0</v>
      </c>
      <c r="R48" s="247">
        <f t="shared" si="26"/>
        <v>0</v>
      </c>
      <c r="S48" s="364" t="s">
        <v>1866</v>
      </c>
      <c r="T48" s="374"/>
      <c r="U48" s="262"/>
      <c r="V48" s="262"/>
      <c r="W48" s="262"/>
      <c r="X48" s="318">
        <f t="shared" si="1"/>
        <v>0</v>
      </c>
      <c r="Y48" s="262"/>
      <c r="Z48" s="262"/>
      <c r="AA48" s="262"/>
      <c r="AB48" s="262"/>
      <c r="AC48" s="318">
        <f t="shared" si="2"/>
        <v>0</v>
      </c>
      <c r="AD48" s="262"/>
      <c r="AE48" s="262"/>
      <c r="AF48" s="262"/>
      <c r="AG48" s="262"/>
      <c r="AH48" s="318">
        <f t="shared" si="3"/>
        <v>0</v>
      </c>
      <c r="AI48" s="262"/>
      <c r="AJ48" s="262"/>
      <c r="AK48" s="262"/>
      <c r="AL48" s="262"/>
      <c r="AM48" s="318">
        <f t="shared" si="4"/>
        <v>0</v>
      </c>
      <c r="AN48" s="246"/>
      <c r="AO48" s="246"/>
      <c r="AP48" s="246"/>
      <c r="AQ48" s="246"/>
      <c r="AR48" s="318">
        <f t="shared" si="5"/>
        <v>0</v>
      </c>
      <c r="AS48" s="246"/>
      <c r="AT48" s="246"/>
      <c r="AU48" s="246"/>
      <c r="AV48" s="246"/>
      <c r="AW48" s="318">
        <f t="shared" si="6"/>
        <v>0</v>
      </c>
      <c r="AX48" s="246"/>
      <c r="AY48" s="246"/>
      <c r="AZ48" s="246"/>
      <c r="BA48" s="246"/>
      <c r="BB48" s="318">
        <f t="shared" si="7"/>
        <v>0</v>
      </c>
      <c r="BC48" s="246"/>
      <c r="BD48" s="246"/>
      <c r="BE48" s="246"/>
      <c r="BF48" s="246"/>
      <c r="BG48" s="318">
        <f t="shared" si="8"/>
        <v>0</v>
      </c>
      <c r="BH48" s="246"/>
      <c r="BI48" s="246"/>
      <c r="BJ48" s="246"/>
      <c r="BK48" s="246"/>
      <c r="BL48" s="318">
        <f t="shared" si="9"/>
        <v>0</v>
      </c>
      <c r="BM48" s="246"/>
      <c r="BN48" s="246"/>
      <c r="BO48" s="246"/>
      <c r="BP48" s="246"/>
      <c r="BQ48" s="318">
        <f t="shared" si="10"/>
        <v>0</v>
      </c>
      <c r="BR48" s="246"/>
      <c r="BS48" s="246"/>
      <c r="BT48" s="246"/>
      <c r="BU48" s="246"/>
      <c r="BV48" s="318">
        <f t="shared" si="11"/>
        <v>0</v>
      </c>
      <c r="BW48" s="357"/>
      <c r="BX48" s="246"/>
      <c r="BY48" s="246"/>
      <c r="BZ48" s="246"/>
      <c r="CA48" s="318">
        <f t="shared" si="12"/>
        <v>0</v>
      </c>
      <c r="CB48" s="246"/>
      <c r="CC48" s="246"/>
      <c r="CD48" s="246"/>
      <c r="CE48" s="246"/>
      <c r="CF48" s="318">
        <f t="shared" si="13"/>
        <v>0</v>
      </c>
      <c r="CG48" s="246"/>
      <c r="CH48" s="246"/>
      <c r="CI48" s="246"/>
      <c r="CJ48" s="246"/>
      <c r="CK48" s="318">
        <f t="shared" si="14"/>
        <v>0</v>
      </c>
      <c r="CL48" s="246"/>
      <c r="CM48" s="246"/>
      <c r="CN48" s="246"/>
      <c r="CO48" s="246"/>
      <c r="CP48" s="318">
        <f t="shared" si="15"/>
        <v>0</v>
      </c>
      <c r="CQ48" s="246"/>
      <c r="CR48" s="246"/>
      <c r="CS48" s="246"/>
      <c r="CT48" s="246"/>
      <c r="CU48" s="318">
        <f t="shared" si="16"/>
        <v>0</v>
      </c>
      <c r="CV48" s="246"/>
      <c r="CW48" s="246"/>
      <c r="CX48" s="246"/>
      <c r="CY48" s="246"/>
      <c r="CZ48" s="318">
        <f t="shared" si="17"/>
        <v>0</v>
      </c>
      <c r="DA48" s="246"/>
      <c r="DB48" s="246"/>
      <c r="DC48" s="246"/>
      <c r="DD48" s="246"/>
      <c r="DE48" s="318">
        <f t="shared" si="18"/>
        <v>0</v>
      </c>
      <c r="DF48" s="246"/>
      <c r="DG48" s="246"/>
      <c r="DH48" s="246"/>
      <c r="DI48" s="246"/>
      <c r="DJ48" s="318">
        <f t="shared" si="19"/>
        <v>0</v>
      </c>
      <c r="DK48" s="246"/>
      <c r="DL48" s="246"/>
      <c r="DM48" s="246"/>
      <c r="DN48" s="246"/>
      <c r="DO48" s="318">
        <f t="shared" si="20"/>
        <v>0</v>
      </c>
      <c r="DP48" s="365">
        <v>1</v>
      </c>
      <c r="DQ48" s="262">
        <v>47500</v>
      </c>
      <c r="DR48" s="262"/>
      <c r="DS48" s="262"/>
      <c r="DT48" s="262"/>
      <c r="DU48" s="262"/>
      <c r="DV48" s="262">
        <v>1</v>
      </c>
      <c r="DW48" s="262">
        <v>47500</v>
      </c>
      <c r="DX48" s="262"/>
      <c r="DY48" s="262"/>
      <c r="DZ48" s="262"/>
      <c r="EA48" s="262"/>
      <c r="EB48" s="262"/>
      <c r="EC48" s="262"/>
      <c r="ED48" s="262"/>
      <c r="EE48" s="366"/>
    </row>
    <row r="49" spans="1:135">
      <c r="A49" s="233"/>
      <c r="B49" s="331" t="s">
        <v>1564</v>
      </c>
      <c r="C49" s="331"/>
      <c r="D49" s="381"/>
      <c r="E49" s="237">
        <f>SUM(E8:E48)</f>
        <v>1571650</v>
      </c>
      <c r="F49" s="237">
        <f>SUM(F8:F48)</f>
        <v>87500</v>
      </c>
      <c r="G49" s="237">
        <f>SUM(G8:G48)</f>
        <v>1659150</v>
      </c>
      <c r="H49" s="382"/>
      <c r="I49" s="361">
        <f t="shared" si="22"/>
        <v>-82957.5</v>
      </c>
      <c r="J49" s="237"/>
      <c r="K49" s="237">
        <f t="shared" ref="K49:BV49" si="27">SUM(K8:K48)</f>
        <v>0</v>
      </c>
      <c r="L49" s="383">
        <f t="shared" si="27"/>
        <v>798</v>
      </c>
      <c r="M49" s="241">
        <f t="shared" si="27"/>
        <v>254770.03125</v>
      </c>
      <c r="N49" s="241">
        <f>SUM(N8:N48)</f>
        <v>1872357.53125</v>
      </c>
      <c r="O49" s="237">
        <f t="shared" si="27"/>
        <v>508000</v>
      </c>
      <c r="P49" s="237">
        <f t="shared" si="27"/>
        <v>422587.5</v>
      </c>
      <c r="Q49" s="237">
        <f t="shared" si="27"/>
        <v>85412.5</v>
      </c>
      <c r="R49" s="237">
        <f t="shared" si="27"/>
        <v>0</v>
      </c>
      <c r="S49" s="237">
        <f t="shared" si="27"/>
        <v>0</v>
      </c>
      <c r="T49" s="237">
        <f t="shared" si="27"/>
        <v>0</v>
      </c>
      <c r="U49" s="237">
        <f t="shared" si="27"/>
        <v>47393</v>
      </c>
      <c r="V49" s="237">
        <f t="shared" si="27"/>
        <v>8897</v>
      </c>
      <c r="W49" s="237">
        <f t="shared" si="27"/>
        <v>0</v>
      </c>
      <c r="X49" s="237">
        <f t="shared" si="27"/>
        <v>56290</v>
      </c>
      <c r="Y49" s="237">
        <f t="shared" si="27"/>
        <v>0</v>
      </c>
      <c r="Z49" s="237">
        <f t="shared" si="27"/>
        <v>83811.5</v>
      </c>
      <c r="AA49" s="237">
        <f t="shared" si="27"/>
        <v>16931.5</v>
      </c>
      <c r="AB49" s="237">
        <f t="shared" si="27"/>
        <v>0</v>
      </c>
      <c r="AC49" s="237">
        <f t="shared" si="27"/>
        <v>100743</v>
      </c>
      <c r="AD49" s="237">
        <f t="shared" si="27"/>
        <v>40432</v>
      </c>
      <c r="AE49" s="237">
        <f t="shared" si="27"/>
        <v>56666.5</v>
      </c>
      <c r="AF49" s="237">
        <f t="shared" si="27"/>
        <v>11533.5</v>
      </c>
      <c r="AG49" s="237">
        <f t="shared" si="27"/>
        <v>0</v>
      </c>
      <c r="AH49" s="237">
        <f t="shared" si="27"/>
        <v>68200</v>
      </c>
      <c r="AI49" s="237">
        <f t="shared" si="27"/>
        <v>0</v>
      </c>
      <c r="AJ49" s="237">
        <f t="shared" si="27"/>
        <v>57597.5</v>
      </c>
      <c r="AK49" s="237">
        <f t="shared" si="27"/>
        <v>11777.5</v>
      </c>
      <c r="AL49" s="237">
        <f t="shared" si="27"/>
        <v>0</v>
      </c>
      <c r="AM49" s="237">
        <f t="shared" si="27"/>
        <v>69375</v>
      </c>
      <c r="AN49" s="237">
        <f t="shared" si="27"/>
        <v>0</v>
      </c>
      <c r="AO49" s="237">
        <f t="shared" si="27"/>
        <v>53536</v>
      </c>
      <c r="AP49" s="237">
        <f t="shared" si="27"/>
        <v>10965</v>
      </c>
      <c r="AQ49" s="237">
        <f t="shared" si="27"/>
        <v>0</v>
      </c>
      <c r="AR49" s="237">
        <f t="shared" si="27"/>
        <v>64501</v>
      </c>
      <c r="AS49" s="237">
        <f t="shared" si="27"/>
        <v>0</v>
      </c>
      <c r="AT49" s="237">
        <f t="shared" si="27"/>
        <v>47489</v>
      </c>
      <c r="AU49" s="237">
        <f t="shared" si="27"/>
        <v>9727</v>
      </c>
      <c r="AV49" s="237">
        <f t="shared" si="27"/>
        <v>0</v>
      </c>
      <c r="AW49" s="237">
        <f t="shared" si="27"/>
        <v>57216</v>
      </c>
      <c r="AX49" s="237">
        <f t="shared" si="27"/>
        <v>0</v>
      </c>
      <c r="AY49" s="237">
        <f t="shared" si="27"/>
        <v>16643</v>
      </c>
      <c r="AZ49" s="237">
        <f t="shared" si="27"/>
        <v>3407</v>
      </c>
      <c r="BA49" s="237">
        <f t="shared" si="27"/>
        <v>0</v>
      </c>
      <c r="BB49" s="237">
        <f t="shared" si="27"/>
        <v>20050</v>
      </c>
      <c r="BC49" s="237">
        <f t="shared" si="27"/>
        <v>0</v>
      </c>
      <c r="BD49" s="237">
        <f t="shared" si="27"/>
        <v>13239</v>
      </c>
      <c r="BE49" s="237">
        <f t="shared" si="27"/>
        <v>2711</v>
      </c>
      <c r="BF49" s="237">
        <f t="shared" si="27"/>
        <v>0</v>
      </c>
      <c r="BG49" s="237">
        <f t="shared" si="27"/>
        <v>15950</v>
      </c>
      <c r="BH49" s="237">
        <f t="shared" si="27"/>
        <v>40456</v>
      </c>
      <c r="BI49" s="237">
        <f t="shared" si="27"/>
        <v>14111</v>
      </c>
      <c r="BJ49" s="237">
        <f t="shared" si="27"/>
        <v>2889</v>
      </c>
      <c r="BK49" s="237">
        <f t="shared" si="27"/>
        <v>0</v>
      </c>
      <c r="BL49" s="237">
        <f t="shared" si="27"/>
        <v>17000</v>
      </c>
      <c r="BM49" s="237">
        <f t="shared" si="27"/>
        <v>80864</v>
      </c>
      <c r="BN49" s="237">
        <f t="shared" si="27"/>
        <v>12492</v>
      </c>
      <c r="BO49" s="237">
        <f t="shared" si="27"/>
        <v>2558</v>
      </c>
      <c r="BP49" s="237">
        <f t="shared" si="27"/>
        <v>0</v>
      </c>
      <c r="BQ49" s="237">
        <f t="shared" si="27"/>
        <v>15050</v>
      </c>
      <c r="BR49" s="237">
        <f t="shared" si="27"/>
        <v>121320</v>
      </c>
      <c r="BS49" s="237">
        <f t="shared" si="27"/>
        <v>10126</v>
      </c>
      <c r="BT49" s="237">
        <f t="shared" si="27"/>
        <v>2074</v>
      </c>
      <c r="BU49" s="237">
        <f t="shared" si="27"/>
        <v>0</v>
      </c>
      <c r="BV49" s="237">
        <f t="shared" si="27"/>
        <v>12200</v>
      </c>
      <c r="BW49" s="384">
        <f t="shared" ref="BW49:EE49" si="28">SUM(BW8:BW48)</f>
        <v>80912</v>
      </c>
      <c r="BX49" s="237">
        <f t="shared" si="28"/>
        <v>3652</v>
      </c>
      <c r="BY49" s="237">
        <f t="shared" si="28"/>
        <v>748</v>
      </c>
      <c r="BZ49" s="237">
        <f t="shared" si="28"/>
        <v>0</v>
      </c>
      <c r="CA49" s="237">
        <f t="shared" si="28"/>
        <v>4400</v>
      </c>
      <c r="CB49" s="237">
        <f t="shared" si="28"/>
        <v>40432</v>
      </c>
      <c r="CC49" s="237">
        <f t="shared" si="28"/>
        <v>3341</v>
      </c>
      <c r="CD49" s="237">
        <f t="shared" si="28"/>
        <v>684</v>
      </c>
      <c r="CE49" s="237">
        <f t="shared" si="28"/>
        <v>0</v>
      </c>
      <c r="CF49" s="237">
        <f t="shared" si="28"/>
        <v>4025</v>
      </c>
      <c r="CG49" s="237">
        <f t="shared" si="28"/>
        <v>40432</v>
      </c>
      <c r="CH49" s="237">
        <f t="shared" si="28"/>
        <v>2490</v>
      </c>
      <c r="CI49" s="237">
        <f t="shared" si="28"/>
        <v>510</v>
      </c>
      <c r="CJ49" s="237">
        <f t="shared" si="28"/>
        <v>0</v>
      </c>
      <c r="CK49" s="237">
        <f t="shared" si="28"/>
        <v>3000</v>
      </c>
      <c r="CL49" s="237">
        <f t="shared" si="28"/>
        <v>0</v>
      </c>
      <c r="CM49" s="237">
        <f t="shared" si="28"/>
        <v>0</v>
      </c>
      <c r="CN49" s="237">
        <f t="shared" si="28"/>
        <v>0</v>
      </c>
      <c r="CO49" s="237">
        <f t="shared" si="28"/>
        <v>0</v>
      </c>
      <c r="CP49" s="237">
        <f t="shared" si="28"/>
        <v>0</v>
      </c>
      <c r="CQ49" s="237">
        <f t="shared" si="28"/>
        <v>0</v>
      </c>
      <c r="CR49" s="237">
        <f t="shared" si="28"/>
        <v>0</v>
      </c>
      <c r="CS49" s="237">
        <f t="shared" si="28"/>
        <v>0</v>
      </c>
      <c r="CT49" s="237">
        <f t="shared" si="28"/>
        <v>0</v>
      </c>
      <c r="CU49" s="237">
        <f t="shared" si="28"/>
        <v>0</v>
      </c>
      <c r="CV49" s="237">
        <f t="shared" si="28"/>
        <v>0</v>
      </c>
      <c r="CW49" s="237">
        <f t="shared" si="28"/>
        <v>0</v>
      </c>
      <c r="CX49" s="237">
        <f t="shared" si="28"/>
        <v>0</v>
      </c>
      <c r="CY49" s="237">
        <f t="shared" si="28"/>
        <v>0</v>
      </c>
      <c r="CZ49" s="237">
        <f t="shared" si="28"/>
        <v>0</v>
      </c>
      <c r="DA49" s="237">
        <f t="shared" si="28"/>
        <v>0</v>
      </c>
      <c r="DB49" s="237">
        <f t="shared" si="28"/>
        <v>0</v>
      </c>
      <c r="DC49" s="237">
        <f t="shared" si="28"/>
        <v>0</v>
      </c>
      <c r="DD49" s="237">
        <f t="shared" si="28"/>
        <v>0</v>
      </c>
      <c r="DE49" s="237">
        <f t="shared" si="28"/>
        <v>0</v>
      </c>
      <c r="DF49" s="237">
        <f t="shared" si="28"/>
        <v>0</v>
      </c>
      <c r="DG49" s="237">
        <f t="shared" si="28"/>
        <v>0</v>
      </c>
      <c r="DH49" s="237">
        <f t="shared" si="28"/>
        <v>0</v>
      </c>
      <c r="DI49" s="237">
        <f t="shared" si="28"/>
        <v>0</v>
      </c>
      <c r="DJ49" s="237">
        <f t="shared" si="28"/>
        <v>0</v>
      </c>
      <c r="DK49" s="237">
        <f t="shared" si="28"/>
        <v>0</v>
      </c>
      <c r="DL49" s="237">
        <f t="shared" si="28"/>
        <v>0</v>
      </c>
      <c r="DM49" s="237">
        <f t="shared" si="28"/>
        <v>0</v>
      </c>
      <c r="DN49" s="237">
        <f t="shared" si="28"/>
        <v>0</v>
      </c>
      <c r="DO49" s="237">
        <f t="shared" si="28"/>
        <v>0</v>
      </c>
      <c r="DP49" s="237">
        <f t="shared" si="28"/>
        <v>36</v>
      </c>
      <c r="DQ49" s="237">
        <f t="shared" si="28"/>
        <v>1472750</v>
      </c>
      <c r="DR49" s="237">
        <f t="shared" si="28"/>
        <v>5</v>
      </c>
      <c r="DS49" s="237">
        <f t="shared" si="28"/>
        <v>186400</v>
      </c>
      <c r="DT49" s="237">
        <f t="shared" si="28"/>
        <v>8</v>
      </c>
      <c r="DU49" s="237">
        <f t="shared" si="28"/>
        <v>305650</v>
      </c>
      <c r="DV49" s="237">
        <f t="shared" si="28"/>
        <v>27</v>
      </c>
      <c r="DW49" s="237">
        <f t="shared" si="28"/>
        <v>1143750</v>
      </c>
      <c r="DX49" s="237">
        <f t="shared" si="28"/>
        <v>5</v>
      </c>
      <c r="DY49" s="237">
        <f t="shared" si="28"/>
        <v>162250</v>
      </c>
      <c r="DZ49" s="237">
        <f t="shared" si="28"/>
        <v>1</v>
      </c>
      <c r="EA49" s="237">
        <f t="shared" si="28"/>
        <v>47500</v>
      </c>
      <c r="EB49" s="237">
        <f t="shared" si="28"/>
        <v>0</v>
      </c>
      <c r="EC49" s="237">
        <f t="shared" si="28"/>
        <v>0</v>
      </c>
      <c r="ED49" s="237">
        <f t="shared" si="28"/>
        <v>0</v>
      </c>
      <c r="EE49" s="237">
        <f t="shared" si="28"/>
        <v>0</v>
      </c>
    </row>
  </sheetData>
  <mergeCells count="42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R3:R5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E9"/>
  <sheetViews>
    <sheetView workbookViewId="0">
      <selection activeCell="B8" sqref="B8:D8"/>
    </sheetView>
  </sheetViews>
  <sheetFormatPr defaultRowHeight="15"/>
  <sheetData>
    <row r="1" spans="1:135" ht="18.75">
      <c r="A1" s="626" t="s">
        <v>1524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274"/>
      <c r="M1" s="385"/>
      <c r="N1" s="386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85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387"/>
      <c r="BN1" s="387"/>
      <c r="BO1" s="387"/>
      <c r="BP1" s="387"/>
      <c r="BQ1" s="387"/>
      <c r="BR1" s="387"/>
      <c r="BS1" s="387"/>
      <c r="BT1" s="387"/>
      <c r="BU1" s="387"/>
      <c r="BV1" s="387"/>
      <c r="BW1" s="387"/>
      <c r="BX1" s="387"/>
      <c r="BY1" s="387"/>
      <c r="BZ1" s="387"/>
      <c r="CA1" s="387"/>
      <c r="CB1" s="387"/>
      <c r="CC1" s="387"/>
      <c r="CD1" s="387"/>
      <c r="CE1" s="387"/>
      <c r="CF1" s="387"/>
      <c r="CG1" s="387"/>
      <c r="CH1" s="387"/>
      <c r="CI1" s="387"/>
      <c r="CJ1" s="387"/>
      <c r="CK1" s="387"/>
      <c r="CL1" s="387"/>
      <c r="CM1" s="387"/>
      <c r="CN1" s="387"/>
      <c r="CO1" s="387"/>
      <c r="CP1" s="387"/>
      <c r="CQ1" s="387"/>
      <c r="CR1" s="387"/>
      <c r="CS1" s="387"/>
      <c r="CT1" s="387"/>
      <c r="CU1" s="387"/>
      <c r="CV1" s="387"/>
      <c r="CW1" s="387"/>
      <c r="CX1" s="387"/>
      <c r="CY1" s="387"/>
      <c r="CZ1" s="387"/>
      <c r="DA1" s="387"/>
      <c r="DB1" s="387"/>
      <c r="DC1" s="387"/>
      <c r="DD1" s="387"/>
      <c r="DE1" s="387"/>
      <c r="DF1" s="387"/>
      <c r="DG1" s="387"/>
      <c r="DH1" s="387"/>
      <c r="DI1" s="387"/>
      <c r="DJ1" s="387"/>
      <c r="DK1" s="387"/>
      <c r="DL1" s="387"/>
      <c r="DM1" s="387"/>
      <c r="DN1" s="387"/>
      <c r="DO1" s="387"/>
      <c r="DP1" s="627" t="s">
        <v>1525</v>
      </c>
      <c r="DQ1" s="628"/>
      <c r="DR1" s="626"/>
      <c r="DS1" s="626"/>
      <c r="DT1" s="626"/>
      <c r="DU1" s="626"/>
      <c r="DV1" s="626"/>
      <c r="DW1" s="626"/>
      <c r="DX1" s="626"/>
      <c r="DY1" s="626"/>
      <c r="DZ1" s="626"/>
      <c r="EA1" s="626"/>
      <c r="EB1" s="626"/>
      <c r="EC1" s="626"/>
      <c r="ED1" s="626"/>
      <c r="EE1" s="388"/>
    </row>
    <row r="2" spans="1:135" ht="19.5" thickBot="1">
      <c r="A2" s="584" t="s">
        <v>1720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272"/>
      <c r="M2" s="272"/>
      <c r="N2" s="273"/>
      <c r="O2" s="272"/>
      <c r="P2" s="272"/>
      <c r="Q2" s="272"/>
      <c r="R2" s="272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5"/>
      <c r="AE2" s="274"/>
      <c r="AF2" s="274"/>
      <c r="AG2" s="274"/>
      <c r="AH2" s="274"/>
      <c r="AI2" s="274"/>
      <c r="AJ2" s="274"/>
      <c r="AK2" s="274"/>
      <c r="AL2" s="274"/>
      <c r="AM2" s="274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276"/>
      <c r="CV2" s="276"/>
      <c r="CW2" s="276"/>
      <c r="CX2" s="276"/>
      <c r="CY2" s="276"/>
      <c r="CZ2" s="276"/>
      <c r="DA2" s="276"/>
      <c r="DB2" s="276"/>
      <c r="DC2" s="276"/>
      <c r="DD2" s="276"/>
      <c r="DE2" s="276"/>
      <c r="DF2" s="276"/>
      <c r="DG2" s="276"/>
      <c r="DH2" s="276"/>
      <c r="DI2" s="276"/>
      <c r="DJ2" s="276"/>
      <c r="DK2" s="276"/>
      <c r="DL2" s="276"/>
      <c r="DM2" s="276"/>
      <c r="DN2" s="276"/>
      <c r="DO2" s="276"/>
      <c r="DP2" s="277"/>
      <c r="DQ2" s="278"/>
      <c r="DR2" s="276"/>
      <c r="DS2" s="276"/>
      <c r="DT2" s="279" t="s">
        <v>1527</v>
      </c>
      <c r="DU2" s="279"/>
      <c r="DV2" s="276"/>
      <c r="DW2" s="276"/>
      <c r="DX2" s="276"/>
      <c r="DY2" s="276"/>
      <c r="DZ2" s="276"/>
      <c r="EA2" s="276"/>
      <c r="EB2" s="276"/>
      <c r="EC2" s="276"/>
      <c r="ED2" s="276"/>
      <c r="EE2" s="271"/>
    </row>
    <row r="3" spans="1:135" ht="16.5" thickBot="1">
      <c r="A3" s="614" t="s">
        <v>1528</v>
      </c>
      <c r="B3" s="588" t="s">
        <v>1529</v>
      </c>
      <c r="C3" s="589" t="s">
        <v>1530</v>
      </c>
      <c r="D3" s="588" t="s">
        <v>1531</v>
      </c>
      <c r="E3" s="588" t="s">
        <v>1716</v>
      </c>
      <c r="F3" s="589" t="s">
        <v>1532</v>
      </c>
      <c r="G3" s="589" t="s">
        <v>1533</v>
      </c>
      <c r="H3" s="588" t="s">
        <v>1534</v>
      </c>
      <c r="I3" s="589" t="s">
        <v>1717</v>
      </c>
      <c r="J3" s="589" t="s">
        <v>1536</v>
      </c>
      <c r="K3" s="588" t="s">
        <v>1622</v>
      </c>
      <c r="L3" s="589" t="s">
        <v>1721</v>
      </c>
      <c r="M3" s="589" t="s">
        <v>1628</v>
      </c>
      <c r="N3" s="598" t="s">
        <v>1722</v>
      </c>
      <c r="O3" s="601" t="s">
        <v>1541</v>
      </c>
      <c r="P3" s="602"/>
      <c r="Q3" s="603"/>
      <c r="R3" s="276"/>
      <c r="S3" s="607" t="s">
        <v>1542</v>
      </c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25"/>
      <c r="AM3" s="608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81"/>
      <c r="DQ3" s="282"/>
    </row>
    <row r="4" spans="1:135" ht="15.75" thickBot="1">
      <c r="A4" s="615"/>
      <c r="B4" s="568"/>
      <c r="C4" s="590"/>
      <c r="D4" s="568"/>
      <c r="E4" s="568"/>
      <c r="F4" s="590"/>
      <c r="G4" s="590"/>
      <c r="H4" s="568"/>
      <c r="I4" s="590"/>
      <c r="J4" s="590"/>
      <c r="K4" s="568"/>
      <c r="L4" s="590"/>
      <c r="M4" s="590"/>
      <c r="N4" s="599"/>
      <c r="O4" s="604"/>
      <c r="P4" s="605"/>
      <c r="Q4" s="606"/>
      <c r="R4" s="389"/>
      <c r="S4" s="596" t="s">
        <v>1430</v>
      </c>
      <c r="T4" s="596"/>
      <c r="U4" s="596"/>
      <c r="V4" s="596"/>
      <c r="W4" s="596"/>
      <c r="X4" s="596"/>
      <c r="Y4" s="596" t="s">
        <v>1543</v>
      </c>
      <c r="Z4" s="596"/>
      <c r="AA4" s="596"/>
      <c r="AB4" s="596"/>
      <c r="AC4" s="596"/>
      <c r="AD4" s="596" t="s">
        <v>1544</v>
      </c>
      <c r="AE4" s="596"/>
      <c r="AF4" s="596"/>
      <c r="AG4" s="596"/>
      <c r="AH4" s="596"/>
      <c r="AI4" s="596" t="s">
        <v>1545</v>
      </c>
      <c r="AJ4" s="596"/>
      <c r="AK4" s="596"/>
      <c r="AL4" s="621"/>
      <c r="AM4" s="597"/>
      <c r="AN4" s="596" t="s">
        <v>1546</v>
      </c>
      <c r="AO4" s="596"/>
      <c r="AP4" s="596"/>
      <c r="AQ4" s="621"/>
      <c r="AR4" s="597"/>
      <c r="AS4" s="596" t="s">
        <v>1547</v>
      </c>
      <c r="AT4" s="596"/>
      <c r="AU4" s="596"/>
      <c r="AV4" s="621"/>
      <c r="AW4" s="597"/>
      <c r="AX4" s="596" t="s">
        <v>1548</v>
      </c>
      <c r="AY4" s="596"/>
      <c r="AZ4" s="596"/>
      <c r="BA4" s="621"/>
      <c r="BB4" s="597"/>
      <c r="BC4" s="596" t="s">
        <v>1549</v>
      </c>
      <c r="BD4" s="596"/>
      <c r="BE4" s="596"/>
      <c r="BF4" s="621"/>
      <c r="BG4" s="597"/>
      <c r="BH4" s="596" t="s">
        <v>1550</v>
      </c>
      <c r="BI4" s="596"/>
      <c r="BJ4" s="596"/>
      <c r="BK4" s="621"/>
      <c r="BL4" s="597"/>
      <c r="BM4" s="596" t="s">
        <v>1551</v>
      </c>
      <c r="BN4" s="596"/>
      <c r="BO4" s="596"/>
      <c r="BP4" s="621"/>
      <c r="BQ4" s="597"/>
      <c r="BR4" s="596" t="s">
        <v>1552</v>
      </c>
      <c r="BS4" s="596"/>
      <c r="BT4" s="596"/>
      <c r="BU4" s="621"/>
      <c r="BV4" s="597"/>
      <c r="BW4" s="596" t="s">
        <v>1553</v>
      </c>
      <c r="BX4" s="596"/>
      <c r="BY4" s="596"/>
      <c r="BZ4" s="621"/>
      <c r="CA4" s="597"/>
      <c r="CB4" s="596" t="s">
        <v>1554</v>
      </c>
      <c r="CC4" s="596"/>
      <c r="CD4" s="596"/>
      <c r="CE4" s="621"/>
      <c r="CF4" s="597"/>
      <c r="CG4" s="596" t="s">
        <v>1555</v>
      </c>
      <c r="CH4" s="596"/>
      <c r="CI4" s="596"/>
      <c r="CJ4" s="621"/>
      <c r="CK4" s="597"/>
      <c r="CL4" s="596" t="s">
        <v>1556</v>
      </c>
      <c r="CM4" s="596"/>
      <c r="CN4" s="596"/>
      <c r="CO4" s="621"/>
      <c r="CP4" s="597"/>
      <c r="CQ4" s="596" t="s">
        <v>1557</v>
      </c>
      <c r="CR4" s="596"/>
      <c r="CS4" s="596"/>
      <c r="CT4" s="621"/>
      <c r="CU4" s="597"/>
      <c r="CV4" s="596" t="s">
        <v>1558</v>
      </c>
      <c r="CW4" s="596"/>
      <c r="CX4" s="596"/>
      <c r="CY4" s="621"/>
      <c r="CZ4" s="597"/>
      <c r="DA4" s="596" t="s">
        <v>1559</v>
      </c>
      <c r="DB4" s="596"/>
      <c r="DC4" s="596"/>
      <c r="DD4" s="621"/>
      <c r="DE4" s="597"/>
      <c r="DF4" s="596" t="s">
        <v>1560</v>
      </c>
      <c r="DG4" s="596"/>
      <c r="DH4" s="596"/>
      <c r="DI4" s="621"/>
      <c r="DJ4" s="597"/>
      <c r="DK4" s="596" t="s">
        <v>1561</v>
      </c>
      <c r="DL4" s="596"/>
      <c r="DM4" s="596"/>
      <c r="DN4" s="621"/>
      <c r="DO4" s="597"/>
      <c r="DP4" s="612" t="s">
        <v>1562</v>
      </c>
      <c r="DQ4" s="610"/>
      <c r="DR4" s="610"/>
      <c r="DS4" s="613"/>
      <c r="DT4" s="609" t="s">
        <v>1563</v>
      </c>
      <c r="DU4" s="610"/>
      <c r="DV4" s="610"/>
      <c r="DW4" s="610"/>
      <c r="DX4" s="610"/>
      <c r="DY4" s="610"/>
      <c r="DZ4" s="610"/>
      <c r="EA4" s="610"/>
      <c r="EB4" s="610"/>
      <c r="EC4" s="610"/>
      <c r="ED4" s="610"/>
      <c r="EE4" s="611"/>
    </row>
    <row r="5" spans="1:135">
      <c r="A5" s="615"/>
      <c r="B5" s="568"/>
      <c r="C5" s="591"/>
      <c r="D5" s="568"/>
      <c r="E5" s="568"/>
      <c r="F5" s="591"/>
      <c r="G5" s="591"/>
      <c r="H5" s="568"/>
      <c r="I5" s="591"/>
      <c r="J5" s="591"/>
      <c r="K5" s="568"/>
      <c r="L5" s="591"/>
      <c r="M5" s="590"/>
      <c r="N5" s="600"/>
      <c r="O5" s="284" t="s">
        <v>1564</v>
      </c>
      <c r="P5" s="285" t="s">
        <v>1565</v>
      </c>
      <c r="Q5" s="285" t="s">
        <v>1566</v>
      </c>
      <c r="R5" s="287" t="s">
        <v>1532</v>
      </c>
      <c r="S5" s="286" t="s">
        <v>1631</v>
      </c>
      <c r="T5" s="286" t="s">
        <v>1568</v>
      </c>
      <c r="U5" s="287" t="s">
        <v>1565</v>
      </c>
      <c r="V5" s="287" t="s">
        <v>1566</v>
      </c>
      <c r="W5" s="287" t="s">
        <v>1532</v>
      </c>
      <c r="X5" s="285" t="s">
        <v>1564</v>
      </c>
      <c r="Y5" s="286" t="s">
        <v>1568</v>
      </c>
      <c r="Z5" s="287" t="s">
        <v>1632</v>
      </c>
      <c r="AA5" s="287" t="s">
        <v>1566</v>
      </c>
      <c r="AB5" s="287" t="s">
        <v>1532</v>
      </c>
      <c r="AC5" s="285" t="s">
        <v>1564</v>
      </c>
      <c r="AD5" s="286" t="s">
        <v>1568</v>
      </c>
      <c r="AE5" s="287" t="s">
        <v>1632</v>
      </c>
      <c r="AF5" s="287" t="s">
        <v>1566</v>
      </c>
      <c r="AG5" s="287" t="s">
        <v>1532</v>
      </c>
      <c r="AH5" s="285" t="s">
        <v>1564</v>
      </c>
      <c r="AI5" s="286" t="s">
        <v>1568</v>
      </c>
      <c r="AJ5" s="287" t="s">
        <v>1632</v>
      </c>
      <c r="AK5" s="287" t="s">
        <v>1566</v>
      </c>
      <c r="AL5" s="287" t="s">
        <v>1532</v>
      </c>
      <c r="AM5" s="288" t="s">
        <v>1564</v>
      </c>
      <c r="AN5" s="286" t="s">
        <v>1568</v>
      </c>
      <c r="AO5" s="287" t="s">
        <v>1632</v>
      </c>
      <c r="AP5" s="287" t="s">
        <v>1566</v>
      </c>
      <c r="AQ5" s="287" t="s">
        <v>1532</v>
      </c>
      <c r="AR5" s="288" t="s">
        <v>1564</v>
      </c>
      <c r="AS5" s="286" t="s">
        <v>1568</v>
      </c>
      <c r="AT5" s="287" t="s">
        <v>1632</v>
      </c>
      <c r="AU5" s="287" t="s">
        <v>1566</v>
      </c>
      <c r="AV5" s="287" t="s">
        <v>1532</v>
      </c>
      <c r="AW5" s="288" t="s">
        <v>1564</v>
      </c>
      <c r="AX5" s="286" t="s">
        <v>1568</v>
      </c>
      <c r="AY5" s="287" t="s">
        <v>1632</v>
      </c>
      <c r="AZ5" s="287" t="s">
        <v>1566</v>
      </c>
      <c r="BA5" s="287" t="s">
        <v>1532</v>
      </c>
      <c r="BB5" s="288" t="s">
        <v>1564</v>
      </c>
      <c r="BC5" s="286" t="s">
        <v>1568</v>
      </c>
      <c r="BD5" s="287" t="s">
        <v>1632</v>
      </c>
      <c r="BE5" s="287" t="s">
        <v>1566</v>
      </c>
      <c r="BF5" s="287" t="s">
        <v>1532</v>
      </c>
      <c r="BG5" s="288" t="s">
        <v>1564</v>
      </c>
      <c r="BH5" s="286" t="s">
        <v>1568</v>
      </c>
      <c r="BI5" s="287" t="s">
        <v>1632</v>
      </c>
      <c r="BJ5" s="287" t="s">
        <v>1566</v>
      </c>
      <c r="BK5" s="287" t="s">
        <v>1532</v>
      </c>
      <c r="BL5" s="288" t="s">
        <v>1564</v>
      </c>
      <c r="BM5" s="286" t="s">
        <v>1568</v>
      </c>
      <c r="BN5" s="287" t="s">
        <v>1632</v>
      </c>
      <c r="BO5" s="287" t="s">
        <v>1566</v>
      </c>
      <c r="BP5" s="287" t="s">
        <v>1532</v>
      </c>
      <c r="BQ5" s="288" t="s">
        <v>1564</v>
      </c>
      <c r="BR5" s="286" t="s">
        <v>1568</v>
      </c>
      <c r="BS5" s="287" t="s">
        <v>1632</v>
      </c>
      <c r="BT5" s="287" t="s">
        <v>1566</v>
      </c>
      <c r="BU5" s="287" t="s">
        <v>1532</v>
      </c>
      <c r="BV5" s="288" t="s">
        <v>1564</v>
      </c>
      <c r="BW5" s="286" t="s">
        <v>1568</v>
      </c>
      <c r="BX5" s="287" t="s">
        <v>1632</v>
      </c>
      <c r="BY5" s="287" t="s">
        <v>1566</v>
      </c>
      <c r="BZ5" s="287" t="s">
        <v>1532</v>
      </c>
      <c r="CA5" s="288" t="s">
        <v>1564</v>
      </c>
      <c r="CB5" s="286" t="s">
        <v>1568</v>
      </c>
      <c r="CC5" s="287" t="s">
        <v>1632</v>
      </c>
      <c r="CD5" s="287" t="s">
        <v>1566</v>
      </c>
      <c r="CE5" s="287" t="s">
        <v>1532</v>
      </c>
      <c r="CF5" s="288" t="s">
        <v>1564</v>
      </c>
      <c r="CG5" s="286" t="s">
        <v>1568</v>
      </c>
      <c r="CH5" s="287" t="s">
        <v>1632</v>
      </c>
      <c r="CI5" s="287" t="s">
        <v>1566</v>
      </c>
      <c r="CJ5" s="287" t="s">
        <v>1532</v>
      </c>
      <c r="CK5" s="288" t="s">
        <v>1564</v>
      </c>
      <c r="CL5" s="286" t="s">
        <v>1568</v>
      </c>
      <c r="CM5" s="287" t="s">
        <v>1632</v>
      </c>
      <c r="CN5" s="287" t="s">
        <v>1566</v>
      </c>
      <c r="CO5" s="287" t="s">
        <v>1532</v>
      </c>
      <c r="CP5" s="288" t="s">
        <v>1564</v>
      </c>
      <c r="CQ5" s="286" t="s">
        <v>1568</v>
      </c>
      <c r="CR5" s="287" t="s">
        <v>1632</v>
      </c>
      <c r="CS5" s="287" t="s">
        <v>1566</v>
      </c>
      <c r="CT5" s="287" t="s">
        <v>1532</v>
      </c>
      <c r="CU5" s="288" t="s">
        <v>1564</v>
      </c>
      <c r="CV5" s="286" t="s">
        <v>1568</v>
      </c>
      <c r="CW5" s="287" t="s">
        <v>1632</v>
      </c>
      <c r="CX5" s="287" t="s">
        <v>1566</v>
      </c>
      <c r="CY5" s="287" t="s">
        <v>1532</v>
      </c>
      <c r="CZ5" s="288" t="s">
        <v>1564</v>
      </c>
      <c r="DA5" s="286" t="s">
        <v>1568</v>
      </c>
      <c r="DB5" s="287" t="s">
        <v>1632</v>
      </c>
      <c r="DC5" s="287" t="s">
        <v>1566</v>
      </c>
      <c r="DD5" s="287" t="s">
        <v>1532</v>
      </c>
      <c r="DE5" s="288" t="s">
        <v>1564</v>
      </c>
      <c r="DF5" s="286" t="s">
        <v>1568</v>
      </c>
      <c r="DG5" s="287" t="s">
        <v>1632</v>
      </c>
      <c r="DH5" s="287" t="s">
        <v>1566</v>
      </c>
      <c r="DI5" s="287" t="s">
        <v>1532</v>
      </c>
      <c r="DJ5" s="288" t="s">
        <v>1564</v>
      </c>
      <c r="DK5" s="286" t="s">
        <v>1568</v>
      </c>
      <c r="DL5" s="287" t="s">
        <v>1632</v>
      </c>
      <c r="DM5" s="287" t="s">
        <v>1566</v>
      </c>
      <c r="DN5" s="287" t="s">
        <v>1532</v>
      </c>
      <c r="DO5" s="289" t="s">
        <v>1564</v>
      </c>
      <c r="DP5" s="290" t="s">
        <v>35</v>
      </c>
      <c r="DQ5" s="291" t="s">
        <v>1571</v>
      </c>
      <c r="DR5" s="291" t="s">
        <v>50</v>
      </c>
      <c r="DS5" s="291" t="s">
        <v>1571</v>
      </c>
      <c r="DT5" s="292" t="s">
        <v>1572</v>
      </c>
      <c r="DU5" s="291" t="s">
        <v>1571</v>
      </c>
      <c r="DV5" s="292" t="s">
        <v>1573</v>
      </c>
      <c r="DW5" s="291" t="s">
        <v>1571</v>
      </c>
      <c r="DX5" s="292" t="s">
        <v>1574</v>
      </c>
      <c r="DY5" s="291" t="s">
        <v>1571</v>
      </c>
      <c r="DZ5" s="292" t="s">
        <v>1575</v>
      </c>
      <c r="EA5" s="291" t="s">
        <v>1571</v>
      </c>
      <c r="EB5" s="292" t="s">
        <v>1576</v>
      </c>
      <c r="EC5" s="291" t="s">
        <v>1571</v>
      </c>
      <c r="ED5" s="292" t="s">
        <v>1577</v>
      </c>
      <c r="EE5" s="293" t="s">
        <v>1571</v>
      </c>
    </row>
    <row r="6" spans="1:135">
      <c r="A6" s="341">
        <v>1</v>
      </c>
      <c r="B6" s="342">
        <v>2</v>
      </c>
      <c r="C6" s="342"/>
      <c r="D6" s="342">
        <v>3</v>
      </c>
      <c r="E6" s="307">
        <v>4</v>
      </c>
      <c r="F6" s="307">
        <v>5</v>
      </c>
      <c r="G6" s="307">
        <v>6</v>
      </c>
      <c r="H6" s="307">
        <v>5</v>
      </c>
      <c r="I6" s="307"/>
      <c r="J6" s="307">
        <v>6</v>
      </c>
      <c r="K6" s="307">
        <v>7</v>
      </c>
      <c r="L6" s="307">
        <v>8</v>
      </c>
      <c r="M6" s="350"/>
      <c r="N6" s="310">
        <v>9</v>
      </c>
      <c r="O6" s="307">
        <v>10</v>
      </c>
      <c r="P6" s="307"/>
      <c r="Q6" s="307"/>
      <c r="R6" s="307">
        <v>11</v>
      </c>
      <c r="S6" s="307">
        <v>6</v>
      </c>
      <c r="T6" s="307">
        <v>7</v>
      </c>
      <c r="U6" s="307">
        <v>8</v>
      </c>
      <c r="V6" s="307">
        <v>9</v>
      </c>
      <c r="W6" s="307"/>
      <c r="X6" s="307">
        <v>10</v>
      </c>
      <c r="Y6" s="307">
        <v>11</v>
      </c>
      <c r="Z6" s="307">
        <v>12</v>
      </c>
      <c r="AA6" s="307">
        <v>13</v>
      </c>
      <c r="AB6" s="307"/>
      <c r="AC6" s="307">
        <v>14</v>
      </c>
      <c r="AD6" s="307">
        <v>15</v>
      </c>
      <c r="AE6" s="307">
        <v>16</v>
      </c>
      <c r="AF6" s="307">
        <v>17</v>
      </c>
      <c r="AG6" s="307"/>
      <c r="AH6" s="307">
        <v>18</v>
      </c>
      <c r="AI6" s="307">
        <v>19</v>
      </c>
      <c r="AJ6" s="307">
        <v>20</v>
      </c>
      <c r="AK6" s="307">
        <v>21</v>
      </c>
      <c r="AL6" s="343"/>
      <c r="AM6" s="308">
        <v>22</v>
      </c>
      <c r="AN6" s="307">
        <v>19</v>
      </c>
      <c r="AO6" s="307">
        <v>20</v>
      </c>
      <c r="AP6" s="307">
        <v>21</v>
      </c>
      <c r="AQ6" s="343"/>
      <c r="AR6" s="308">
        <v>22</v>
      </c>
      <c r="AS6" s="307">
        <v>19</v>
      </c>
      <c r="AT6" s="307">
        <v>20</v>
      </c>
      <c r="AU6" s="307">
        <v>21</v>
      </c>
      <c r="AV6" s="343"/>
      <c r="AW6" s="308">
        <v>22</v>
      </c>
      <c r="AX6" s="307">
        <v>19</v>
      </c>
      <c r="AY6" s="307">
        <v>20</v>
      </c>
      <c r="AZ6" s="307">
        <v>21</v>
      </c>
      <c r="BA6" s="343"/>
      <c r="BB6" s="308">
        <v>22</v>
      </c>
      <c r="BC6" s="307">
        <v>19</v>
      </c>
      <c r="BD6" s="307">
        <v>20</v>
      </c>
      <c r="BE6" s="307">
        <v>21</v>
      </c>
      <c r="BF6" s="343"/>
      <c r="BG6" s="308">
        <v>22</v>
      </c>
      <c r="BH6" s="307">
        <v>19</v>
      </c>
      <c r="BI6" s="307">
        <v>20</v>
      </c>
      <c r="BJ6" s="307">
        <v>21</v>
      </c>
      <c r="BK6" s="343"/>
      <c r="BL6" s="308">
        <v>22</v>
      </c>
      <c r="BM6" s="307">
        <v>19</v>
      </c>
      <c r="BN6" s="307">
        <v>20</v>
      </c>
      <c r="BO6" s="307">
        <v>21</v>
      </c>
      <c r="BP6" s="343"/>
      <c r="BQ6" s="308">
        <v>22</v>
      </c>
      <c r="BR6" s="307">
        <v>19</v>
      </c>
      <c r="BS6" s="307">
        <v>20</v>
      </c>
      <c r="BT6" s="307">
        <v>21</v>
      </c>
      <c r="BU6" s="343"/>
      <c r="BV6" s="308">
        <v>22</v>
      </c>
      <c r="BW6" s="307">
        <v>19</v>
      </c>
      <c r="BX6" s="307">
        <v>20</v>
      </c>
      <c r="BY6" s="307">
        <v>21</v>
      </c>
      <c r="BZ6" s="343"/>
      <c r="CA6" s="308">
        <v>22</v>
      </c>
      <c r="CB6" s="307">
        <v>19</v>
      </c>
      <c r="CC6" s="307">
        <v>20</v>
      </c>
      <c r="CD6" s="307">
        <v>21</v>
      </c>
      <c r="CE6" s="343"/>
      <c r="CF6" s="308">
        <v>22</v>
      </c>
      <c r="CG6" s="307">
        <v>19</v>
      </c>
      <c r="CH6" s="307">
        <v>20</v>
      </c>
      <c r="CI6" s="307">
        <v>21</v>
      </c>
      <c r="CJ6" s="343"/>
      <c r="CK6" s="308">
        <v>22</v>
      </c>
      <c r="CL6" s="307">
        <v>19</v>
      </c>
      <c r="CM6" s="307">
        <v>20</v>
      </c>
      <c r="CN6" s="307">
        <v>21</v>
      </c>
      <c r="CO6" s="343"/>
      <c r="CP6" s="308">
        <v>22</v>
      </c>
      <c r="CQ6" s="307">
        <v>19</v>
      </c>
      <c r="CR6" s="307">
        <v>20</v>
      </c>
      <c r="CS6" s="307">
        <v>21</v>
      </c>
      <c r="CT6" s="343"/>
      <c r="CU6" s="308">
        <v>22</v>
      </c>
      <c r="CV6" s="307">
        <v>19</v>
      </c>
      <c r="CW6" s="307">
        <v>20</v>
      </c>
      <c r="CX6" s="307">
        <v>21</v>
      </c>
      <c r="CY6" s="343"/>
      <c r="CZ6" s="308">
        <v>22</v>
      </c>
      <c r="DA6" s="307">
        <v>19</v>
      </c>
      <c r="DB6" s="307">
        <v>20</v>
      </c>
      <c r="DC6" s="307">
        <v>21</v>
      </c>
      <c r="DD6" s="343"/>
      <c r="DE6" s="308">
        <v>22</v>
      </c>
      <c r="DF6" s="307">
        <v>19</v>
      </c>
      <c r="DG6" s="307">
        <v>20</v>
      </c>
      <c r="DH6" s="307">
        <v>21</v>
      </c>
      <c r="DI6" s="343"/>
      <c r="DJ6" s="308">
        <v>22</v>
      </c>
      <c r="DK6" s="307">
        <v>19</v>
      </c>
      <c r="DL6" s="307">
        <v>20</v>
      </c>
      <c r="DM6" s="307">
        <v>21</v>
      </c>
      <c r="DN6" s="343"/>
      <c r="DO6" s="343">
        <v>22</v>
      </c>
      <c r="DP6" s="301">
        <v>8</v>
      </c>
      <c r="DQ6" s="302">
        <v>9</v>
      </c>
      <c r="DR6" s="302">
        <v>10</v>
      </c>
      <c r="DS6" s="302">
        <v>11</v>
      </c>
      <c r="DT6" s="302">
        <v>12</v>
      </c>
      <c r="DU6" s="302">
        <v>13</v>
      </c>
      <c r="DV6" s="302">
        <v>14</v>
      </c>
      <c r="DW6" s="302">
        <v>15</v>
      </c>
      <c r="DX6" s="302">
        <v>16</v>
      </c>
      <c r="DY6" s="302">
        <v>17</v>
      </c>
      <c r="DZ6" s="302">
        <v>18</v>
      </c>
      <c r="EA6" s="302">
        <v>19</v>
      </c>
      <c r="EB6" s="302">
        <v>20</v>
      </c>
      <c r="EC6" s="302">
        <v>21</v>
      </c>
      <c r="ED6" s="302">
        <v>22</v>
      </c>
      <c r="EE6" s="303">
        <v>23</v>
      </c>
    </row>
    <row r="7" spans="1:135" ht="15.75" thickBot="1">
      <c r="A7" s="352"/>
      <c r="B7" s="306" t="s">
        <v>1870</v>
      </c>
      <c r="C7" s="331"/>
      <c r="D7" s="332"/>
      <c r="E7" s="237"/>
      <c r="F7" s="237"/>
      <c r="G7" s="237"/>
      <c r="H7" s="354"/>
      <c r="I7" s="354"/>
      <c r="J7" s="239"/>
      <c r="K7" s="354"/>
      <c r="L7" s="355"/>
      <c r="M7" s="354"/>
      <c r="N7" s="241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42"/>
      <c r="AM7" s="242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  <c r="CV7" s="356"/>
      <c r="CW7" s="356"/>
      <c r="CX7" s="356"/>
      <c r="CY7" s="356"/>
      <c r="CZ7" s="356"/>
      <c r="DA7" s="356"/>
      <c r="DB7" s="356"/>
      <c r="DC7" s="356"/>
      <c r="DD7" s="356"/>
      <c r="DE7" s="356"/>
      <c r="DF7" s="356"/>
      <c r="DG7" s="356"/>
      <c r="DH7" s="356"/>
      <c r="DI7" s="356"/>
      <c r="DJ7" s="356"/>
      <c r="DK7" s="356"/>
      <c r="DL7" s="356"/>
      <c r="DM7" s="356"/>
      <c r="DN7" s="356"/>
      <c r="DO7" s="356"/>
      <c r="DP7" s="32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42"/>
    </row>
    <row r="8" spans="1:135" ht="51.75" thickBot="1">
      <c r="A8" s="390">
        <v>1</v>
      </c>
      <c r="B8" s="391" t="s">
        <v>1871</v>
      </c>
      <c r="C8" s="391" t="s">
        <v>1872</v>
      </c>
      <c r="D8" s="391" t="s">
        <v>1873</v>
      </c>
      <c r="E8" s="392">
        <v>93500</v>
      </c>
      <c r="F8" s="393">
        <v>11000</v>
      </c>
      <c r="G8" s="360">
        <f>SUM(E8:F8)</f>
        <v>104500</v>
      </c>
      <c r="H8" s="247">
        <v>20</v>
      </c>
      <c r="I8" s="239">
        <f>SUM(J8-G8/20)</f>
        <v>822.9375</v>
      </c>
      <c r="J8" s="239">
        <f>SUM((G8*6*21)/(8*20*100))+(G8/20)</f>
        <v>6047.9375</v>
      </c>
      <c r="K8" s="394" t="s">
        <v>1874</v>
      </c>
      <c r="L8" s="369">
        <v>17</v>
      </c>
      <c r="M8" s="395">
        <f>SUM(L8*I8)</f>
        <v>13989.9375</v>
      </c>
      <c r="N8" s="239">
        <f>SUM(L8*J8)</f>
        <v>102814.9375</v>
      </c>
      <c r="O8" s="247">
        <f>SUM(P8:Q8)</f>
        <v>0</v>
      </c>
      <c r="P8" s="247">
        <f t="shared" ref="P8:R8" si="0">SUM(U8,Z8,AE8,AJ8,AO8,AT8,AY8,BD8,BI8,BN8,BS8,BX8,CC8,CH8,CM8,CR8,CW8,DB8,DG8,DL8)</f>
        <v>0</v>
      </c>
      <c r="Q8" s="247">
        <f t="shared" si="0"/>
        <v>0</v>
      </c>
      <c r="R8" s="247">
        <f t="shared" si="0"/>
        <v>0</v>
      </c>
      <c r="S8" s="364" t="s">
        <v>1875</v>
      </c>
      <c r="T8" s="374"/>
      <c r="U8" s="262"/>
      <c r="V8" s="262"/>
      <c r="W8" s="262"/>
      <c r="X8" s="318">
        <f>SUM(U8:W8)</f>
        <v>0</v>
      </c>
      <c r="Y8" s="262"/>
      <c r="Z8" s="262"/>
      <c r="AA8" s="262"/>
      <c r="AB8" s="262"/>
      <c r="AC8" s="318">
        <f>SUM(Z8:AB8)</f>
        <v>0</v>
      </c>
      <c r="AD8" s="262"/>
      <c r="AE8" s="262"/>
      <c r="AF8" s="262"/>
      <c r="AG8" s="262"/>
      <c r="AH8" s="318">
        <f>SUM(AE8:AF8)</f>
        <v>0</v>
      </c>
      <c r="AI8" s="262"/>
      <c r="AJ8" s="262"/>
      <c r="AK8" s="262"/>
      <c r="AL8" s="262"/>
      <c r="AM8" s="318">
        <f>SUM(AJ8:AK8)</f>
        <v>0</v>
      </c>
      <c r="AN8" s="246"/>
      <c r="AO8" s="246"/>
      <c r="AP8" s="246"/>
      <c r="AQ8" s="246"/>
      <c r="AR8" s="246">
        <f>SUM(AO8:AQ8)</f>
        <v>0</v>
      </c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379">
        <v>1</v>
      </c>
      <c r="DQ8" s="265">
        <v>104500</v>
      </c>
      <c r="DR8" s="262"/>
      <c r="DS8" s="262"/>
      <c r="DT8" s="262"/>
      <c r="DU8" s="262"/>
      <c r="DV8" s="262">
        <v>1</v>
      </c>
      <c r="DW8" s="265">
        <v>104500</v>
      </c>
      <c r="DX8" s="262"/>
      <c r="DY8" s="262"/>
      <c r="DZ8" s="262"/>
      <c r="EA8" s="262"/>
      <c r="EB8" s="262"/>
      <c r="EC8" s="262"/>
      <c r="ED8" s="262"/>
      <c r="EE8" s="366"/>
    </row>
    <row r="9" spans="1:135">
      <c r="A9" s="352"/>
      <c r="B9" s="331" t="s">
        <v>1564</v>
      </c>
      <c r="C9" s="331"/>
      <c r="D9" s="332"/>
      <c r="E9" s="237">
        <f>SUM(E8:E8)</f>
        <v>93500</v>
      </c>
      <c r="F9" s="237">
        <f>SUM(F8:F8)</f>
        <v>11000</v>
      </c>
      <c r="G9" s="237">
        <f>SUM(G8:G8)</f>
        <v>104500</v>
      </c>
      <c r="H9" s="354"/>
      <c r="I9" s="239">
        <f t="shared" ref="I9" si="1">SUM(J9-G9/20)</f>
        <v>822.9375</v>
      </c>
      <c r="J9" s="241">
        <f t="shared" ref="J9" si="2">SUM((G9*6*21)/(8*20*100))+(G9/20)</f>
        <v>6047.9375</v>
      </c>
      <c r="K9" s="354"/>
      <c r="L9" s="259">
        <f t="shared" ref="L9:V9" si="3">SUM(L8:L8)</f>
        <v>17</v>
      </c>
      <c r="M9" s="241">
        <f t="shared" si="3"/>
        <v>13989.9375</v>
      </c>
      <c r="N9" s="241">
        <f t="shared" si="3"/>
        <v>102814.9375</v>
      </c>
      <c r="O9" s="237">
        <f t="shared" si="3"/>
        <v>0</v>
      </c>
      <c r="P9" s="237">
        <f t="shared" si="3"/>
        <v>0</v>
      </c>
      <c r="Q9" s="237">
        <f t="shared" si="3"/>
        <v>0</v>
      </c>
      <c r="R9" s="237">
        <f t="shared" si="3"/>
        <v>0</v>
      </c>
      <c r="S9" s="237">
        <f t="shared" si="3"/>
        <v>0</v>
      </c>
      <c r="T9" s="237">
        <f t="shared" si="3"/>
        <v>0</v>
      </c>
      <c r="U9" s="237">
        <f t="shared" si="3"/>
        <v>0</v>
      </c>
      <c r="V9" s="237">
        <f t="shared" si="3"/>
        <v>0</v>
      </c>
      <c r="W9" s="237"/>
      <c r="X9" s="237">
        <f>SUM(X8:X8)</f>
        <v>0</v>
      </c>
      <c r="Y9" s="237">
        <f>SUM(Y8:Y8)</f>
        <v>0</v>
      </c>
      <c r="Z9" s="237">
        <f>SUM(Z8:Z8)</f>
        <v>0</v>
      </c>
      <c r="AA9" s="237">
        <f>SUM(AA8:AA8)</f>
        <v>0</v>
      </c>
      <c r="AB9" s="237"/>
      <c r="AC9" s="237">
        <f>SUM(AC8:AC8)</f>
        <v>0</v>
      </c>
      <c r="AD9" s="237">
        <f>SUM(AD8:AD8)</f>
        <v>0</v>
      </c>
      <c r="AE9" s="237">
        <f>SUM(AE8:AE8)</f>
        <v>0</v>
      </c>
      <c r="AF9" s="237">
        <f>SUM(AF8:AF8)</f>
        <v>0</v>
      </c>
      <c r="AG9" s="237"/>
      <c r="AH9" s="237">
        <f>SUM(AH8:AH8)</f>
        <v>0</v>
      </c>
      <c r="AI9" s="237">
        <f>SUM(AI8:AI8)</f>
        <v>0</v>
      </c>
      <c r="AJ9" s="237">
        <f>SUM(AJ8:AJ8)</f>
        <v>0</v>
      </c>
      <c r="AK9" s="237">
        <f>SUM(AK8:AK8)</f>
        <v>0</v>
      </c>
      <c r="AL9" s="237"/>
      <c r="AM9" s="237">
        <f>SUM(AM8:AM8)</f>
        <v>0</v>
      </c>
      <c r="AN9" s="237">
        <f>SUM(AN8:AN8)</f>
        <v>0</v>
      </c>
      <c r="AO9" s="237">
        <f>SUM(AO8:AO8)</f>
        <v>0</v>
      </c>
      <c r="AP9" s="237">
        <f>SUM(AP8:AP8)</f>
        <v>0</v>
      </c>
      <c r="AQ9" s="237"/>
      <c r="AR9" s="237">
        <f>SUM(AR8:AR8)</f>
        <v>0</v>
      </c>
      <c r="AS9" s="237">
        <f>SUM(AS8:AS8)</f>
        <v>0</v>
      </c>
      <c r="AT9" s="237">
        <f>SUM(AT8:AT8)</f>
        <v>0</v>
      </c>
      <c r="AU9" s="237">
        <f>SUM(AU8:AU8)</f>
        <v>0</v>
      </c>
      <c r="AV9" s="237"/>
      <c r="AW9" s="237">
        <f>SUM(AW8:AW8)</f>
        <v>0</v>
      </c>
      <c r="AX9" s="237">
        <f>SUM(AX8:AX8)</f>
        <v>0</v>
      </c>
      <c r="AY9" s="237">
        <f>SUM(AY8:AY8)</f>
        <v>0</v>
      </c>
      <c r="AZ9" s="237">
        <f>SUM(AZ8:AZ8)</f>
        <v>0</v>
      </c>
      <c r="BA9" s="237"/>
      <c r="BB9" s="237">
        <f>SUM(BB8:BB8)</f>
        <v>0</v>
      </c>
      <c r="BC9" s="237">
        <f>SUM(BC8:BC8)</f>
        <v>0</v>
      </c>
      <c r="BD9" s="237">
        <f>SUM(BD8:BD8)</f>
        <v>0</v>
      </c>
      <c r="BE9" s="237">
        <f>SUM(BE8:BE8)</f>
        <v>0</v>
      </c>
      <c r="BF9" s="237"/>
      <c r="BG9" s="237">
        <f>SUM(BG8:BG8)</f>
        <v>0</v>
      </c>
      <c r="BH9" s="237">
        <f>SUM(BH8:BH8)</f>
        <v>0</v>
      </c>
      <c r="BI9" s="237">
        <f>SUM(BI8:BI8)</f>
        <v>0</v>
      </c>
      <c r="BJ9" s="237">
        <f>SUM(BJ8:BJ8)</f>
        <v>0</v>
      </c>
      <c r="BK9" s="237"/>
      <c r="BL9" s="237">
        <f>SUM(BL8:BL8)</f>
        <v>0</v>
      </c>
      <c r="BM9" s="237">
        <f>SUM(BM8:BM8)</f>
        <v>0</v>
      </c>
      <c r="BN9" s="237">
        <f>SUM(BN8:BN8)</f>
        <v>0</v>
      </c>
      <c r="BO9" s="237">
        <f>SUM(BO8:BO8)</f>
        <v>0</v>
      </c>
      <c r="BP9" s="237"/>
      <c r="BQ9" s="237">
        <f>SUM(BQ8:BQ8)</f>
        <v>0</v>
      </c>
      <c r="BR9" s="237">
        <f>SUM(BR8:BR8)</f>
        <v>0</v>
      </c>
      <c r="BS9" s="237">
        <f>SUM(BS8:BS8)</f>
        <v>0</v>
      </c>
      <c r="BT9" s="237">
        <f>SUM(BT8:BT8)</f>
        <v>0</v>
      </c>
      <c r="BU9" s="237"/>
      <c r="BV9" s="237">
        <f>SUM(BV8:BV8)</f>
        <v>0</v>
      </c>
      <c r="BW9" s="237">
        <f>SUM(BW8:BW8)</f>
        <v>0</v>
      </c>
      <c r="BX9" s="237">
        <f>SUM(BX8:BX8)</f>
        <v>0</v>
      </c>
      <c r="BY9" s="237">
        <f>SUM(BY8:BY8)</f>
        <v>0</v>
      </c>
      <c r="BZ9" s="237"/>
      <c r="CA9" s="237">
        <f>SUM(CA8:CA8)</f>
        <v>0</v>
      </c>
      <c r="CB9" s="237">
        <f>SUM(CB8:CB8)</f>
        <v>0</v>
      </c>
      <c r="CC9" s="237">
        <f>SUM(CC8:CC8)</f>
        <v>0</v>
      </c>
      <c r="CD9" s="237">
        <f>SUM(CD8:CD8)</f>
        <v>0</v>
      </c>
      <c r="CE9" s="237"/>
      <c r="CF9" s="237">
        <f>SUM(CF8:CF8)</f>
        <v>0</v>
      </c>
      <c r="CG9" s="237">
        <f>SUM(CG8:CG8)</f>
        <v>0</v>
      </c>
      <c r="CH9" s="237">
        <f>SUM(CH8:CH8)</f>
        <v>0</v>
      </c>
      <c r="CI9" s="237">
        <f>SUM(CI8:CI8)</f>
        <v>0</v>
      </c>
      <c r="CJ9" s="237"/>
      <c r="CK9" s="237">
        <f>SUM(CK8:CK8)</f>
        <v>0</v>
      </c>
      <c r="CL9" s="237">
        <f>SUM(CL8:CL8)</f>
        <v>0</v>
      </c>
      <c r="CM9" s="237">
        <f>SUM(CM8:CM8)</f>
        <v>0</v>
      </c>
      <c r="CN9" s="237">
        <f>SUM(CN8:CN8)</f>
        <v>0</v>
      </c>
      <c r="CO9" s="237"/>
      <c r="CP9" s="237">
        <f>SUM(CP8:CP8)</f>
        <v>0</v>
      </c>
      <c r="CQ9" s="237">
        <f>SUM(CQ8:CQ8)</f>
        <v>0</v>
      </c>
      <c r="CR9" s="237">
        <f>SUM(CR8:CR8)</f>
        <v>0</v>
      </c>
      <c r="CS9" s="237">
        <f>SUM(CS8:CS8)</f>
        <v>0</v>
      </c>
      <c r="CT9" s="237"/>
      <c r="CU9" s="237">
        <f>SUM(CU8:CU8)</f>
        <v>0</v>
      </c>
      <c r="CV9" s="237">
        <f>SUM(CV8:CV8)</f>
        <v>0</v>
      </c>
      <c r="CW9" s="237">
        <f>SUM(CW8:CW8)</f>
        <v>0</v>
      </c>
      <c r="CX9" s="237">
        <f>SUM(CX8:CX8)</f>
        <v>0</v>
      </c>
      <c r="CY9" s="237"/>
      <c r="CZ9" s="237">
        <f>SUM(CZ8:CZ8)</f>
        <v>0</v>
      </c>
      <c r="DA9" s="237">
        <f>SUM(DA8:DA8)</f>
        <v>0</v>
      </c>
      <c r="DB9" s="237">
        <f>SUM(DB8:DB8)</f>
        <v>0</v>
      </c>
      <c r="DC9" s="237">
        <f>SUM(DC8:DC8)</f>
        <v>0</v>
      </c>
      <c r="DD9" s="237"/>
      <c r="DE9" s="237">
        <f>SUM(DE8:DE8)</f>
        <v>0</v>
      </c>
      <c r="DF9" s="237">
        <f>SUM(DF8:DF8)</f>
        <v>0</v>
      </c>
      <c r="DG9" s="237">
        <f>SUM(DG8:DG8)</f>
        <v>0</v>
      </c>
      <c r="DH9" s="237">
        <f>SUM(DH8:DH8)</f>
        <v>0</v>
      </c>
      <c r="DI9" s="237"/>
      <c r="DJ9" s="237">
        <f>SUM(DJ8:DJ8)</f>
        <v>0</v>
      </c>
      <c r="DK9" s="237">
        <f>SUM(DK8:DK8)</f>
        <v>0</v>
      </c>
      <c r="DL9" s="237">
        <f>SUM(DL8:DL8)</f>
        <v>0</v>
      </c>
      <c r="DM9" s="237">
        <f>SUM(DM8:DM8)</f>
        <v>0</v>
      </c>
      <c r="DN9" s="237"/>
      <c r="DO9" s="237">
        <f t="shared" ref="DO9:EE9" si="4">SUM(DO8:DO8)</f>
        <v>0</v>
      </c>
      <c r="DP9" s="237">
        <f t="shared" si="4"/>
        <v>1</v>
      </c>
      <c r="DQ9" s="237">
        <f t="shared" si="4"/>
        <v>104500</v>
      </c>
      <c r="DR9" s="237">
        <f t="shared" si="4"/>
        <v>0</v>
      </c>
      <c r="DS9" s="237">
        <f t="shared" si="4"/>
        <v>0</v>
      </c>
      <c r="DT9" s="237">
        <f t="shared" si="4"/>
        <v>0</v>
      </c>
      <c r="DU9" s="237">
        <f t="shared" si="4"/>
        <v>0</v>
      </c>
      <c r="DV9" s="237">
        <f t="shared" si="4"/>
        <v>1</v>
      </c>
      <c r="DW9" s="237">
        <f t="shared" si="4"/>
        <v>104500</v>
      </c>
      <c r="DX9" s="237">
        <f t="shared" si="4"/>
        <v>0</v>
      </c>
      <c r="DY9" s="237">
        <f t="shared" si="4"/>
        <v>0</v>
      </c>
      <c r="DZ9" s="237">
        <f t="shared" si="4"/>
        <v>0</v>
      </c>
      <c r="EA9" s="237">
        <f t="shared" si="4"/>
        <v>0</v>
      </c>
      <c r="EB9" s="237">
        <f t="shared" si="4"/>
        <v>0</v>
      </c>
      <c r="EC9" s="237">
        <f t="shared" si="4"/>
        <v>0</v>
      </c>
      <c r="ED9" s="237">
        <f t="shared" si="4"/>
        <v>0</v>
      </c>
      <c r="EE9" s="237">
        <f t="shared" si="4"/>
        <v>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E33"/>
  <sheetViews>
    <sheetView topLeftCell="A28" workbookViewId="0">
      <selection activeCell="G31" sqref="G31:G33"/>
    </sheetView>
  </sheetViews>
  <sheetFormatPr defaultRowHeight="15"/>
  <sheetData>
    <row r="1" spans="1:135" ht="18.75">
      <c r="A1" s="629" t="s">
        <v>1524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396"/>
      <c r="M1" s="397"/>
      <c r="N1" s="398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99"/>
      <c r="BG1" s="399"/>
      <c r="BH1" s="399"/>
      <c r="BI1" s="399"/>
      <c r="BJ1" s="399"/>
      <c r="BK1" s="399"/>
      <c r="BL1" s="399"/>
      <c r="BM1" s="399"/>
      <c r="BN1" s="399"/>
      <c r="BO1" s="399"/>
      <c r="BP1" s="399"/>
      <c r="BQ1" s="399"/>
      <c r="BR1" s="399"/>
      <c r="BS1" s="399"/>
      <c r="BT1" s="399"/>
      <c r="BU1" s="399"/>
      <c r="BV1" s="399"/>
      <c r="BW1" s="399"/>
      <c r="BX1" s="399"/>
      <c r="BY1" s="399"/>
      <c r="BZ1" s="399"/>
      <c r="CA1" s="399"/>
      <c r="CB1" s="399"/>
      <c r="CC1" s="399"/>
      <c r="CD1" s="399"/>
      <c r="CE1" s="399"/>
      <c r="CF1" s="399"/>
      <c r="CG1" s="399"/>
      <c r="CH1" s="399"/>
      <c r="CI1" s="399"/>
      <c r="CJ1" s="399"/>
      <c r="CK1" s="399"/>
      <c r="CL1" s="399"/>
      <c r="CM1" s="399"/>
      <c r="CN1" s="399"/>
      <c r="CO1" s="399"/>
      <c r="CP1" s="399"/>
      <c r="CQ1" s="399"/>
      <c r="CR1" s="399"/>
      <c r="CS1" s="399"/>
      <c r="CT1" s="399"/>
      <c r="CU1" s="399"/>
      <c r="CV1" s="399"/>
      <c r="CW1" s="399"/>
      <c r="CX1" s="399"/>
      <c r="CY1" s="399"/>
      <c r="CZ1" s="399"/>
      <c r="DA1" s="399"/>
      <c r="DB1" s="399"/>
      <c r="DC1" s="399"/>
      <c r="DD1" s="399"/>
      <c r="DE1" s="399"/>
      <c r="DF1" s="399"/>
      <c r="DG1" s="399"/>
      <c r="DH1" s="399"/>
      <c r="DI1" s="399"/>
      <c r="DJ1" s="399"/>
      <c r="DK1" s="399"/>
      <c r="DL1" s="399"/>
      <c r="DM1" s="399"/>
      <c r="DN1" s="399"/>
      <c r="DO1" s="399"/>
      <c r="DP1" s="629" t="s">
        <v>1525</v>
      </c>
      <c r="DQ1" s="629"/>
      <c r="DR1" s="629"/>
      <c r="DS1" s="629"/>
      <c r="DT1" s="629"/>
      <c r="DU1" s="629"/>
      <c r="DV1" s="629"/>
      <c r="DW1" s="629"/>
      <c r="DX1" s="629"/>
      <c r="DY1" s="629"/>
      <c r="DZ1" s="629"/>
      <c r="EA1" s="629"/>
      <c r="EB1" s="629"/>
      <c r="EC1" s="629"/>
      <c r="ED1" s="629"/>
      <c r="EE1" s="212"/>
    </row>
    <row r="2" spans="1:135" ht="19.5" thickBot="1">
      <c r="A2" s="630" t="s">
        <v>1526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397"/>
      <c r="M2" s="397"/>
      <c r="N2" s="400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401"/>
      <c r="AE2" s="397"/>
      <c r="AF2" s="397"/>
      <c r="AG2" s="397"/>
      <c r="AH2" s="397"/>
      <c r="AI2" s="397"/>
      <c r="AJ2" s="397"/>
      <c r="AK2" s="397"/>
      <c r="AL2" s="397"/>
      <c r="AM2" s="397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  <c r="BL2" s="402"/>
      <c r="BM2" s="402"/>
      <c r="BN2" s="402"/>
      <c r="BO2" s="402"/>
      <c r="BP2" s="402"/>
      <c r="BQ2" s="402"/>
      <c r="BR2" s="402"/>
      <c r="BS2" s="402"/>
      <c r="BT2" s="402"/>
      <c r="BU2" s="402"/>
      <c r="BV2" s="402"/>
      <c r="BW2" s="402"/>
      <c r="BX2" s="402"/>
      <c r="BY2" s="402"/>
      <c r="BZ2" s="402"/>
      <c r="CA2" s="402"/>
      <c r="CB2" s="402"/>
      <c r="CC2" s="402"/>
      <c r="CD2" s="402"/>
      <c r="CE2" s="402"/>
      <c r="CF2" s="402"/>
      <c r="CG2" s="402"/>
      <c r="CH2" s="402"/>
      <c r="CI2" s="402"/>
      <c r="CJ2" s="402"/>
      <c r="CK2" s="402"/>
      <c r="CL2" s="402"/>
      <c r="CM2" s="402"/>
      <c r="CN2" s="402"/>
      <c r="CO2" s="402"/>
      <c r="CP2" s="402"/>
      <c r="CQ2" s="402"/>
      <c r="CR2" s="402"/>
      <c r="CS2" s="402"/>
      <c r="CT2" s="402"/>
      <c r="CU2" s="402"/>
      <c r="CV2" s="402"/>
      <c r="CW2" s="402"/>
      <c r="CX2" s="402"/>
      <c r="CY2" s="402"/>
      <c r="CZ2" s="402"/>
      <c r="DA2" s="402"/>
      <c r="DB2" s="402"/>
      <c r="DC2" s="402"/>
      <c r="DD2" s="402"/>
      <c r="DE2" s="402"/>
      <c r="DF2" s="402"/>
      <c r="DG2" s="402"/>
      <c r="DH2" s="402"/>
      <c r="DI2" s="402"/>
      <c r="DJ2" s="402"/>
      <c r="DK2" s="402"/>
      <c r="DL2" s="402"/>
      <c r="DM2" s="402"/>
      <c r="DN2" s="402"/>
      <c r="DO2" s="402"/>
      <c r="DP2" s="403"/>
      <c r="DQ2" s="402"/>
      <c r="DR2" s="402"/>
      <c r="DS2" s="402"/>
      <c r="DT2" s="404" t="s">
        <v>1527</v>
      </c>
      <c r="DU2" s="404"/>
      <c r="DV2" s="402"/>
      <c r="DW2" s="402"/>
      <c r="DX2" s="402"/>
      <c r="DY2" s="402"/>
      <c r="DZ2" s="402"/>
      <c r="EA2" s="402"/>
      <c r="EB2" s="402"/>
      <c r="EC2" s="402"/>
      <c r="ED2" s="402"/>
      <c r="EE2" s="215"/>
    </row>
    <row r="3" spans="1:135" ht="15.75">
      <c r="A3" s="565" t="s">
        <v>1528</v>
      </c>
      <c r="B3" s="567" t="s">
        <v>1529</v>
      </c>
      <c r="C3" s="567" t="s">
        <v>1530</v>
      </c>
      <c r="D3" s="567" t="s">
        <v>1531</v>
      </c>
      <c r="E3" s="567" t="s">
        <v>1716</v>
      </c>
      <c r="F3" s="567" t="s">
        <v>1532</v>
      </c>
      <c r="G3" s="567" t="s">
        <v>1533</v>
      </c>
      <c r="H3" s="589" t="s">
        <v>1717</v>
      </c>
      <c r="I3" s="567" t="s">
        <v>1534</v>
      </c>
      <c r="J3" s="567" t="s">
        <v>1536</v>
      </c>
      <c r="K3" s="567" t="s">
        <v>1622</v>
      </c>
      <c r="L3" s="589" t="s">
        <v>1628</v>
      </c>
      <c r="M3" s="567" t="s">
        <v>1876</v>
      </c>
      <c r="N3" s="631" t="s">
        <v>1877</v>
      </c>
      <c r="O3" s="632" t="s">
        <v>1541</v>
      </c>
      <c r="P3" s="632"/>
      <c r="Q3" s="632"/>
      <c r="R3" s="402"/>
      <c r="S3" s="633" t="s">
        <v>1542</v>
      </c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405"/>
      <c r="DP3" s="219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</row>
    <row r="4" spans="1:135">
      <c r="A4" s="615"/>
      <c r="B4" s="568"/>
      <c r="C4" s="567"/>
      <c r="D4" s="568"/>
      <c r="E4" s="568"/>
      <c r="F4" s="567"/>
      <c r="G4" s="567"/>
      <c r="H4" s="590"/>
      <c r="I4" s="568"/>
      <c r="J4" s="567"/>
      <c r="K4" s="568"/>
      <c r="L4" s="590"/>
      <c r="M4" s="567"/>
      <c r="N4" s="599"/>
      <c r="O4" s="632"/>
      <c r="P4" s="632"/>
      <c r="Q4" s="632"/>
      <c r="R4" s="285"/>
      <c r="S4" s="596" t="s">
        <v>1430</v>
      </c>
      <c r="T4" s="596"/>
      <c r="U4" s="596"/>
      <c r="V4" s="596"/>
      <c r="W4" s="596"/>
      <c r="X4" s="596"/>
      <c r="Y4" s="596" t="s">
        <v>1543</v>
      </c>
      <c r="Z4" s="596"/>
      <c r="AA4" s="596"/>
      <c r="AB4" s="596"/>
      <c r="AC4" s="596"/>
      <c r="AD4" s="596" t="s">
        <v>1544</v>
      </c>
      <c r="AE4" s="596"/>
      <c r="AF4" s="596"/>
      <c r="AG4" s="596"/>
      <c r="AH4" s="596"/>
      <c r="AI4" s="596" t="s">
        <v>1545</v>
      </c>
      <c r="AJ4" s="596"/>
      <c r="AK4" s="596"/>
      <c r="AL4" s="596"/>
      <c r="AM4" s="596"/>
      <c r="AN4" s="596" t="s">
        <v>1546</v>
      </c>
      <c r="AO4" s="596"/>
      <c r="AP4" s="596"/>
      <c r="AQ4" s="596"/>
      <c r="AR4" s="596"/>
      <c r="AS4" s="596" t="s">
        <v>1547</v>
      </c>
      <c r="AT4" s="596"/>
      <c r="AU4" s="596"/>
      <c r="AV4" s="596"/>
      <c r="AW4" s="596"/>
      <c r="AX4" s="596" t="s">
        <v>1548</v>
      </c>
      <c r="AY4" s="596"/>
      <c r="AZ4" s="596"/>
      <c r="BA4" s="596"/>
      <c r="BB4" s="596"/>
      <c r="BC4" s="596" t="s">
        <v>1549</v>
      </c>
      <c r="BD4" s="596"/>
      <c r="BE4" s="596"/>
      <c r="BF4" s="596"/>
      <c r="BG4" s="596"/>
      <c r="BH4" s="596" t="s">
        <v>1550</v>
      </c>
      <c r="BI4" s="596"/>
      <c r="BJ4" s="596"/>
      <c r="BK4" s="596"/>
      <c r="BL4" s="596"/>
      <c r="BM4" s="596" t="s">
        <v>1551</v>
      </c>
      <c r="BN4" s="596"/>
      <c r="BO4" s="596"/>
      <c r="BP4" s="596"/>
      <c r="BQ4" s="596"/>
      <c r="BR4" s="596" t="s">
        <v>1552</v>
      </c>
      <c r="BS4" s="596"/>
      <c r="BT4" s="596"/>
      <c r="BU4" s="596"/>
      <c r="BV4" s="596"/>
      <c r="BW4" s="596" t="s">
        <v>1553</v>
      </c>
      <c r="BX4" s="596"/>
      <c r="BY4" s="596"/>
      <c r="BZ4" s="596"/>
      <c r="CA4" s="596"/>
      <c r="CB4" s="596" t="s">
        <v>1554</v>
      </c>
      <c r="CC4" s="596"/>
      <c r="CD4" s="596"/>
      <c r="CE4" s="596"/>
      <c r="CF4" s="596"/>
      <c r="CG4" s="596" t="s">
        <v>1555</v>
      </c>
      <c r="CH4" s="596"/>
      <c r="CI4" s="596"/>
      <c r="CJ4" s="596"/>
      <c r="CK4" s="596"/>
      <c r="CL4" s="596" t="s">
        <v>1556</v>
      </c>
      <c r="CM4" s="596"/>
      <c r="CN4" s="596"/>
      <c r="CO4" s="596"/>
      <c r="CP4" s="596"/>
      <c r="CQ4" s="596" t="s">
        <v>1557</v>
      </c>
      <c r="CR4" s="596"/>
      <c r="CS4" s="596"/>
      <c r="CT4" s="596"/>
      <c r="CU4" s="596"/>
      <c r="CV4" s="596" t="s">
        <v>1558</v>
      </c>
      <c r="CW4" s="596"/>
      <c r="CX4" s="596"/>
      <c r="CY4" s="596"/>
      <c r="CZ4" s="596"/>
      <c r="DA4" s="596" t="s">
        <v>1559</v>
      </c>
      <c r="DB4" s="596"/>
      <c r="DC4" s="596"/>
      <c r="DD4" s="596"/>
      <c r="DE4" s="596"/>
      <c r="DF4" s="596" t="s">
        <v>1560</v>
      </c>
      <c r="DG4" s="596"/>
      <c r="DH4" s="596"/>
      <c r="DI4" s="596"/>
      <c r="DJ4" s="596"/>
      <c r="DK4" s="596" t="s">
        <v>1561</v>
      </c>
      <c r="DL4" s="596"/>
      <c r="DM4" s="596"/>
      <c r="DN4" s="596"/>
      <c r="DO4" s="596"/>
      <c r="DP4" s="575" t="s">
        <v>1562</v>
      </c>
      <c r="DQ4" s="575"/>
      <c r="DR4" s="575"/>
      <c r="DS4" s="575"/>
      <c r="DT4" s="575" t="s">
        <v>1563</v>
      </c>
      <c r="DU4" s="575"/>
      <c r="DV4" s="575"/>
      <c r="DW4" s="575"/>
      <c r="DX4" s="575"/>
      <c r="DY4" s="575"/>
      <c r="DZ4" s="575"/>
      <c r="EA4" s="575"/>
      <c r="EB4" s="575"/>
      <c r="EC4" s="575"/>
      <c r="ED4" s="575"/>
      <c r="EE4" s="575"/>
    </row>
    <row r="5" spans="1:135">
      <c r="A5" s="615"/>
      <c r="B5" s="568"/>
      <c r="C5" s="567"/>
      <c r="D5" s="568"/>
      <c r="E5" s="568"/>
      <c r="F5" s="567"/>
      <c r="G5" s="567"/>
      <c r="H5" s="591"/>
      <c r="I5" s="568"/>
      <c r="J5" s="567"/>
      <c r="K5" s="568"/>
      <c r="L5" s="590"/>
      <c r="M5" s="567"/>
      <c r="N5" s="600"/>
      <c r="O5" s="284" t="s">
        <v>1564</v>
      </c>
      <c r="P5" s="285" t="s">
        <v>1565</v>
      </c>
      <c r="Q5" s="285" t="s">
        <v>1566</v>
      </c>
      <c r="R5" s="285" t="s">
        <v>1532</v>
      </c>
      <c r="S5" s="286" t="s">
        <v>1567</v>
      </c>
      <c r="T5" s="286" t="s">
        <v>1568</v>
      </c>
      <c r="U5" s="287" t="s">
        <v>1569</v>
      </c>
      <c r="V5" s="287" t="s">
        <v>1566</v>
      </c>
      <c r="W5" s="287" t="s">
        <v>1532</v>
      </c>
      <c r="X5" s="285" t="s">
        <v>1564</v>
      </c>
      <c r="Y5" s="286" t="s">
        <v>1568</v>
      </c>
      <c r="Z5" s="287" t="s">
        <v>1569</v>
      </c>
      <c r="AA5" s="287" t="s">
        <v>1566</v>
      </c>
      <c r="AB5" s="287" t="s">
        <v>1532</v>
      </c>
      <c r="AC5" s="285" t="s">
        <v>1564</v>
      </c>
      <c r="AD5" s="286" t="s">
        <v>1568</v>
      </c>
      <c r="AE5" s="287" t="s">
        <v>1570</v>
      </c>
      <c r="AF5" s="287" t="s">
        <v>1566</v>
      </c>
      <c r="AG5" s="287" t="s">
        <v>1532</v>
      </c>
      <c r="AH5" s="285" t="s">
        <v>1564</v>
      </c>
      <c r="AI5" s="286" t="s">
        <v>1568</v>
      </c>
      <c r="AJ5" s="287" t="s">
        <v>1570</v>
      </c>
      <c r="AK5" s="287" t="s">
        <v>1566</v>
      </c>
      <c r="AL5" s="287" t="s">
        <v>1532</v>
      </c>
      <c r="AM5" s="285" t="s">
        <v>1564</v>
      </c>
      <c r="AN5" s="286" t="s">
        <v>1568</v>
      </c>
      <c r="AO5" s="287" t="s">
        <v>1570</v>
      </c>
      <c r="AP5" s="287" t="s">
        <v>1566</v>
      </c>
      <c r="AQ5" s="287" t="s">
        <v>1532</v>
      </c>
      <c r="AR5" s="285" t="s">
        <v>1564</v>
      </c>
      <c r="AS5" s="286" t="s">
        <v>1568</v>
      </c>
      <c r="AT5" s="287" t="s">
        <v>1570</v>
      </c>
      <c r="AU5" s="287" t="s">
        <v>1566</v>
      </c>
      <c r="AV5" s="287" t="s">
        <v>1532</v>
      </c>
      <c r="AW5" s="285" t="s">
        <v>1564</v>
      </c>
      <c r="AX5" s="286" t="s">
        <v>1568</v>
      </c>
      <c r="AY5" s="287" t="s">
        <v>1570</v>
      </c>
      <c r="AZ5" s="287" t="s">
        <v>1566</v>
      </c>
      <c r="BA5" s="287" t="s">
        <v>1532</v>
      </c>
      <c r="BB5" s="285" t="s">
        <v>1564</v>
      </c>
      <c r="BC5" s="286" t="s">
        <v>1568</v>
      </c>
      <c r="BD5" s="287" t="s">
        <v>1570</v>
      </c>
      <c r="BE5" s="287" t="s">
        <v>1566</v>
      </c>
      <c r="BF5" s="287" t="s">
        <v>1532</v>
      </c>
      <c r="BG5" s="285" t="s">
        <v>1564</v>
      </c>
      <c r="BH5" s="286" t="s">
        <v>1568</v>
      </c>
      <c r="BI5" s="287" t="s">
        <v>1570</v>
      </c>
      <c r="BJ5" s="287" t="s">
        <v>1566</v>
      </c>
      <c r="BK5" s="287" t="s">
        <v>1532</v>
      </c>
      <c r="BL5" s="285" t="s">
        <v>1564</v>
      </c>
      <c r="BM5" s="286" t="s">
        <v>1568</v>
      </c>
      <c r="BN5" s="287" t="s">
        <v>1570</v>
      </c>
      <c r="BO5" s="287" t="s">
        <v>1566</v>
      </c>
      <c r="BP5" s="287" t="s">
        <v>1532</v>
      </c>
      <c r="BQ5" s="285" t="s">
        <v>1564</v>
      </c>
      <c r="BR5" s="286" t="s">
        <v>1568</v>
      </c>
      <c r="BS5" s="287" t="s">
        <v>1570</v>
      </c>
      <c r="BT5" s="287" t="s">
        <v>1566</v>
      </c>
      <c r="BU5" s="287" t="s">
        <v>1532</v>
      </c>
      <c r="BV5" s="285" t="s">
        <v>1564</v>
      </c>
      <c r="BW5" s="286" t="s">
        <v>1568</v>
      </c>
      <c r="BX5" s="287" t="s">
        <v>1570</v>
      </c>
      <c r="BY5" s="287" t="s">
        <v>1566</v>
      </c>
      <c r="BZ5" s="287" t="s">
        <v>1532</v>
      </c>
      <c r="CA5" s="285" t="s">
        <v>1564</v>
      </c>
      <c r="CB5" s="286" t="s">
        <v>1568</v>
      </c>
      <c r="CC5" s="287" t="s">
        <v>1570</v>
      </c>
      <c r="CD5" s="287" t="s">
        <v>1566</v>
      </c>
      <c r="CE5" s="287" t="s">
        <v>1532</v>
      </c>
      <c r="CF5" s="285" t="s">
        <v>1564</v>
      </c>
      <c r="CG5" s="286" t="s">
        <v>1568</v>
      </c>
      <c r="CH5" s="287" t="s">
        <v>1570</v>
      </c>
      <c r="CI5" s="287" t="s">
        <v>1566</v>
      </c>
      <c r="CJ5" s="287" t="s">
        <v>1532</v>
      </c>
      <c r="CK5" s="285" t="s">
        <v>1564</v>
      </c>
      <c r="CL5" s="286" t="s">
        <v>1568</v>
      </c>
      <c r="CM5" s="287" t="s">
        <v>1570</v>
      </c>
      <c r="CN5" s="287" t="s">
        <v>1566</v>
      </c>
      <c r="CO5" s="287" t="s">
        <v>1532</v>
      </c>
      <c r="CP5" s="285" t="s">
        <v>1564</v>
      </c>
      <c r="CQ5" s="286" t="s">
        <v>1568</v>
      </c>
      <c r="CR5" s="287" t="s">
        <v>1570</v>
      </c>
      <c r="CS5" s="287" t="s">
        <v>1566</v>
      </c>
      <c r="CT5" s="287" t="s">
        <v>1532</v>
      </c>
      <c r="CU5" s="285" t="s">
        <v>1564</v>
      </c>
      <c r="CV5" s="286" t="s">
        <v>1568</v>
      </c>
      <c r="CW5" s="287" t="s">
        <v>1570</v>
      </c>
      <c r="CX5" s="287" t="s">
        <v>1566</v>
      </c>
      <c r="CY5" s="287" t="s">
        <v>1532</v>
      </c>
      <c r="CZ5" s="285" t="s">
        <v>1564</v>
      </c>
      <c r="DA5" s="286" t="s">
        <v>1568</v>
      </c>
      <c r="DB5" s="287" t="s">
        <v>1570</v>
      </c>
      <c r="DC5" s="287" t="s">
        <v>1566</v>
      </c>
      <c r="DD5" s="287" t="s">
        <v>1532</v>
      </c>
      <c r="DE5" s="285" t="s">
        <v>1564</v>
      </c>
      <c r="DF5" s="286" t="s">
        <v>1568</v>
      </c>
      <c r="DG5" s="287" t="s">
        <v>1570</v>
      </c>
      <c r="DH5" s="287" t="s">
        <v>1566</v>
      </c>
      <c r="DI5" s="287" t="s">
        <v>1532</v>
      </c>
      <c r="DJ5" s="285" t="s">
        <v>1564</v>
      </c>
      <c r="DK5" s="286" t="s">
        <v>1568</v>
      </c>
      <c r="DL5" s="287" t="s">
        <v>1570</v>
      </c>
      <c r="DM5" s="287" t="s">
        <v>1566</v>
      </c>
      <c r="DN5" s="287" t="s">
        <v>1532</v>
      </c>
      <c r="DO5" s="289" t="s">
        <v>1564</v>
      </c>
      <c r="DP5" s="219" t="s">
        <v>35</v>
      </c>
      <c r="DQ5" s="225" t="s">
        <v>1571</v>
      </c>
      <c r="DR5" s="225" t="s">
        <v>50</v>
      </c>
      <c r="DS5" s="225" t="s">
        <v>1571</v>
      </c>
      <c r="DT5" s="226" t="s">
        <v>1572</v>
      </c>
      <c r="DU5" s="225" t="s">
        <v>1571</v>
      </c>
      <c r="DV5" s="226" t="s">
        <v>1573</v>
      </c>
      <c r="DW5" s="225" t="s">
        <v>1571</v>
      </c>
      <c r="DX5" s="226" t="s">
        <v>1574</v>
      </c>
      <c r="DY5" s="225" t="s">
        <v>1571</v>
      </c>
      <c r="DZ5" s="226" t="s">
        <v>1575</v>
      </c>
      <c r="EA5" s="225" t="s">
        <v>1571</v>
      </c>
      <c r="EB5" s="226" t="s">
        <v>1576</v>
      </c>
      <c r="EC5" s="225" t="s">
        <v>1571</v>
      </c>
      <c r="ED5" s="226" t="s">
        <v>1577</v>
      </c>
      <c r="EE5" s="225" t="s">
        <v>1571</v>
      </c>
    </row>
    <row r="6" spans="1:135">
      <c r="A6" s="227">
        <v>1</v>
      </c>
      <c r="B6" s="228">
        <v>2</v>
      </c>
      <c r="C6" s="228"/>
      <c r="D6" s="228">
        <v>3</v>
      </c>
      <c r="E6" s="229">
        <v>4</v>
      </c>
      <c r="F6" s="229">
        <v>5</v>
      </c>
      <c r="G6" s="229">
        <v>6</v>
      </c>
      <c r="H6" s="229"/>
      <c r="I6" s="229">
        <v>5</v>
      </c>
      <c r="J6" s="229">
        <v>6</v>
      </c>
      <c r="K6" s="229">
        <v>7</v>
      </c>
      <c r="L6" s="229"/>
      <c r="M6" s="229">
        <v>8</v>
      </c>
      <c r="N6" s="406">
        <v>9</v>
      </c>
      <c r="O6" s="229">
        <v>10</v>
      </c>
      <c r="P6" s="229"/>
      <c r="Q6" s="229"/>
      <c r="R6" s="229">
        <v>11</v>
      </c>
      <c r="S6" s="229">
        <v>6</v>
      </c>
      <c r="T6" s="229">
        <v>7</v>
      </c>
      <c r="U6" s="229">
        <v>8</v>
      </c>
      <c r="V6" s="229">
        <v>9</v>
      </c>
      <c r="W6" s="229"/>
      <c r="X6" s="229">
        <v>10</v>
      </c>
      <c r="Y6" s="229">
        <v>11</v>
      </c>
      <c r="Z6" s="229">
        <v>12</v>
      </c>
      <c r="AA6" s="229">
        <v>13</v>
      </c>
      <c r="AB6" s="229"/>
      <c r="AC6" s="229">
        <v>14</v>
      </c>
      <c r="AD6" s="229">
        <v>15</v>
      </c>
      <c r="AE6" s="229">
        <v>16</v>
      </c>
      <c r="AF6" s="229">
        <v>17</v>
      </c>
      <c r="AG6" s="229"/>
      <c r="AH6" s="229">
        <v>18</v>
      </c>
      <c r="AI6" s="229">
        <v>19</v>
      </c>
      <c r="AJ6" s="229">
        <v>20</v>
      </c>
      <c r="AK6" s="229">
        <v>21</v>
      </c>
      <c r="AL6" s="229"/>
      <c r="AM6" s="229">
        <v>22</v>
      </c>
      <c r="AN6" s="229">
        <v>19</v>
      </c>
      <c r="AO6" s="229">
        <v>20</v>
      </c>
      <c r="AP6" s="229">
        <v>21</v>
      </c>
      <c r="AQ6" s="229"/>
      <c r="AR6" s="229">
        <v>22</v>
      </c>
      <c r="AS6" s="229">
        <v>19</v>
      </c>
      <c r="AT6" s="229">
        <v>20</v>
      </c>
      <c r="AU6" s="229">
        <v>21</v>
      </c>
      <c r="AV6" s="229"/>
      <c r="AW6" s="229">
        <v>22</v>
      </c>
      <c r="AX6" s="229">
        <v>19</v>
      </c>
      <c r="AY6" s="229">
        <v>20</v>
      </c>
      <c r="AZ6" s="229">
        <v>21</v>
      </c>
      <c r="BA6" s="229"/>
      <c r="BB6" s="229">
        <v>22</v>
      </c>
      <c r="BC6" s="229">
        <v>19</v>
      </c>
      <c r="BD6" s="229">
        <v>20</v>
      </c>
      <c r="BE6" s="229">
        <v>21</v>
      </c>
      <c r="BF6" s="229"/>
      <c r="BG6" s="229">
        <v>22</v>
      </c>
      <c r="BH6" s="229">
        <v>19</v>
      </c>
      <c r="BI6" s="229">
        <v>20</v>
      </c>
      <c r="BJ6" s="229">
        <v>21</v>
      </c>
      <c r="BK6" s="229"/>
      <c r="BL6" s="229">
        <v>22</v>
      </c>
      <c r="BM6" s="229">
        <v>19</v>
      </c>
      <c r="BN6" s="229">
        <v>20</v>
      </c>
      <c r="BO6" s="229">
        <v>21</v>
      </c>
      <c r="BP6" s="229"/>
      <c r="BQ6" s="229">
        <v>22</v>
      </c>
      <c r="BR6" s="229">
        <v>19</v>
      </c>
      <c r="BS6" s="229">
        <v>20</v>
      </c>
      <c r="BT6" s="229">
        <v>21</v>
      </c>
      <c r="BU6" s="229"/>
      <c r="BV6" s="229">
        <v>22</v>
      </c>
      <c r="BW6" s="229">
        <v>19</v>
      </c>
      <c r="BX6" s="229">
        <v>20</v>
      </c>
      <c r="BY6" s="229">
        <v>21</v>
      </c>
      <c r="BZ6" s="229"/>
      <c r="CA6" s="229">
        <v>22</v>
      </c>
      <c r="CB6" s="229">
        <v>19</v>
      </c>
      <c r="CC6" s="229">
        <v>20</v>
      </c>
      <c r="CD6" s="229">
        <v>21</v>
      </c>
      <c r="CE6" s="229"/>
      <c r="CF6" s="229">
        <v>22</v>
      </c>
      <c r="CG6" s="229">
        <v>19</v>
      </c>
      <c r="CH6" s="229">
        <v>20</v>
      </c>
      <c r="CI6" s="229">
        <v>21</v>
      </c>
      <c r="CJ6" s="229"/>
      <c r="CK6" s="229">
        <v>22</v>
      </c>
      <c r="CL6" s="229">
        <v>19</v>
      </c>
      <c r="CM6" s="229">
        <v>20</v>
      </c>
      <c r="CN6" s="229">
        <v>21</v>
      </c>
      <c r="CO6" s="229"/>
      <c r="CP6" s="229">
        <v>22</v>
      </c>
      <c r="CQ6" s="229">
        <v>19</v>
      </c>
      <c r="CR6" s="229">
        <v>20</v>
      </c>
      <c r="CS6" s="229">
        <v>21</v>
      </c>
      <c r="CT6" s="229"/>
      <c r="CU6" s="229">
        <v>22</v>
      </c>
      <c r="CV6" s="229">
        <v>19</v>
      </c>
      <c r="CW6" s="229">
        <v>20</v>
      </c>
      <c r="CX6" s="229">
        <v>21</v>
      </c>
      <c r="CY6" s="229"/>
      <c r="CZ6" s="229">
        <v>22</v>
      </c>
      <c r="DA6" s="229">
        <v>19</v>
      </c>
      <c r="DB6" s="229">
        <v>20</v>
      </c>
      <c r="DC6" s="229">
        <v>21</v>
      </c>
      <c r="DD6" s="229"/>
      <c r="DE6" s="229">
        <v>22</v>
      </c>
      <c r="DF6" s="229">
        <v>19</v>
      </c>
      <c r="DG6" s="229">
        <v>20</v>
      </c>
      <c r="DH6" s="229">
        <v>21</v>
      </c>
      <c r="DI6" s="229"/>
      <c r="DJ6" s="229">
        <v>22</v>
      </c>
      <c r="DK6" s="229">
        <v>19</v>
      </c>
      <c r="DL6" s="229">
        <v>20</v>
      </c>
      <c r="DM6" s="229">
        <v>21</v>
      </c>
      <c r="DN6" s="229"/>
      <c r="DO6" s="231">
        <v>22</v>
      </c>
      <c r="DP6" s="219">
        <v>8</v>
      </c>
      <c r="DQ6" s="232">
        <v>9</v>
      </c>
      <c r="DR6" s="232">
        <v>10</v>
      </c>
      <c r="DS6" s="232">
        <v>11</v>
      </c>
      <c r="DT6" s="232">
        <v>12</v>
      </c>
      <c r="DU6" s="232">
        <v>13</v>
      </c>
      <c r="DV6" s="232">
        <v>14</v>
      </c>
      <c r="DW6" s="232">
        <v>15</v>
      </c>
      <c r="DX6" s="232">
        <v>16</v>
      </c>
      <c r="DY6" s="232">
        <v>17</v>
      </c>
      <c r="DZ6" s="232">
        <v>18</v>
      </c>
      <c r="EA6" s="232">
        <v>19</v>
      </c>
      <c r="EB6" s="232">
        <v>20</v>
      </c>
      <c r="EC6" s="232">
        <v>21</v>
      </c>
      <c r="ED6" s="232">
        <v>22</v>
      </c>
      <c r="EE6" s="232">
        <v>23</v>
      </c>
    </row>
    <row r="7" spans="1:135" ht="15.75" thickBot="1">
      <c r="A7" s="233"/>
      <c r="B7" s="407" t="s">
        <v>1878</v>
      </c>
      <c r="C7" s="331"/>
      <c r="D7" s="381"/>
      <c r="E7" s="237"/>
      <c r="F7" s="237"/>
      <c r="G7" s="237"/>
      <c r="H7" s="237"/>
      <c r="I7" s="238"/>
      <c r="J7" s="239"/>
      <c r="K7" s="238"/>
      <c r="L7" s="238"/>
      <c r="M7" s="240"/>
      <c r="N7" s="241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42"/>
      <c r="DP7" s="243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</row>
    <row r="8" spans="1:135" ht="63.75" thickBot="1">
      <c r="A8" s="390">
        <v>1</v>
      </c>
      <c r="B8" s="393" t="s">
        <v>1879</v>
      </c>
      <c r="C8" s="393" t="s">
        <v>1880</v>
      </c>
      <c r="D8" s="408" t="s">
        <v>1881</v>
      </c>
      <c r="E8" s="409">
        <v>42500</v>
      </c>
      <c r="F8" s="265">
        <v>5000</v>
      </c>
      <c r="G8" s="244">
        <f t="shared" ref="G8:G30" si="0">SUM(E8:F8)</f>
        <v>47500</v>
      </c>
      <c r="H8" s="239">
        <f>SUM((J8-G8/20))</f>
        <v>374.0625</v>
      </c>
      <c r="I8" s="238">
        <v>20</v>
      </c>
      <c r="J8" s="239">
        <f t="shared" ref="J8:J29" si="1">SUM((G8*6*21)/(8*20*100))+(G8/20)</f>
        <v>2749.0625</v>
      </c>
      <c r="K8" s="410" t="s">
        <v>1882</v>
      </c>
      <c r="L8" s="411">
        <f>SUM(M8*H8)</f>
        <v>4862.8125</v>
      </c>
      <c r="M8" s="240">
        <v>13</v>
      </c>
      <c r="N8" s="239">
        <f>SUM(M8*J8)</f>
        <v>35737.8125</v>
      </c>
      <c r="O8" s="247">
        <f t="shared" ref="O8:O30" si="2">SUM(P8:Q8)</f>
        <v>25201</v>
      </c>
      <c r="P8" s="247">
        <f t="shared" ref="P8:R23" si="3">SUM(U8,Z8,AE8,AJ8,AO8,AT8,AY8,BD8,BI8,BN8,BS8,BX8,CC8,CH8,CM8,CR8,CW8,DB8,DG8,DL8)</f>
        <v>20916</v>
      </c>
      <c r="Q8" s="247">
        <f t="shared" si="3"/>
        <v>4285</v>
      </c>
      <c r="R8" s="247">
        <f t="shared" si="3"/>
        <v>0</v>
      </c>
      <c r="S8" s="251" t="s">
        <v>1883</v>
      </c>
      <c r="T8" s="251" t="s">
        <v>1647</v>
      </c>
      <c r="U8" s="237">
        <v>2490</v>
      </c>
      <c r="V8" s="237">
        <v>510</v>
      </c>
      <c r="W8" s="237"/>
      <c r="X8" s="237">
        <f>SUM(U8:V8)</f>
        <v>3000</v>
      </c>
      <c r="Y8" s="237" t="s">
        <v>1685</v>
      </c>
      <c r="Z8" s="237">
        <v>2282</v>
      </c>
      <c r="AA8" s="237">
        <v>468</v>
      </c>
      <c r="AB8" s="237"/>
      <c r="AC8" s="237">
        <f t="shared" ref="AC8:AC19" si="4">SUM(Z8:AB8)</f>
        <v>2750</v>
      </c>
      <c r="AD8" s="237" t="s">
        <v>1686</v>
      </c>
      <c r="AE8" s="237">
        <v>2283</v>
      </c>
      <c r="AF8" s="237">
        <v>468</v>
      </c>
      <c r="AG8" s="237"/>
      <c r="AH8" s="237">
        <f>SUM(AE8:AG8)</f>
        <v>2751</v>
      </c>
      <c r="AI8" s="237" t="s">
        <v>1690</v>
      </c>
      <c r="AJ8" s="237">
        <v>4565</v>
      </c>
      <c r="AK8" s="237">
        <v>935</v>
      </c>
      <c r="AL8" s="237"/>
      <c r="AM8" s="237">
        <f>SUM(AJ8:AL8)</f>
        <v>5500</v>
      </c>
      <c r="AN8" s="237" t="s">
        <v>1648</v>
      </c>
      <c r="AO8" s="237">
        <v>4565</v>
      </c>
      <c r="AP8" s="237">
        <v>935</v>
      </c>
      <c r="AQ8" s="237"/>
      <c r="AR8" s="237">
        <f>SUM(AO8:AQ8)</f>
        <v>5500</v>
      </c>
      <c r="AS8" s="237" t="s">
        <v>1583</v>
      </c>
      <c r="AT8" s="237">
        <v>4731</v>
      </c>
      <c r="AU8" s="237">
        <v>969</v>
      </c>
      <c r="AV8" s="237"/>
      <c r="AW8" s="237">
        <f>SUM(AT8:AV8)</f>
        <v>5700</v>
      </c>
      <c r="AX8" s="237"/>
      <c r="AY8" s="237"/>
      <c r="AZ8" s="237"/>
      <c r="BA8" s="237"/>
      <c r="BB8" s="237">
        <f>SUM(AY8:BA8)</f>
        <v>0</v>
      </c>
      <c r="BC8" s="237"/>
      <c r="BD8" s="237"/>
      <c r="BE8" s="237"/>
      <c r="BF8" s="237"/>
      <c r="BG8" s="237">
        <f>SUM(BD8:BF8)</f>
        <v>0</v>
      </c>
      <c r="BH8" s="237"/>
      <c r="BI8" s="237"/>
      <c r="BJ8" s="237"/>
      <c r="BK8" s="237"/>
      <c r="BL8" s="237">
        <f>SUM(BI8:BK8)</f>
        <v>0</v>
      </c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42"/>
      <c r="DP8" s="243">
        <v>1</v>
      </c>
      <c r="DQ8" s="237">
        <v>47500</v>
      </c>
      <c r="DR8" s="237"/>
      <c r="DS8" s="237"/>
      <c r="DT8" s="237">
        <v>1</v>
      </c>
      <c r="DU8" s="237">
        <v>47500</v>
      </c>
      <c r="DV8" s="237"/>
      <c r="DW8" s="237"/>
      <c r="DX8" s="237"/>
      <c r="DY8" s="237"/>
      <c r="DZ8" s="237"/>
      <c r="EA8" s="237"/>
      <c r="EB8" s="237"/>
      <c r="EC8" s="237"/>
      <c r="ED8" s="237"/>
      <c r="EE8" s="237"/>
    </row>
    <row r="9" spans="1:135" ht="63.75" thickBot="1">
      <c r="A9" s="412">
        <v>2</v>
      </c>
      <c r="B9" s="413" t="s">
        <v>1884</v>
      </c>
      <c r="C9" s="413" t="s">
        <v>1885</v>
      </c>
      <c r="D9" s="414" t="s">
        <v>1886</v>
      </c>
      <c r="E9" s="415">
        <v>34000</v>
      </c>
      <c r="F9" s="265">
        <v>4000</v>
      </c>
      <c r="G9" s="244">
        <f t="shared" si="0"/>
        <v>38000</v>
      </c>
      <c r="H9" s="239">
        <f t="shared" ref="H9:H31" si="5">SUM((J9-G9/20))</f>
        <v>299.25</v>
      </c>
      <c r="I9" s="238">
        <v>20</v>
      </c>
      <c r="J9" s="239">
        <f t="shared" si="1"/>
        <v>2199.25</v>
      </c>
      <c r="K9" s="416" t="s">
        <v>1887</v>
      </c>
      <c r="L9" s="411">
        <f t="shared" ref="L9:L30" si="6">SUM(M9*H9)</f>
        <v>3890.25</v>
      </c>
      <c r="M9" s="240">
        <v>13</v>
      </c>
      <c r="N9" s="239">
        <f t="shared" ref="N9:N30" si="7">SUM(M9*J9)</f>
        <v>28590.25</v>
      </c>
      <c r="O9" s="247">
        <f t="shared" si="2"/>
        <v>9500</v>
      </c>
      <c r="P9" s="247">
        <f t="shared" si="3"/>
        <v>7885</v>
      </c>
      <c r="Q9" s="247">
        <f t="shared" si="3"/>
        <v>1615</v>
      </c>
      <c r="R9" s="247">
        <f t="shared" si="3"/>
        <v>0</v>
      </c>
      <c r="S9" s="251" t="s">
        <v>1888</v>
      </c>
      <c r="T9" s="237" t="s">
        <v>1685</v>
      </c>
      <c r="U9" s="237">
        <v>2407</v>
      </c>
      <c r="V9" s="237">
        <v>493</v>
      </c>
      <c r="W9" s="237"/>
      <c r="X9" s="237">
        <f t="shared" ref="X9:X30" si="8">SUM(U9:V9)</f>
        <v>2900</v>
      </c>
      <c r="Y9" s="237" t="s">
        <v>1686</v>
      </c>
      <c r="Z9" s="237">
        <v>3652</v>
      </c>
      <c r="AA9" s="237">
        <v>748</v>
      </c>
      <c r="AB9" s="237"/>
      <c r="AC9" s="237">
        <f t="shared" si="4"/>
        <v>4400</v>
      </c>
      <c r="AD9" s="237" t="s">
        <v>1648</v>
      </c>
      <c r="AE9" s="237">
        <v>1826</v>
      </c>
      <c r="AF9" s="237">
        <v>374</v>
      </c>
      <c r="AG9" s="237"/>
      <c r="AH9" s="237">
        <f t="shared" ref="AH9:AH29" si="9">SUM(AE9:AG9)</f>
        <v>2200</v>
      </c>
      <c r="AI9" s="237"/>
      <c r="AJ9" s="237"/>
      <c r="AK9" s="237"/>
      <c r="AL9" s="237"/>
      <c r="AM9" s="237">
        <f>SUM(AJ9:AL9)</f>
        <v>0</v>
      </c>
      <c r="AN9" s="237"/>
      <c r="AO9" s="237"/>
      <c r="AP9" s="237"/>
      <c r="AQ9" s="237"/>
      <c r="AR9" s="237">
        <f>SUM(AO9:AQ9)</f>
        <v>0</v>
      </c>
      <c r="AS9" s="237"/>
      <c r="AT9" s="237"/>
      <c r="AU9" s="237"/>
      <c r="AV9" s="237"/>
      <c r="AW9" s="237">
        <f>SUM(AT9:AV9)</f>
        <v>0</v>
      </c>
      <c r="AX9" s="237"/>
      <c r="AY9" s="237"/>
      <c r="AZ9" s="237"/>
      <c r="BA9" s="237"/>
      <c r="BB9" s="237">
        <f>SUM(AY9:BA9)</f>
        <v>0</v>
      </c>
      <c r="BC9" s="237"/>
      <c r="BD9" s="237"/>
      <c r="BE9" s="237"/>
      <c r="BF9" s="237"/>
      <c r="BG9" s="237">
        <f>SUM(BD9:BF9)</f>
        <v>0</v>
      </c>
      <c r="BH9" s="237"/>
      <c r="BI9" s="237"/>
      <c r="BJ9" s="237"/>
      <c r="BK9" s="237"/>
      <c r="BL9" s="237">
        <f>SUM(BI9:BK9)</f>
        <v>0</v>
      </c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42"/>
      <c r="DP9" s="243">
        <v>1</v>
      </c>
      <c r="DQ9" s="237">
        <v>38000</v>
      </c>
      <c r="DR9" s="237"/>
      <c r="DS9" s="237"/>
      <c r="DT9" s="237"/>
      <c r="DU9" s="237"/>
      <c r="DV9" s="237"/>
      <c r="DW9" s="237"/>
      <c r="DX9" s="237">
        <v>1</v>
      </c>
      <c r="DY9" s="237">
        <v>38000</v>
      </c>
      <c r="DZ9" s="237"/>
      <c r="EA9" s="237"/>
      <c r="EB9" s="237"/>
      <c r="EC9" s="237"/>
      <c r="ED9" s="237"/>
      <c r="EE9" s="237"/>
    </row>
    <row r="10" spans="1:135" ht="63.75" thickBot="1">
      <c r="A10" s="390">
        <v>3</v>
      </c>
      <c r="B10" s="413" t="s">
        <v>1889</v>
      </c>
      <c r="C10" s="413" t="s">
        <v>1890</v>
      </c>
      <c r="D10" s="414" t="s">
        <v>1881</v>
      </c>
      <c r="E10" s="415">
        <v>42500</v>
      </c>
      <c r="F10" s="265">
        <v>5000</v>
      </c>
      <c r="G10" s="244">
        <f t="shared" si="0"/>
        <v>47500</v>
      </c>
      <c r="H10" s="239">
        <f t="shared" si="5"/>
        <v>374.0625</v>
      </c>
      <c r="I10" s="238">
        <v>20</v>
      </c>
      <c r="J10" s="239">
        <f t="shared" si="1"/>
        <v>2749.0625</v>
      </c>
      <c r="K10" s="416" t="s">
        <v>1891</v>
      </c>
      <c r="L10" s="411">
        <f t="shared" si="6"/>
        <v>4862.8125</v>
      </c>
      <c r="M10" s="240">
        <v>13</v>
      </c>
      <c r="N10" s="239">
        <f t="shared" si="7"/>
        <v>35737.8125</v>
      </c>
      <c r="O10" s="247">
        <f t="shared" si="2"/>
        <v>8250</v>
      </c>
      <c r="P10" s="247">
        <f t="shared" si="3"/>
        <v>6847.5</v>
      </c>
      <c r="Q10" s="247">
        <f t="shared" si="3"/>
        <v>1402.5</v>
      </c>
      <c r="R10" s="247">
        <f t="shared" si="3"/>
        <v>0</v>
      </c>
      <c r="S10" s="251" t="s">
        <v>1888</v>
      </c>
      <c r="T10" s="251" t="s">
        <v>1647</v>
      </c>
      <c r="U10" s="237">
        <v>2282.5</v>
      </c>
      <c r="V10" s="237">
        <v>467.5</v>
      </c>
      <c r="W10" s="237"/>
      <c r="X10" s="237">
        <f t="shared" si="8"/>
        <v>2750</v>
      </c>
      <c r="Y10" s="237" t="s">
        <v>1685</v>
      </c>
      <c r="Z10" s="237">
        <v>2282</v>
      </c>
      <c r="AA10" s="237">
        <v>468</v>
      </c>
      <c r="AB10" s="237"/>
      <c r="AC10" s="237">
        <f t="shared" si="4"/>
        <v>2750</v>
      </c>
      <c r="AD10" s="237" t="s">
        <v>1690</v>
      </c>
      <c r="AE10" s="237">
        <v>2283</v>
      </c>
      <c r="AF10" s="237">
        <v>467</v>
      </c>
      <c r="AG10" s="237"/>
      <c r="AH10" s="237">
        <f t="shared" si="9"/>
        <v>2750</v>
      </c>
      <c r="AI10" s="237"/>
      <c r="AJ10" s="237"/>
      <c r="AK10" s="237"/>
      <c r="AL10" s="237"/>
      <c r="AM10" s="237">
        <f>SUM(AJ10:AL10)</f>
        <v>0</v>
      </c>
      <c r="AN10" s="237"/>
      <c r="AO10" s="237"/>
      <c r="AP10" s="237"/>
      <c r="AQ10" s="237"/>
      <c r="AR10" s="237">
        <f>SUM(AO10:AQ10)</f>
        <v>0</v>
      </c>
      <c r="AS10" s="237"/>
      <c r="AT10" s="237"/>
      <c r="AU10" s="237"/>
      <c r="AV10" s="237"/>
      <c r="AW10" s="237">
        <f>SUM(AT10:AV10)</f>
        <v>0</v>
      </c>
      <c r="AX10" s="237"/>
      <c r="AY10" s="237"/>
      <c r="AZ10" s="237"/>
      <c r="BA10" s="237"/>
      <c r="BB10" s="237">
        <f>SUM(AY10:BA10)</f>
        <v>0</v>
      </c>
      <c r="BC10" s="237"/>
      <c r="BD10" s="237"/>
      <c r="BE10" s="237"/>
      <c r="BF10" s="237"/>
      <c r="BG10" s="237">
        <f>SUM(BD10:BF10)</f>
        <v>0</v>
      </c>
      <c r="BH10" s="237"/>
      <c r="BI10" s="237"/>
      <c r="BJ10" s="237"/>
      <c r="BK10" s="237"/>
      <c r="BL10" s="237">
        <f>SUM(BI10:BK10)</f>
        <v>0</v>
      </c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42"/>
      <c r="DP10" s="243">
        <v>1</v>
      </c>
      <c r="DQ10" s="237">
        <v>47500</v>
      </c>
      <c r="DR10" s="237"/>
      <c r="DS10" s="237"/>
      <c r="DT10" s="237">
        <v>1</v>
      </c>
      <c r="DU10" s="237">
        <v>47500</v>
      </c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</row>
    <row r="11" spans="1:135" ht="48" thickBot="1">
      <c r="A11" s="412">
        <v>4</v>
      </c>
      <c r="B11" s="413" t="s">
        <v>1892</v>
      </c>
      <c r="C11" s="413" t="s">
        <v>1893</v>
      </c>
      <c r="D11" s="414" t="s">
        <v>1881</v>
      </c>
      <c r="E11" s="415">
        <v>42500</v>
      </c>
      <c r="F11" s="265">
        <v>5000</v>
      </c>
      <c r="G11" s="244">
        <f t="shared" si="0"/>
        <v>47500</v>
      </c>
      <c r="H11" s="239">
        <f t="shared" si="5"/>
        <v>374.0625</v>
      </c>
      <c r="I11" s="238">
        <v>20</v>
      </c>
      <c r="J11" s="239">
        <f t="shared" si="1"/>
        <v>2749.0625</v>
      </c>
      <c r="K11" s="416" t="s">
        <v>1894</v>
      </c>
      <c r="L11" s="411">
        <f t="shared" si="6"/>
        <v>5236.875</v>
      </c>
      <c r="M11" s="240">
        <v>14</v>
      </c>
      <c r="N11" s="239">
        <f t="shared" si="7"/>
        <v>38486.875</v>
      </c>
      <c r="O11" s="247">
        <f t="shared" si="2"/>
        <v>29500</v>
      </c>
      <c r="P11" s="247">
        <f t="shared" si="3"/>
        <v>24485</v>
      </c>
      <c r="Q11" s="247">
        <f t="shared" si="3"/>
        <v>5015</v>
      </c>
      <c r="R11" s="247">
        <f t="shared" si="3"/>
        <v>0</v>
      </c>
      <c r="S11" s="251" t="s">
        <v>1895</v>
      </c>
      <c r="T11" s="251" t="s">
        <v>1647</v>
      </c>
      <c r="U11" s="237">
        <v>2490</v>
      </c>
      <c r="V11" s="237">
        <v>510</v>
      </c>
      <c r="W11" s="237"/>
      <c r="X11" s="237">
        <f t="shared" si="8"/>
        <v>3000</v>
      </c>
      <c r="Y11" s="237" t="s">
        <v>1685</v>
      </c>
      <c r="Z11" s="237">
        <v>2075</v>
      </c>
      <c r="AA11" s="237">
        <v>425</v>
      </c>
      <c r="AB11" s="237"/>
      <c r="AC11" s="237">
        <f t="shared" si="4"/>
        <v>2500</v>
      </c>
      <c r="AD11" s="237" t="s">
        <v>1687</v>
      </c>
      <c r="AE11" s="237">
        <v>2490</v>
      </c>
      <c r="AF11" s="237">
        <v>510</v>
      </c>
      <c r="AG11" s="237"/>
      <c r="AH11" s="237">
        <f t="shared" si="9"/>
        <v>3000</v>
      </c>
      <c r="AI11" s="237" t="s">
        <v>1678</v>
      </c>
      <c r="AJ11" s="237">
        <v>4565</v>
      </c>
      <c r="AK11" s="237">
        <v>935</v>
      </c>
      <c r="AL11" s="237"/>
      <c r="AM11" s="237">
        <f t="shared" ref="AM11:AM29" si="10">SUM(AJ11:AL11)</f>
        <v>5500</v>
      </c>
      <c r="AN11" s="237" t="s">
        <v>1690</v>
      </c>
      <c r="AO11" s="237">
        <v>2075</v>
      </c>
      <c r="AP11" s="237">
        <v>425</v>
      </c>
      <c r="AQ11" s="237"/>
      <c r="AR11" s="237">
        <f>SUM(AO11:AQ11)</f>
        <v>2500</v>
      </c>
      <c r="AS11" s="252" t="s">
        <v>1745</v>
      </c>
      <c r="AT11" s="237">
        <v>2075</v>
      </c>
      <c r="AU11" s="237">
        <v>425</v>
      </c>
      <c r="AV11" s="237"/>
      <c r="AW11" s="237">
        <f>SUM(AT11:AV11)</f>
        <v>2500</v>
      </c>
      <c r="AX11" s="237" t="s">
        <v>1641</v>
      </c>
      <c r="AY11" s="237">
        <v>4565</v>
      </c>
      <c r="AZ11" s="237">
        <v>935</v>
      </c>
      <c r="BA11" s="237"/>
      <c r="BB11" s="237">
        <f>SUM(AY11:BA11)</f>
        <v>5500</v>
      </c>
      <c r="BC11" s="378">
        <v>40456</v>
      </c>
      <c r="BD11" s="237">
        <v>2075</v>
      </c>
      <c r="BE11" s="237">
        <v>425</v>
      </c>
      <c r="BF11" s="237"/>
      <c r="BG11" s="237">
        <f>SUM(BD11:BF11)</f>
        <v>2500</v>
      </c>
      <c r="BH11" s="237" t="s">
        <v>1583</v>
      </c>
      <c r="BI11" s="237">
        <v>2075</v>
      </c>
      <c r="BJ11" s="237">
        <v>425</v>
      </c>
      <c r="BK11" s="237"/>
      <c r="BL11" s="237">
        <f>SUM(BI11:BK11)</f>
        <v>2500</v>
      </c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42"/>
      <c r="DP11" s="243">
        <v>1</v>
      </c>
      <c r="DQ11" s="237">
        <v>47500</v>
      </c>
      <c r="DR11" s="237"/>
      <c r="DS11" s="237"/>
      <c r="DT11" s="237">
        <v>1</v>
      </c>
      <c r="DU11" s="237">
        <v>47500</v>
      </c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</row>
    <row r="12" spans="1:135" ht="79.5" thickBot="1">
      <c r="A12" s="390">
        <v>5</v>
      </c>
      <c r="B12" s="413" t="s">
        <v>1896</v>
      </c>
      <c r="C12" s="413" t="s">
        <v>1897</v>
      </c>
      <c r="D12" s="414" t="s">
        <v>1615</v>
      </c>
      <c r="E12" s="415">
        <v>93500</v>
      </c>
      <c r="F12" s="265">
        <v>11000</v>
      </c>
      <c r="G12" s="244">
        <f t="shared" si="0"/>
        <v>104500</v>
      </c>
      <c r="H12" s="239">
        <f t="shared" si="5"/>
        <v>822.9375</v>
      </c>
      <c r="I12" s="238">
        <v>20</v>
      </c>
      <c r="J12" s="239">
        <f t="shared" si="1"/>
        <v>6047.9375</v>
      </c>
      <c r="K12" s="416" t="s">
        <v>1898</v>
      </c>
      <c r="L12" s="411">
        <f t="shared" si="6"/>
        <v>11521.125</v>
      </c>
      <c r="M12" s="240">
        <v>14</v>
      </c>
      <c r="N12" s="239">
        <f t="shared" si="7"/>
        <v>84671.125</v>
      </c>
      <c r="O12" s="247">
        <f t="shared" si="2"/>
        <v>12800</v>
      </c>
      <c r="P12" s="247">
        <f t="shared" si="3"/>
        <v>10624</v>
      </c>
      <c r="Q12" s="247">
        <f t="shared" si="3"/>
        <v>2176</v>
      </c>
      <c r="R12" s="247">
        <f t="shared" si="3"/>
        <v>0</v>
      </c>
      <c r="S12" s="251" t="s">
        <v>1899</v>
      </c>
      <c r="T12" s="237" t="s">
        <v>1690</v>
      </c>
      <c r="U12" s="237">
        <v>3320</v>
      </c>
      <c r="V12" s="237">
        <v>680</v>
      </c>
      <c r="W12" s="237"/>
      <c r="X12" s="237">
        <f t="shared" si="8"/>
        <v>4000</v>
      </c>
      <c r="Y12" s="237" t="s">
        <v>1648</v>
      </c>
      <c r="Z12" s="237">
        <v>2905</v>
      </c>
      <c r="AA12" s="237">
        <v>595</v>
      </c>
      <c r="AB12" s="237"/>
      <c r="AC12" s="237">
        <f t="shared" si="4"/>
        <v>3500</v>
      </c>
      <c r="AD12" s="237" t="s">
        <v>1648</v>
      </c>
      <c r="AE12" s="237">
        <v>2739</v>
      </c>
      <c r="AF12" s="237">
        <v>561</v>
      </c>
      <c r="AG12" s="237"/>
      <c r="AH12" s="237">
        <f t="shared" si="9"/>
        <v>3300</v>
      </c>
      <c r="AI12" s="237" t="s">
        <v>1641</v>
      </c>
      <c r="AJ12" s="237">
        <v>1660</v>
      </c>
      <c r="AK12" s="237">
        <v>340</v>
      </c>
      <c r="AL12" s="237"/>
      <c r="AM12" s="237">
        <f t="shared" si="10"/>
        <v>2000</v>
      </c>
      <c r="AN12" s="237"/>
      <c r="AO12" s="237"/>
      <c r="AP12" s="237"/>
      <c r="AQ12" s="237"/>
      <c r="AR12" s="237">
        <f t="shared" ref="AR12:AR29" si="11">SUM(AO12:AQ12)</f>
        <v>0</v>
      </c>
      <c r="AS12" s="237"/>
      <c r="AT12" s="237"/>
      <c r="AU12" s="237"/>
      <c r="AV12" s="237"/>
      <c r="AW12" s="237">
        <f t="shared" ref="AW12:AW29" si="12">SUM(AT12:AV12)</f>
        <v>0</v>
      </c>
      <c r="AX12" s="237"/>
      <c r="AY12" s="237"/>
      <c r="AZ12" s="237"/>
      <c r="BA12" s="237"/>
      <c r="BB12" s="237">
        <f t="shared" ref="BB12:BB29" si="13">SUM(AY12:BA12)</f>
        <v>0</v>
      </c>
      <c r="BC12" s="237"/>
      <c r="BD12" s="237"/>
      <c r="BE12" s="237"/>
      <c r="BF12" s="237"/>
      <c r="BG12" s="237">
        <f t="shared" ref="BG12:BG29" si="14">SUM(BD12:BF12)</f>
        <v>0</v>
      </c>
      <c r="BH12" s="237"/>
      <c r="BI12" s="237"/>
      <c r="BJ12" s="237"/>
      <c r="BK12" s="237"/>
      <c r="BL12" s="237">
        <f t="shared" ref="BL12:BL29" si="15">SUM(BI12:BK12)</f>
        <v>0</v>
      </c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42"/>
      <c r="DP12" s="243">
        <v>1</v>
      </c>
      <c r="DQ12" s="237">
        <v>104500</v>
      </c>
      <c r="DR12" s="237"/>
      <c r="DS12" s="237"/>
      <c r="DT12" s="237"/>
      <c r="DU12" s="237"/>
      <c r="DV12" s="237">
        <v>1</v>
      </c>
      <c r="DW12" s="237">
        <v>104500</v>
      </c>
      <c r="DX12" s="237"/>
      <c r="DY12" s="237"/>
      <c r="DZ12" s="237"/>
      <c r="EA12" s="237"/>
      <c r="EB12" s="237"/>
      <c r="EC12" s="237"/>
      <c r="ED12" s="237"/>
      <c r="EE12" s="237"/>
    </row>
    <row r="13" spans="1:135" ht="79.5" thickBot="1">
      <c r="A13" s="412">
        <v>6</v>
      </c>
      <c r="B13" s="413" t="s">
        <v>1900</v>
      </c>
      <c r="C13" s="413" t="s">
        <v>1901</v>
      </c>
      <c r="D13" s="414" t="s">
        <v>1615</v>
      </c>
      <c r="E13" s="415">
        <v>93500</v>
      </c>
      <c r="F13" s="265">
        <v>11000</v>
      </c>
      <c r="G13" s="244">
        <f t="shared" si="0"/>
        <v>104500</v>
      </c>
      <c r="H13" s="239">
        <f t="shared" si="5"/>
        <v>822.9375</v>
      </c>
      <c r="I13" s="238">
        <v>20</v>
      </c>
      <c r="J13" s="239">
        <f t="shared" si="1"/>
        <v>6047.9375</v>
      </c>
      <c r="K13" s="416" t="s">
        <v>1902</v>
      </c>
      <c r="L13" s="411">
        <f t="shared" si="6"/>
        <v>11521.125</v>
      </c>
      <c r="M13" s="240">
        <v>14</v>
      </c>
      <c r="N13" s="239">
        <f t="shared" si="7"/>
        <v>84671.125</v>
      </c>
      <c r="O13" s="247">
        <f t="shared" si="2"/>
        <v>11101</v>
      </c>
      <c r="P13" s="247">
        <f t="shared" si="3"/>
        <v>9214</v>
      </c>
      <c r="Q13" s="247">
        <f t="shared" si="3"/>
        <v>1887</v>
      </c>
      <c r="R13" s="247">
        <f t="shared" si="3"/>
        <v>0</v>
      </c>
      <c r="S13" s="251" t="s">
        <v>1899</v>
      </c>
      <c r="T13" s="237" t="s">
        <v>1685</v>
      </c>
      <c r="U13" s="237">
        <v>5022</v>
      </c>
      <c r="V13" s="237">
        <v>1028</v>
      </c>
      <c r="W13" s="237"/>
      <c r="X13" s="237">
        <f t="shared" si="8"/>
        <v>6050</v>
      </c>
      <c r="Y13" s="237" t="s">
        <v>1686</v>
      </c>
      <c r="Z13" s="237">
        <v>4192</v>
      </c>
      <c r="AA13" s="237">
        <v>859</v>
      </c>
      <c r="AB13" s="237"/>
      <c r="AC13" s="237">
        <f t="shared" si="4"/>
        <v>5051</v>
      </c>
      <c r="AD13" s="237"/>
      <c r="AE13" s="237"/>
      <c r="AF13" s="237"/>
      <c r="AG13" s="237"/>
      <c r="AH13" s="237">
        <f t="shared" si="9"/>
        <v>0</v>
      </c>
      <c r="AI13" s="237"/>
      <c r="AJ13" s="237"/>
      <c r="AK13" s="237"/>
      <c r="AL13" s="237"/>
      <c r="AM13" s="237">
        <f t="shared" si="10"/>
        <v>0</v>
      </c>
      <c r="AN13" s="237"/>
      <c r="AO13" s="237"/>
      <c r="AP13" s="237"/>
      <c r="AQ13" s="237"/>
      <c r="AR13" s="237">
        <f t="shared" si="11"/>
        <v>0</v>
      </c>
      <c r="AS13" s="237"/>
      <c r="AT13" s="237"/>
      <c r="AU13" s="237"/>
      <c r="AV13" s="237"/>
      <c r="AW13" s="237">
        <f t="shared" si="12"/>
        <v>0</v>
      </c>
      <c r="AX13" s="237"/>
      <c r="AY13" s="237"/>
      <c r="AZ13" s="237"/>
      <c r="BA13" s="237"/>
      <c r="BB13" s="237">
        <f t="shared" si="13"/>
        <v>0</v>
      </c>
      <c r="BC13" s="237"/>
      <c r="BD13" s="237"/>
      <c r="BE13" s="237"/>
      <c r="BF13" s="237"/>
      <c r="BG13" s="237">
        <f t="shared" si="14"/>
        <v>0</v>
      </c>
      <c r="BH13" s="237"/>
      <c r="BI13" s="237"/>
      <c r="BJ13" s="237"/>
      <c r="BK13" s="237"/>
      <c r="BL13" s="237">
        <f t="shared" si="15"/>
        <v>0</v>
      </c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42"/>
      <c r="DP13" s="243">
        <v>1</v>
      </c>
      <c r="DQ13" s="237">
        <v>104500</v>
      </c>
      <c r="DR13" s="237"/>
      <c r="DS13" s="237"/>
      <c r="DT13" s="237"/>
      <c r="DU13" s="237"/>
      <c r="DV13" s="237">
        <v>1</v>
      </c>
      <c r="DW13" s="237">
        <v>104500</v>
      </c>
      <c r="DX13" s="237"/>
      <c r="DY13" s="237"/>
      <c r="DZ13" s="237"/>
      <c r="EA13" s="237"/>
      <c r="EB13" s="237"/>
      <c r="EC13" s="237"/>
      <c r="ED13" s="237"/>
      <c r="EE13" s="237"/>
    </row>
    <row r="14" spans="1:135" ht="63.75" thickBot="1">
      <c r="A14" s="390">
        <v>7</v>
      </c>
      <c r="B14" s="413" t="s">
        <v>1903</v>
      </c>
      <c r="C14" s="413" t="s">
        <v>1904</v>
      </c>
      <c r="D14" s="414" t="s">
        <v>1821</v>
      </c>
      <c r="E14" s="415">
        <v>25500</v>
      </c>
      <c r="F14" s="265">
        <v>3000</v>
      </c>
      <c r="G14" s="244">
        <f t="shared" si="0"/>
        <v>28500</v>
      </c>
      <c r="H14" s="239">
        <f t="shared" si="5"/>
        <v>224.4375</v>
      </c>
      <c r="I14" s="247">
        <v>20</v>
      </c>
      <c r="J14" s="239">
        <f t="shared" si="1"/>
        <v>1649.4375</v>
      </c>
      <c r="K14" s="416" t="s">
        <v>1905</v>
      </c>
      <c r="L14" s="411">
        <f t="shared" si="6"/>
        <v>3142.125</v>
      </c>
      <c r="M14" s="417">
        <v>14</v>
      </c>
      <c r="N14" s="239">
        <f t="shared" si="7"/>
        <v>23092.125</v>
      </c>
      <c r="O14" s="247">
        <f t="shared" si="2"/>
        <v>3650</v>
      </c>
      <c r="P14" s="247">
        <f t="shared" si="3"/>
        <v>3030</v>
      </c>
      <c r="Q14" s="247">
        <f t="shared" si="3"/>
        <v>620</v>
      </c>
      <c r="R14" s="247">
        <f t="shared" si="3"/>
        <v>0</v>
      </c>
      <c r="S14" s="251" t="s">
        <v>1899</v>
      </c>
      <c r="T14" s="262" t="s">
        <v>1685</v>
      </c>
      <c r="U14" s="262">
        <v>1370</v>
      </c>
      <c r="V14" s="262">
        <v>280</v>
      </c>
      <c r="W14" s="262"/>
      <c r="X14" s="237">
        <f t="shared" si="8"/>
        <v>1650</v>
      </c>
      <c r="Y14" s="262" t="s">
        <v>1678</v>
      </c>
      <c r="Z14" s="262">
        <v>1660</v>
      </c>
      <c r="AA14" s="262">
        <v>340</v>
      </c>
      <c r="AB14" s="262"/>
      <c r="AC14" s="237">
        <f t="shared" si="4"/>
        <v>2000</v>
      </c>
      <c r="AD14" s="262"/>
      <c r="AE14" s="262"/>
      <c r="AF14" s="262"/>
      <c r="AG14" s="262"/>
      <c r="AH14" s="237">
        <f t="shared" si="9"/>
        <v>0</v>
      </c>
      <c r="AI14" s="262"/>
      <c r="AJ14" s="262"/>
      <c r="AK14" s="262"/>
      <c r="AL14" s="262"/>
      <c r="AM14" s="237">
        <f t="shared" si="10"/>
        <v>0</v>
      </c>
      <c r="AN14" s="262"/>
      <c r="AO14" s="262"/>
      <c r="AP14" s="262"/>
      <c r="AQ14" s="262"/>
      <c r="AR14" s="237">
        <f t="shared" si="11"/>
        <v>0</v>
      </c>
      <c r="AS14" s="262"/>
      <c r="AT14" s="262"/>
      <c r="AU14" s="262"/>
      <c r="AV14" s="262"/>
      <c r="AW14" s="237">
        <f t="shared" si="12"/>
        <v>0</v>
      </c>
      <c r="AX14" s="262"/>
      <c r="AY14" s="262"/>
      <c r="AZ14" s="262"/>
      <c r="BA14" s="262"/>
      <c r="BB14" s="237">
        <f t="shared" si="13"/>
        <v>0</v>
      </c>
      <c r="BC14" s="262"/>
      <c r="BD14" s="262"/>
      <c r="BE14" s="262"/>
      <c r="BF14" s="262"/>
      <c r="BG14" s="237">
        <f t="shared" si="14"/>
        <v>0</v>
      </c>
      <c r="BH14" s="262"/>
      <c r="BI14" s="262"/>
      <c r="BJ14" s="262"/>
      <c r="BK14" s="262"/>
      <c r="BL14" s="237">
        <f t="shared" si="15"/>
        <v>0</v>
      </c>
      <c r="BM14" s="262"/>
      <c r="BN14" s="262"/>
      <c r="BO14" s="262"/>
      <c r="BP14" s="262"/>
      <c r="BQ14" s="262">
        <f>SUM(BN14:BP14)</f>
        <v>0</v>
      </c>
      <c r="BR14" s="262"/>
      <c r="BS14" s="262"/>
      <c r="BT14" s="262"/>
      <c r="BU14" s="262"/>
      <c r="BV14" s="262">
        <f>SUM(BS14:BU14)</f>
        <v>0</v>
      </c>
      <c r="BW14" s="262"/>
      <c r="BX14" s="262"/>
      <c r="BY14" s="262"/>
      <c r="BZ14" s="262"/>
      <c r="CA14" s="262">
        <f>SUM(BX14:BZ14)</f>
        <v>0</v>
      </c>
      <c r="CB14" s="262"/>
      <c r="CC14" s="262"/>
      <c r="CD14" s="262"/>
      <c r="CE14" s="262"/>
      <c r="CF14" s="262">
        <f>SUM(CC14:CE14)</f>
        <v>0</v>
      </c>
      <c r="CG14" s="262"/>
      <c r="CH14" s="262"/>
      <c r="CI14" s="262"/>
      <c r="CJ14" s="262"/>
      <c r="CK14" s="262">
        <f>SUM(CH14:CJ14)</f>
        <v>0</v>
      </c>
      <c r="CL14" s="262"/>
      <c r="CM14" s="262"/>
      <c r="CN14" s="262"/>
      <c r="CO14" s="262"/>
      <c r="CP14" s="262">
        <f>SUM(CM14:CO14)</f>
        <v>0</v>
      </c>
      <c r="CQ14" s="262"/>
      <c r="CR14" s="262"/>
      <c r="CS14" s="262"/>
      <c r="CT14" s="262"/>
      <c r="CU14" s="262">
        <f>SUM(CR14:CT14)</f>
        <v>0</v>
      </c>
      <c r="CV14" s="262"/>
      <c r="CW14" s="262"/>
      <c r="CX14" s="262"/>
      <c r="CY14" s="262"/>
      <c r="CZ14" s="262">
        <f>SUM(CW14:CY14)</f>
        <v>0</v>
      </c>
      <c r="DA14" s="262"/>
      <c r="DB14" s="262"/>
      <c r="DC14" s="262"/>
      <c r="DD14" s="262"/>
      <c r="DE14" s="262">
        <f>SUM(DB14:DD14)</f>
        <v>0</v>
      </c>
      <c r="DF14" s="262"/>
      <c r="DG14" s="262"/>
      <c r="DH14" s="262"/>
      <c r="DI14" s="262"/>
      <c r="DJ14" s="262">
        <f>SUM(DG14:DI14)</f>
        <v>0</v>
      </c>
      <c r="DK14" s="262"/>
      <c r="DL14" s="262"/>
      <c r="DM14" s="262"/>
      <c r="DN14" s="262"/>
      <c r="DO14" s="366"/>
      <c r="DP14" s="418">
        <v>1</v>
      </c>
      <c r="DQ14" s="262">
        <v>28500</v>
      </c>
      <c r="DR14" s="262"/>
      <c r="DS14" s="262"/>
      <c r="DT14" s="262"/>
      <c r="DU14" s="262"/>
      <c r="DV14" s="262">
        <v>1</v>
      </c>
      <c r="DW14" s="262">
        <v>28500</v>
      </c>
      <c r="DX14" s="262"/>
      <c r="DY14" s="262"/>
      <c r="DZ14" s="262"/>
      <c r="EA14" s="262"/>
      <c r="EB14" s="262"/>
      <c r="EC14" s="262"/>
      <c r="ED14" s="262"/>
      <c r="EE14" s="262"/>
    </row>
    <row r="15" spans="1:135" ht="39" thickBot="1">
      <c r="A15" s="412">
        <v>8</v>
      </c>
      <c r="B15" s="419" t="s">
        <v>1906</v>
      </c>
      <c r="C15" s="419" t="s">
        <v>1907</v>
      </c>
      <c r="D15" s="420" t="s">
        <v>1821</v>
      </c>
      <c r="E15" s="421">
        <v>29750</v>
      </c>
      <c r="F15" s="422">
        <v>3500</v>
      </c>
      <c r="G15" s="244">
        <f t="shared" si="0"/>
        <v>33250</v>
      </c>
      <c r="H15" s="239">
        <f t="shared" si="5"/>
        <v>261.84375</v>
      </c>
      <c r="I15" s="247">
        <v>20</v>
      </c>
      <c r="J15" s="239">
        <f t="shared" si="1"/>
        <v>1924.34375</v>
      </c>
      <c r="K15" s="249" t="s">
        <v>1908</v>
      </c>
      <c r="L15" s="411">
        <f t="shared" si="6"/>
        <v>3403.96875</v>
      </c>
      <c r="M15" s="417">
        <v>13</v>
      </c>
      <c r="N15" s="239">
        <f t="shared" si="7"/>
        <v>25016.46875</v>
      </c>
      <c r="O15" s="247">
        <f t="shared" si="2"/>
        <v>0</v>
      </c>
      <c r="P15" s="247">
        <f t="shared" si="3"/>
        <v>0</v>
      </c>
      <c r="Q15" s="247">
        <f t="shared" si="3"/>
        <v>0</v>
      </c>
      <c r="R15" s="247">
        <f t="shared" si="3"/>
        <v>0</v>
      </c>
      <c r="S15" s="237" t="s">
        <v>1909</v>
      </c>
      <c r="T15" s="374"/>
      <c r="U15" s="262"/>
      <c r="V15" s="262"/>
      <c r="W15" s="262"/>
      <c r="X15" s="237">
        <f t="shared" si="8"/>
        <v>0</v>
      </c>
      <c r="Y15" s="262"/>
      <c r="Z15" s="262"/>
      <c r="AA15" s="262"/>
      <c r="AB15" s="262"/>
      <c r="AC15" s="237">
        <f t="shared" si="4"/>
        <v>0</v>
      </c>
      <c r="AD15" s="262"/>
      <c r="AE15" s="262"/>
      <c r="AF15" s="262"/>
      <c r="AG15" s="262"/>
      <c r="AH15" s="237">
        <f t="shared" si="9"/>
        <v>0</v>
      </c>
      <c r="AI15" s="262"/>
      <c r="AJ15" s="262"/>
      <c r="AK15" s="262"/>
      <c r="AL15" s="262"/>
      <c r="AM15" s="237">
        <f t="shared" si="10"/>
        <v>0</v>
      </c>
      <c r="AN15" s="262"/>
      <c r="AO15" s="262"/>
      <c r="AP15" s="262"/>
      <c r="AQ15" s="262"/>
      <c r="AR15" s="237">
        <f t="shared" si="11"/>
        <v>0</v>
      </c>
      <c r="AS15" s="262"/>
      <c r="AT15" s="262"/>
      <c r="AU15" s="262"/>
      <c r="AV15" s="262"/>
      <c r="AW15" s="237">
        <f t="shared" si="12"/>
        <v>0</v>
      </c>
      <c r="AX15" s="262"/>
      <c r="AY15" s="262"/>
      <c r="AZ15" s="262"/>
      <c r="BA15" s="262"/>
      <c r="BB15" s="237">
        <f t="shared" si="13"/>
        <v>0</v>
      </c>
      <c r="BC15" s="262"/>
      <c r="BD15" s="262"/>
      <c r="BE15" s="262"/>
      <c r="BF15" s="262"/>
      <c r="BG15" s="237">
        <f t="shared" si="14"/>
        <v>0</v>
      </c>
      <c r="BH15" s="262"/>
      <c r="BI15" s="262"/>
      <c r="BJ15" s="262"/>
      <c r="BK15" s="262"/>
      <c r="BL15" s="237">
        <f t="shared" si="15"/>
        <v>0</v>
      </c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366"/>
      <c r="DP15" s="418">
        <v>1</v>
      </c>
      <c r="DQ15" s="262">
        <v>33250</v>
      </c>
      <c r="DR15" s="262"/>
      <c r="DS15" s="262"/>
      <c r="DT15" s="262"/>
      <c r="DU15" s="262"/>
      <c r="DV15" s="262">
        <v>1</v>
      </c>
      <c r="DW15" s="262">
        <v>33250</v>
      </c>
      <c r="DX15" s="262"/>
      <c r="DY15" s="262"/>
      <c r="DZ15" s="262"/>
      <c r="EA15" s="262"/>
      <c r="EB15" s="262"/>
      <c r="EC15" s="262"/>
      <c r="ED15" s="262"/>
      <c r="EE15" s="262"/>
    </row>
    <row r="16" spans="1:135" ht="63.75" thickBot="1">
      <c r="A16" s="390">
        <v>9</v>
      </c>
      <c r="B16" s="257" t="s">
        <v>1910</v>
      </c>
      <c r="C16" s="257" t="s">
        <v>1911</v>
      </c>
      <c r="D16" s="423" t="s">
        <v>1912</v>
      </c>
      <c r="E16" s="107">
        <v>42500</v>
      </c>
      <c r="F16" s="107">
        <v>5000</v>
      </c>
      <c r="G16" s="244">
        <f t="shared" si="0"/>
        <v>47500</v>
      </c>
      <c r="H16" s="239">
        <f t="shared" si="5"/>
        <v>374.0625</v>
      </c>
      <c r="I16" s="247">
        <v>20</v>
      </c>
      <c r="J16" s="239">
        <f t="shared" si="1"/>
        <v>2749.0625</v>
      </c>
      <c r="K16" s="424" t="s">
        <v>1913</v>
      </c>
      <c r="L16" s="411">
        <f t="shared" si="6"/>
        <v>4862.8125</v>
      </c>
      <c r="M16" s="417">
        <v>13</v>
      </c>
      <c r="N16" s="239">
        <f t="shared" si="7"/>
        <v>35737.8125</v>
      </c>
      <c r="O16" s="247">
        <f t="shared" si="2"/>
        <v>0</v>
      </c>
      <c r="P16" s="247">
        <f t="shared" si="3"/>
        <v>0</v>
      </c>
      <c r="Q16" s="247">
        <f t="shared" si="3"/>
        <v>0</v>
      </c>
      <c r="R16" s="247">
        <f t="shared" si="3"/>
        <v>0</v>
      </c>
      <c r="S16" s="100" t="s">
        <v>1914</v>
      </c>
      <c r="T16" s="374"/>
      <c r="U16" s="262"/>
      <c r="V16" s="262"/>
      <c r="W16" s="262"/>
      <c r="X16" s="237">
        <f t="shared" si="8"/>
        <v>0</v>
      </c>
      <c r="Y16" s="262"/>
      <c r="Z16" s="262"/>
      <c r="AA16" s="262"/>
      <c r="AB16" s="262"/>
      <c r="AC16" s="237">
        <f t="shared" si="4"/>
        <v>0</v>
      </c>
      <c r="AD16" s="262"/>
      <c r="AE16" s="262"/>
      <c r="AF16" s="262"/>
      <c r="AG16" s="262"/>
      <c r="AH16" s="237">
        <f t="shared" si="9"/>
        <v>0</v>
      </c>
      <c r="AI16" s="262"/>
      <c r="AJ16" s="262"/>
      <c r="AK16" s="262"/>
      <c r="AL16" s="262"/>
      <c r="AM16" s="237">
        <f t="shared" si="10"/>
        <v>0</v>
      </c>
      <c r="AN16" s="262"/>
      <c r="AO16" s="262"/>
      <c r="AP16" s="262"/>
      <c r="AQ16" s="262"/>
      <c r="AR16" s="237">
        <f t="shared" si="11"/>
        <v>0</v>
      </c>
      <c r="AS16" s="262"/>
      <c r="AT16" s="262"/>
      <c r="AU16" s="262"/>
      <c r="AV16" s="262"/>
      <c r="AW16" s="237">
        <f t="shared" si="12"/>
        <v>0</v>
      </c>
      <c r="AX16" s="262"/>
      <c r="AY16" s="262"/>
      <c r="AZ16" s="262"/>
      <c r="BA16" s="262"/>
      <c r="BB16" s="237">
        <f t="shared" si="13"/>
        <v>0</v>
      </c>
      <c r="BC16" s="262"/>
      <c r="BD16" s="262"/>
      <c r="BE16" s="262"/>
      <c r="BF16" s="262"/>
      <c r="BG16" s="237">
        <f t="shared" si="14"/>
        <v>0</v>
      </c>
      <c r="BH16" s="262"/>
      <c r="BI16" s="262"/>
      <c r="BJ16" s="262"/>
      <c r="BK16" s="262"/>
      <c r="BL16" s="237">
        <f t="shared" si="15"/>
        <v>0</v>
      </c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366"/>
      <c r="DP16" s="418">
        <v>1</v>
      </c>
      <c r="DQ16" s="262">
        <v>47500</v>
      </c>
      <c r="DR16" s="262"/>
      <c r="DS16" s="262"/>
      <c r="DT16" s="262"/>
      <c r="DU16" s="262"/>
      <c r="DV16" s="262">
        <v>1</v>
      </c>
      <c r="DW16" s="262">
        <v>47500</v>
      </c>
      <c r="DX16" s="262"/>
      <c r="DY16" s="262"/>
      <c r="DZ16" s="262"/>
      <c r="EA16" s="262"/>
      <c r="EB16" s="262"/>
      <c r="EC16" s="262"/>
      <c r="ED16" s="262"/>
      <c r="EE16" s="262"/>
    </row>
    <row r="17" spans="1:135" ht="79.5" thickBot="1">
      <c r="A17" s="412">
        <v>10</v>
      </c>
      <c r="B17" s="257" t="s">
        <v>1915</v>
      </c>
      <c r="C17" s="257" t="s">
        <v>1916</v>
      </c>
      <c r="D17" s="423" t="s">
        <v>1775</v>
      </c>
      <c r="E17" s="107">
        <v>42500</v>
      </c>
      <c r="F17" s="107">
        <v>5000</v>
      </c>
      <c r="G17" s="244">
        <f t="shared" si="0"/>
        <v>47500</v>
      </c>
      <c r="H17" s="239">
        <f t="shared" si="5"/>
        <v>374.0625</v>
      </c>
      <c r="I17" s="247">
        <v>20</v>
      </c>
      <c r="J17" s="239">
        <f t="shared" si="1"/>
        <v>2749.0625</v>
      </c>
      <c r="K17" s="424" t="s">
        <v>1917</v>
      </c>
      <c r="L17" s="411">
        <f t="shared" si="6"/>
        <v>4862.8125</v>
      </c>
      <c r="M17" s="417">
        <v>13</v>
      </c>
      <c r="N17" s="239">
        <f t="shared" si="7"/>
        <v>35737.8125</v>
      </c>
      <c r="O17" s="247">
        <f t="shared" si="2"/>
        <v>808</v>
      </c>
      <c r="P17" s="247">
        <f t="shared" si="3"/>
        <v>671</v>
      </c>
      <c r="Q17" s="247">
        <f t="shared" si="3"/>
        <v>137</v>
      </c>
      <c r="R17" s="247">
        <f t="shared" si="3"/>
        <v>0</v>
      </c>
      <c r="S17" s="425" t="s">
        <v>1914</v>
      </c>
      <c r="T17" s="262" t="s">
        <v>1678</v>
      </c>
      <c r="U17" s="262">
        <v>671</v>
      </c>
      <c r="V17" s="262">
        <v>137</v>
      </c>
      <c r="W17" s="262"/>
      <c r="X17" s="237">
        <f t="shared" si="8"/>
        <v>808</v>
      </c>
      <c r="Y17" s="262"/>
      <c r="Z17" s="262"/>
      <c r="AA17" s="262"/>
      <c r="AB17" s="262"/>
      <c r="AC17" s="237">
        <f t="shared" si="4"/>
        <v>0</v>
      </c>
      <c r="AD17" s="262"/>
      <c r="AE17" s="262"/>
      <c r="AF17" s="262"/>
      <c r="AG17" s="262"/>
      <c r="AH17" s="237">
        <f t="shared" si="9"/>
        <v>0</v>
      </c>
      <c r="AI17" s="262"/>
      <c r="AJ17" s="262"/>
      <c r="AK17" s="262"/>
      <c r="AL17" s="262"/>
      <c r="AM17" s="237">
        <f t="shared" si="10"/>
        <v>0</v>
      </c>
      <c r="AN17" s="262"/>
      <c r="AO17" s="262"/>
      <c r="AP17" s="262"/>
      <c r="AQ17" s="262"/>
      <c r="AR17" s="237">
        <f t="shared" si="11"/>
        <v>0</v>
      </c>
      <c r="AS17" s="262"/>
      <c r="AT17" s="262"/>
      <c r="AU17" s="262"/>
      <c r="AV17" s="262"/>
      <c r="AW17" s="237">
        <f t="shared" si="12"/>
        <v>0</v>
      </c>
      <c r="AX17" s="262"/>
      <c r="AY17" s="262"/>
      <c r="AZ17" s="262"/>
      <c r="BA17" s="262"/>
      <c r="BB17" s="237">
        <f t="shared" si="13"/>
        <v>0</v>
      </c>
      <c r="BC17" s="262"/>
      <c r="BD17" s="262"/>
      <c r="BE17" s="262"/>
      <c r="BF17" s="262"/>
      <c r="BG17" s="237">
        <f t="shared" si="14"/>
        <v>0</v>
      </c>
      <c r="BH17" s="262"/>
      <c r="BI17" s="262"/>
      <c r="BJ17" s="262"/>
      <c r="BK17" s="262"/>
      <c r="BL17" s="237">
        <f t="shared" si="15"/>
        <v>0</v>
      </c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366"/>
      <c r="DP17" s="418">
        <v>1</v>
      </c>
      <c r="DQ17" s="262">
        <v>47500</v>
      </c>
      <c r="DR17" s="262"/>
      <c r="DS17" s="262"/>
      <c r="DT17" s="262"/>
      <c r="DU17" s="262"/>
      <c r="DV17" s="262">
        <v>1</v>
      </c>
      <c r="DW17" s="262">
        <v>47500</v>
      </c>
      <c r="DX17" s="262"/>
      <c r="DY17" s="262"/>
      <c r="DZ17" s="262"/>
      <c r="EA17" s="262"/>
      <c r="EB17" s="262"/>
      <c r="EC17" s="262"/>
      <c r="ED17" s="262"/>
      <c r="EE17" s="262"/>
    </row>
    <row r="18" spans="1:135" ht="63.75" thickBot="1">
      <c r="A18" s="390">
        <v>11</v>
      </c>
      <c r="B18" s="257" t="s">
        <v>1918</v>
      </c>
      <c r="C18" s="257" t="s">
        <v>1919</v>
      </c>
      <c r="D18" s="423" t="s">
        <v>1920</v>
      </c>
      <c r="E18" s="107">
        <v>34000</v>
      </c>
      <c r="F18" s="107">
        <v>4000</v>
      </c>
      <c r="G18" s="244">
        <f t="shared" si="0"/>
        <v>38000</v>
      </c>
      <c r="H18" s="239">
        <f t="shared" si="5"/>
        <v>299.25</v>
      </c>
      <c r="I18" s="247">
        <v>20</v>
      </c>
      <c r="J18" s="239">
        <f t="shared" si="1"/>
        <v>2199.25</v>
      </c>
      <c r="K18" s="424" t="s">
        <v>1921</v>
      </c>
      <c r="L18" s="411">
        <f t="shared" si="6"/>
        <v>3890.25</v>
      </c>
      <c r="M18" s="417">
        <v>13</v>
      </c>
      <c r="N18" s="239">
        <f t="shared" si="7"/>
        <v>28590.25</v>
      </c>
      <c r="O18" s="247">
        <f t="shared" si="2"/>
        <v>0</v>
      </c>
      <c r="P18" s="247">
        <f t="shared" si="3"/>
        <v>0</v>
      </c>
      <c r="Q18" s="247">
        <f t="shared" si="3"/>
        <v>0</v>
      </c>
      <c r="R18" s="247">
        <f t="shared" si="3"/>
        <v>0</v>
      </c>
      <c r="S18" s="425" t="s">
        <v>1922</v>
      </c>
      <c r="T18" s="374"/>
      <c r="U18" s="262"/>
      <c r="V18" s="262"/>
      <c r="W18" s="262"/>
      <c r="X18" s="237">
        <f t="shared" si="8"/>
        <v>0</v>
      </c>
      <c r="Y18" s="262"/>
      <c r="Z18" s="262"/>
      <c r="AA18" s="262"/>
      <c r="AB18" s="262"/>
      <c r="AC18" s="237">
        <f t="shared" si="4"/>
        <v>0</v>
      </c>
      <c r="AD18" s="262"/>
      <c r="AE18" s="262"/>
      <c r="AF18" s="262"/>
      <c r="AG18" s="262"/>
      <c r="AH18" s="237">
        <f t="shared" si="9"/>
        <v>0</v>
      </c>
      <c r="AI18" s="262"/>
      <c r="AJ18" s="262"/>
      <c r="AK18" s="262"/>
      <c r="AL18" s="262"/>
      <c r="AM18" s="237">
        <f t="shared" si="10"/>
        <v>0</v>
      </c>
      <c r="AN18" s="262"/>
      <c r="AO18" s="262"/>
      <c r="AP18" s="262"/>
      <c r="AQ18" s="262"/>
      <c r="AR18" s="237">
        <f t="shared" si="11"/>
        <v>0</v>
      </c>
      <c r="AS18" s="262"/>
      <c r="AT18" s="262"/>
      <c r="AU18" s="262"/>
      <c r="AV18" s="262"/>
      <c r="AW18" s="237">
        <f t="shared" si="12"/>
        <v>0</v>
      </c>
      <c r="AX18" s="262"/>
      <c r="AY18" s="262"/>
      <c r="AZ18" s="262"/>
      <c r="BA18" s="262"/>
      <c r="BB18" s="237">
        <f t="shared" si="13"/>
        <v>0</v>
      </c>
      <c r="BC18" s="262"/>
      <c r="BD18" s="262"/>
      <c r="BE18" s="262"/>
      <c r="BF18" s="262"/>
      <c r="BG18" s="237">
        <f t="shared" si="14"/>
        <v>0</v>
      </c>
      <c r="BH18" s="262"/>
      <c r="BI18" s="262"/>
      <c r="BJ18" s="262"/>
      <c r="BK18" s="262"/>
      <c r="BL18" s="237">
        <f t="shared" si="15"/>
        <v>0</v>
      </c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2"/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366"/>
      <c r="DP18" s="418">
        <v>1</v>
      </c>
      <c r="DQ18" s="262">
        <v>38000</v>
      </c>
      <c r="DR18" s="262"/>
      <c r="DS18" s="262"/>
      <c r="DT18" s="262"/>
      <c r="DU18" s="262"/>
      <c r="DV18" s="262">
        <v>1</v>
      </c>
      <c r="DW18" s="262">
        <v>38000</v>
      </c>
      <c r="DX18" s="262"/>
      <c r="DY18" s="262"/>
      <c r="DZ18" s="262"/>
      <c r="EA18" s="262"/>
      <c r="EB18" s="262"/>
      <c r="EC18" s="262"/>
      <c r="ED18" s="262"/>
      <c r="EE18" s="262"/>
    </row>
    <row r="19" spans="1:135" ht="79.5" thickBot="1">
      <c r="A19" s="412">
        <v>12</v>
      </c>
      <c r="B19" s="257" t="s">
        <v>1923</v>
      </c>
      <c r="C19" s="257" t="s">
        <v>1924</v>
      </c>
      <c r="D19" s="426" t="s">
        <v>1925</v>
      </c>
      <c r="E19" s="107">
        <v>25500</v>
      </c>
      <c r="F19" s="107">
        <v>3000</v>
      </c>
      <c r="G19" s="244">
        <f t="shared" si="0"/>
        <v>28500</v>
      </c>
      <c r="H19" s="239">
        <f t="shared" si="5"/>
        <v>224.4375</v>
      </c>
      <c r="I19" s="247">
        <v>20</v>
      </c>
      <c r="J19" s="239">
        <f t="shared" si="1"/>
        <v>1649.4375</v>
      </c>
      <c r="K19" s="424" t="s">
        <v>1926</v>
      </c>
      <c r="L19" s="411">
        <f t="shared" si="6"/>
        <v>2917.6875</v>
      </c>
      <c r="M19" s="417">
        <v>13</v>
      </c>
      <c r="N19" s="239">
        <f t="shared" si="7"/>
        <v>21442.6875</v>
      </c>
      <c r="O19" s="247">
        <f t="shared" si="2"/>
        <v>0</v>
      </c>
      <c r="P19" s="247">
        <f t="shared" si="3"/>
        <v>0</v>
      </c>
      <c r="Q19" s="247">
        <f t="shared" si="3"/>
        <v>0</v>
      </c>
      <c r="R19" s="247">
        <f t="shared" si="3"/>
        <v>0</v>
      </c>
      <c r="S19" s="425" t="s">
        <v>1922</v>
      </c>
      <c r="T19" s="374"/>
      <c r="U19" s="262"/>
      <c r="V19" s="262"/>
      <c r="W19" s="262"/>
      <c r="X19" s="237">
        <f t="shared" si="8"/>
        <v>0</v>
      </c>
      <c r="Y19" s="262"/>
      <c r="Z19" s="262"/>
      <c r="AA19" s="262"/>
      <c r="AB19" s="262"/>
      <c r="AC19" s="237">
        <f t="shared" si="4"/>
        <v>0</v>
      </c>
      <c r="AD19" s="262"/>
      <c r="AE19" s="262"/>
      <c r="AF19" s="262"/>
      <c r="AG19" s="262"/>
      <c r="AH19" s="237">
        <f t="shared" si="9"/>
        <v>0</v>
      </c>
      <c r="AI19" s="262"/>
      <c r="AJ19" s="262"/>
      <c r="AK19" s="262"/>
      <c r="AL19" s="262"/>
      <c r="AM19" s="237">
        <f t="shared" si="10"/>
        <v>0</v>
      </c>
      <c r="AN19" s="262"/>
      <c r="AO19" s="262"/>
      <c r="AP19" s="262"/>
      <c r="AQ19" s="262"/>
      <c r="AR19" s="237">
        <f t="shared" si="11"/>
        <v>0</v>
      </c>
      <c r="AS19" s="262"/>
      <c r="AT19" s="262"/>
      <c r="AU19" s="262"/>
      <c r="AV19" s="262"/>
      <c r="AW19" s="237">
        <f t="shared" si="12"/>
        <v>0</v>
      </c>
      <c r="AX19" s="262"/>
      <c r="AY19" s="262"/>
      <c r="AZ19" s="262"/>
      <c r="BA19" s="262"/>
      <c r="BB19" s="237">
        <f t="shared" si="13"/>
        <v>0</v>
      </c>
      <c r="BC19" s="262"/>
      <c r="BD19" s="262"/>
      <c r="BE19" s="262"/>
      <c r="BF19" s="262"/>
      <c r="BG19" s="237">
        <f t="shared" si="14"/>
        <v>0</v>
      </c>
      <c r="BH19" s="262"/>
      <c r="BI19" s="262"/>
      <c r="BJ19" s="262"/>
      <c r="BK19" s="262"/>
      <c r="BL19" s="237">
        <f t="shared" si="15"/>
        <v>0</v>
      </c>
      <c r="BM19" s="262"/>
      <c r="BN19" s="262"/>
      <c r="BO19" s="262"/>
      <c r="BP19" s="262"/>
      <c r="BQ19" s="262">
        <f>SUM(BN19:BP19)</f>
        <v>0</v>
      </c>
      <c r="BR19" s="262"/>
      <c r="BS19" s="262"/>
      <c r="BT19" s="262"/>
      <c r="BU19" s="262"/>
      <c r="BV19" s="262">
        <f>SUM(BS19:BU19)</f>
        <v>0</v>
      </c>
      <c r="BW19" s="262"/>
      <c r="BX19" s="262"/>
      <c r="BY19" s="262"/>
      <c r="BZ19" s="262"/>
      <c r="CA19" s="262">
        <f>SUM(BX19:BZ19)</f>
        <v>0</v>
      </c>
      <c r="CB19" s="262"/>
      <c r="CC19" s="262"/>
      <c r="CD19" s="262"/>
      <c r="CE19" s="262"/>
      <c r="CF19" s="262">
        <f>SUM(CC19:CE19)</f>
        <v>0</v>
      </c>
      <c r="CG19" s="262"/>
      <c r="CH19" s="262"/>
      <c r="CI19" s="262"/>
      <c r="CJ19" s="262"/>
      <c r="CK19" s="262">
        <f>SUM(CH19:CJ19)</f>
        <v>0</v>
      </c>
      <c r="CL19" s="262"/>
      <c r="CM19" s="262"/>
      <c r="CN19" s="262"/>
      <c r="CO19" s="262"/>
      <c r="CP19" s="262">
        <f>SUM(CM19:CO19)</f>
        <v>0</v>
      </c>
      <c r="CQ19" s="262"/>
      <c r="CR19" s="262"/>
      <c r="CS19" s="262"/>
      <c r="CT19" s="262"/>
      <c r="CU19" s="262">
        <f>SUM(CR19:CT19)</f>
        <v>0</v>
      </c>
      <c r="CV19" s="262"/>
      <c r="CW19" s="262"/>
      <c r="CX19" s="262"/>
      <c r="CY19" s="262"/>
      <c r="CZ19" s="262">
        <f>SUM(CW19:CY19)</f>
        <v>0</v>
      </c>
      <c r="DA19" s="262"/>
      <c r="DB19" s="262"/>
      <c r="DC19" s="262"/>
      <c r="DD19" s="262"/>
      <c r="DE19" s="262">
        <f>SUM(DB19:DD19)</f>
        <v>0</v>
      </c>
      <c r="DF19" s="262"/>
      <c r="DG19" s="262"/>
      <c r="DH19" s="262"/>
      <c r="DI19" s="262"/>
      <c r="DJ19" s="262">
        <f>SUM(DG19:DI19)</f>
        <v>0</v>
      </c>
      <c r="DK19" s="262"/>
      <c r="DL19" s="262"/>
      <c r="DM19" s="262"/>
      <c r="DN19" s="262"/>
      <c r="DO19" s="366">
        <f>SUM(DL19:DN19)</f>
        <v>0</v>
      </c>
      <c r="DP19" s="418">
        <v>1</v>
      </c>
      <c r="DQ19" s="262">
        <v>28500</v>
      </c>
      <c r="DR19" s="262"/>
      <c r="DS19" s="262"/>
      <c r="DT19" s="262"/>
      <c r="DU19" s="262"/>
      <c r="DV19" s="262">
        <v>1</v>
      </c>
      <c r="DW19" s="262">
        <v>28500</v>
      </c>
      <c r="DX19" s="262"/>
      <c r="DY19" s="262"/>
      <c r="DZ19" s="262"/>
      <c r="EA19" s="262"/>
      <c r="EB19" s="262"/>
      <c r="EC19" s="262"/>
      <c r="ED19" s="262"/>
      <c r="EE19" s="262"/>
    </row>
    <row r="20" spans="1:135" ht="63.75" thickBot="1">
      <c r="A20" s="390">
        <v>13</v>
      </c>
      <c r="B20" s="253" t="s">
        <v>1927</v>
      </c>
      <c r="C20" s="253" t="s">
        <v>1928</v>
      </c>
      <c r="D20" s="423" t="s">
        <v>1821</v>
      </c>
      <c r="E20" s="100">
        <v>25500</v>
      </c>
      <c r="F20" s="100">
        <v>3000</v>
      </c>
      <c r="G20" s="244">
        <f t="shared" si="0"/>
        <v>28500</v>
      </c>
      <c r="H20" s="239">
        <f t="shared" si="5"/>
        <v>224.4375</v>
      </c>
      <c r="I20" s="247">
        <v>20</v>
      </c>
      <c r="J20" s="239">
        <f t="shared" si="1"/>
        <v>1649.4375</v>
      </c>
      <c r="K20" s="100" t="s">
        <v>1929</v>
      </c>
      <c r="L20" s="411">
        <f t="shared" si="6"/>
        <v>2917.6875</v>
      </c>
      <c r="M20" s="417">
        <v>13</v>
      </c>
      <c r="N20" s="239">
        <f t="shared" si="7"/>
        <v>21442.6875</v>
      </c>
      <c r="O20" s="247">
        <f t="shared" si="2"/>
        <v>0</v>
      </c>
      <c r="P20" s="247">
        <f t="shared" si="3"/>
        <v>0</v>
      </c>
      <c r="Q20" s="247">
        <f t="shared" si="3"/>
        <v>0</v>
      </c>
      <c r="R20" s="247">
        <f t="shared" si="3"/>
        <v>0</v>
      </c>
      <c r="S20" s="427" t="s">
        <v>1930</v>
      </c>
      <c r="T20" s="374"/>
      <c r="U20" s="262"/>
      <c r="V20" s="262"/>
      <c r="W20" s="262"/>
      <c r="X20" s="237">
        <f t="shared" si="8"/>
        <v>0</v>
      </c>
      <c r="Y20" s="262"/>
      <c r="Z20" s="262"/>
      <c r="AA20" s="262"/>
      <c r="AB20" s="262"/>
      <c r="AC20" s="237">
        <f t="shared" ref="AC20:AC27" si="16">SUM(Z20:AA20)</f>
        <v>0</v>
      </c>
      <c r="AD20" s="262"/>
      <c r="AE20" s="262"/>
      <c r="AF20" s="262"/>
      <c r="AG20" s="262"/>
      <c r="AH20" s="237">
        <f t="shared" si="9"/>
        <v>0</v>
      </c>
      <c r="AI20" s="262"/>
      <c r="AJ20" s="262"/>
      <c r="AK20" s="262"/>
      <c r="AL20" s="262"/>
      <c r="AM20" s="237">
        <f t="shared" si="10"/>
        <v>0</v>
      </c>
      <c r="AN20" s="262"/>
      <c r="AO20" s="262"/>
      <c r="AP20" s="262"/>
      <c r="AQ20" s="262"/>
      <c r="AR20" s="237">
        <f t="shared" si="11"/>
        <v>0</v>
      </c>
      <c r="AS20" s="262"/>
      <c r="AT20" s="262"/>
      <c r="AU20" s="262"/>
      <c r="AV20" s="262"/>
      <c r="AW20" s="237">
        <f t="shared" si="12"/>
        <v>0</v>
      </c>
      <c r="AX20" s="262"/>
      <c r="AY20" s="262"/>
      <c r="AZ20" s="262"/>
      <c r="BA20" s="262"/>
      <c r="BB20" s="237">
        <f t="shared" si="13"/>
        <v>0</v>
      </c>
      <c r="BC20" s="262"/>
      <c r="BD20" s="262"/>
      <c r="BE20" s="262"/>
      <c r="BF20" s="262"/>
      <c r="BG20" s="237">
        <f t="shared" si="14"/>
        <v>0</v>
      </c>
      <c r="BH20" s="262"/>
      <c r="BI20" s="262"/>
      <c r="BJ20" s="262"/>
      <c r="BK20" s="262"/>
      <c r="BL20" s="237">
        <f t="shared" si="15"/>
        <v>0</v>
      </c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366"/>
      <c r="DP20" s="418">
        <v>1</v>
      </c>
      <c r="DQ20" s="262">
        <v>28500</v>
      </c>
      <c r="DR20" s="262"/>
      <c r="DS20" s="262"/>
      <c r="DT20" s="262"/>
      <c r="DU20" s="262"/>
      <c r="DV20" s="262">
        <v>1</v>
      </c>
      <c r="DW20" s="262">
        <v>28500</v>
      </c>
      <c r="DX20" s="262"/>
      <c r="DY20" s="262"/>
      <c r="DZ20" s="262"/>
      <c r="EA20" s="262"/>
      <c r="EB20" s="262"/>
      <c r="EC20" s="262"/>
      <c r="ED20" s="262"/>
      <c r="EE20" s="262"/>
    </row>
    <row r="21" spans="1:135" ht="79.5" thickBot="1">
      <c r="A21" s="412">
        <v>14</v>
      </c>
      <c r="B21" s="253" t="s">
        <v>1931</v>
      </c>
      <c r="C21" s="253" t="s">
        <v>1932</v>
      </c>
      <c r="D21" s="428" t="s">
        <v>1933</v>
      </c>
      <c r="E21" s="100">
        <v>45000</v>
      </c>
      <c r="F21" s="100">
        <v>5000</v>
      </c>
      <c r="G21" s="244">
        <f t="shared" si="0"/>
        <v>50000</v>
      </c>
      <c r="H21" s="239">
        <f t="shared" si="5"/>
        <v>196.875</v>
      </c>
      <c r="I21" s="247">
        <v>20</v>
      </c>
      <c r="J21" s="239">
        <f>SUM((G21*3*21)/(8*20*100))+(G21/20)</f>
        <v>2696.875</v>
      </c>
      <c r="K21" s="100" t="s">
        <v>1934</v>
      </c>
      <c r="L21" s="411">
        <f t="shared" si="6"/>
        <v>0</v>
      </c>
      <c r="M21" s="417"/>
      <c r="N21" s="239">
        <f t="shared" si="7"/>
        <v>0</v>
      </c>
      <c r="O21" s="247">
        <f t="shared" si="2"/>
        <v>0</v>
      </c>
      <c r="P21" s="247">
        <f t="shared" si="3"/>
        <v>0</v>
      </c>
      <c r="Q21" s="247">
        <f t="shared" si="3"/>
        <v>0</v>
      </c>
      <c r="R21" s="247">
        <f t="shared" si="3"/>
        <v>0</v>
      </c>
      <c r="S21" s="427" t="s">
        <v>1935</v>
      </c>
      <c r="T21" s="374"/>
      <c r="U21" s="262"/>
      <c r="V21" s="262"/>
      <c r="W21" s="262"/>
      <c r="X21" s="237">
        <f t="shared" si="8"/>
        <v>0</v>
      </c>
      <c r="Y21" s="262"/>
      <c r="Z21" s="262"/>
      <c r="AA21" s="262"/>
      <c r="AB21" s="262"/>
      <c r="AC21" s="237">
        <f t="shared" si="16"/>
        <v>0</v>
      </c>
      <c r="AD21" s="262"/>
      <c r="AE21" s="262"/>
      <c r="AF21" s="262"/>
      <c r="AG21" s="262"/>
      <c r="AH21" s="237">
        <f t="shared" si="9"/>
        <v>0</v>
      </c>
      <c r="AI21" s="262"/>
      <c r="AJ21" s="262"/>
      <c r="AK21" s="262"/>
      <c r="AL21" s="262"/>
      <c r="AM21" s="237">
        <f t="shared" si="10"/>
        <v>0</v>
      </c>
      <c r="AN21" s="262"/>
      <c r="AO21" s="262"/>
      <c r="AP21" s="262"/>
      <c r="AQ21" s="262"/>
      <c r="AR21" s="237">
        <f t="shared" si="11"/>
        <v>0</v>
      </c>
      <c r="AS21" s="262"/>
      <c r="AT21" s="262"/>
      <c r="AU21" s="262"/>
      <c r="AV21" s="262"/>
      <c r="AW21" s="237">
        <f t="shared" si="12"/>
        <v>0</v>
      </c>
      <c r="AX21" s="262"/>
      <c r="AY21" s="262"/>
      <c r="AZ21" s="262"/>
      <c r="BA21" s="262"/>
      <c r="BB21" s="237">
        <f t="shared" si="13"/>
        <v>0</v>
      </c>
      <c r="BC21" s="262"/>
      <c r="BD21" s="262"/>
      <c r="BE21" s="262"/>
      <c r="BF21" s="262"/>
      <c r="BG21" s="237">
        <f t="shared" si="14"/>
        <v>0</v>
      </c>
      <c r="BH21" s="262"/>
      <c r="BI21" s="262"/>
      <c r="BJ21" s="262"/>
      <c r="BK21" s="262"/>
      <c r="BL21" s="237">
        <f t="shared" si="15"/>
        <v>0</v>
      </c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366"/>
      <c r="DP21" s="418"/>
      <c r="DQ21" s="262"/>
      <c r="DR21" s="262">
        <v>1</v>
      </c>
      <c r="DS21" s="262">
        <v>50000</v>
      </c>
      <c r="DT21" s="262"/>
      <c r="DU21" s="262"/>
      <c r="DV21" s="262"/>
      <c r="DW21" s="262"/>
      <c r="DX21" s="262"/>
      <c r="DY21" s="262"/>
      <c r="DZ21" s="262"/>
      <c r="EA21" s="262"/>
      <c r="EB21" s="262"/>
      <c r="EC21" s="262"/>
      <c r="ED21" s="262">
        <v>1</v>
      </c>
      <c r="EE21" s="262">
        <v>50000</v>
      </c>
    </row>
    <row r="22" spans="1:135" ht="32.25" thickBot="1">
      <c r="A22" s="390">
        <v>15</v>
      </c>
      <c r="B22" s="253"/>
      <c r="C22" s="253"/>
      <c r="D22" s="428" t="s">
        <v>1936</v>
      </c>
      <c r="E22" s="100">
        <v>45000</v>
      </c>
      <c r="F22" s="100">
        <v>5000</v>
      </c>
      <c r="G22" s="482">
        <f t="shared" si="0"/>
        <v>50000</v>
      </c>
      <c r="H22" s="239">
        <f t="shared" si="5"/>
        <v>196.875</v>
      </c>
      <c r="I22" s="247">
        <v>20</v>
      </c>
      <c r="J22" s="239">
        <f>SUM((G22*3*21)/(8*20*100))+(G22/20)</f>
        <v>2696.875</v>
      </c>
      <c r="K22" s="100" t="s">
        <v>1937</v>
      </c>
      <c r="L22" s="411">
        <f t="shared" si="6"/>
        <v>0</v>
      </c>
      <c r="M22" s="417"/>
      <c r="N22" s="239">
        <f t="shared" si="7"/>
        <v>0</v>
      </c>
      <c r="O22" s="247">
        <f>SUM(P22:Q22)</f>
        <v>0</v>
      </c>
      <c r="P22" s="247">
        <f t="shared" si="3"/>
        <v>0</v>
      </c>
      <c r="Q22" s="247">
        <f t="shared" si="3"/>
        <v>0</v>
      </c>
      <c r="R22" s="247">
        <f t="shared" si="3"/>
        <v>0</v>
      </c>
      <c r="S22" s="427" t="s">
        <v>1938</v>
      </c>
      <c r="T22" s="374"/>
      <c r="U22" s="262"/>
      <c r="V22" s="262"/>
      <c r="W22" s="262"/>
      <c r="X22" s="237"/>
      <c r="Y22" s="262"/>
      <c r="Z22" s="262"/>
      <c r="AA22" s="262"/>
      <c r="AB22" s="262"/>
      <c r="AC22" s="237">
        <f t="shared" si="16"/>
        <v>0</v>
      </c>
      <c r="AD22" s="262"/>
      <c r="AE22" s="262"/>
      <c r="AF22" s="262"/>
      <c r="AG22" s="262"/>
      <c r="AH22" s="237">
        <f t="shared" si="9"/>
        <v>0</v>
      </c>
      <c r="AI22" s="262"/>
      <c r="AJ22" s="262"/>
      <c r="AK22" s="262"/>
      <c r="AL22" s="262"/>
      <c r="AM22" s="237">
        <f t="shared" si="10"/>
        <v>0</v>
      </c>
      <c r="AN22" s="262"/>
      <c r="AO22" s="262"/>
      <c r="AP22" s="262"/>
      <c r="AQ22" s="262"/>
      <c r="AR22" s="237">
        <f t="shared" si="11"/>
        <v>0</v>
      </c>
      <c r="AS22" s="262"/>
      <c r="AT22" s="262"/>
      <c r="AU22" s="262"/>
      <c r="AV22" s="262"/>
      <c r="AW22" s="237">
        <f t="shared" si="12"/>
        <v>0</v>
      </c>
      <c r="AX22" s="262"/>
      <c r="AY22" s="262"/>
      <c r="AZ22" s="262"/>
      <c r="BA22" s="262"/>
      <c r="BB22" s="237">
        <f t="shared" si="13"/>
        <v>0</v>
      </c>
      <c r="BC22" s="262"/>
      <c r="BD22" s="262"/>
      <c r="BE22" s="262"/>
      <c r="BF22" s="262"/>
      <c r="BG22" s="237">
        <f t="shared" si="14"/>
        <v>0</v>
      </c>
      <c r="BH22" s="262"/>
      <c r="BI22" s="262"/>
      <c r="BJ22" s="262"/>
      <c r="BK22" s="262"/>
      <c r="BL22" s="237">
        <f t="shared" si="15"/>
        <v>0</v>
      </c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2"/>
      <c r="DN22" s="262"/>
      <c r="DO22" s="366"/>
      <c r="DP22" s="418"/>
      <c r="DQ22" s="262"/>
      <c r="DR22" s="262"/>
      <c r="DS22" s="262">
        <v>50000</v>
      </c>
      <c r="DT22" s="262"/>
      <c r="DU22" s="262"/>
      <c r="DV22" s="262"/>
      <c r="DW22" s="262"/>
      <c r="DX22" s="262"/>
      <c r="DY22" s="262"/>
      <c r="DZ22" s="262"/>
      <c r="EA22" s="262"/>
      <c r="EB22" s="262"/>
      <c r="EC22" s="262"/>
      <c r="ED22" s="262"/>
      <c r="EE22" s="262">
        <v>50000</v>
      </c>
    </row>
    <row r="23" spans="1:135" ht="32.25" thickBot="1">
      <c r="A23" s="412">
        <v>16</v>
      </c>
      <c r="B23" s="253"/>
      <c r="C23" s="253"/>
      <c r="D23" s="428" t="s">
        <v>1939</v>
      </c>
      <c r="E23" s="100">
        <v>45000</v>
      </c>
      <c r="F23" s="100">
        <v>5000</v>
      </c>
      <c r="G23" s="482">
        <f>SUM(E23:F23)</f>
        <v>50000</v>
      </c>
      <c r="H23" s="239">
        <f>SUM((J23-G23/20))</f>
        <v>196.875</v>
      </c>
      <c r="I23" s="247">
        <v>20</v>
      </c>
      <c r="J23" s="239">
        <f>SUM((G23*3*21)/(8*20*100))+(G23/20)</f>
        <v>2696.875</v>
      </c>
      <c r="K23" s="249" t="s">
        <v>1940</v>
      </c>
      <c r="L23" s="411">
        <f>SUM(M23*H23)</f>
        <v>0</v>
      </c>
      <c r="M23" s="417"/>
      <c r="N23" s="239">
        <f>SUM(M23*J23)</f>
        <v>0</v>
      </c>
      <c r="O23" s="247">
        <f>SUM(P23:Q23)</f>
        <v>0</v>
      </c>
      <c r="P23" s="247">
        <f t="shared" si="3"/>
        <v>0</v>
      </c>
      <c r="Q23" s="247">
        <f t="shared" si="3"/>
        <v>0</v>
      </c>
      <c r="R23" s="247">
        <f t="shared" si="3"/>
        <v>0</v>
      </c>
      <c r="S23" s="250" t="s">
        <v>1941</v>
      </c>
      <c r="T23" s="374"/>
      <c r="U23" s="262"/>
      <c r="V23" s="262"/>
      <c r="W23" s="262"/>
      <c r="X23" s="237"/>
      <c r="Y23" s="262"/>
      <c r="Z23" s="262"/>
      <c r="AA23" s="262"/>
      <c r="AB23" s="262"/>
      <c r="AC23" s="237"/>
      <c r="AD23" s="262"/>
      <c r="AE23" s="262"/>
      <c r="AF23" s="262"/>
      <c r="AG23" s="262"/>
      <c r="AH23" s="237"/>
      <c r="AI23" s="262"/>
      <c r="AJ23" s="262"/>
      <c r="AK23" s="262"/>
      <c r="AL23" s="262"/>
      <c r="AM23" s="237"/>
      <c r="AN23" s="262"/>
      <c r="AO23" s="262"/>
      <c r="AP23" s="262"/>
      <c r="AQ23" s="262"/>
      <c r="AR23" s="237"/>
      <c r="AS23" s="262"/>
      <c r="AT23" s="262"/>
      <c r="AU23" s="262"/>
      <c r="AV23" s="262"/>
      <c r="AW23" s="237"/>
      <c r="AX23" s="262"/>
      <c r="AY23" s="262"/>
      <c r="AZ23" s="262"/>
      <c r="BA23" s="262"/>
      <c r="BB23" s="237">
        <f t="shared" si="13"/>
        <v>0</v>
      </c>
      <c r="BC23" s="262"/>
      <c r="BD23" s="262"/>
      <c r="BE23" s="262"/>
      <c r="BF23" s="262"/>
      <c r="BG23" s="237">
        <f t="shared" si="14"/>
        <v>0</v>
      </c>
      <c r="BH23" s="262"/>
      <c r="BI23" s="262"/>
      <c r="BJ23" s="262"/>
      <c r="BK23" s="262"/>
      <c r="BL23" s="237">
        <f t="shared" si="15"/>
        <v>0</v>
      </c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62"/>
      <c r="DK23" s="262"/>
      <c r="DL23" s="262"/>
      <c r="DM23" s="262"/>
      <c r="DN23" s="262"/>
      <c r="DO23" s="366"/>
      <c r="DP23" s="418"/>
      <c r="DQ23" s="262"/>
      <c r="DR23" s="262"/>
      <c r="DS23" s="262">
        <v>50000</v>
      </c>
      <c r="DT23" s="262"/>
      <c r="DU23" s="262"/>
      <c r="DV23" s="262"/>
      <c r="DW23" s="262"/>
      <c r="DX23" s="262"/>
      <c r="DY23" s="262"/>
      <c r="DZ23" s="262"/>
      <c r="EA23" s="262"/>
      <c r="EB23" s="262"/>
      <c r="EC23" s="262"/>
      <c r="ED23" s="262"/>
      <c r="EE23" s="262">
        <v>50000</v>
      </c>
    </row>
    <row r="24" spans="1:135" ht="120.75" thickBot="1">
      <c r="A24" s="390">
        <v>17</v>
      </c>
      <c r="B24" s="253" t="s">
        <v>1942</v>
      </c>
      <c r="C24" s="253" t="s">
        <v>1943</v>
      </c>
      <c r="D24" s="423" t="s">
        <v>1589</v>
      </c>
      <c r="E24" s="100">
        <v>289850</v>
      </c>
      <c r="F24" s="100">
        <v>34100</v>
      </c>
      <c r="G24" s="244">
        <f t="shared" si="0"/>
        <v>323950</v>
      </c>
      <c r="H24" s="239">
        <f t="shared" si="5"/>
        <v>2551.1062500000007</v>
      </c>
      <c r="I24" s="247">
        <v>20</v>
      </c>
      <c r="J24" s="239">
        <f t="shared" si="1"/>
        <v>18748.606250000001</v>
      </c>
      <c r="K24" s="100" t="s">
        <v>1944</v>
      </c>
      <c r="L24" s="411">
        <f t="shared" si="6"/>
        <v>33164.381250000006</v>
      </c>
      <c r="M24" s="417">
        <v>13</v>
      </c>
      <c r="N24" s="239">
        <f t="shared" si="7"/>
        <v>243731.88125000001</v>
      </c>
      <c r="O24" s="247">
        <f t="shared" si="2"/>
        <v>14000</v>
      </c>
      <c r="P24" s="247">
        <f t="shared" ref="P24:R30" si="17">SUM(U24,Z24,AE24,AJ24,AO24,AT24,AY24,BD24,BI24,BN24,BS24,BX24,CC24,CH24,CM24,CR24,CW24,DB24,DG24,DL24)</f>
        <v>11620</v>
      </c>
      <c r="Q24" s="247">
        <f t="shared" si="17"/>
        <v>2380</v>
      </c>
      <c r="R24" s="247">
        <f t="shared" si="17"/>
        <v>0</v>
      </c>
      <c r="S24" s="427" t="s">
        <v>1945</v>
      </c>
      <c r="T24" s="262" t="s">
        <v>1687</v>
      </c>
      <c r="U24" s="262">
        <v>11620</v>
      </c>
      <c r="V24" s="262">
        <v>2380</v>
      </c>
      <c r="W24" s="262"/>
      <c r="X24" s="237">
        <f t="shared" si="8"/>
        <v>14000</v>
      </c>
      <c r="Y24" s="262"/>
      <c r="Z24" s="262"/>
      <c r="AA24" s="262"/>
      <c r="AB24" s="262"/>
      <c r="AC24" s="237">
        <f t="shared" si="16"/>
        <v>0</v>
      </c>
      <c r="AD24" s="262"/>
      <c r="AE24" s="262"/>
      <c r="AF24" s="262"/>
      <c r="AG24" s="262"/>
      <c r="AH24" s="237">
        <f t="shared" si="9"/>
        <v>0</v>
      </c>
      <c r="AI24" s="262"/>
      <c r="AJ24" s="262"/>
      <c r="AK24" s="262"/>
      <c r="AL24" s="262"/>
      <c r="AM24" s="237">
        <f t="shared" si="10"/>
        <v>0</v>
      </c>
      <c r="AN24" s="262"/>
      <c r="AO24" s="262"/>
      <c r="AP24" s="262"/>
      <c r="AQ24" s="262"/>
      <c r="AR24" s="237">
        <f t="shared" si="11"/>
        <v>0</v>
      </c>
      <c r="AS24" s="262"/>
      <c r="AT24" s="262"/>
      <c r="AU24" s="262"/>
      <c r="AV24" s="262"/>
      <c r="AW24" s="237">
        <f t="shared" si="12"/>
        <v>0</v>
      </c>
      <c r="AX24" s="262"/>
      <c r="AY24" s="262"/>
      <c r="AZ24" s="262"/>
      <c r="BA24" s="262"/>
      <c r="BB24" s="237">
        <f t="shared" si="13"/>
        <v>0</v>
      </c>
      <c r="BC24" s="262"/>
      <c r="BD24" s="262"/>
      <c r="BE24" s="262"/>
      <c r="BF24" s="262"/>
      <c r="BG24" s="237">
        <f t="shared" si="14"/>
        <v>0</v>
      </c>
      <c r="BH24" s="262"/>
      <c r="BI24" s="262"/>
      <c r="BJ24" s="262"/>
      <c r="BK24" s="262"/>
      <c r="BL24" s="237">
        <f t="shared" si="15"/>
        <v>0</v>
      </c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2"/>
      <c r="CE24" s="262"/>
      <c r="CF24" s="262"/>
      <c r="CG24" s="262"/>
      <c r="CH24" s="262"/>
      <c r="CI24" s="262"/>
      <c r="CJ24" s="262"/>
      <c r="CK24" s="262"/>
      <c r="CL24" s="262"/>
      <c r="CM24" s="262"/>
      <c r="CN24" s="262"/>
      <c r="CO24" s="262"/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62"/>
      <c r="DK24" s="262"/>
      <c r="DL24" s="262"/>
      <c r="DM24" s="262"/>
      <c r="DN24" s="262"/>
      <c r="DO24" s="366"/>
      <c r="DP24" s="418">
        <v>1</v>
      </c>
      <c r="DQ24" s="262">
        <v>323950</v>
      </c>
      <c r="DR24" s="262"/>
      <c r="DS24" s="262"/>
      <c r="DT24" s="262">
        <v>1</v>
      </c>
      <c r="DU24" s="262">
        <v>323950</v>
      </c>
      <c r="DV24" s="262"/>
      <c r="DW24" s="262"/>
      <c r="DX24" s="262"/>
      <c r="DY24" s="262"/>
      <c r="DZ24" s="262"/>
      <c r="EA24" s="262"/>
      <c r="EB24" s="262"/>
      <c r="EC24" s="262"/>
      <c r="ED24" s="262"/>
      <c r="EE24" s="262"/>
    </row>
    <row r="25" spans="1:135" ht="113.25" thickBot="1">
      <c r="A25" s="412">
        <v>18</v>
      </c>
      <c r="B25" s="253" t="s">
        <v>1946</v>
      </c>
      <c r="C25" s="426" t="s">
        <v>1947</v>
      </c>
      <c r="D25" s="253" t="s">
        <v>1849</v>
      </c>
      <c r="E25" s="429">
        <v>42500</v>
      </c>
      <c r="F25" s="429">
        <v>5000</v>
      </c>
      <c r="G25" s="244">
        <f t="shared" si="0"/>
        <v>47500</v>
      </c>
      <c r="H25" s="239">
        <f t="shared" si="5"/>
        <v>374.0625</v>
      </c>
      <c r="I25" s="247">
        <v>20</v>
      </c>
      <c r="J25" s="239">
        <f t="shared" si="1"/>
        <v>2749.0625</v>
      </c>
      <c r="K25" s="430" t="s">
        <v>1948</v>
      </c>
      <c r="L25" s="411">
        <f t="shared" si="6"/>
        <v>4488.75</v>
      </c>
      <c r="M25" s="417">
        <v>12</v>
      </c>
      <c r="N25" s="239">
        <f t="shared" si="7"/>
        <v>32988.75</v>
      </c>
      <c r="O25" s="247">
        <f t="shared" si="2"/>
        <v>2751</v>
      </c>
      <c r="P25" s="247">
        <f t="shared" si="17"/>
        <v>2283</v>
      </c>
      <c r="Q25" s="247">
        <f t="shared" si="17"/>
        <v>468</v>
      </c>
      <c r="R25" s="247"/>
      <c r="S25" s="431" t="s">
        <v>1949</v>
      </c>
      <c r="T25" s="262" t="s">
        <v>1686</v>
      </c>
      <c r="U25" s="262">
        <v>2283</v>
      </c>
      <c r="V25" s="262">
        <v>468</v>
      </c>
      <c r="W25" s="262"/>
      <c r="X25" s="237">
        <f t="shared" si="8"/>
        <v>2751</v>
      </c>
      <c r="Y25" s="262"/>
      <c r="Z25" s="262"/>
      <c r="AA25" s="262"/>
      <c r="AB25" s="262"/>
      <c r="AC25" s="237">
        <f t="shared" si="16"/>
        <v>0</v>
      </c>
      <c r="AD25" s="262"/>
      <c r="AE25" s="262"/>
      <c r="AF25" s="262"/>
      <c r="AG25" s="262"/>
      <c r="AH25" s="237">
        <f t="shared" si="9"/>
        <v>0</v>
      </c>
      <c r="AI25" s="262"/>
      <c r="AJ25" s="262"/>
      <c r="AK25" s="262"/>
      <c r="AL25" s="262"/>
      <c r="AM25" s="237">
        <f t="shared" si="10"/>
        <v>0</v>
      </c>
      <c r="AN25" s="262"/>
      <c r="AO25" s="262"/>
      <c r="AP25" s="262"/>
      <c r="AQ25" s="262"/>
      <c r="AR25" s="237">
        <f t="shared" si="11"/>
        <v>0</v>
      </c>
      <c r="AS25" s="262"/>
      <c r="AT25" s="262"/>
      <c r="AU25" s="262"/>
      <c r="AV25" s="262"/>
      <c r="AW25" s="237">
        <f t="shared" si="12"/>
        <v>0</v>
      </c>
      <c r="AX25" s="262"/>
      <c r="AY25" s="262"/>
      <c r="AZ25" s="262"/>
      <c r="BA25" s="262"/>
      <c r="BB25" s="237">
        <f t="shared" si="13"/>
        <v>0</v>
      </c>
      <c r="BC25" s="262"/>
      <c r="BD25" s="262"/>
      <c r="BE25" s="262"/>
      <c r="BF25" s="262"/>
      <c r="BG25" s="237">
        <f t="shared" si="14"/>
        <v>0</v>
      </c>
      <c r="BH25" s="262"/>
      <c r="BI25" s="262"/>
      <c r="BJ25" s="262"/>
      <c r="BK25" s="262"/>
      <c r="BL25" s="237">
        <f t="shared" si="15"/>
        <v>0</v>
      </c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366"/>
      <c r="DP25" s="418">
        <v>1</v>
      </c>
      <c r="DQ25" s="262">
        <v>47500</v>
      </c>
      <c r="DR25" s="262"/>
      <c r="DS25" s="262"/>
      <c r="DT25" s="262"/>
      <c r="DU25" s="262"/>
      <c r="DV25" s="262">
        <v>1</v>
      </c>
      <c r="DW25" s="262">
        <v>47500</v>
      </c>
      <c r="DX25" s="262"/>
      <c r="DY25" s="262"/>
      <c r="DZ25" s="262"/>
      <c r="EA25" s="262"/>
      <c r="EB25" s="262"/>
      <c r="EC25" s="262"/>
      <c r="ED25" s="262"/>
      <c r="EE25" s="262"/>
    </row>
    <row r="26" spans="1:135" ht="94.5" thickBot="1">
      <c r="A26" s="390">
        <v>19</v>
      </c>
      <c r="B26" s="253" t="s">
        <v>1950</v>
      </c>
      <c r="C26" s="426" t="s">
        <v>1951</v>
      </c>
      <c r="D26" s="253" t="s">
        <v>1581</v>
      </c>
      <c r="E26" s="429">
        <v>42500</v>
      </c>
      <c r="F26" s="429">
        <v>5000</v>
      </c>
      <c r="G26" s="244">
        <f t="shared" si="0"/>
        <v>47500</v>
      </c>
      <c r="H26" s="239">
        <f t="shared" si="5"/>
        <v>374.0625</v>
      </c>
      <c r="I26" s="247">
        <v>20</v>
      </c>
      <c r="J26" s="239">
        <f t="shared" si="1"/>
        <v>2749.0625</v>
      </c>
      <c r="K26" s="430" t="s">
        <v>1952</v>
      </c>
      <c r="L26" s="411">
        <f t="shared" si="6"/>
        <v>4862.8125</v>
      </c>
      <c r="M26" s="417">
        <v>13</v>
      </c>
      <c r="N26" s="239">
        <f t="shared" si="7"/>
        <v>35737.8125</v>
      </c>
      <c r="O26" s="247">
        <f t="shared" si="2"/>
        <v>25001</v>
      </c>
      <c r="P26" s="247">
        <f t="shared" si="17"/>
        <v>20750</v>
      </c>
      <c r="Q26" s="247">
        <f t="shared" si="17"/>
        <v>4251</v>
      </c>
      <c r="R26" s="247"/>
      <c r="S26" s="431" t="s">
        <v>1953</v>
      </c>
      <c r="T26" s="262" t="s">
        <v>1687</v>
      </c>
      <c r="U26" s="262">
        <v>2283</v>
      </c>
      <c r="V26" s="262">
        <v>467</v>
      </c>
      <c r="W26" s="262"/>
      <c r="X26" s="237">
        <f t="shared" si="8"/>
        <v>2750</v>
      </c>
      <c r="Y26" s="262" t="s">
        <v>1678</v>
      </c>
      <c r="Z26" s="262">
        <v>2282</v>
      </c>
      <c r="AA26" s="262">
        <v>468</v>
      </c>
      <c r="AB26" s="262"/>
      <c r="AC26" s="237">
        <f t="shared" si="16"/>
        <v>2750</v>
      </c>
      <c r="AD26" s="384" t="s">
        <v>1690</v>
      </c>
      <c r="AE26" s="262">
        <v>2283</v>
      </c>
      <c r="AF26" s="262">
        <v>467</v>
      </c>
      <c r="AG26" s="262"/>
      <c r="AH26" s="237">
        <f t="shared" si="9"/>
        <v>2750</v>
      </c>
      <c r="AI26" s="432" t="s">
        <v>1745</v>
      </c>
      <c r="AJ26" s="262">
        <v>2283</v>
      </c>
      <c r="AK26" s="262">
        <v>467</v>
      </c>
      <c r="AL26" s="262"/>
      <c r="AM26" s="237">
        <f t="shared" si="10"/>
        <v>2750</v>
      </c>
      <c r="AN26" s="262" t="s">
        <v>1648</v>
      </c>
      <c r="AO26" s="262">
        <v>2490</v>
      </c>
      <c r="AP26" s="262">
        <v>510</v>
      </c>
      <c r="AQ26" s="262"/>
      <c r="AR26" s="237">
        <f t="shared" si="11"/>
        <v>3000</v>
      </c>
      <c r="AS26" s="262" t="s">
        <v>1641</v>
      </c>
      <c r="AT26" s="262">
        <v>2282</v>
      </c>
      <c r="AU26" s="262">
        <v>468</v>
      </c>
      <c r="AV26" s="262"/>
      <c r="AW26" s="237">
        <f t="shared" si="12"/>
        <v>2750</v>
      </c>
      <c r="AX26" s="433">
        <v>40456</v>
      </c>
      <c r="AY26" s="262">
        <v>2283</v>
      </c>
      <c r="AZ26" s="262">
        <v>468</v>
      </c>
      <c r="BA26" s="262"/>
      <c r="BB26" s="237">
        <f t="shared" si="13"/>
        <v>2751</v>
      </c>
      <c r="BC26" s="262" t="s">
        <v>1954</v>
      </c>
      <c r="BD26" s="262">
        <v>2282</v>
      </c>
      <c r="BE26" s="262">
        <v>468</v>
      </c>
      <c r="BF26" s="262"/>
      <c r="BG26" s="237">
        <f t="shared" si="14"/>
        <v>2750</v>
      </c>
      <c r="BH26" s="378">
        <v>40432</v>
      </c>
      <c r="BI26" s="262">
        <v>2282</v>
      </c>
      <c r="BJ26" s="262">
        <v>468</v>
      </c>
      <c r="BK26" s="262"/>
      <c r="BL26" s="237">
        <f t="shared" si="15"/>
        <v>2750</v>
      </c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2"/>
      <c r="DM26" s="262"/>
      <c r="DN26" s="262"/>
      <c r="DO26" s="366"/>
      <c r="DP26" s="418">
        <v>1</v>
      </c>
      <c r="DQ26" s="262">
        <v>47500</v>
      </c>
      <c r="DR26" s="262"/>
      <c r="DS26" s="262"/>
      <c r="DT26" s="262">
        <v>1</v>
      </c>
      <c r="DU26" s="262">
        <v>47500</v>
      </c>
      <c r="DV26" s="262"/>
      <c r="DW26" s="262"/>
      <c r="DX26" s="262"/>
      <c r="DY26" s="262"/>
      <c r="DZ26" s="262"/>
      <c r="EA26" s="262"/>
      <c r="EB26" s="262"/>
      <c r="EC26" s="262"/>
      <c r="ED26" s="262"/>
      <c r="EE26" s="262"/>
    </row>
    <row r="27" spans="1:135" ht="113.25" thickBot="1">
      <c r="A27" s="412">
        <v>20</v>
      </c>
      <c r="B27" s="253" t="s">
        <v>1955</v>
      </c>
      <c r="C27" s="426" t="s">
        <v>1956</v>
      </c>
      <c r="D27" s="253" t="s">
        <v>1957</v>
      </c>
      <c r="E27" s="429">
        <v>42500</v>
      </c>
      <c r="F27" s="429">
        <v>5000</v>
      </c>
      <c r="G27" s="244">
        <f t="shared" si="0"/>
        <v>47500</v>
      </c>
      <c r="H27" s="239">
        <f t="shared" si="5"/>
        <v>374.0625</v>
      </c>
      <c r="I27" s="247">
        <v>20</v>
      </c>
      <c r="J27" s="239">
        <f t="shared" si="1"/>
        <v>2749.0625</v>
      </c>
      <c r="K27" s="430" t="s">
        <v>1958</v>
      </c>
      <c r="L27" s="411">
        <f t="shared" si="6"/>
        <v>4862.8125</v>
      </c>
      <c r="M27" s="417">
        <v>13</v>
      </c>
      <c r="N27" s="239">
        <f t="shared" si="7"/>
        <v>35737.8125</v>
      </c>
      <c r="O27" s="247">
        <f t="shared" si="2"/>
        <v>7000</v>
      </c>
      <c r="P27" s="247">
        <f t="shared" si="17"/>
        <v>5810</v>
      </c>
      <c r="Q27" s="247">
        <f t="shared" si="17"/>
        <v>1190</v>
      </c>
      <c r="R27" s="247"/>
      <c r="S27" s="434" t="s">
        <v>1959</v>
      </c>
      <c r="T27" s="262" t="s">
        <v>1690</v>
      </c>
      <c r="U27" s="262">
        <v>5810</v>
      </c>
      <c r="V27" s="262">
        <v>1190</v>
      </c>
      <c r="W27" s="262"/>
      <c r="X27" s="237">
        <f t="shared" si="8"/>
        <v>7000</v>
      </c>
      <c r="Y27" s="262"/>
      <c r="Z27" s="262"/>
      <c r="AA27" s="262"/>
      <c r="AB27" s="262"/>
      <c r="AC27" s="237">
        <f t="shared" si="16"/>
        <v>0</v>
      </c>
      <c r="AD27" s="384"/>
      <c r="AE27" s="262"/>
      <c r="AF27" s="262"/>
      <c r="AG27" s="262"/>
      <c r="AH27" s="237">
        <f t="shared" si="9"/>
        <v>0</v>
      </c>
      <c r="AI27" s="262"/>
      <c r="AJ27" s="262"/>
      <c r="AK27" s="262"/>
      <c r="AL27" s="262"/>
      <c r="AM27" s="237">
        <f t="shared" si="10"/>
        <v>0</v>
      </c>
      <c r="AN27" s="262"/>
      <c r="AO27" s="262"/>
      <c r="AP27" s="262"/>
      <c r="AQ27" s="262"/>
      <c r="AR27" s="237">
        <f t="shared" si="11"/>
        <v>0</v>
      </c>
      <c r="AS27" s="262"/>
      <c r="AT27" s="262"/>
      <c r="AU27" s="262"/>
      <c r="AV27" s="262"/>
      <c r="AW27" s="237">
        <f t="shared" si="12"/>
        <v>0</v>
      </c>
      <c r="AX27" s="262"/>
      <c r="AY27" s="262"/>
      <c r="AZ27" s="262"/>
      <c r="BA27" s="262"/>
      <c r="BB27" s="237">
        <f t="shared" si="13"/>
        <v>0</v>
      </c>
      <c r="BC27" s="262"/>
      <c r="BD27" s="262"/>
      <c r="BE27" s="262"/>
      <c r="BF27" s="262"/>
      <c r="BG27" s="237">
        <f t="shared" si="14"/>
        <v>0</v>
      </c>
      <c r="BH27" s="262"/>
      <c r="BI27" s="262"/>
      <c r="BJ27" s="262"/>
      <c r="BK27" s="262"/>
      <c r="BL27" s="237">
        <f t="shared" si="15"/>
        <v>0</v>
      </c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366"/>
      <c r="DP27" s="418">
        <v>1</v>
      </c>
      <c r="DQ27" s="262">
        <v>47500</v>
      </c>
      <c r="DR27" s="262"/>
      <c r="DS27" s="262"/>
      <c r="DT27" s="262"/>
      <c r="DU27" s="262"/>
      <c r="DV27" s="262">
        <v>1</v>
      </c>
      <c r="DW27" s="262">
        <v>47500</v>
      </c>
      <c r="DX27" s="262"/>
      <c r="DY27" s="262"/>
      <c r="DZ27" s="262"/>
      <c r="EA27" s="262"/>
      <c r="EB27" s="262"/>
      <c r="EC27" s="262"/>
      <c r="ED27" s="262"/>
      <c r="EE27" s="262"/>
    </row>
    <row r="28" spans="1:135" ht="57" thickBot="1">
      <c r="A28" s="390">
        <v>21</v>
      </c>
      <c r="B28" s="253" t="s">
        <v>1960</v>
      </c>
      <c r="C28" s="426" t="s">
        <v>1961</v>
      </c>
      <c r="D28" s="253" t="s">
        <v>1868</v>
      </c>
      <c r="E28" s="429">
        <v>119000</v>
      </c>
      <c r="F28" s="429">
        <v>14000</v>
      </c>
      <c r="G28" s="244">
        <f t="shared" si="0"/>
        <v>133000</v>
      </c>
      <c r="H28" s="239">
        <f t="shared" si="5"/>
        <v>1047.375</v>
      </c>
      <c r="I28" s="247">
        <v>20</v>
      </c>
      <c r="J28" s="239">
        <f t="shared" si="1"/>
        <v>7697.375</v>
      </c>
      <c r="K28" s="430" t="s">
        <v>1962</v>
      </c>
      <c r="L28" s="411">
        <f t="shared" si="6"/>
        <v>13615.875</v>
      </c>
      <c r="M28" s="417">
        <v>13</v>
      </c>
      <c r="N28" s="239">
        <f t="shared" si="7"/>
        <v>100065.875</v>
      </c>
      <c r="O28" s="247">
        <f t="shared" si="2"/>
        <v>19400</v>
      </c>
      <c r="P28" s="247">
        <f t="shared" si="17"/>
        <v>16102</v>
      </c>
      <c r="Q28" s="247">
        <f t="shared" si="17"/>
        <v>3298</v>
      </c>
      <c r="R28" s="247"/>
      <c r="S28" s="431" t="s">
        <v>1953</v>
      </c>
      <c r="T28" s="262" t="s">
        <v>1686</v>
      </c>
      <c r="U28" s="262">
        <v>6391</v>
      </c>
      <c r="V28" s="262">
        <v>1309</v>
      </c>
      <c r="W28" s="262"/>
      <c r="X28" s="237">
        <f t="shared" si="8"/>
        <v>7700</v>
      </c>
      <c r="Y28" s="262" t="s">
        <v>1686</v>
      </c>
      <c r="Z28" s="262">
        <v>6391</v>
      </c>
      <c r="AA28" s="262">
        <v>1309</v>
      </c>
      <c r="AB28" s="262"/>
      <c r="AC28" s="237">
        <f>SUM(Z28:AA28)</f>
        <v>7700</v>
      </c>
      <c r="AD28" s="378">
        <v>40456</v>
      </c>
      <c r="AE28" s="262">
        <v>3320</v>
      </c>
      <c r="AF28" s="262">
        <v>680</v>
      </c>
      <c r="AG28" s="262"/>
      <c r="AH28" s="237">
        <f t="shared" si="9"/>
        <v>4000</v>
      </c>
      <c r="AI28" s="262"/>
      <c r="AJ28" s="262"/>
      <c r="AK28" s="262"/>
      <c r="AL28" s="262"/>
      <c r="AM28" s="237">
        <f t="shared" si="10"/>
        <v>0</v>
      </c>
      <c r="AN28" s="262"/>
      <c r="AO28" s="262"/>
      <c r="AP28" s="262"/>
      <c r="AQ28" s="262"/>
      <c r="AR28" s="237">
        <f t="shared" si="11"/>
        <v>0</v>
      </c>
      <c r="AS28" s="262"/>
      <c r="AT28" s="262"/>
      <c r="AU28" s="262"/>
      <c r="AV28" s="262"/>
      <c r="AW28" s="237">
        <f t="shared" si="12"/>
        <v>0</v>
      </c>
      <c r="AX28" s="262"/>
      <c r="AY28" s="262"/>
      <c r="AZ28" s="262"/>
      <c r="BA28" s="262"/>
      <c r="BB28" s="237">
        <f t="shared" si="13"/>
        <v>0</v>
      </c>
      <c r="BC28" s="262"/>
      <c r="BD28" s="262"/>
      <c r="BE28" s="262"/>
      <c r="BF28" s="262"/>
      <c r="BG28" s="237">
        <f t="shared" si="14"/>
        <v>0</v>
      </c>
      <c r="BH28" s="262"/>
      <c r="BI28" s="262"/>
      <c r="BJ28" s="262"/>
      <c r="BK28" s="262"/>
      <c r="BL28" s="237">
        <f t="shared" si="15"/>
        <v>0</v>
      </c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366"/>
      <c r="DP28" s="418">
        <v>1</v>
      </c>
      <c r="DQ28" s="262">
        <v>133000</v>
      </c>
      <c r="DR28" s="262"/>
      <c r="DS28" s="262"/>
      <c r="DT28" s="262"/>
      <c r="DU28" s="262"/>
      <c r="DV28" s="262">
        <v>1</v>
      </c>
      <c r="DW28" s="262">
        <v>133000</v>
      </c>
      <c r="DX28" s="262"/>
      <c r="DY28" s="262"/>
      <c r="DZ28" s="262"/>
      <c r="EA28" s="262"/>
      <c r="EB28" s="262"/>
      <c r="EC28" s="262"/>
      <c r="ED28" s="262"/>
      <c r="EE28" s="262"/>
    </row>
    <row r="29" spans="1:135" ht="113.25" thickBot="1">
      <c r="A29" s="412">
        <v>22</v>
      </c>
      <c r="B29" s="253" t="s">
        <v>1963</v>
      </c>
      <c r="C29" s="426" t="s">
        <v>1964</v>
      </c>
      <c r="D29" s="253" t="s">
        <v>1868</v>
      </c>
      <c r="E29" s="429">
        <v>119000</v>
      </c>
      <c r="F29" s="429">
        <v>14000</v>
      </c>
      <c r="G29" s="244">
        <f t="shared" si="0"/>
        <v>133000</v>
      </c>
      <c r="H29" s="239">
        <f t="shared" si="5"/>
        <v>1047.375</v>
      </c>
      <c r="I29" s="247">
        <v>20</v>
      </c>
      <c r="J29" s="239">
        <f t="shared" si="1"/>
        <v>7697.375</v>
      </c>
      <c r="K29" s="430" t="s">
        <v>1965</v>
      </c>
      <c r="L29" s="411">
        <f t="shared" si="6"/>
        <v>13615.875</v>
      </c>
      <c r="M29" s="417">
        <v>13</v>
      </c>
      <c r="N29" s="239">
        <f t="shared" si="7"/>
        <v>100065.875</v>
      </c>
      <c r="O29" s="247">
        <f t="shared" si="2"/>
        <v>0</v>
      </c>
      <c r="P29" s="247">
        <f t="shared" si="17"/>
        <v>0</v>
      </c>
      <c r="Q29" s="247">
        <f t="shared" si="17"/>
        <v>0</v>
      </c>
      <c r="R29" s="247">
        <f>SUM(W29,AB29,AG29,AL29,AQ29,AV29,BA29,BF29,BK29,BP29,BU29,BZ29,CE29,CJ29,CO29,CT29,CY29,DD29,DI29,DN29)</f>
        <v>0</v>
      </c>
      <c r="S29" s="431" t="s">
        <v>1953</v>
      </c>
      <c r="T29" s="374"/>
      <c r="U29" s="262"/>
      <c r="V29" s="262"/>
      <c r="W29" s="262"/>
      <c r="X29" s="237">
        <f t="shared" si="8"/>
        <v>0</v>
      </c>
      <c r="Y29" s="262"/>
      <c r="Z29" s="262"/>
      <c r="AA29" s="262"/>
      <c r="AB29" s="262"/>
      <c r="AC29" s="237">
        <f>SUM(Z29:AA29)</f>
        <v>0</v>
      </c>
      <c r="AD29" s="384"/>
      <c r="AE29" s="262"/>
      <c r="AF29" s="262"/>
      <c r="AG29" s="262"/>
      <c r="AH29" s="237">
        <f t="shared" si="9"/>
        <v>0</v>
      </c>
      <c r="AI29" s="262"/>
      <c r="AJ29" s="262"/>
      <c r="AK29" s="262"/>
      <c r="AL29" s="262"/>
      <c r="AM29" s="237">
        <f t="shared" si="10"/>
        <v>0</v>
      </c>
      <c r="AN29" s="262"/>
      <c r="AO29" s="262"/>
      <c r="AP29" s="262"/>
      <c r="AQ29" s="262"/>
      <c r="AR29" s="237">
        <f t="shared" si="11"/>
        <v>0</v>
      </c>
      <c r="AS29" s="262"/>
      <c r="AT29" s="262"/>
      <c r="AU29" s="262"/>
      <c r="AV29" s="262"/>
      <c r="AW29" s="237">
        <f t="shared" si="12"/>
        <v>0</v>
      </c>
      <c r="AX29" s="262"/>
      <c r="AY29" s="262"/>
      <c r="AZ29" s="262"/>
      <c r="BA29" s="262"/>
      <c r="BB29" s="237">
        <f t="shared" si="13"/>
        <v>0</v>
      </c>
      <c r="BC29" s="262"/>
      <c r="BD29" s="262"/>
      <c r="BE29" s="262"/>
      <c r="BF29" s="262"/>
      <c r="BG29" s="237">
        <f t="shared" si="14"/>
        <v>0</v>
      </c>
      <c r="BH29" s="262"/>
      <c r="BI29" s="262"/>
      <c r="BJ29" s="262"/>
      <c r="BK29" s="262"/>
      <c r="BL29" s="237">
        <f t="shared" si="15"/>
        <v>0</v>
      </c>
      <c r="BM29" s="262"/>
      <c r="BN29" s="262"/>
      <c r="BO29" s="262"/>
      <c r="BP29" s="262"/>
      <c r="BQ29" s="262">
        <f>SUM(BN29:BP29)</f>
        <v>0</v>
      </c>
      <c r="BR29" s="262"/>
      <c r="BS29" s="262"/>
      <c r="BT29" s="262"/>
      <c r="BU29" s="262"/>
      <c r="BV29" s="262">
        <f>SUM(BS29:BU29)</f>
        <v>0</v>
      </c>
      <c r="BW29" s="262"/>
      <c r="BX29" s="262"/>
      <c r="BY29" s="262"/>
      <c r="BZ29" s="262"/>
      <c r="CA29" s="262">
        <f>SUM(BX29:BZ29)</f>
        <v>0</v>
      </c>
      <c r="CB29" s="262"/>
      <c r="CC29" s="262"/>
      <c r="CD29" s="262"/>
      <c r="CE29" s="262"/>
      <c r="CF29" s="262">
        <f>SUM(CC29:CE29)</f>
        <v>0</v>
      </c>
      <c r="CG29" s="262"/>
      <c r="CH29" s="262"/>
      <c r="CI29" s="262"/>
      <c r="CJ29" s="262"/>
      <c r="CK29" s="262">
        <f>SUM(CH29:CJ29)</f>
        <v>0</v>
      </c>
      <c r="CL29" s="262"/>
      <c r="CM29" s="262"/>
      <c r="CN29" s="262"/>
      <c r="CO29" s="262"/>
      <c r="CP29" s="262">
        <f>SUM(CM29:CO29)</f>
        <v>0</v>
      </c>
      <c r="CQ29" s="262"/>
      <c r="CR29" s="262"/>
      <c r="CS29" s="262"/>
      <c r="CT29" s="262"/>
      <c r="CU29" s="262">
        <f>SUM(CR29:CT29)</f>
        <v>0</v>
      </c>
      <c r="CV29" s="262"/>
      <c r="CW29" s="262"/>
      <c r="CX29" s="262"/>
      <c r="CY29" s="262"/>
      <c r="CZ29" s="262">
        <f>SUM(CW29:CY29)</f>
        <v>0</v>
      </c>
      <c r="DA29" s="262"/>
      <c r="DB29" s="262"/>
      <c r="DC29" s="262"/>
      <c r="DD29" s="262"/>
      <c r="DE29" s="262">
        <f>SUM(DB29:DD29)</f>
        <v>0</v>
      </c>
      <c r="DF29" s="262"/>
      <c r="DG29" s="262"/>
      <c r="DH29" s="262"/>
      <c r="DI29" s="262"/>
      <c r="DJ29" s="262">
        <f>SUM(DG29:DI29)</f>
        <v>0</v>
      </c>
      <c r="DK29" s="262"/>
      <c r="DL29" s="262"/>
      <c r="DM29" s="262"/>
      <c r="DN29" s="262"/>
      <c r="DO29" s="366">
        <f>SUM(DL29:DN29)</f>
        <v>0</v>
      </c>
      <c r="DP29" s="418">
        <v>1</v>
      </c>
      <c r="DQ29" s="262">
        <v>133000</v>
      </c>
      <c r="DR29" s="262"/>
      <c r="DS29" s="262"/>
      <c r="DT29" s="262"/>
      <c r="DU29" s="262"/>
      <c r="DV29" s="262">
        <v>1</v>
      </c>
      <c r="DW29" s="262">
        <v>133000</v>
      </c>
      <c r="DX29" s="262"/>
      <c r="DY29" s="262"/>
      <c r="DZ29" s="262"/>
      <c r="EA29" s="262"/>
      <c r="EB29" s="262"/>
      <c r="EC29" s="262"/>
      <c r="ED29" s="262"/>
      <c r="EE29" s="262"/>
    </row>
    <row r="30" spans="1:135">
      <c r="A30" s="233"/>
      <c r="B30" s="331"/>
      <c r="C30" s="331"/>
      <c r="D30" s="381"/>
      <c r="E30" s="237"/>
      <c r="F30" s="237"/>
      <c r="G30" s="244">
        <f t="shared" si="0"/>
        <v>0</v>
      </c>
      <c r="H30" s="239">
        <f t="shared" si="5"/>
        <v>0</v>
      </c>
      <c r="I30" s="247"/>
      <c r="J30" s="239">
        <f>SUM((G30*6*21)/(8*20*100))+(G30/20)</f>
        <v>0</v>
      </c>
      <c r="K30" s="238"/>
      <c r="L30" s="411">
        <f t="shared" si="6"/>
        <v>0</v>
      </c>
      <c r="M30" s="240"/>
      <c r="N30" s="239">
        <f t="shared" si="7"/>
        <v>0</v>
      </c>
      <c r="O30" s="247">
        <f t="shared" si="2"/>
        <v>0</v>
      </c>
      <c r="P30" s="247">
        <f t="shared" si="17"/>
        <v>0</v>
      </c>
      <c r="Q30" s="247">
        <f t="shared" si="17"/>
        <v>0</v>
      </c>
      <c r="R30" s="247">
        <f>SUM(W30,AB30,AG30,AL30,AQ30,AV30,BA30,BF30,BK30,BP30,BU30,BZ30,CE30,CJ30,CO30,CT30,CY30,DD30,DI30,DN30)</f>
        <v>0</v>
      </c>
      <c r="S30" s="237"/>
      <c r="T30" s="237"/>
      <c r="U30" s="237"/>
      <c r="V30" s="237"/>
      <c r="W30" s="237"/>
      <c r="X30" s="237">
        <f t="shared" si="8"/>
        <v>0</v>
      </c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42"/>
      <c r="DP30" s="243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</row>
    <row r="31" spans="1:135">
      <c r="A31" s="233"/>
      <c r="B31" s="331" t="s">
        <v>1564</v>
      </c>
      <c r="C31" s="331"/>
      <c r="D31" s="381"/>
      <c r="E31" s="237">
        <f>SUM(E8:E30)</f>
        <v>1364100</v>
      </c>
      <c r="F31" s="237">
        <f t="shared" ref="F31:BS31" si="18">SUM(F8:F30)</f>
        <v>159600</v>
      </c>
      <c r="G31" s="237">
        <f t="shared" si="18"/>
        <v>1523700</v>
      </c>
      <c r="H31" s="239">
        <f t="shared" si="5"/>
        <v>11408.512499999997</v>
      </c>
      <c r="I31" s="237">
        <f t="shared" si="18"/>
        <v>440</v>
      </c>
      <c r="J31" s="237">
        <f t="shared" si="18"/>
        <v>87593.512499999997</v>
      </c>
      <c r="K31" s="237">
        <f t="shared" si="18"/>
        <v>0</v>
      </c>
      <c r="L31" s="241">
        <f t="shared" si="18"/>
        <v>142502.85</v>
      </c>
      <c r="M31" s="259">
        <f t="shared" si="18"/>
        <v>250</v>
      </c>
      <c r="N31" s="241">
        <f t="shared" si="18"/>
        <v>1047282.85</v>
      </c>
      <c r="O31" s="237">
        <f>SUM(O8:O30)</f>
        <v>168962</v>
      </c>
      <c r="P31" s="241">
        <f>SUM(P8:P30)</f>
        <v>140237.5</v>
      </c>
      <c r="Q31" s="237">
        <f>SUM(Q8:Q30)</f>
        <v>28724.5</v>
      </c>
      <c r="R31" s="237">
        <f t="shared" si="18"/>
        <v>0</v>
      </c>
      <c r="S31" s="237">
        <f t="shared" si="18"/>
        <v>0</v>
      </c>
      <c r="T31" s="237">
        <f t="shared" si="18"/>
        <v>0</v>
      </c>
      <c r="U31" s="237">
        <f t="shared" si="18"/>
        <v>48439.5</v>
      </c>
      <c r="V31" s="237">
        <f t="shared" si="18"/>
        <v>9919.5</v>
      </c>
      <c r="W31" s="237">
        <f t="shared" si="18"/>
        <v>0</v>
      </c>
      <c r="X31" s="237">
        <f t="shared" si="18"/>
        <v>58359</v>
      </c>
      <c r="Y31" s="237">
        <f t="shared" si="18"/>
        <v>0</v>
      </c>
      <c r="Z31" s="237">
        <f t="shared" si="18"/>
        <v>27721</v>
      </c>
      <c r="AA31" s="237">
        <f t="shared" si="18"/>
        <v>5680</v>
      </c>
      <c r="AB31" s="237">
        <f t="shared" si="18"/>
        <v>0</v>
      </c>
      <c r="AC31" s="237">
        <f t="shared" si="18"/>
        <v>33401</v>
      </c>
      <c r="AD31" s="237">
        <f t="shared" si="18"/>
        <v>40456</v>
      </c>
      <c r="AE31" s="237">
        <f t="shared" si="18"/>
        <v>17224</v>
      </c>
      <c r="AF31" s="237">
        <f t="shared" si="18"/>
        <v>3527</v>
      </c>
      <c r="AG31" s="237">
        <f t="shared" si="18"/>
        <v>0</v>
      </c>
      <c r="AH31" s="237">
        <f t="shared" si="18"/>
        <v>20751</v>
      </c>
      <c r="AI31" s="237">
        <f t="shared" si="18"/>
        <v>0</v>
      </c>
      <c r="AJ31" s="237">
        <f t="shared" si="18"/>
        <v>13073</v>
      </c>
      <c r="AK31" s="237">
        <f t="shared" si="18"/>
        <v>2677</v>
      </c>
      <c r="AL31" s="237">
        <f t="shared" si="18"/>
        <v>0</v>
      </c>
      <c r="AM31" s="237">
        <f t="shared" si="18"/>
        <v>15750</v>
      </c>
      <c r="AN31" s="237">
        <f t="shared" si="18"/>
        <v>0</v>
      </c>
      <c r="AO31" s="237">
        <f t="shared" si="18"/>
        <v>9130</v>
      </c>
      <c r="AP31" s="237">
        <f t="shared" si="18"/>
        <v>1870</v>
      </c>
      <c r="AQ31" s="237">
        <f t="shared" si="18"/>
        <v>0</v>
      </c>
      <c r="AR31" s="237">
        <f t="shared" si="18"/>
        <v>11000</v>
      </c>
      <c r="AS31" s="237">
        <f t="shared" si="18"/>
        <v>0</v>
      </c>
      <c r="AT31" s="237">
        <f t="shared" si="18"/>
        <v>9088</v>
      </c>
      <c r="AU31" s="237">
        <f t="shared" si="18"/>
        <v>1862</v>
      </c>
      <c r="AV31" s="237">
        <f t="shared" si="18"/>
        <v>0</v>
      </c>
      <c r="AW31" s="237">
        <f t="shared" si="18"/>
        <v>10950</v>
      </c>
      <c r="AX31" s="237">
        <f t="shared" si="18"/>
        <v>40456</v>
      </c>
      <c r="AY31" s="237">
        <f t="shared" si="18"/>
        <v>6848</v>
      </c>
      <c r="AZ31" s="237">
        <f t="shared" si="18"/>
        <v>1403</v>
      </c>
      <c r="BA31" s="237">
        <f t="shared" si="18"/>
        <v>0</v>
      </c>
      <c r="BB31" s="237">
        <f t="shared" si="18"/>
        <v>8251</v>
      </c>
      <c r="BC31" s="237">
        <f t="shared" si="18"/>
        <v>40456</v>
      </c>
      <c r="BD31" s="237">
        <f t="shared" si="18"/>
        <v>4357</v>
      </c>
      <c r="BE31" s="237">
        <f t="shared" si="18"/>
        <v>893</v>
      </c>
      <c r="BF31" s="237">
        <f t="shared" si="18"/>
        <v>0</v>
      </c>
      <c r="BG31" s="237">
        <f t="shared" si="18"/>
        <v>5250</v>
      </c>
      <c r="BH31" s="237">
        <f t="shared" si="18"/>
        <v>40432</v>
      </c>
      <c r="BI31" s="237">
        <f t="shared" si="18"/>
        <v>4357</v>
      </c>
      <c r="BJ31" s="237">
        <f t="shared" si="18"/>
        <v>893</v>
      </c>
      <c r="BK31" s="237">
        <f t="shared" si="18"/>
        <v>0</v>
      </c>
      <c r="BL31" s="237">
        <f t="shared" si="18"/>
        <v>5250</v>
      </c>
      <c r="BM31" s="237">
        <f t="shared" si="18"/>
        <v>0</v>
      </c>
      <c r="BN31" s="237">
        <f t="shared" si="18"/>
        <v>0</v>
      </c>
      <c r="BO31" s="237">
        <f t="shared" si="18"/>
        <v>0</v>
      </c>
      <c r="BP31" s="237">
        <f t="shared" si="18"/>
        <v>0</v>
      </c>
      <c r="BQ31" s="237">
        <f t="shared" si="18"/>
        <v>0</v>
      </c>
      <c r="BR31" s="237">
        <f t="shared" si="18"/>
        <v>0</v>
      </c>
      <c r="BS31" s="237">
        <f t="shared" si="18"/>
        <v>0</v>
      </c>
      <c r="BT31" s="237">
        <f t="shared" ref="BT31:EE31" si="19">SUM(BT8:BT30)</f>
        <v>0</v>
      </c>
      <c r="BU31" s="237">
        <f t="shared" si="19"/>
        <v>0</v>
      </c>
      <c r="BV31" s="237">
        <f t="shared" si="19"/>
        <v>0</v>
      </c>
      <c r="BW31" s="237">
        <f t="shared" si="19"/>
        <v>0</v>
      </c>
      <c r="BX31" s="237">
        <f t="shared" si="19"/>
        <v>0</v>
      </c>
      <c r="BY31" s="237">
        <f t="shared" si="19"/>
        <v>0</v>
      </c>
      <c r="BZ31" s="237">
        <f t="shared" si="19"/>
        <v>0</v>
      </c>
      <c r="CA31" s="237">
        <f t="shared" si="19"/>
        <v>0</v>
      </c>
      <c r="CB31" s="237">
        <f t="shared" si="19"/>
        <v>0</v>
      </c>
      <c r="CC31" s="237">
        <f t="shared" si="19"/>
        <v>0</v>
      </c>
      <c r="CD31" s="237">
        <f t="shared" si="19"/>
        <v>0</v>
      </c>
      <c r="CE31" s="237">
        <f t="shared" si="19"/>
        <v>0</v>
      </c>
      <c r="CF31" s="237">
        <f t="shared" si="19"/>
        <v>0</v>
      </c>
      <c r="CG31" s="237">
        <f t="shared" si="19"/>
        <v>0</v>
      </c>
      <c r="CH31" s="237">
        <f t="shared" si="19"/>
        <v>0</v>
      </c>
      <c r="CI31" s="237">
        <f t="shared" si="19"/>
        <v>0</v>
      </c>
      <c r="CJ31" s="237">
        <f t="shared" si="19"/>
        <v>0</v>
      </c>
      <c r="CK31" s="237">
        <f t="shared" si="19"/>
        <v>0</v>
      </c>
      <c r="CL31" s="237">
        <f t="shared" si="19"/>
        <v>0</v>
      </c>
      <c r="CM31" s="237">
        <f t="shared" si="19"/>
        <v>0</v>
      </c>
      <c r="CN31" s="237">
        <f t="shared" si="19"/>
        <v>0</v>
      </c>
      <c r="CO31" s="237">
        <f t="shared" si="19"/>
        <v>0</v>
      </c>
      <c r="CP31" s="237">
        <f t="shared" si="19"/>
        <v>0</v>
      </c>
      <c r="CQ31" s="237">
        <f t="shared" si="19"/>
        <v>0</v>
      </c>
      <c r="CR31" s="237">
        <f t="shared" si="19"/>
        <v>0</v>
      </c>
      <c r="CS31" s="237">
        <f t="shared" si="19"/>
        <v>0</v>
      </c>
      <c r="CT31" s="237">
        <f t="shared" si="19"/>
        <v>0</v>
      </c>
      <c r="CU31" s="237">
        <f t="shared" si="19"/>
        <v>0</v>
      </c>
      <c r="CV31" s="237">
        <f t="shared" si="19"/>
        <v>0</v>
      </c>
      <c r="CW31" s="237">
        <f t="shared" si="19"/>
        <v>0</v>
      </c>
      <c r="CX31" s="237">
        <f t="shared" si="19"/>
        <v>0</v>
      </c>
      <c r="CY31" s="237">
        <f t="shared" si="19"/>
        <v>0</v>
      </c>
      <c r="CZ31" s="237">
        <f t="shared" si="19"/>
        <v>0</v>
      </c>
      <c r="DA31" s="237">
        <f t="shared" si="19"/>
        <v>0</v>
      </c>
      <c r="DB31" s="237">
        <f t="shared" si="19"/>
        <v>0</v>
      </c>
      <c r="DC31" s="237">
        <f t="shared" si="19"/>
        <v>0</v>
      </c>
      <c r="DD31" s="237">
        <f t="shared" si="19"/>
        <v>0</v>
      </c>
      <c r="DE31" s="237">
        <f t="shared" si="19"/>
        <v>0</v>
      </c>
      <c r="DF31" s="237">
        <f t="shared" si="19"/>
        <v>0</v>
      </c>
      <c r="DG31" s="237">
        <f t="shared" si="19"/>
        <v>0</v>
      </c>
      <c r="DH31" s="237">
        <f t="shared" si="19"/>
        <v>0</v>
      </c>
      <c r="DI31" s="237">
        <f t="shared" si="19"/>
        <v>0</v>
      </c>
      <c r="DJ31" s="237">
        <f t="shared" si="19"/>
        <v>0</v>
      </c>
      <c r="DK31" s="237">
        <f t="shared" si="19"/>
        <v>0</v>
      </c>
      <c r="DL31" s="237">
        <f t="shared" si="19"/>
        <v>0</v>
      </c>
      <c r="DM31" s="237">
        <f t="shared" si="19"/>
        <v>0</v>
      </c>
      <c r="DN31" s="237">
        <f t="shared" si="19"/>
        <v>0</v>
      </c>
      <c r="DO31" s="237">
        <f t="shared" si="19"/>
        <v>0</v>
      </c>
      <c r="DP31" s="237">
        <f t="shared" si="19"/>
        <v>19</v>
      </c>
      <c r="DQ31" s="237">
        <f t="shared" si="19"/>
        <v>1373700</v>
      </c>
      <c r="DR31" s="237">
        <f t="shared" si="19"/>
        <v>1</v>
      </c>
      <c r="DS31" s="237">
        <f t="shared" si="19"/>
        <v>150000</v>
      </c>
      <c r="DT31" s="237">
        <f t="shared" si="19"/>
        <v>5</v>
      </c>
      <c r="DU31" s="237">
        <f t="shared" si="19"/>
        <v>513950</v>
      </c>
      <c r="DV31" s="237">
        <f t="shared" si="19"/>
        <v>13</v>
      </c>
      <c r="DW31" s="237">
        <f t="shared" si="19"/>
        <v>821750</v>
      </c>
      <c r="DX31" s="237">
        <f t="shared" si="19"/>
        <v>1</v>
      </c>
      <c r="DY31" s="237">
        <f t="shared" si="19"/>
        <v>38000</v>
      </c>
      <c r="DZ31" s="237">
        <f t="shared" si="19"/>
        <v>0</v>
      </c>
      <c r="EA31" s="237">
        <f t="shared" si="19"/>
        <v>0</v>
      </c>
      <c r="EB31" s="237">
        <f t="shared" si="19"/>
        <v>0</v>
      </c>
      <c r="EC31" s="237">
        <f t="shared" si="19"/>
        <v>0</v>
      </c>
      <c r="ED31" s="237">
        <f t="shared" si="19"/>
        <v>1</v>
      </c>
      <c r="EE31" s="237">
        <f t="shared" si="19"/>
        <v>150000</v>
      </c>
    </row>
    <row r="32" spans="1:135">
      <c r="E32" t="s">
        <v>3216</v>
      </c>
      <c r="G32">
        <v>-100000</v>
      </c>
    </row>
    <row r="33" spans="7:7">
      <c r="G33">
        <f>SUM(G31:G32)</f>
        <v>1423700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E15"/>
  <sheetViews>
    <sheetView topLeftCell="A10" workbookViewId="0">
      <selection activeCell="I22" sqref="I22"/>
    </sheetView>
  </sheetViews>
  <sheetFormatPr defaultRowHeight="15"/>
  <sheetData>
    <row r="1" spans="1:135" ht="18.75">
      <c r="A1" s="629" t="s">
        <v>1524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397"/>
      <c r="M1" s="396"/>
      <c r="N1" s="398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99"/>
      <c r="BG1" s="399"/>
      <c r="BH1" s="399"/>
      <c r="BI1" s="399"/>
      <c r="BJ1" s="399"/>
      <c r="BK1" s="399"/>
      <c r="BL1" s="399"/>
      <c r="BM1" s="399"/>
      <c r="BN1" s="399"/>
      <c r="BO1" s="399"/>
      <c r="BP1" s="399"/>
      <c r="BQ1" s="399"/>
      <c r="BR1" s="399"/>
      <c r="BS1" s="399"/>
      <c r="BT1" s="399"/>
      <c r="BU1" s="399"/>
      <c r="BV1" s="399"/>
      <c r="BW1" s="399"/>
      <c r="BX1" s="399"/>
      <c r="BY1" s="399"/>
      <c r="BZ1" s="399"/>
      <c r="CA1" s="399"/>
      <c r="CB1" s="399"/>
      <c r="CC1" s="399"/>
      <c r="CD1" s="399"/>
      <c r="CE1" s="399"/>
      <c r="CF1" s="399"/>
      <c r="CG1" s="399"/>
      <c r="CH1" s="399"/>
      <c r="CI1" s="399"/>
      <c r="CJ1" s="399"/>
      <c r="CK1" s="399"/>
      <c r="CL1" s="399"/>
      <c r="CM1" s="399"/>
      <c r="CN1" s="399"/>
      <c r="CO1" s="399"/>
      <c r="CP1" s="399"/>
      <c r="CQ1" s="399"/>
      <c r="CR1" s="399"/>
      <c r="CS1" s="399"/>
      <c r="CT1" s="399"/>
      <c r="CU1" s="399"/>
      <c r="CV1" s="399"/>
      <c r="CW1" s="399"/>
      <c r="CX1" s="399"/>
      <c r="CY1" s="399"/>
      <c r="CZ1" s="399"/>
      <c r="DA1" s="399"/>
      <c r="DB1" s="399"/>
      <c r="DC1" s="399"/>
      <c r="DD1" s="399"/>
      <c r="DE1" s="399"/>
      <c r="DF1" s="399"/>
      <c r="DG1" s="399"/>
      <c r="DH1" s="399"/>
      <c r="DI1" s="399"/>
      <c r="DJ1" s="399"/>
      <c r="DK1" s="399"/>
      <c r="DL1" s="399"/>
      <c r="DM1" s="399"/>
      <c r="DN1" s="399"/>
      <c r="DO1" s="399"/>
      <c r="DP1" s="563" t="s">
        <v>1525</v>
      </c>
      <c r="DQ1" s="563"/>
      <c r="DR1" s="563"/>
      <c r="DS1" s="563"/>
      <c r="DT1" s="563"/>
      <c r="DU1" s="563"/>
      <c r="DV1" s="563"/>
      <c r="DW1" s="563"/>
      <c r="DX1" s="563"/>
      <c r="DY1" s="563"/>
      <c r="DZ1" s="563"/>
      <c r="EA1" s="563"/>
      <c r="EB1" s="563"/>
      <c r="EC1" s="563"/>
      <c r="ED1" s="563"/>
      <c r="EE1" s="212"/>
    </row>
    <row r="2" spans="1:135" ht="19.5" thickBot="1">
      <c r="A2" s="630" t="s">
        <v>1526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397"/>
      <c r="M2" s="397"/>
      <c r="N2" s="400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401"/>
      <c r="AE2" s="397"/>
      <c r="AF2" s="397"/>
      <c r="AG2" s="397"/>
      <c r="AH2" s="397"/>
      <c r="AI2" s="397"/>
      <c r="AJ2" s="397"/>
      <c r="AK2" s="397"/>
      <c r="AL2" s="397"/>
      <c r="AM2" s="397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  <c r="BB2" s="402"/>
      <c r="BC2" s="402"/>
      <c r="BD2" s="402"/>
      <c r="BE2" s="402"/>
      <c r="BF2" s="402"/>
      <c r="BG2" s="402"/>
      <c r="BH2" s="402"/>
      <c r="BI2" s="402"/>
      <c r="BJ2" s="402"/>
      <c r="BK2" s="402"/>
      <c r="BL2" s="402"/>
      <c r="BM2" s="402"/>
      <c r="BN2" s="402"/>
      <c r="BO2" s="402"/>
      <c r="BP2" s="402"/>
      <c r="BQ2" s="402"/>
      <c r="BR2" s="402"/>
      <c r="BS2" s="402"/>
      <c r="BT2" s="402"/>
      <c r="BU2" s="402"/>
      <c r="BV2" s="402"/>
      <c r="BW2" s="402"/>
      <c r="BX2" s="402"/>
      <c r="BY2" s="402"/>
      <c r="BZ2" s="402"/>
      <c r="CA2" s="402"/>
      <c r="CB2" s="402"/>
      <c r="CC2" s="402"/>
      <c r="CD2" s="402"/>
      <c r="CE2" s="402"/>
      <c r="CF2" s="402"/>
      <c r="CG2" s="402"/>
      <c r="CH2" s="402"/>
      <c r="CI2" s="402"/>
      <c r="CJ2" s="402"/>
      <c r="CK2" s="402"/>
      <c r="CL2" s="402"/>
      <c r="CM2" s="402"/>
      <c r="CN2" s="402"/>
      <c r="CO2" s="402"/>
      <c r="CP2" s="402"/>
      <c r="CQ2" s="402"/>
      <c r="CR2" s="402"/>
      <c r="CS2" s="402"/>
      <c r="CT2" s="402"/>
      <c r="CU2" s="402"/>
      <c r="CV2" s="402"/>
      <c r="CW2" s="402"/>
      <c r="CX2" s="402"/>
      <c r="CY2" s="402"/>
      <c r="CZ2" s="402"/>
      <c r="DA2" s="402"/>
      <c r="DB2" s="402"/>
      <c r="DC2" s="402"/>
      <c r="DD2" s="402"/>
      <c r="DE2" s="402"/>
      <c r="DF2" s="402"/>
      <c r="DG2" s="402"/>
      <c r="DH2" s="402"/>
      <c r="DI2" s="402"/>
      <c r="DJ2" s="402"/>
      <c r="DK2" s="402"/>
      <c r="DL2" s="402"/>
      <c r="DM2" s="402"/>
      <c r="DN2" s="402"/>
      <c r="DO2" s="402"/>
      <c r="DP2" s="216"/>
      <c r="DQ2" s="215"/>
      <c r="DR2" s="215"/>
      <c r="DS2" s="215"/>
      <c r="DT2" s="217" t="s">
        <v>1527</v>
      </c>
      <c r="DU2" s="217"/>
      <c r="DV2" s="215"/>
      <c r="DW2" s="215"/>
      <c r="DX2" s="215"/>
      <c r="DY2" s="215"/>
      <c r="DZ2" s="215"/>
      <c r="EA2" s="215"/>
      <c r="EB2" s="215"/>
      <c r="EC2" s="215"/>
      <c r="ED2" s="215"/>
      <c r="EE2" s="215"/>
    </row>
    <row r="3" spans="1:135" ht="15.75">
      <c r="A3" s="565" t="s">
        <v>1528</v>
      </c>
      <c r="B3" s="567" t="s">
        <v>1529</v>
      </c>
      <c r="C3" s="567" t="s">
        <v>1530</v>
      </c>
      <c r="D3" s="567" t="s">
        <v>1531</v>
      </c>
      <c r="E3" s="567" t="s">
        <v>1966</v>
      </c>
      <c r="F3" s="567" t="s">
        <v>1532</v>
      </c>
      <c r="G3" s="567" t="s">
        <v>1533</v>
      </c>
      <c r="H3" s="567" t="s">
        <v>1534</v>
      </c>
      <c r="I3" s="589" t="s">
        <v>1717</v>
      </c>
      <c r="J3" s="567" t="s">
        <v>1536</v>
      </c>
      <c r="K3" s="567" t="s">
        <v>1967</v>
      </c>
      <c r="L3" s="567" t="s">
        <v>1968</v>
      </c>
      <c r="M3" s="589" t="s">
        <v>1628</v>
      </c>
      <c r="N3" s="634" t="s">
        <v>1969</v>
      </c>
      <c r="O3" s="632" t="s">
        <v>1541</v>
      </c>
      <c r="P3" s="632"/>
      <c r="Q3" s="632"/>
      <c r="R3" s="402"/>
      <c r="S3" s="633" t="s">
        <v>1542</v>
      </c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405"/>
      <c r="DP3" s="219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</row>
    <row r="4" spans="1:135">
      <c r="A4" s="615"/>
      <c r="B4" s="568"/>
      <c r="C4" s="567"/>
      <c r="D4" s="568"/>
      <c r="E4" s="568"/>
      <c r="F4" s="567"/>
      <c r="G4" s="567"/>
      <c r="H4" s="568"/>
      <c r="I4" s="590"/>
      <c r="J4" s="567"/>
      <c r="K4" s="568"/>
      <c r="L4" s="567"/>
      <c r="M4" s="590"/>
      <c r="N4" s="634"/>
      <c r="O4" s="632"/>
      <c r="P4" s="632"/>
      <c r="Q4" s="632"/>
      <c r="R4" s="285"/>
      <c r="S4" s="567" t="s">
        <v>1430</v>
      </c>
      <c r="T4" s="567"/>
      <c r="U4" s="567"/>
      <c r="V4" s="567"/>
      <c r="W4" s="567"/>
      <c r="X4" s="567"/>
      <c r="Y4" s="567" t="s">
        <v>1543</v>
      </c>
      <c r="Z4" s="567"/>
      <c r="AA4" s="567"/>
      <c r="AB4" s="567"/>
      <c r="AC4" s="567"/>
      <c r="AD4" s="567" t="s">
        <v>1544</v>
      </c>
      <c r="AE4" s="567"/>
      <c r="AF4" s="567"/>
      <c r="AG4" s="567"/>
      <c r="AH4" s="567"/>
      <c r="AI4" s="567" t="s">
        <v>1545</v>
      </c>
      <c r="AJ4" s="567"/>
      <c r="AK4" s="567"/>
      <c r="AL4" s="567"/>
      <c r="AM4" s="567"/>
      <c r="AN4" s="567" t="s">
        <v>1546</v>
      </c>
      <c r="AO4" s="567"/>
      <c r="AP4" s="567"/>
      <c r="AQ4" s="567"/>
      <c r="AR4" s="567"/>
      <c r="AS4" s="567" t="s">
        <v>1547</v>
      </c>
      <c r="AT4" s="567"/>
      <c r="AU4" s="567"/>
      <c r="AV4" s="567"/>
      <c r="AW4" s="567"/>
      <c r="AX4" s="567" t="s">
        <v>1548</v>
      </c>
      <c r="AY4" s="567"/>
      <c r="AZ4" s="567"/>
      <c r="BA4" s="567"/>
      <c r="BB4" s="567"/>
      <c r="BC4" s="567" t="s">
        <v>1549</v>
      </c>
      <c r="BD4" s="567"/>
      <c r="BE4" s="567"/>
      <c r="BF4" s="567"/>
      <c r="BG4" s="567"/>
      <c r="BH4" s="567" t="s">
        <v>1550</v>
      </c>
      <c r="BI4" s="567"/>
      <c r="BJ4" s="567"/>
      <c r="BK4" s="567"/>
      <c r="BL4" s="567"/>
      <c r="BM4" s="567" t="s">
        <v>1551</v>
      </c>
      <c r="BN4" s="567"/>
      <c r="BO4" s="567"/>
      <c r="BP4" s="567"/>
      <c r="BQ4" s="567"/>
      <c r="BR4" s="567" t="s">
        <v>1552</v>
      </c>
      <c r="BS4" s="567"/>
      <c r="BT4" s="567"/>
      <c r="BU4" s="567"/>
      <c r="BV4" s="567"/>
      <c r="BW4" s="567" t="s">
        <v>1553</v>
      </c>
      <c r="BX4" s="567"/>
      <c r="BY4" s="567"/>
      <c r="BZ4" s="567"/>
      <c r="CA4" s="567"/>
      <c r="CB4" s="567" t="s">
        <v>1554</v>
      </c>
      <c r="CC4" s="567"/>
      <c r="CD4" s="567"/>
      <c r="CE4" s="567"/>
      <c r="CF4" s="567"/>
      <c r="CG4" s="567" t="s">
        <v>1555</v>
      </c>
      <c r="CH4" s="567"/>
      <c r="CI4" s="567"/>
      <c r="CJ4" s="567"/>
      <c r="CK4" s="567"/>
      <c r="CL4" s="567" t="s">
        <v>1556</v>
      </c>
      <c r="CM4" s="567"/>
      <c r="CN4" s="567"/>
      <c r="CO4" s="567"/>
      <c r="CP4" s="567"/>
      <c r="CQ4" s="567" t="s">
        <v>1557</v>
      </c>
      <c r="CR4" s="567"/>
      <c r="CS4" s="567"/>
      <c r="CT4" s="567"/>
      <c r="CU4" s="567"/>
      <c r="CV4" s="567" t="s">
        <v>1558</v>
      </c>
      <c r="CW4" s="567"/>
      <c r="CX4" s="567"/>
      <c r="CY4" s="567"/>
      <c r="CZ4" s="567"/>
      <c r="DA4" s="567" t="s">
        <v>1559</v>
      </c>
      <c r="DB4" s="567"/>
      <c r="DC4" s="567"/>
      <c r="DD4" s="567"/>
      <c r="DE4" s="567"/>
      <c r="DF4" s="567" t="s">
        <v>1560</v>
      </c>
      <c r="DG4" s="567"/>
      <c r="DH4" s="567"/>
      <c r="DI4" s="567"/>
      <c r="DJ4" s="567"/>
      <c r="DK4" s="567" t="s">
        <v>1561</v>
      </c>
      <c r="DL4" s="567"/>
      <c r="DM4" s="567"/>
      <c r="DN4" s="567"/>
      <c r="DO4" s="567"/>
      <c r="DP4" s="575" t="s">
        <v>1562</v>
      </c>
      <c r="DQ4" s="575"/>
      <c r="DR4" s="575"/>
      <c r="DS4" s="575"/>
      <c r="DT4" s="575" t="s">
        <v>1563</v>
      </c>
      <c r="DU4" s="575"/>
      <c r="DV4" s="575"/>
      <c r="DW4" s="575"/>
      <c r="DX4" s="575"/>
      <c r="DY4" s="575"/>
      <c r="DZ4" s="575"/>
      <c r="EA4" s="575"/>
      <c r="EB4" s="575"/>
      <c r="EC4" s="575"/>
      <c r="ED4" s="575"/>
      <c r="EE4" s="575"/>
    </row>
    <row r="5" spans="1:135">
      <c r="A5" s="615"/>
      <c r="B5" s="568"/>
      <c r="C5" s="567"/>
      <c r="D5" s="568"/>
      <c r="E5" s="568"/>
      <c r="F5" s="567"/>
      <c r="G5" s="567"/>
      <c r="H5" s="568"/>
      <c r="I5" s="591"/>
      <c r="J5" s="567"/>
      <c r="K5" s="568"/>
      <c r="L5" s="567"/>
      <c r="M5" s="590"/>
      <c r="N5" s="634"/>
      <c r="O5" s="284" t="s">
        <v>1564</v>
      </c>
      <c r="P5" s="285" t="s">
        <v>1565</v>
      </c>
      <c r="Q5" s="285" t="s">
        <v>1566</v>
      </c>
      <c r="R5" s="285" t="s">
        <v>1532</v>
      </c>
      <c r="S5" s="286" t="s">
        <v>1567</v>
      </c>
      <c r="T5" s="286" t="s">
        <v>1568</v>
      </c>
      <c r="U5" s="287" t="s">
        <v>1569</v>
      </c>
      <c r="V5" s="287" t="s">
        <v>1566</v>
      </c>
      <c r="W5" s="287" t="s">
        <v>1532</v>
      </c>
      <c r="X5" s="285" t="s">
        <v>1564</v>
      </c>
      <c r="Y5" s="286" t="s">
        <v>1568</v>
      </c>
      <c r="Z5" s="287" t="s">
        <v>1569</v>
      </c>
      <c r="AA5" s="287" t="s">
        <v>1566</v>
      </c>
      <c r="AB5" s="287" t="s">
        <v>1532</v>
      </c>
      <c r="AC5" s="285" t="s">
        <v>1564</v>
      </c>
      <c r="AD5" s="286" t="s">
        <v>1568</v>
      </c>
      <c r="AE5" s="287" t="s">
        <v>1570</v>
      </c>
      <c r="AF5" s="287" t="s">
        <v>1566</v>
      </c>
      <c r="AG5" s="287" t="s">
        <v>1532</v>
      </c>
      <c r="AH5" s="285" t="s">
        <v>1564</v>
      </c>
      <c r="AI5" s="286" t="s">
        <v>1568</v>
      </c>
      <c r="AJ5" s="287" t="s">
        <v>1570</v>
      </c>
      <c r="AK5" s="287" t="s">
        <v>1566</v>
      </c>
      <c r="AL5" s="287" t="s">
        <v>1532</v>
      </c>
      <c r="AM5" s="285" t="s">
        <v>1564</v>
      </c>
      <c r="AN5" s="286" t="s">
        <v>1568</v>
      </c>
      <c r="AO5" s="287" t="s">
        <v>1570</v>
      </c>
      <c r="AP5" s="287" t="s">
        <v>1566</v>
      </c>
      <c r="AQ5" s="287" t="s">
        <v>1532</v>
      </c>
      <c r="AR5" s="285" t="s">
        <v>1564</v>
      </c>
      <c r="AS5" s="286" t="s">
        <v>1568</v>
      </c>
      <c r="AT5" s="287" t="s">
        <v>1570</v>
      </c>
      <c r="AU5" s="287" t="s">
        <v>1566</v>
      </c>
      <c r="AV5" s="287" t="s">
        <v>1532</v>
      </c>
      <c r="AW5" s="285" t="s">
        <v>1564</v>
      </c>
      <c r="AX5" s="286" t="s">
        <v>1568</v>
      </c>
      <c r="AY5" s="287" t="s">
        <v>1570</v>
      </c>
      <c r="AZ5" s="287" t="s">
        <v>1566</v>
      </c>
      <c r="BA5" s="287" t="s">
        <v>1532</v>
      </c>
      <c r="BB5" s="285" t="s">
        <v>1564</v>
      </c>
      <c r="BC5" s="286" t="s">
        <v>1568</v>
      </c>
      <c r="BD5" s="287" t="s">
        <v>1570</v>
      </c>
      <c r="BE5" s="287" t="s">
        <v>1566</v>
      </c>
      <c r="BF5" s="287" t="s">
        <v>1532</v>
      </c>
      <c r="BG5" s="285" t="s">
        <v>1564</v>
      </c>
      <c r="BH5" s="286" t="s">
        <v>1568</v>
      </c>
      <c r="BI5" s="287" t="s">
        <v>1570</v>
      </c>
      <c r="BJ5" s="287" t="s">
        <v>1566</v>
      </c>
      <c r="BK5" s="287" t="s">
        <v>1532</v>
      </c>
      <c r="BL5" s="285" t="s">
        <v>1564</v>
      </c>
      <c r="BM5" s="286" t="s">
        <v>1568</v>
      </c>
      <c r="BN5" s="287" t="s">
        <v>1570</v>
      </c>
      <c r="BO5" s="287" t="s">
        <v>1566</v>
      </c>
      <c r="BP5" s="287" t="s">
        <v>1532</v>
      </c>
      <c r="BQ5" s="285" t="s">
        <v>1564</v>
      </c>
      <c r="BR5" s="286" t="s">
        <v>1568</v>
      </c>
      <c r="BS5" s="287" t="s">
        <v>1570</v>
      </c>
      <c r="BT5" s="287" t="s">
        <v>1566</v>
      </c>
      <c r="BU5" s="287" t="s">
        <v>1532</v>
      </c>
      <c r="BV5" s="285" t="s">
        <v>1564</v>
      </c>
      <c r="BW5" s="286" t="s">
        <v>1568</v>
      </c>
      <c r="BX5" s="287" t="s">
        <v>1570</v>
      </c>
      <c r="BY5" s="287" t="s">
        <v>1566</v>
      </c>
      <c r="BZ5" s="287" t="s">
        <v>1532</v>
      </c>
      <c r="CA5" s="285" t="s">
        <v>1564</v>
      </c>
      <c r="CB5" s="286" t="s">
        <v>1568</v>
      </c>
      <c r="CC5" s="287" t="s">
        <v>1570</v>
      </c>
      <c r="CD5" s="287" t="s">
        <v>1566</v>
      </c>
      <c r="CE5" s="287" t="s">
        <v>1532</v>
      </c>
      <c r="CF5" s="285" t="s">
        <v>1564</v>
      </c>
      <c r="CG5" s="286" t="s">
        <v>1568</v>
      </c>
      <c r="CH5" s="287" t="s">
        <v>1570</v>
      </c>
      <c r="CI5" s="287" t="s">
        <v>1566</v>
      </c>
      <c r="CJ5" s="287" t="s">
        <v>1532</v>
      </c>
      <c r="CK5" s="285" t="s">
        <v>1564</v>
      </c>
      <c r="CL5" s="286" t="s">
        <v>1568</v>
      </c>
      <c r="CM5" s="287" t="s">
        <v>1570</v>
      </c>
      <c r="CN5" s="287" t="s">
        <v>1566</v>
      </c>
      <c r="CO5" s="287" t="s">
        <v>1532</v>
      </c>
      <c r="CP5" s="285" t="s">
        <v>1564</v>
      </c>
      <c r="CQ5" s="286" t="s">
        <v>1568</v>
      </c>
      <c r="CR5" s="287" t="s">
        <v>1570</v>
      </c>
      <c r="CS5" s="287" t="s">
        <v>1566</v>
      </c>
      <c r="CT5" s="287" t="s">
        <v>1532</v>
      </c>
      <c r="CU5" s="285" t="s">
        <v>1564</v>
      </c>
      <c r="CV5" s="286" t="s">
        <v>1568</v>
      </c>
      <c r="CW5" s="287" t="s">
        <v>1570</v>
      </c>
      <c r="CX5" s="287" t="s">
        <v>1566</v>
      </c>
      <c r="CY5" s="287" t="s">
        <v>1532</v>
      </c>
      <c r="CZ5" s="285" t="s">
        <v>1564</v>
      </c>
      <c r="DA5" s="286" t="s">
        <v>1568</v>
      </c>
      <c r="DB5" s="287" t="s">
        <v>1570</v>
      </c>
      <c r="DC5" s="287" t="s">
        <v>1566</v>
      </c>
      <c r="DD5" s="287" t="s">
        <v>1532</v>
      </c>
      <c r="DE5" s="285" t="s">
        <v>1564</v>
      </c>
      <c r="DF5" s="286" t="s">
        <v>1568</v>
      </c>
      <c r="DG5" s="287" t="s">
        <v>1570</v>
      </c>
      <c r="DH5" s="287" t="s">
        <v>1566</v>
      </c>
      <c r="DI5" s="287" t="s">
        <v>1532</v>
      </c>
      <c r="DJ5" s="285" t="s">
        <v>1564</v>
      </c>
      <c r="DK5" s="286" t="s">
        <v>1568</v>
      </c>
      <c r="DL5" s="287" t="s">
        <v>1570</v>
      </c>
      <c r="DM5" s="287" t="s">
        <v>1566</v>
      </c>
      <c r="DN5" s="287" t="s">
        <v>1532</v>
      </c>
      <c r="DO5" s="289" t="s">
        <v>1564</v>
      </c>
      <c r="DP5" s="219" t="s">
        <v>35</v>
      </c>
      <c r="DQ5" s="225" t="s">
        <v>1571</v>
      </c>
      <c r="DR5" s="225" t="s">
        <v>50</v>
      </c>
      <c r="DS5" s="225" t="s">
        <v>1571</v>
      </c>
      <c r="DT5" s="226" t="s">
        <v>1572</v>
      </c>
      <c r="DU5" s="225" t="s">
        <v>1571</v>
      </c>
      <c r="DV5" s="226" t="s">
        <v>1573</v>
      </c>
      <c r="DW5" s="225" t="s">
        <v>1571</v>
      </c>
      <c r="DX5" s="226" t="s">
        <v>1574</v>
      </c>
      <c r="DY5" s="225" t="s">
        <v>1571</v>
      </c>
      <c r="DZ5" s="226" t="s">
        <v>1575</v>
      </c>
      <c r="EA5" s="225" t="s">
        <v>1571</v>
      </c>
      <c r="EB5" s="226" t="s">
        <v>1576</v>
      </c>
      <c r="EC5" s="225" t="s">
        <v>1571</v>
      </c>
      <c r="ED5" s="226" t="s">
        <v>1577</v>
      </c>
      <c r="EE5" s="225" t="s">
        <v>1571</v>
      </c>
    </row>
    <row r="6" spans="1:135">
      <c r="A6" s="227">
        <v>1</v>
      </c>
      <c r="B6" s="228">
        <v>2</v>
      </c>
      <c r="C6" s="228"/>
      <c r="D6" s="228">
        <v>3</v>
      </c>
      <c r="E6" s="229">
        <v>4</v>
      </c>
      <c r="F6" s="229">
        <v>5</v>
      </c>
      <c r="G6" s="229">
        <v>6</v>
      </c>
      <c r="H6" s="229">
        <v>5</v>
      </c>
      <c r="I6" s="229"/>
      <c r="J6" s="229">
        <v>6</v>
      </c>
      <c r="K6" s="229">
        <v>7</v>
      </c>
      <c r="L6" s="229"/>
      <c r="M6" s="229"/>
      <c r="N6" s="406">
        <v>9</v>
      </c>
      <c r="O6" s="229">
        <v>10</v>
      </c>
      <c r="P6" s="229"/>
      <c r="Q6" s="229"/>
      <c r="R6" s="229">
        <v>11</v>
      </c>
      <c r="S6" s="229">
        <v>6</v>
      </c>
      <c r="T6" s="229">
        <v>7</v>
      </c>
      <c r="U6" s="229">
        <v>8</v>
      </c>
      <c r="V6" s="229">
        <v>9</v>
      </c>
      <c r="W6" s="229"/>
      <c r="X6" s="229">
        <v>10</v>
      </c>
      <c r="Y6" s="229">
        <v>11</v>
      </c>
      <c r="Z6" s="229">
        <v>12</v>
      </c>
      <c r="AA6" s="229">
        <v>13</v>
      </c>
      <c r="AB6" s="229"/>
      <c r="AC6" s="229">
        <v>14</v>
      </c>
      <c r="AD6" s="229">
        <v>15</v>
      </c>
      <c r="AE6" s="229">
        <v>16</v>
      </c>
      <c r="AF6" s="229">
        <v>17</v>
      </c>
      <c r="AG6" s="229"/>
      <c r="AH6" s="229">
        <v>18</v>
      </c>
      <c r="AI6" s="229">
        <v>19</v>
      </c>
      <c r="AJ6" s="229">
        <v>20</v>
      </c>
      <c r="AK6" s="229">
        <v>21</v>
      </c>
      <c r="AL6" s="229"/>
      <c r="AM6" s="229">
        <v>22</v>
      </c>
      <c r="AN6" s="229">
        <v>19</v>
      </c>
      <c r="AO6" s="229">
        <v>20</v>
      </c>
      <c r="AP6" s="229">
        <v>21</v>
      </c>
      <c r="AQ6" s="229"/>
      <c r="AR6" s="229">
        <v>22</v>
      </c>
      <c r="AS6" s="229">
        <v>19</v>
      </c>
      <c r="AT6" s="229">
        <v>20</v>
      </c>
      <c r="AU6" s="229">
        <v>21</v>
      </c>
      <c r="AV6" s="229"/>
      <c r="AW6" s="229">
        <v>22</v>
      </c>
      <c r="AX6" s="229">
        <v>19</v>
      </c>
      <c r="AY6" s="229">
        <v>20</v>
      </c>
      <c r="AZ6" s="229">
        <v>21</v>
      </c>
      <c r="BA6" s="229"/>
      <c r="BB6" s="229">
        <v>22</v>
      </c>
      <c r="BC6" s="229">
        <v>19</v>
      </c>
      <c r="BD6" s="229">
        <v>20</v>
      </c>
      <c r="BE6" s="229">
        <v>21</v>
      </c>
      <c r="BF6" s="229"/>
      <c r="BG6" s="229">
        <v>22</v>
      </c>
      <c r="BH6" s="229">
        <v>19</v>
      </c>
      <c r="BI6" s="229">
        <v>20</v>
      </c>
      <c r="BJ6" s="229">
        <v>21</v>
      </c>
      <c r="BK6" s="229"/>
      <c r="BL6" s="229">
        <v>22</v>
      </c>
      <c r="BM6" s="229">
        <v>19</v>
      </c>
      <c r="BN6" s="229">
        <v>20</v>
      </c>
      <c r="BO6" s="229">
        <v>21</v>
      </c>
      <c r="BP6" s="229"/>
      <c r="BQ6" s="229">
        <v>22</v>
      </c>
      <c r="BR6" s="229">
        <v>19</v>
      </c>
      <c r="BS6" s="229">
        <v>20</v>
      </c>
      <c r="BT6" s="229">
        <v>21</v>
      </c>
      <c r="BU6" s="229"/>
      <c r="BV6" s="229">
        <v>22</v>
      </c>
      <c r="BW6" s="229">
        <v>19</v>
      </c>
      <c r="BX6" s="229">
        <v>20</v>
      </c>
      <c r="BY6" s="229">
        <v>21</v>
      </c>
      <c r="BZ6" s="229"/>
      <c r="CA6" s="229">
        <v>22</v>
      </c>
      <c r="CB6" s="229">
        <v>19</v>
      </c>
      <c r="CC6" s="229">
        <v>20</v>
      </c>
      <c r="CD6" s="229">
        <v>21</v>
      </c>
      <c r="CE6" s="229"/>
      <c r="CF6" s="229">
        <v>22</v>
      </c>
      <c r="CG6" s="229">
        <v>19</v>
      </c>
      <c r="CH6" s="229">
        <v>20</v>
      </c>
      <c r="CI6" s="229">
        <v>21</v>
      </c>
      <c r="CJ6" s="229"/>
      <c r="CK6" s="229">
        <v>22</v>
      </c>
      <c r="CL6" s="229">
        <v>19</v>
      </c>
      <c r="CM6" s="229">
        <v>20</v>
      </c>
      <c r="CN6" s="229">
        <v>21</v>
      </c>
      <c r="CO6" s="229"/>
      <c r="CP6" s="229">
        <v>22</v>
      </c>
      <c r="CQ6" s="229">
        <v>19</v>
      </c>
      <c r="CR6" s="229">
        <v>20</v>
      </c>
      <c r="CS6" s="229">
        <v>21</v>
      </c>
      <c r="CT6" s="229"/>
      <c r="CU6" s="229">
        <v>22</v>
      </c>
      <c r="CV6" s="229">
        <v>19</v>
      </c>
      <c r="CW6" s="229">
        <v>20</v>
      </c>
      <c r="CX6" s="229">
        <v>21</v>
      </c>
      <c r="CY6" s="229"/>
      <c r="CZ6" s="229">
        <v>22</v>
      </c>
      <c r="DA6" s="229">
        <v>19</v>
      </c>
      <c r="DB6" s="229">
        <v>20</v>
      </c>
      <c r="DC6" s="229">
        <v>21</v>
      </c>
      <c r="DD6" s="229"/>
      <c r="DE6" s="229">
        <v>22</v>
      </c>
      <c r="DF6" s="229">
        <v>19</v>
      </c>
      <c r="DG6" s="229">
        <v>20</v>
      </c>
      <c r="DH6" s="229">
        <v>21</v>
      </c>
      <c r="DI6" s="229"/>
      <c r="DJ6" s="229">
        <v>22</v>
      </c>
      <c r="DK6" s="229">
        <v>19</v>
      </c>
      <c r="DL6" s="229">
        <v>20</v>
      </c>
      <c r="DM6" s="229">
        <v>21</v>
      </c>
      <c r="DN6" s="229"/>
      <c r="DO6" s="231">
        <v>22</v>
      </c>
      <c r="DP6" s="219">
        <v>8</v>
      </c>
      <c r="DQ6" s="232">
        <v>9</v>
      </c>
      <c r="DR6" s="232">
        <v>10</v>
      </c>
      <c r="DS6" s="232">
        <v>11</v>
      </c>
      <c r="DT6" s="232">
        <v>12</v>
      </c>
      <c r="DU6" s="232">
        <v>13</v>
      </c>
      <c r="DV6" s="232">
        <v>14</v>
      </c>
      <c r="DW6" s="232">
        <v>15</v>
      </c>
      <c r="DX6" s="232">
        <v>16</v>
      </c>
      <c r="DY6" s="232">
        <v>17</v>
      </c>
      <c r="DZ6" s="232">
        <v>18</v>
      </c>
      <c r="EA6" s="232">
        <v>19</v>
      </c>
      <c r="EB6" s="232">
        <v>20</v>
      </c>
      <c r="EC6" s="232">
        <v>21</v>
      </c>
      <c r="ED6" s="232">
        <v>22</v>
      </c>
      <c r="EE6" s="232">
        <v>23</v>
      </c>
    </row>
    <row r="7" spans="1:135">
      <c r="A7" s="233"/>
      <c r="B7" s="234" t="s">
        <v>1970</v>
      </c>
      <c r="C7" s="235"/>
      <c r="D7" s="236"/>
      <c r="E7" s="237"/>
      <c r="F7" s="237"/>
      <c r="G7" s="237"/>
      <c r="H7" s="238"/>
      <c r="I7" s="238"/>
      <c r="J7" s="239"/>
      <c r="K7" s="238"/>
      <c r="L7" s="240"/>
      <c r="M7" s="238"/>
      <c r="N7" s="241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42"/>
      <c r="DP7" s="243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</row>
    <row r="8" spans="1:135" ht="66">
      <c r="A8" s="254">
        <v>1</v>
      </c>
      <c r="B8" s="257" t="s">
        <v>1971</v>
      </c>
      <c r="C8" s="254" t="s">
        <v>1972</v>
      </c>
      <c r="D8" s="257" t="s">
        <v>1581</v>
      </c>
      <c r="E8" s="255">
        <v>42500</v>
      </c>
      <c r="F8" s="255">
        <v>5000</v>
      </c>
      <c r="G8" s="244">
        <f t="shared" ref="G8:G14" si="0">SUM(E8:F8)</f>
        <v>47500</v>
      </c>
      <c r="H8" s="238">
        <v>20</v>
      </c>
      <c r="I8" s="245">
        <f>SUM(J8-G8/20)</f>
        <v>374.0625</v>
      </c>
      <c r="J8" s="239">
        <f>SUM((G8*6*21)/(8*20*100))+(G8/20)</f>
        <v>2749.0625</v>
      </c>
      <c r="K8" s="255" t="s">
        <v>1973</v>
      </c>
      <c r="L8" s="240">
        <v>10</v>
      </c>
      <c r="M8" s="245">
        <f>SUM(L8*I8)</f>
        <v>3740.625</v>
      </c>
      <c r="N8" s="239">
        <f t="shared" ref="N8:N14" si="1">SUM(L8*J8)</f>
        <v>27490.625</v>
      </c>
      <c r="O8" s="247">
        <f>SUM(P8+Q8)</f>
        <v>1500</v>
      </c>
      <c r="P8" s="247">
        <f t="shared" ref="P8:R14" si="2">SUM(U8,Z8,AE8,AJ8,AO8,AT8,AY8,BD8,BI8,BN8,BS8,BX8,CC8,CH8,CM8,CR8,CW8,DB8,DG8,DL8)</f>
        <v>1245</v>
      </c>
      <c r="Q8" s="247">
        <f t="shared" si="2"/>
        <v>255</v>
      </c>
      <c r="R8" s="247">
        <f t="shared" si="2"/>
        <v>0</v>
      </c>
      <c r="S8" s="256">
        <v>39698</v>
      </c>
      <c r="T8" s="252">
        <v>40432</v>
      </c>
      <c r="U8" s="237">
        <v>1245</v>
      </c>
      <c r="V8" s="237">
        <v>255</v>
      </c>
      <c r="W8" s="237"/>
      <c r="X8" s="247">
        <f t="shared" ref="X8:X14" si="3">SUM(U8:W8)</f>
        <v>1500</v>
      </c>
      <c r="Y8" s="237"/>
      <c r="Z8" s="237"/>
      <c r="AA8" s="237"/>
      <c r="AB8" s="237"/>
      <c r="AC8" s="247">
        <f t="shared" ref="AC8:AC14" si="4">SUM(Z8:AB8)</f>
        <v>0</v>
      </c>
      <c r="AD8" s="237"/>
      <c r="AE8" s="237"/>
      <c r="AF8" s="237"/>
      <c r="AG8" s="237"/>
      <c r="AH8" s="247">
        <f t="shared" ref="AH8:AH14" si="5">SUM(AE8:AG8)</f>
        <v>0</v>
      </c>
      <c r="AI8" s="237"/>
      <c r="AJ8" s="237"/>
      <c r="AK8" s="237"/>
      <c r="AL8" s="237"/>
      <c r="AM8" s="237">
        <f t="shared" ref="AM8:AM14" si="6">SUM(AJ8:AL8)</f>
        <v>0</v>
      </c>
      <c r="AN8" s="237"/>
      <c r="AO8" s="237"/>
      <c r="AP8" s="237"/>
      <c r="AQ8" s="237"/>
      <c r="AR8" s="237">
        <f t="shared" ref="AR8:AR14" si="7">SUM(AO8:AQ8)</f>
        <v>0</v>
      </c>
      <c r="AS8" s="237"/>
      <c r="AT8" s="237"/>
      <c r="AU8" s="237"/>
      <c r="AV8" s="237"/>
      <c r="AW8" s="237">
        <f t="shared" ref="AW8:AW14" si="8">SUM(AT8:AV8)</f>
        <v>0</v>
      </c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42"/>
      <c r="DP8" s="243">
        <v>1</v>
      </c>
      <c r="DQ8" s="237">
        <v>47500</v>
      </c>
      <c r="DR8" s="237"/>
      <c r="DS8" s="237"/>
      <c r="DT8" s="237">
        <v>1</v>
      </c>
      <c r="DU8" s="237">
        <v>47500</v>
      </c>
      <c r="DV8" s="237"/>
      <c r="DW8" s="237"/>
      <c r="DX8" s="237"/>
      <c r="DY8" s="237"/>
      <c r="DZ8" s="237"/>
      <c r="EA8" s="237"/>
      <c r="EB8" s="237"/>
      <c r="EC8" s="237"/>
      <c r="ED8" s="237"/>
      <c r="EE8" s="237"/>
    </row>
    <row r="9" spans="1:135" ht="66">
      <c r="A9" s="254">
        <v>2</v>
      </c>
      <c r="B9" s="257" t="s">
        <v>1974</v>
      </c>
      <c r="C9" s="254" t="s">
        <v>1975</v>
      </c>
      <c r="D9" s="257" t="s">
        <v>1581</v>
      </c>
      <c r="E9" s="255">
        <v>42500</v>
      </c>
      <c r="F9" s="255">
        <v>5000</v>
      </c>
      <c r="G9" s="244">
        <f t="shared" si="0"/>
        <v>47500</v>
      </c>
      <c r="H9" s="238">
        <v>20</v>
      </c>
      <c r="I9" s="245">
        <f t="shared" ref="I9:I15" si="9">SUM(J9-G9/20)</f>
        <v>374.0625</v>
      </c>
      <c r="J9" s="239">
        <f t="shared" ref="J9:J14" si="10">SUM((G9*6*21)/(8*20*100))+(G9/20)</f>
        <v>2749.0625</v>
      </c>
      <c r="K9" s="255" t="s">
        <v>1976</v>
      </c>
      <c r="L9" s="240">
        <v>10</v>
      </c>
      <c r="M9" s="245">
        <f t="shared" ref="M9:M14" si="11">SUM(L9*I9)</f>
        <v>3740.625</v>
      </c>
      <c r="N9" s="239">
        <f t="shared" si="1"/>
        <v>27490.625</v>
      </c>
      <c r="O9" s="247">
        <f t="shared" ref="O9:O14" si="12">SUM(P9+Q9)</f>
        <v>11000</v>
      </c>
      <c r="P9" s="247">
        <f t="shared" si="2"/>
        <v>9130</v>
      </c>
      <c r="Q9" s="247">
        <f t="shared" si="2"/>
        <v>1870</v>
      </c>
      <c r="R9" s="247">
        <f t="shared" si="2"/>
        <v>0</v>
      </c>
      <c r="S9" s="256">
        <v>39575</v>
      </c>
      <c r="T9" s="237" t="s">
        <v>1678</v>
      </c>
      <c r="U9" s="237">
        <v>2283</v>
      </c>
      <c r="V9" s="237">
        <v>467</v>
      </c>
      <c r="W9" s="237"/>
      <c r="X9" s="247">
        <f t="shared" si="3"/>
        <v>2750</v>
      </c>
      <c r="Y9" s="237" t="s">
        <v>1678</v>
      </c>
      <c r="Z9" s="237">
        <v>2282</v>
      </c>
      <c r="AA9" s="237">
        <v>468</v>
      </c>
      <c r="AB9" s="237"/>
      <c r="AC9" s="247">
        <f t="shared" si="4"/>
        <v>2750</v>
      </c>
      <c r="AD9" s="237" t="s">
        <v>1690</v>
      </c>
      <c r="AE9" s="237">
        <v>2283</v>
      </c>
      <c r="AF9" s="237">
        <v>467</v>
      </c>
      <c r="AG9" s="237"/>
      <c r="AH9" s="247">
        <f t="shared" si="5"/>
        <v>2750</v>
      </c>
      <c r="AI9" s="237" t="s">
        <v>1641</v>
      </c>
      <c r="AJ9" s="237">
        <v>2282</v>
      </c>
      <c r="AK9" s="237">
        <v>468</v>
      </c>
      <c r="AL9" s="237"/>
      <c r="AM9" s="237">
        <f t="shared" si="6"/>
        <v>2750</v>
      </c>
      <c r="AN9" s="237"/>
      <c r="AO9" s="237"/>
      <c r="AP9" s="237"/>
      <c r="AQ9" s="237"/>
      <c r="AR9" s="237">
        <f t="shared" si="7"/>
        <v>0</v>
      </c>
      <c r="AS9" s="237"/>
      <c r="AT9" s="237"/>
      <c r="AU9" s="237"/>
      <c r="AV9" s="237"/>
      <c r="AW9" s="237">
        <f t="shared" si="8"/>
        <v>0</v>
      </c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42"/>
      <c r="DP9" s="243">
        <v>1</v>
      </c>
      <c r="DQ9" s="237">
        <v>47500</v>
      </c>
      <c r="DR9" s="237"/>
      <c r="DS9" s="237"/>
      <c r="DT9" s="237">
        <v>1</v>
      </c>
      <c r="DU9" s="237">
        <v>47500</v>
      </c>
      <c r="DV9" s="237"/>
      <c r="DW9" s="237"/>
      <c r="DX9" s="237"/>
      <c r="DY9" s="237"/>
      <c r="DZ9" s="237"/>
      <c r="EA9" s="237"/>
      <c r="EB9" s="237"/>
      <c r="EC9" s="237"/>
      <c r="ED9" s="237"/>
      <c r="EE9" s="237"/>
    </row>
    <row r="10" spans="1:135" ht="66">
      <c r="A10" s="254">
        <v>3</v>
      </c>
      <c r="B10" s="257" t="s">
        <v>1977</v>
      </c>
      <c r="C10" s="254" t="s">
        <v>1978</v>
      </c>
      <c r="D10" s="257" t="s">
        <v>1581</v>
      </c>
      <c r="E10" s="255">
        <v>42500</v>
      </c>
      <c r="F10" s="255">
        <v>5000</v>
      </c>
      <c r="G10" s="244">
        <f t="shared" si="0"/>
        <v>47500</v>
      </c>
      <c r="H10" s="238">
        <v>20</v>
      </c>
      <c r="I10" s="245">
        <f t="shared" si="9"/>
        <v>374.0625</v>
      </c>
      <c r="J10" s="239">
        <f t="shared" si="10"/>
        <v>2749.0625</v>
      </c>
      <c r="K10" s="255" t="s">
        <v>1979</v>
      </c>
      <c r="L10" s="240">
        <v>10</v>
      </c>
      <c r="M10" s="245">
        <f t="shared" si="11"/>
        <v>3740.625</v>
      </c>
      <c r="N10" s="239">
        <f t="shared" si="1"/>
        <v>27490.625</v>
      </c>
      <c r="O10" s="247">
        <f t="shared" si="12"/>
        <v>2750</v>
      </c>
      <c r="P10" s="247">
        <f t="shared" si="2"/>
        <v>2282</v>
      </c>
      <c r="Q10" s="247">
        <f t="shared" si="2"/>
        <v>468</v>
      </c>
      <c r="R10" s="247">
        <f t="shared" si="2"/>
        <v>0</v>
      </c>
      <c r="S10" s="256">
        <v>39575</v>
      </c>
      <c r="T10" s="237" t="s">
        <v>1678</v>
      </c>
      <c r="U10" s="237">
        <v>2282</v>
      </c>
      <c r="V10" s="237">
        <v>468</v>
      </c>
      <c r="W10" s="237"/>
      <c r="X10" s="247">
        <f t="shared" si="3"/>
        <v>2750</v>
      </c>
      <c r="Y10" s="237"/>
      <c r="Z10" s="237"/>
      <c r="AA10" s="237"/>
      <c r="AB10" s="237"/>
      <c r="AC10" s="247">
        <f t="shared" si="4"/>
        <v>0</v>
      </c>
      <c r="AD10" s="237"/>
      <c r="AE10" s="237"/>
      <c r="AF10" s="237"/>
      <c r="AG10" s="237"/>
      <c r="AH10" s="247">
        <f t="shared" si="5"/>
        <v>0</v>
      </c>
      <c r="AI10" s="237"/>
      <c r="AJ10" s="237"/>
      <c r="AK10" s="237"/>
      <c r="AL10" s="237"/>
      <c r="AM10" s="237">
        <f t="shared" si="6"/>
        <v>0</v>
      </c>
      <c r="AN10" s="237"/>
      <c r="AO10" s="237"/>
      <c r="AP10" s="237"/>
      <c r="AQ10" s="237"/>
      <c r="AR10" s="237">
        <f t="shared" si="7"/>
        <v>0</v>
      </c>
      <c r="AS10" s="237"/>
      <c r="AT10" s="237"/>
      <c r="AU10" s="237"/>
      <c r="AV10" s="237"/>
      <c r="AW10" s="237">
        <f t="shared" si="8"/>
        <v>0</v>
      </c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42"/>
      <c r="DP10" s="243">
        <v>1</v>
      </c>
      <c r="DQ10" s="237">
        <v>47500</v>
      </c>
      <c r="DR10" s="237"/>
      <c r="DS10" s="237"/>
      <c r="DT10" s="237">
        <v>1</v>
      </c>
      <c r="DU10" s="237">
        <v>47500</v>
      </c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</row>
    <row r="11" spans="1:135" ht="82.5">
      <c r="A11" s="254">
        <v>4</v>
      </c>
      <c r="B11" s="257" t="s">
        <v>1980</v>
      </c>
      <c r="C11" s="254" t="s">
        <v>1981</v>
      </c>
      <c r="D11" s="257" t="s">
        <v>1581</v>
      </c>
      <c r="E11" s="255">
        <v>42500</v>
      </c>
      <c r="F11" s="255">
        <v>5000</v>
      </c>
      <c r="G11" s="244">
        <f t="shared" si="0"/>
        <v>47500</v>
      </c>
      <c r="H11" s="238">
        <v>20</v>
      </c>
      <c r="I11" s="245">
        <f t="shared" si="9"/>
        <v>374.0625</v>
      </c>
      <c r="J11" s="239">
        <f t="shared" si="10"/>
        <v>2749.0625</v>
      </c>
      <c r="K11" s="255" t="s">
        <v>1982</v>
      </c>
      <c r="L11" s="240">
        <v>10</v>
      </c>
      <c r="M11" s="245">
        <f t="shared" si="11"/>
        <v>3740.625</v>
      </c>
      <c r="N11" s="239">
        <f t="shared" si="1"/>
        <v>27490.625</v>
      </c>
      <c r="O11" s="247">
        <f t="shared" si="12"/>
        <v>2400</v>
      </c>
      <c r="P11" s="247">
        <f t="shared" si="2"/>
        <v>1992</v>
      </c>
      <c r="Q11" s="247">
        <f t="shared" si="2"/>
        <v>408</v>
      </c>
      <c r="R11" s="247">
        <f t="shared" si="2"/>
        <v>0</v>
      </c>
      <c r="S11" s="256">
        <v>39607</v>
      </c>
      <c r="T11" s="247" t="s">
        <v>1983</v>
      </c>
      <c r="U11" s="247">
        <v>1992</v>
      </c>
      <c r="V11" s="247">
        <v>408</v>
      </c>
      <c r="W11" s="237"/>
      <c r="X11" s="247">
        <f t="shared" si="3"/>
        <v>2400</v>
      </c>
      <c r="Y11" s="237"/>
      <c r="Z11" s="237"/>
      <c r="AA11" s="237"/>
      <c r="AB11" s="237"/>
      <c r="AC11" s="247">
        <f t="shared" si="4"/>
        <v>0</v>
      </c>
      <c r="AD11" s="237"/>
      <c r="AE11" s="237"/>
      <c r="AF11" s="237"/>
      <c r="AG11" s="237"/>
      <c r="AH11" s="247">
        <f t="shared" si="5"/>
        <v>0</v>
      </c>
      <c r="AI11" s="237"/>
      <c r="AJ11" s="237"/>
      <c r="AK11" s="237"/>
      <c r="AL11" s="237"/>
      <c r="AM11" s="237">
        <f t="shared" si="6"/>
        <v>0</v>
      </c>
      <c r="AN11" s="237"/>
      <c r="AO11" s="237"/>
      <c r="AP11" s="237"/>
      <c r="AQ11" s="237"/>
      <c r="AR11" s="237">
        <f t="shared" si="7"/>
        <v>0</v>
      </c>
      <c r="AS11" s="237"/>
      <c r="AT11" s="237"/>
      <c r="AU11" s="237"/>
      <c r="AV11" s="237"/>
      <c r="AW11" s="237">
        <f t="shared" si="8"/>
        <v>0</v>
      </c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42"/>
      <c r="DP11" s="243">
        <v>1</v>
      </c>
      <c r="DQ11" s="237">
        <v>47500</v>
      </c>
      <c r="DR11" s="237"/>
      <c r="DS11" s="237"/>
      <c r="DT11" s="237">
        <v>1</v>
      </c>
      <c r="DU11" s="237">
        <v>47500</v>
      </c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</row>
    <row r="12" spans="1:135" ht="94.5">
      <c r="A12" s="254">
        <v>5</v>
      </c>
      <c r="B12" s="257" t="s">
        <v>1984</v>
      </c>
      <c r="C12" s="254" t="s">
        <v>1985</v>
      </c>
      <c r="D12" s="257" t="s">
        <v>1986</v>
      </c>
      <c r="E12" s="255">
        <v>25500</v>
      </c>
      <c r="F12" s="255">
        <v>3000</v>
      </c>
      <c r="G12" s="244">
        <f t="shared" si="0"/>
        <v>28500</v>
      </c>
      <c r="H12" s="238">
        <v>20</v>
      </c>
      <c r="I12" s="245">
        <f t="shared" si="9"/>
        <v>224.4375</v>
      </c>
      <c r="J12" s="239">
        <f t="shared" si="10"/>
        <v>1649.4375</v>
      </c>
      <c r="K12" s="255" t="s">
        <v>1987</v>
      </c>
      <c r="L12" s="240">
        <v>10</v>
      </c>
      <c r="M12" s="245">
        <f t="shared" si="11"/>
        <v>2244.375</v>
      </c>
      <c r="N12" s="239">
        <f t="shared" si="1"/>
        <v>16494.375</v>
      </c>
      <c r="O12" s="247">
        <f t="shared" si="12"/>
        <v>0</v>
      </c>
      <c r="P12" s="247">
        <f t="shared" si="2"/>
        <v>0</v>
      </c>
      <c r="Q12" s="247">
        <f t="shared" si="2"/>
        <v>0</v>
      </c>
      <c r="R12" s="247">
        <f t="shared" si="2"/>
        <v>0</v>
      </c>
      <c r="S12" s="256">
        <v>39637</v>
      </c>
      <c r="T12" s="237"/>
      <c r="U12" s="237"/>
      <c r="V12" s="237"/>
      <c r="W12" s="237"/>
      <c r="X12" s="247">
        <f t="shared" si="3"/>
        <v>0</v>
      </c>
      <c r="Y12" s="237"/>
      <c r="Z12" s="237"/>
      <c r="AA12" s="237"/>
      <c r="AB12" s="237"/>
      <c r="AC12" s="247">
        <f t="shared" si="4"/>
        <v>0</v>
      </c>
      <c r="AD12" s="237"/>
      <c r="AE12" s="237"/>
      <c r="AF12" s="237"/>
      <c r="AG12" s="237"/>
      <c r="AH12" s="247">
        <f t="shared" si="5"/>
        <v>0</v>
      </c>
      <c r="AI12" s="237"/>
      <c r="AJ12" s="237"/>
      <c r="AK12" s="237"/>
      <c r="AL12" s="237"/>
      <c r="AM12" s="237">
        <f t="shared" si="6"/>
        <v>0</v>
      </c>
      <c r="AN12" s="237"/>
      <c r="AO12" s="237"/>
      <c r="AP12" s="237"/>
      <c r="AQ12" s="237"/>
      <c r="AR12" s="237">
        <f t="shared" si="7"/>
        <v>0</v>
      </c>
      <c r="AS12" s="237"/>
      <c r="AT12" s="237"/>
      <c r="AU12" s="237"/>
      <c r="AV12" s="237"/>
      <c r="AW12" s="237">
        <f t="shared" si="8"/>
        <v>0</v>
      </c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42"/>
      <c r="DP12" s="243">
        <v>1</v>
      </c>
      <c r="DQ12" s="237">
        <v>28500</v>
      </c>
      <c r="DR12" s="237"/>
      <c r="DS12" s="237"/>
      <c r="DT12" s="237"/>
      <c r="DU12" s="237"/>
      <c r="DV12" s="237">
        <v>1</v>
      </c>
      <c r="DW12" s="237">
        <v>28500</v>
      </c>
      <c r="DX12" s="237"/>
      <c r="DY12" s="237"/>
      <c r="DZ12" s="237"/>
      <c r="EA12" s="237"/>
      <c r="EB12" s="237"/>
      <c r="EC12" s="237"/>
      <c r="ED12" s="237"/>
      <c r="EE12" s="237"/>
    </row>
    <row r="13" spans="1:135" ht="82.5">
      <c r="A13" s="254">
        <v>6</v>
      </c>
      <c r="B13" s="257" t="s">
        <v>1988</v>
      </c>
      <c r="C13" s="254" t="s">
        <v>1989</v>
      </c>
      <c r="D13" s="257" t="s">
        <v>1990</v>
      </c>
      <c r="E13" s="255">
        <v>42500</v>
      </c>
      <c r="F13" s="255">
        <v>5000</v>
      </c>
      <c r="G13" s="244">
        <f t="shared" si="0"/>
        <v>47500</v>
      </c>
      <c r="H13" s="238">
        <v>20</v>
      </c>
      <c r="I13" s="245">
        <f t="shared" si="9"/>
        <v>374.0625</v>
      </c>
      <c r="J13" s="239">
        <f t="shared" si="10"/>
        <v>2749.0625</v>
      </c>
      <c r="K13" s="255" t="s">
        <v>1991</v>
      </c>
      <c r="L13" s="240">
        <v>10</v>
      </c>
      <c r="M13" s="245">
        <f t="shared" si="11"/>
        <v>3740.625</v>
      </c>
      <c r="N13" s="239">
        <f t="shared" si="1"/>
        <v>27490.625</v>
      </c>
      <c r="O13" s="247">
        <f t="shared" si="12"/>
        <v>15500</v>
      </c>
      <c r="P13" s="247">
        <f t="shared" si="2"/>
        <v>12865</v>
      </c>
      <c r="Q13" s="247">
        <f t="shared" si="2"/>
        <v>2635</v>
      </c>
      <c r="R13" s="247">
        <f t="shared" si="2"/>
        <v>0</v>
      </c>
      <c r="S13" s="256" t="s">
        <v>1992</v>
      </c>
      <c r="T13" s="247" t="s">
        <v>1687</v>
      </c>
      <c r="U13" s="247">
        <v>2490</v>
      </c>
      <c r="V13" s="247">
        <v>510</v>
      </c>
      <c r="W13" s="247"/>
      <c r="X13" s="247">
        <f t="shared" si="3"/>
        <v>3000</v>
      </c>
      <c r="Y13" s="237" t="s">
        <v>1678</v>
      </c>
      <c r="Z13" s="237">
        <v>2490</v>
      </c>
      <c r="AA13" s="237">
        <v>510</v>
      </c>
      <c r="AB13" s="237"/>
      <c r="AC13" s="247">
        <f t="shared" si="4"/>
        <v>3000</v>
      </c>
      <c r="AD13" s="237" t="s">
        <v>1690</v>
      </c>
      <c r="AE13" s="237">
        <v>1660</v>
      </c>
      <c r="AF13" s="237">
        <v>340</v>
      </c>
      <c r="AG13" s="237"/>
      <c r="AH13" s="247">
        <f t="shared" si="5"/>
        <v>2000</v>
      </c>
      <c r="AI13" s="248">
        <v>39911</v>
      </c>
      <c r="AJ13" s="237">
        <v>2490</v>
      </c>
      <c r="AK13" s="237">
        <v>510</v>
      </c>
      <c r="AL13" s="237"/>
      <c r="AM13" s="237">
        <f t="shared" si="6"/>
        <v>3000</v>
      </c>
      <c r="AN13" s="237" t="s">
        <v>1648</v>
      </c>
      <c r="AO13" s="237">
        <v>2075</v>
      </c>
      <c r="AP13" s="237">
        <v>425</v>
      </c>
      <c r="AQ13" s="237"/>
      <c r="AR13" s="237">
        <f t="shared" si="7"/>
        <v>2500</v>
      </c>
      <c r="AS13" s="237" t="s">
        <v>1641</v>
      </c>
      <c r="AT13" s="237">
        <v>1660</v>
      </c>
      <c r="AU13" s="237">
        <v>340</v>
      </c>
      <c r="AV13" s="237"/>
      <c r="AW13" s="237">
        <f t="shared" si="8"/>
        <v>2000</v>
      </c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42"/>
      <c r="DP13" s="243">
        <v>1</v>
      </c>
      <c r="DQ13" s="237">
        <v>47500</v>
      </c>
      <c r="DR13" s="237"/>
      <c r="DS13" s="237"/>
      <c r="DT13" s="237"/>
      <c r="DU13" s="237"/>
      <c r="DV13" s="237">
        <v>1</v>
      </c>
      <c r="DW13" s="237">
        <v>47500</v>
      </c>
      <c r="DX13" s="237"/>
      <c r="DY13" s="237"/>
      <c r="DZ13" s="237"/>
      <c r="EA13" s="237"/>
      <c r="EB13" s="237"/>
      <c r="EC13" s="237"/>
      <c r="ED13" s="237"/>
      <c r="EE13" s="237"/>
    </row>
    <row r="14" spans="1:135" ht="82.5">
      <c r="A14" s="254">
        <v>7</v>
      </c>
      <c r="B14" s="257" t="s">
        <v>1993</v>
      </c>
      <c r="C14" s="254" t="s">
        <v>1994</v>
      </c>
      <c r="D14" s="257" t="s">
        <v>1581</v>
      </c>
      <c r="E14" s="255">
        <v>42500</v>
      </c>
      <c r="F14" s="255">
        <v>5000</v>
      </c>
      <c r="G14" s="244">
        <f t="shared" si="0"/>
        <v>47500</v>
      </c>
      <c r="H14" s="238">
        <v>20</v>
      </c>
      <c r="I14" s="245">
        <f t="shared" si="9"/>
        <v>374.0625</v>
      </c>
      <c r="J14" s="239">
        <f t="shared" si="10"/>
        <v>2749.0625</v>
      </c>
      <c r="K14" s="255" t="s">
        <v>1995</v>
      </c>
      <c r="L14" s="240">
        <v>10</v>
      </c>
      <c r="M14" s="245">
        <f t="shared" si="11"/>
        <v>3740.625</v>
      </c>
      <c r="N14" s="239">
        <f t="shared" si="1"/>
        <v>27490.625</v>
      </c>
      <c r="O14" s="247">
        <f t="shared" si="12"/>
        <v>0</v>
      </c>
      <c r="P14" s="247">
        <f t="shared" si="2"/>
        <v>0</v>
      </c>
      <c r="Q14" s="247">
        <f t="shared" si="2"/>
        <v>0</v>
      </c>
      <c r="R14" s="247">
        <f t="shared" si="2"/>
        <v>0</v>
      </c>
      <c r="S14" s="256" t="s">
        <v>1992</v>
      </c>
      <c r="T14" s="237"/>
      <c r="U14" s="237"/>
      <c r="V14" s="237"/>
      <c r="W14" s="237"/>
      <c r="X14" s="247">
        <f t="shared" si="3"/>
        <v>0</v>
      </c>
      <c r="Y14" s="237"/>
      <c r="Z14" s="237"/>
      <c r="AA14" s="237"/>
      <c r="AB14" s="237"/>
      <c r="AC14" s="247">
        <f t="shared" si="4"/>
        <v>0</v>
      </c>
      <c r="AD14" s="237"/>
      <c r="AE14" s="237"/>
      <c r="AF14" s="237"/>
      <c r="AG14" s="237"/>
      <c r="AH14" s="247">
        <f t="shared" si="5"/>
        <v>0</v>
      </c>
      <c r="AI14" s="237"/>
      <c r="AJ14" s="237"/>
      <c r="AK14" s="237"/>
      <c r="AL14" s="237"/>
      <c r="AM14" s="237">
        <f t="shared" si="6"/>
        <v>0</v>
      </c>
      <c r="AN14" s="237"/>
      <c r="AO14" s="237"/>
      <c r="AP14" s="237"/>
      <c r="AQ14" s="237"/>
      <c r="AR14" s="237">
        <f t="shared" si="7"/>
        <v>0</v>
      </c>
      <c r="AS14" s="237"/>
      <c r="AT14" s="237"/>
      <c r="AU14" s="237"/>
      <c r="AV14" s="237"/>
      <c r="AW14" s="237">
        <f t="shared" si="8"/>
        <v>0</v>
      </c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42"/>
      <c r="DP14" s="243">
        <v>1</v>
      </c>
      <c r="DQ14" s="237">
        <v>47500</v>
      </c>
      <c r="DR14" s="237"/>
      <c r="DS14" s="237"/>
      <c r="DT14" s="237">
        <v>1</v>
      </c>
      <c r="DU14" s="237">
        <v>47500</v>
      </c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</row>
    <row r="15" spans="1:135">
      <c r="A15" s="233"/>
      <c r="B15" s="235" t="s">
        <v>1564</v>
      </c>
      <c r="C15" s="235"/>
      <c r="D15" s="236"/>
      <c r="E15" s="237">
        <f t="shared" ref="E15:BP15" si="13">SUM(E8:E14)</f>
        <v>280500</v>
      </c>
      <c r="F15" s="237">
        <f t="shared" si="13"/>
        <v>33000</v>
      </c>
      <c r="G15" s="237">
        <f t="shared" si="13"/>
        <v>313500</v>
      </c>
      <c r="H15" s="237">
        <f t="shared" si="13"/>
        <v>140</v>
      </c>
      <c r="I15" s="245">
        <f t="shared" si="9"/>
        <v>2468.8125</v>
      </c>
      <c r="J15" s="237">
        <f t="shared" si="13"/>
        <v>18143.8125</v>
      </c>
      <c r="K15" s="237">
        <f t="shared" si="13"/>
        <v>0</v>
      </c>
      <c r="L15" s="259">
        <f t="shared" si="13"/>
        <v>70</v>
      </c>
      <c r="M15" s="241">
        <f t="shared" si="13"/>
        <v>24688.125</v>
      </c>
      <c r="N15" s="241">
        <f t="shared" si="13"/>
        <v>181438.125</v>
      </c>
      <c r="O15" s="237">
        <f t="shared" si="13"/>
        <v>33150</v>
      </c>
      <c r="P15" s="237">
        <f t="shared" si="13"/>
        <v>27514</v>
      </c>
      <c r="Q15" s="237">
        <f t="shared" si="13"/>
        <v>5636</v>
      </c>
      <c r="R15" s="237">
        <f t="shared" si="13"/>
        <v>0</v>
      </c>
      <c r="S15" s="237">
        <f t="shared" si="13"/>
        <v>198092</v>
      </c>
      <c r="T15" s="237">
        <f t="shared" si="13"/>
        <v>40432</v>
      </c>
      <c r="U15" s="237">
        <f t="shared" si="13"/>
        <v>10292</v>
      </c>
      <c r="V15" s="237">
        <f t="shared" si="13"/>
        <v>2108</v>
      </c>
      <c r="W15" s="237">
        <f t="shared" si="13"/>
        <v>0</v>
      </c>
      <c r="X15" s="237">
        <f t="shared" si="13"/>
        <v>12400</v>
      </c>
      <c r="Y15" s="237">
        <f t="shared" si="13"/>
        <v>0</v>
      </c>
      <c r="Z15" s="237">
        <f t="shared" si="13"/>
        <v>4772</v>
      </c>
      <c r="AA15" s="237">
        <f t="shared" si="13"/>
        <v>978</v>
      </c>
      <c r="AB15" s="237">
        <f t="shared" si="13"/>
        <v>0</v>
      </c>
      <c r="AC15" s="237">
        <f t="shared" si="13"/>
        <v>5750</v>
      </c>
      <c r="AD15" s="237">
        <f t="shared" si="13"/>
        <v>0</v>
      </c>
      <c r="AE15" s="237">
        <f t="shared" si="13"/>
        <v>3943</v>
      </c>
      <c r="AF15" s="237">
        <f t="shared" si="13"/>
        <v>807</v>
      </c>
      <c r="AG15" s="237">
        <f t="shared" si="13"/>
        <v>0</v>
      </c>
      <c r="AH15" s="237">
        <f t="shared" si="13"/>
        <v>4750</v>
      </c>
      <c r="AI15" s="237">
        <f t="shared" si="13"/>
        <v>39911</v>
      </c>
      <c r="AJ15" s="237">
        <f t="shared" si="13"/>
        <v>4772</v>
      </c>
      <c r="AK15" s="237">
        <f t="shared" si="13"/>
        <v>978</v>
      </c>
      <c r="AL15" s="237">
        <f t="shared" si="13"/>
        <v>0</v>
      </c>
      <c r="AM15" s="237">
        <f t="shared" si="13"/>
        <v>5750</v>
      </c>
      <c r="AN15" s="237">
        <f t="shared" si="13"/>
        <v>0</v>
      </c>
      <c r="AO15" s="237">
        <f t="shared" si="13"/>
        <v>2075</v>
      </c>
      <c r="AP15" s="237">
        <f t="shared" si="13"/>
        <v>425</v>
      </c>
      <c r="AQ15" s="237">
        <f t="shared" si="13"/>
        <v>0</v>
      </c>
      <c r="AR15" s="237">
        <f t="shared" si="13"/>
        <v>2500</v>
      </c>
      <c r="AS15" s="237">
        <f t="shared" si="13"/>
        <v>0</v>
      </c>
      <c r="AT15" s="237">
        <f t="shared" si="13"/>
        <v>1660</v>
      </c>
      <c r="AU15" s="237">
        <f t="shared" si="13"/>
        <v>340</v>
      </c>
      <c r="AV15" s="237">
        <f t="shared" si="13"/>
        <v>0</v>
      </c>
      <c r="AW15" s="237">
        <f t="shared" si="13"/>
        <v>2000</v>
      </c>
      <c r="AX15" s="237">
        <f t="shared" si="13"/>
        <v>0</v>
      </c>
      <c r="AY15" s="237">
        <f t="shared" si="13"/>
        <v>0</v>
      </c>
      <c r="AZ15" s="237">
        <f t="shared" si="13"/>
        <v>0</v>
      </c>
      <c r="BA15" s="237">
        <f t="shared" si="13"/>
        <v>0</v>
      </c>
      <c r="BB15" s="237">
        <f t="shared" si="13"/>
        <v>0</v>
      </c>
      <c r="BC15" s="237">
        <f t="shared" si="13"/>
        <v>0</v>
      </c>
      <c r="BD15" s="237">
        <f t="shared" si="13"/>
        <v>0</v>
      </c>
      <c r="BE15" s="237">
        <f t="shared" si="13"/>
        <v>0</v>
      </c>
      <c r="BF15" s="237">
        <f t="shared" si="13"/>
        <v>0</v>
      </c>
      <c r="BG15" s="237">
        <f t="shared" si="13"/>
        <v>0</v>
      </c>
      <c r="BH15" s="237">
        <f t="shared" si="13"/>
        <v>0</v>
      </c>
      <c r="BI15" s="237">
        <f t="shared" si="13"/>
        <v>0</v>
      </c>
      <c r="BJ15" s="237">
        <f t="shared" si="13"/>
        <v>0</v>
      </c>
      <c r="BK15" s="237">
        <f t="shared" si="13"/>
        <v>0</v>
      </c>
      <c r="BL15" s="237">
        <f t="shared" si="13"/>
        <v>0</v>
      </c>
      <c r="BM15" s="237">
        <f t="shared" si="13"/>
        <v>0</v>
      </c>
      <c r="BN15" s="237">
        <f t="shared" si="13"/>
        <v>0</v>
      </c>
      <c r="BO15" s="237">
        <f t="shared" si="13"/>
        <v>0</v>
      </c>
      <c r="BP15" s="237">
        <f t="shared" si="13"/>
        <v>0</v>
      </c>
      <c r="BQ15" s="237">
        <f t="shared" ref="BQ15:EB15" si="14">SUM(BQ8:BQ14)</f>
        <v>0</v>
      </c>
      <c r="BR15" s="237">
        <f t="shared" si="14"/>
        <v>0</v>
      </c>
      <c r="BS15" s="237">
        <f t="shared" si="14"/>
        <v>0</v>
      </c>
      <c r="BT15" s="237">
        <f t="shared" si="14"/>
        <v>0</v>
      </c>
      <c r="BU15" s="237">
        <f t="shared" si="14"/>
        <v>0</v>
      </c>
      <c r="BV15" s="237">
        <f t="shared" si="14"/>
        <v>0</v>
      </c>
      <c r="BW15" s="237">
        <f t="shared" si="14"/>
        <v>0</v>
      </c>
      <c r="BX15" s="237">
        <f t="shared" si="14"/>
        <v>0</v>
      </c>
      <c r="BY15" s="237">
        <f t="shared" si="14"/>
        <v>0</v>
      </c>
      <c r="BZ15" s="237">
        <f t="shared" si="14"/>
        <v>0</v>
      </c>
      <c r="CA15" s="237">
        <f t="shared" si="14"/>
        <v>0</v>
      </c>
      <c r="CB15" s="237">
        <f t="shared" si="14"/>
        <v>0</v>
      </c>
      <c r="CC15" s="237">
        <f t="shared" si="14"/>
        <v>0</v>
      </c>
      <c r="CD15" s="237">
        <f t="shared" si="14"/>
        <v>0</v>
      </c>
      <c r="CE15" s="237">
        <f t="shared" si="14"/>
        <v>0</v>
      </c>
      <c r="CF15" s="237">
        <f t="shared" si="14"/>
        <v>0</v>
      </c>
      <c r="CG15" s="237">
        <f t="shared" si="14"/>
        <v>0</v>
      </c>
      <c r="CH15" s="237">
        <f t="shared" si="14"/>
        <v>0</v>
      </c>
      <c r="CI15" s="237">
        <f t="shared" si="14"/>
        <v>0</v>
      </c>
      <c r="CJ15" s="237">
        <f t="shared" si="14"/>
        <v>0</v>
      </c>
      <c r="CK15" s="237">
        <f t="shared" si="14"/>
        <v>0</v>
      </c>
      <c r="CL15" s="237">
        <f t="shared" si="14"/>
        <v>0</v>
      </c>
      <c r="CM15" s="237">
        <f t="shared" si="14"/>
        <v>0</v>
      </c>
      <c r="CN15" s="237">
        <f t="shared" si="14"/>
        <v>0</v>
      </c>
      <c r="CO15" s="237">
        <f t="shared" si="14"/>
        <v>0</v>
      </c>
      <c r="CP15" s="237">
        <f t="shared" si="14"/>
        <v>0</v>
      </c>
      <c r="CQ15" s="237">
        <f t="shared" si="14"/>
        <v>0</v>
      </c>
      <c r="CR15" s="237">
        <f t="shared" si="14"/>
        <v>0</v>
      </c>
      <c r="CS15" s="237">
        <f t="shared" si="14"/>
        <v>0</v>
      </c>
      <c r="CT15" s="237">
        <f t="shared" si="14"/>
        <v>0</v>
      </c>
      <c r="CU15" s="237">
        <f t="shared" si="14"/>
        <v>0</v>
      </c>
      <c r="CV15" s="237">
        <f t="shared" si="14"/>
        <v>0</v>
      </c>
      <c r="CW15" s="237">
        <f t="shared" si="14"/>
        <v>0</v>
      </c>
      <c r="CX15" s="237">
        <f t="shared" si="14"/>
        <v>0</v>
      </c>
      <c r="CY15" s="237">
        <f t="shared" si="14"/>
        <v>0</v>
      </c>
      <c r="CZ15" s="237">
        <f t="shared" si="14"/>
        <v>0</v>
      </c>
      <c r="DA15" s="237">
        <f t="shared" si="14"/>
        <v>0</v>
      </c>
      <c r="DB15" s="237">
        <f t="shared" si="14"/>
        <v>0</v>
      </c>
      <c r="DC15" s="237">
        <f t="shared" si="14"/>
        <v>0</v>
      </c>
      <c r="DD15" s="237">
        <f t="shared" si="14"/>
        <v>0</v>
      </c>
      <c r="DE15" s="237">
        <f t="shared" si="14"/>
        <v>0</v>
      </c>
      <c r="DF15" s="237">
        <f t="shared" si="14"/>
        <v>0</v>
      </c>
      <c r="DG15" s="237">
        <f t="shared" si="14"/>
        <v>0</v>
      </c>
      <c r="DH15" s="237">
        <f t="shared" si="14"/>
        <v>0</v>
      </c>
      <c r="DI15" s="237">
        <f t="shared" si="14"/>
        <v>0</v>
      </c>
      <c r="DJ15" s="237">
        <f t="shared" si="14"/>
        <v>0</v>
      </c>
      <c r="DK15" s="237">
        <f t="shared" si="14"/>
        <v>0</v>
      </c>
      <c r="DL15" s="237">
        <f t="shared" si="14"/>
        <v>0</v>
      </c>
      <c r="DM15" s="237">
        <f t="shared" si="14"/>
        <v>0</v>
      </c>
      <c r="DN15" s="237">
        <f t="shared" si="14"/>
        <v>0</v>
      </c>
      <c r="DO15" s="237">
        <f t="shared" si="14"/>
        <v>0</v>
      </c>
      <c r="DP15" s="237">
        <f t="shared" si="14"/>
        <v>7</v>
      </c>
      <c r="DQ15" s="237">
        <f t="shared" si="14"/>
        <v>313500</v>
      </c>
      <c r="DR15" s="237">
        <f t="shared" si="14"/>
        <v>0</v>
      </c>
      <c r="DS15" s="237">
        <f t="shared" si="14"/>
        <v>0</v>
      </c>
      <c r="DT15" s="237">
        <f t="shared" si="14"/>
        <v>5</v>
      </c>
      <c r="DU15" s="237">
        <f t="shared" si="14"/>
        <v>237500</v>
      </c>
      <c r="DV15" s="237">
        <f t="shared" si="14"/>
        <v>2</v>
      </c>
      <c r="DW15" s="237">
        <f t="shared" si="14"/>
        <v>76000</v>
      </c>
      <c r="DX15" s="237">
        <f t="shared" si="14"/>
        <v>0</v>
      </c>
      <c r="DY15" s="237">
        <f t="shared" si="14"/>
        <v>0</v>
      </c>
      <c r="DZ15" s="237">
        <f t="shared" si="14"/>
        <v>0</v>
      </c>
      <c r="EA15" s="237">
        <f t="shared" si="14"/>
        <v>0</v>
      </c>
      <c r="EB15" s="237">
        <f t="shared" si="14"/>
        <v>0</v>
      </c>
      <c r="EC15" s="237">
        <f t="shared" ref="EC15:EE15" si="15">SUM(EC8:EC14)</f>
        <v>0</v>
      </c>
      <c r="ED15" s="237">
        <f t="shared" si="15"/>
        <v>0</v>
      </c>
      <c r="EE15" s="237">
        <f t="shared" si="15"/>
        <v>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E37"/>
  <sheetViews>
    <sheetView topLeftCell="A25" workbookViewId="0">
      <selection activeCell="L33" sqref="L33"/>
    </sheetView>
  </sheetViews>
  <sheetFormatPr defaultRowHeight="15"/>
  <sheetData>
    <row r="1" spans="1:135" ht="18">
      <c r="A1" s="563" t="s">
        <v>1524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209"/>
      <c r="M1" s="210"/>
      <c r="N1" s="211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563" t="s">
        <v>1525</v>
      </c>
      <c r="DQ1" s="563"/>
      <c r="DR1" s="563"/>
      <c r="DS1" s="563"/>
      <c r="DT1" s="563"/>
      <c r="DU1" s="563"/>
      <c r="DV1" s="563"/>
      <c r="DW1" s="563"/>
      <c r="DX1" s="563"/>
      <c r="DY1" s="563"/>
      <c r="DZ1" s="563"/>
      <c r="EA1" s="563"/>
      <c r="EB1" s="563"/>
      <c r="EC1" s="563"/>
      <c r="ED1" s="563"/>
      <c r="EE1" s="212"/>
    </row>
    <row r="2" spans="1:135" ht="18">
      <c r="A2" s="564" t="s">
        <v>1526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209"/>
      <c r="M2" s="209"/>
      <c r="N2" s="213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14"/>
      <c r="AE2" s="209"/>
      <c r="AF2" s="209"/>
      <c r="AG2" s="209"/>
      <c r="AH2" s="209"/>
      <c r="AI2" s="209"/>
      <c r="AJ2" s="209"/>
      <c r="AK2" s="209"/>
      <c r="AL2" s="209"/>
      <c r="AM2" s="209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6"/>
      <c r="DQ2" s="215"/>
      <c r="DR2" s="215"/>
      <c r="DS2" s="215"/>
      <c r="DT2" s="217" t="s">
        <v>1527</v>
      </c>
      <c r="DU2" s="217"/>
      <c r="DV2" s="215"/>
      <c r="DW2" s="215"/>
      <c r="DX2" s="215"/>
      <c r="DY2" s="215"/>
      <c r="DZ2" s="215"/>
      <c r="EA2" s="215"/>
      <c r="EB2" s="215"/>
      <c r="EC2" s="215"/>
      <c r="ED2" s="215"/>
      <c r="EE2" s="215"/>
    </row>
    <row r="3" spans="1:135" ht="15.75">
      <c r="A3" s="638" t="s">
        <v>1528</v>
      </c>
      <c r="B3" s="567" t="s">
        <v>1529</v>
      </c>
      <c r="C3" s="567" t="s">
        <v>1530</v>
      </c>
      <c r="D3" s="567" t="s">
        <v>1531</v>
      </c>
      <c r="E3" s="567" t="s">
        <v>1966</v>
      </c>
      <c r="F3" s="567" t="s">
        <v>1532</v>
      </c>
      <c r="G3" s="567" t="s">
        <v>1533</v>
      </c>
      <c r="H3" s="562" t="s">
        <v>1534</v>
      </c>
      <c r="I3" s="635" t="s">
        <v>1996</v>
      </c>
      <c r="J3" s="562" t="s">
        <v>1536</v>
      </c>
      <c r="K3" s="570" t="s">
        <v>1537</v>
      </c>
      <c r="L3" s="562" t="s">
        <v>1538</v>
      </c>
      <c r="M3" s="635" t="s">
        <v>1539</v>
      </c>
      <c r="N3" s="572" t="s">
        <v>1997</v>
      </c>
      <c r="O3" s="573" t="s">
        <v>1541</v>
      </c>
      <c r="P3" s="573"/>
      <c r="Q3" s="573"/>
      <c r="R3" s="435"/>
      <c r="S3" s="574" t="s">
        <v>1542</v>
      </c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218"/>
      <c r="DP3" s="219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</row>
    <row r="4" spans="1:135">
      <c r="A4" s="639"/>
      <c r="B4" s="568"/>
      <c r="C4" s="567"/>
      <c r="D4" s="568"/>
      <c r="E4" s="569"/>
      <c r="F4" s="567"/>
      <c r="G4" s="567"/>
      <c r="H4" s="571"/>
      <c r="I4" s="636"/>
      <c r="J4" s="562"/>
      <c r="K4" s="571"/>
      <c r="L4" s="562"/>
      <c r="M4" s="636"/>
      <c r="N4" s="572"/>
      <c r="O4" s="573"/>
      <c r="P4" s="573"/>
      <c r="Q4" s="573"/>
      <c r="R4" s="220"/>
      <c r="S4" s="570" t="s">
        <v>1430</v>
      </c>
      <c r="T4" s="570"/>
      <c r="U4" s="570"/>
      <c r="V4" s="570"/>
      <c r="W4" s="570"/>
      <c r="X4" s="570"/>
      <c r="Y4" s="570" t="s">
        <v>1543</v>
      </c>
      <c r="Z4" s="570"/>
      <c r="AA4" s="570"/>
      <c r="AB4" s="570"/>
      <c r="AC4" s="570"/>
      <c r="AD4" s="570" t="s">
        <v>1544</v>
      </c>
      <c r="AE4" s="570"/>
      <c r="AF4" s="570"/>
      <c r="AG4" s="570"/>
      <c r="AH4" s="570"/>
      <c r="AI4" s="570" t="s">
        <v>1545</v>
      </c>
      <c r="AJ4" s="570"/>
      <c r="AK4" s="570"/>
      <c r="AL4" s="570"/>
      <c r="AM4" s="570"/>
      <c r="AN4" s="570" t="s">
        <v>1546</v>
      </c>
      <c r="AO4" s="570"/>
      <c r="AP4" s="570"/>
      <c r="AQ4" s="570"/>
      <c r="AR4" s="570"/>
      <c r="AS4" s="570" t="s">
        <v>1547</v>
      </c>
      <c r="AT4" s="570"/>
      <c r="AU4" s="570"/>
      <c r="AV4" s="570"/>
      <c r="AW4" s="570"/>
      <c r="AX4" s="570" t="s">
        <v>1548</v>
      </c>
      <c r="AY4" s="570"/>
      <c r="AZ4" s="570"/>
      <c r="BA4" s="570"/>
      <c r="BB4" s="570"/>
      <c r="BC4" s="570" t="s">
        <v>1549</v>
      </c>
      <c r="BD4" s="570"/>
      <c r="BE4" s="570"/>
      <c r="BF4" s="570"/>
      <c r="BG4" s="570"/>
      <c r="BH4" s="570" t="s">
        <v>1550</v>
      </c>
      <c r="BI4" s="570"/>
      <c r="BJ4" s="570"/>
      <c r="BK4" s="570"/>
      <c r="BL4" s="570"/>
      <c r="BM4" s="570" t="s">
        <v>1551</v>
      </c>
      <c r="BN4" s="570"/>
      <c r="BO4" s="570"/>
      <c r="BP4" s="570"/>
      <c r="BQ4" s="570"/>
      <c r="BR4" s="570" t="s">
        <v>1552</v>
      </c>
      <c r="BS4" s="570"/>
      <c r="BT4" s="570"/>
      <c r="BU4" s="570"/>
      <c r="BV4" s="570"/>
      <c r="BW4" s="570" t="s">
        <v>1553</v>
      </c>
      <c r="BX4" s="570"/>
      <c r="BY4" s="570"/>
      <c r="BZ4" s="570"/>
      <c r="CA4" s="570"/>
      <c r="CB4" s="570" t="s">
        <v>1554</v>
      </c>
      <c r="CC4" s="570"/>
      <c r="CD4" s="570"/>
      <c r="CE4" s="570"/>
      <c r="CF4" s="570"/>
      <c r="CG4" s="570" t="s">
        <v>1555</v>
      </c>
      <c r="CH4" s="570"/>
      <c r="CI4" s="570"/>
      <c r="CJ4" s="570"/>
      <c r="CK4" s="570"/>
      <c r="CL4" s="570" t="s">
        <v>1556</v>
      </c>
      <c r="CM4" s="570"/>
      <c r="CN4" s="570"/>
      <c r="CO4" s="570"/>
      <c r="CP4" s="570"/>
      <c r="CQ4" s="570" t="s">
        <v>1557</v>
      </c>
      <c r="CR4" s="570"/>
      <c r="CS4" s="570"/>
      <c r="CT4" s="570"/>
      <c r="CU4" s="570"/>
      <c r="CV4" s="570" t="s">
        <v>1558</v>
      </c>
      <c r="CW4" s="570"/>
      <c r="CX4" s="570"/>
      <c r="CY4" s="570"/>
      <c r="CZ4" s="570"/>
      <c r="DA4" s="570" t="s">
        <v>1559</v>
      </c>
      <c r="DB4" s="570"/>
      <c r="DC4" s="570"/>
      <c r="DD4" s="570"/>
      <c r="DE4" s="570"/>
      <c r="DF4" s="570" t="s">
        <v>1560</v>
      </c>
      <c r="DG4" s="570"/>
      <c r="DH4" s="570"/>
      <c r="DI4" s="570"/>
      <c r="DJ4" s="570"/>
      <c r="DK4" s="570" t="s">
        <v>1561</v>
      </c>
      <c r="DL4" s="570"/>
      <c r="DM4" s="570"/>
      <c r="DN4" s="570"/>
      <c r="DO4" s="570"/>
      <c r="DP4" s="575" t="s">
        <v>1562</v>
      </c>
      <c r="DQ4" s="575"/>
      <c r="DR4" s="575"/>
      <c r="DS4" s="575"/>
      <c r="DT4" s="575" t="s">
        <v>1563</v>
      </c>
      <c r="DU4" s="575"/>
      <c r="DV4" s="575"/>
      <c r="DW4" s="575"/>
      <c r="DX4" s="575"/>
      <c r="DY4" s="575"/>
      <c r="DZ4" s="575"/>
      <c r="EA4" s="575"/>
      <c r="EB4" s="575"/>
      <c r="EC4" s="575"/>
      <c r="ED4" s="575"/>
      <c r="EE4" s="575"/>
    </row>
    <row r="5" spans="1:135" ht="25.5">
      <c r="A5" s="639"/>
      <c r="B5" s="568"/>
      <c r="C5" s="567"/>
      <c r="D5" s="568"/>
      <c r="E5" s="569"/>
      <c r="F5" s="567"/>
      <c r="G5" s="567"/>
      <c r="H5" s="571"/>
      <c r="I5" s="637"/>
      <c r="J5" s="562"/>
      <c r="K5" s="571"/>
      <c r="L5" s="562"/>
      <c r="M5" s="637"/>
      <c r="N5" s="572"/>
      <c r="O5" s="221" t="s">
        <v>1564</v>
      </c>
      <c r="P5" s="220" t="s">
        <v>1565</v>
      </c>
      <c r="Q5" s="220" t="s">
        <v>1566</v>
      </c>
      <c r="R5" s="220" t="s">
        <v>1532</v>
      </c>
      <c r="S5" s="222" t="s">
        <v>1567</v>
      </c>
      <c r="T5" s="222" t="s">
        <v>1568</v>
      </c>
      <c r="U5" s="223" t="s">
        <v>1569</v>
      </c>
      <c r="V5" s="223" t="s">
        <v>1566</v>
      </c>
      <c r="W5" s="223" t="s">
        <v>1532</v>
      </c>
      <c r="X5" s="220" t="s">
        <v>1564</v>
      </c>
      <c r="Y5" s="222" t="s">
        <v>1568</v>
      </c>
      <c r="Z5" s="223" t="s">
        <v>1569</v>
      </c>
      <c r="AA5" s="223" t="s">
        <v>1566</v>
      </c>
      <c r="AB5" s="223" t="s">
        <v>1532</v>
      </c>
      <c r="AC5" s="220" t="s">
        <v>1564</v>
      </c>
      <c r="AD5" s="222" t="s">
        <v>1568</v>
      </c>
      <c r="AE5" s="223" t="s">
        <v>1570</v>
      </c>
      <c r="AF5" s="223" t="s">
        <v>1566</v>
      </c>
      <c r="AG5" s="223" t="s">
        <v>1532</v>
      </c>
      <c r="AH5" s="220" t="s">
        <v>1564</v>
      </c>
      <c r="AI5" s="222" t="s">
        <v>1568</v>
      </c>
      <c r="AJ5" s="223" t="s">
        <v>1570</v>
      </c>
      <c r="AK5" s="223" t="s">
        <v>1566</v>
      </c>
      <c r="AL5" s="223" t="s">
        <v>1532</v>
      </c>
      <c r="AM5" s="220" t="s">
        <v>1564</v>
      </c>
      <c r="AN5" s="222" t="s">
        <v>1568</v>
      </c>
      <c r="AO5" s="223" t="s">
        <v>1570</v>
      </c>
      <c r="AP5" s="223" t="s">
        <v>1566</v>
      </c>
      <c r="AQ5" s="223" t="s">
        <v>1532</v>
      </c>
      <c r="AR5" s="220" t="s">
        <v>1564</v>
      </c>
      <c r="AS5" s="222" t="s">
        <v>1568</v>
      </c>
      <c r="AT5" s="223" t="s">
        <v>1570</v>
      </c>
      <c r="AU5" s="223" t="s">
        <v>1566</v>
      </c>
      <c r="AV5" s="223" t="s">
        <v>1532</v>
      </c>
      <c r="AW5" s="220" t="s">
        <v>1564</v>
      </c>
      <c r="AX5" s="222" t="s">
        <v>1568</v>
      </c>
      <c r="AY5" s="223" t="s">
        <v>1570</v>
      </c>
      <c r="AZ5" s="223" t="s">
        <v>1566</v>
      </c>
      <c r="BA5" s="223" t="s">
        <v>1532</v>
      </c>
      <c r="BB5" s="220" t="s">
        <v>1564</v>
      </c>
      <c r="BC5" s="222" t="s">
        <v>1568</v>
      </c>
      <c r="BD5" s="223" t="s">
        <v>1570</v>
      </c>
      <c r="BE5" s="223" t="s">
        <v>1566</v>
      </c>
      <c r="BF5" s="223" t="s">
        <v>1532</v>
      </c>
      <c r="BG5" s="220" t="s">
        <v>1564</v>
      </c>
      <c r="BH5" s="222" t="s">
        <v>1568</v>
      </c>
      <c r="BI5" s="223" t="s">
        <v>1570</v>
      </c>
      <c r="BJ5" s="223" t="s">
        <v>1566</v>
      </c>
      <c r="BK5" s="223" t="s">
        <v>1532</v>
      </c>
      <c r="BL5" s="220" t="s">
        <v>1564</v>
      </c>
      <c r="BM5" s="222" t="s">
        <v>1568</v>
      </c>
      <c r="BN5" s="223" t="s">
        <v>1570</v>
      </c>
      <c r="BO5" s="223" t="s">
        <v>1566</v>
      </c>
      <c r="BP5" s="223" t="s">
        <v>1532</v>
      </c>
      <c r="BQ5" s="220" t="s">
        <v>1564</v>
      </c>
      <c r="BR5" s="222" t="s">
        <v>1568</v>
      </c>
      <c r="BS5" s="223" t="s">
        <v>1570</v>
      </c>
      <c r="BT5" s="223" t="s">
        <v>1566</v>
      </c>
      <c r="BU5" s="223" t="s">
        <v>1532</v>
      </c>
      <c r="BV5" s="220" t="s">
        <v>1564</v>
      </c>
      <c r="BW5" s="222" t="s">
        <v>1568</v>
      </c>
      <c r="BX5" s="223" t="s">
        <v>1570</v>
      </c>
      <c r="BY5" s="223" t="s">
        <v>1566</v>
      </c>
      <c r="BZ5" s="223" t="s">
        <v>1532</v>
      </c>
      <c r="CA5" s="220" t="s">
        <v>1564</v>
      </c>
      <c r="CB5" s="222" t="s">
        <v>1568</v>
      </c>
      <c r="CC5" s="223" t="s">
        <v>1570</v>
      </c>
      <c r="CD5" s="223" t="s">
        <v>1566</v>
      </c>
      <c r="CE5" s="223" t="s">
        <v>1532</v>
      </c>
      <c r="CF5" s="220" t="s">
        <v>1564</v>
      </c>
      <c r="CG5" s="222" t="s">
        <v>1568</v>
      </c>
      <c r="CH5" s="223" t="s">
        <v>1570</v>
      </c>
      <c r="CI5" s="223" t="s">
        <v>1566</v>
      </c>
      <c r="CJ5" s="223" t="s">
        <v>1532</v>
      </c>
      <c r="CK5" s="220" t="s">
        <v>1564</v>
      </c>
      <c r="CL5" s="222" t="s">
        <v>1568</v>
      </c>
      <c r="CM5" s="223" t="s">
        <v>1570</v>
      </c>
      <c r="CN5" s="223" t="s">
        <v>1566</v>
      </c>
      <c r="CO5" s="223" t="s">
        <v>1532</v>
      </c>
      <c r="CP5" s="220" t="s">
        <v>1564</v>
      </c>
      <c r="CQ5" s="222" t="s">
        <v>1568</v>
      </c>
      <c r="CR5" s="223" t="s">
        <v>1570</v>
      </c>
      <c r="CS5" s="223" t="s">
        <v>1566</v>
      </c>
      <c r="CT5" s="223" t="s">
        <v>1532</v>
      </c>
      <c r="CU5" s="220" t="s">
        <v>1564</v>
      </c>
      <c r="CV5" s="222" t="s">
        <v>1568</v>
      </c>
      <c r="CW5" s="223" t="s">
        <v>1570</v>
      </c>
      <c r="CX5" s="223" t="s">
        <v>1566</v>
      </c>
      <c r="CY5" s="223" t="s">
        <v>1532</v>
      </c>
      <c r="CZ5" s="220" t="s">
        <v>1564</v>
      </c>
      <c r="DA5" s="222" t="s">
        <v>1568</v>
      </c>
      <c r="DB5" s="223" t="s">
        <v>1570</v>
      </c>
      <c r="DC5" s="223" t="s">
        <v>1566</v>
      </c>
      <c r="DD5" s="223" t="s">
        <v>1532</v>
      </c>
      <c r="DE5" s="220" t="s">
        <v>1564</v>
      </c>
      <c r="DF5" s="222" t="s">
        <v>1568</v>
      </c>
      <c r="DG5" s="223" t="s">
        <v>1570</v>
      </c>
      <c r="DH5" s="223" t="s">
        <v>1566</v>
      </c>
      <c r="DI5" s="223" t="s">
        <v>1532</v>
      </c>
      <c r="DJ5" s="220" t="s">
        <v>1564</v>
      </c>
      <c r="DK5" s="222" t="s">
        <v>1568</v>
      </c>
      <c r="DL5" s="223" t="s">
        <v>1570</v>
      </c>
      <c r="DM5" s="223" t="s">
        <v>1566</v>
      </c>
      <c r="DN5" s="223" t="s">
        <v>1532</v>
      </c>
      <c r="DO5" s="224" t="s">
        <v>1564</v>
      </c>
      <c r="DP5" s="219" t="s">
        <v>35</v>
      </c>
      <c r="DQ5" s="225" t="s">
        <v>1571</v>
      </c>
      <c r="DR5" s="225" t="s">
        <v>50</v>
      </c>
      <c r="DS5" s="225" t="s">
        <v>1571</v>
      </c>
      <c r="DT5" s="226" t="s">
        <v>1572</v>
      </c>
      <c r="DU5" s="225" t="s">
        <v>1571</v>
      </c>
      <c r="DV5" s="226" t="s">
        <v>1573</v>
      </c>
      <c r="DW5" s="225" t="s">
        <v>1571</v>
      </c>
      <c r="DX5" s="226" t="s">
        <v>1574</v>
      </c>
      <c r="DY5" s="225" t="s">
        <v>1571</v>
      </c>
      <c r="DZ5" s="226" t="s">
        <v>1575</v>
      </c>
      <c r="EA5" s="225" t="s">
        <v>1571</v>
      </c>
      <c r="EB5" s="226" t="s">
        <v>1576</v>
      </c>
      <c r="EC5" s="225" t="s">
        <v>1571</v>
      </c>
      <c r="ED5" s="226" t="s">
        <v>1577</v>
      </c>
      <c r="EE5" s="225" t="s">
        <v>1571</v>
      </c>
    </row>
    <row r="6" spans="1:135">
      <c r="A6" s="227">
        <v>1</v>
      </c>
      <c r="B6" s="228">
        <v>2</v>
      </c>
      <c r="C6" s="228"/>
      <c r="D6" s="228">
        <v>3</v>
      </c>
      <c r="E6" s="229">
        <v>4</v>
      </c>
      <c r="F6" s="229">
        <v>5</v>
      </c>
      <c r="G6" s="229">
        <v>6</v>
      </c>
      <c r="H6" s="229">
        <v>5</v>
      </c>
      <c r="I6" s="229"/>
      <c r="J6" s="229">
        <v>6</v>
      </c>
      <c r="K6" s="229">
        <v>7</v>
      </c>
      <c r="L6" s="229">
        <v>8</v>
      </c>
      <c r="M6" s="229"/>
      <c r="N6" s="406">
        <v>9</v>
      </c>
      <c r="O6" s="229">
        <v>10</v>
      </c>
      <c r="P6" s="229"/>
      <c r="Q6" s="229"/>
      <c r="R6" s="229">
        <v>11</v>
      </c>
      <c r="S6" s="229">
        <v>6</v>
      </c>
      <c r="T6" s="229">
        <v>7</v>
      </c>
      <c r="U6" s="229">
        <v>8</v>
      </c>
      <c r="V6" s="229">
        <v>9</v>
      </c>
      <c r="W6" s="229"/>
      <c r="X6" s="229">
        <v>10</v>
      </c>
      <c r="Y6" s="229">
        <v>11</v>
      </c>
      <c r="Z6" s="229">
        <v>12</v>
      </c>
      <c r="AA6" s="229">
        <v>13</v>
      </c>
      <c r="AB6" s="229"/>
      <c r="AC6" s="229">
        <v>14</v>
      </c>
      <c r="AD6" s="229">
        <v>15</v>
      </c>
      <c r="AE6" s="229">
        <v>16</v>
      </c>
      <c r="AF6" s="229">
        <v>17</v>
      </c>
      <c r="AG6" s="229"/>
      <c r="AH6" s="229">
        <v>18</v>
      </c>
      <c r="AI6" s="229">
        <v>19</v>
      </c>
      <c r="AJ6" s="229">
        <v>20</v>
      </c>
      <c r="AK6" s="229">
        <v>21</v>
      </c>
      <c r="AL6" s="229"/>
      <c r="AM6" s="229">
        <v>22</v>
      </c>
      <c r="AN6" s="229">
        <v>19</v>
      </c>
      <c r="AO6" s="229">
        <v>20</v>
      </c>
      <c r="AP6" s="229">
        <v>21</v>
      </c>
      <c r="AQ6" s="229"/>
      <c r="AR6" s="229">
        <v>22</v>
      </c>
      <c r="AS6" s="229">
        <v>19</v>
      </c>
      <c r="AT6" s="229">
        <v>20</v>
      </c>
      <c r="AU6" s="229">
        <v>21</v>
      </c>
      <c r="AV6" s="229"/>
      <c r="AW6" s="229">
        <v>22</v>
      </c>
      <c r="AX6" s="229">
        <v>19</v>
      </c>
      <c r="AY6" s="229">
        <v>20</v>
      </c>
      <c r="AZ6" s="229">
        <v>21</v>
      </c>
      <c r="BA6" s="229"/>
      <c r="BB6" s="229">
        <v>22</v>
      </c>
      <c r="BC6" s="229">
        <v>19</v>
      </c>
      <c r="BD6" s="229">
        <v>20</v>
      </c>
      <c r="BE6" s="229">
        <v>21</v>
      </c>
      <c r="BF6" s="229"/>
      <c r="BG6" s="229">
        <v>22</v>
      </c>
      <c r="BH6" s="229">
        <v>19</v>
      </c>
      <c r="BI6" s="229">
        <v>20</v>
      </c>
      <c r="BJ6" s="229">
        <v>21</v>
      </c>
      <c r="BK6" s="229"/>
      <c r="BL6" s="229">
        <v>22</v>
      </c>
      <c r="BM6" s="229">
        <v>19</v>
      </c>
      <c r="BN6" s="229">
        <v>20</v>
      </c>
      <c r="BO6" s="229">
        <v>21</v>
      </c>
      <c r="BP6" s="229"/>
      <c r="BQ6" s="229">
        <v>22</v>
      </c>
      <c r="BR6" s="229">
        <v>19</v>
      </c>
      <c r="BS6" s="229">
        <v>20</v>
      </c>
      <c r="BT6" s="229">
        <v>21</v>
      </c>
      <c r="BU6" s="229"/>
      <c r="BV6" s="229">
        <v>22</v>
      </c>
      <c r="BW6" s="229">
        <v>19</v>
      </c>
      <c r="BX6" s="229">
        <v>20</v>
      </c>
      <c r="BY6" s="229">
        <v>21</v>
      </c>
      <c r="BZ6" s="229"/>
      <c r="CA6" s="229">
        <v>22</v>
      </c>
      <c r="CB6" s="229">
        <v>19</v>
      </c>
      <c r="CC6" s="229">
        <v>20</v>
      </c>
      <c r="CD6" s="229">
        <v>21</v>
      </c>
      <c r="CE6" s="229"/>
      <c r="CF6" s="229">
        <v>22</v>
      </c>
      <c r="CG6" s="229">
        <v>19</v>
      </c>
      <c r="CH6" s="229">
        <v>20</v>
      </c>
      <c r="CI6" s="229">
        <v>21</v>
      </c>
      <c r="CJ6" s="229"/>
      <c r="CK6" s="229">
        <v>22</v>
      </c>
      <c r="CL6" s="229">
        <v>19</v>
      </c>
      <c r="CM6" s="229">
        <v>20</v>
      </c>
      <c r="CN6" s="229">
        <v>21</v>
      </c>
      <c r="CO6" s="229"/>
      <c r="CP6" s="229">
        <v>22</v>
      </c>
      <c r="CQ6" s="229">
        <v>19</v>
      </c>
      <c r="CR6" s="229">
        <v>20</v>
      </c>
      <c r="CS6" s="229">
        <v>21</v>
      </c>
      <c r="CT6" s="229"/>
      <c r="CU6" s="229">
        <v>22</v>
      </c>
      <c r="CV6" s="229">
        <v>19</v>
      </c>
      <c r="CW6" s="229">
        <v>20</v>
      </c>
      <c r="CX6" s="229">
        <v>21</v>
      </c>
      <c r="CY6" s="229"/>
      <c r="CZ6" s="229">
        <v>22</v>
      </c>
      <c r="DA6" s="229">
        <v>19</v>
      </c>
      <c r="DB6" s="229">
        <v>20</v>
      </c>
      <c r="DC6" s="229">
        <v>21</v>
      </c>
      <c r="DD6" s="229"/>
      <c r="DE6" s="229">
        <v>22</v>
      </c>
      <c r="DF6" s="229">
        <v>19</v>
      </c>
      <c r="DG6" s="229">
        <v>20</v>
      </c>
      <c r="DH6" s="229">
        <v>21</v>
      </c>
      <c r="DI6" s="229"/>
      <c r="DJ6" s="229">
        <v>22</v>
      </c>
      <c r="DK6" s="229">
        <v>19</v>
      </c>
      <c r="DL6" s="229">
        <v>20</v>
      </c>
      <c r="DM6" s="229">
        <v>21</v>
      </c>
      <c r="DN6" s="229"/>
      <c r="DO6" s="231">
        <v>22</v>
      </c>
      <c r="DP6" s="219">
        <v>8</v>
      </c>
      <c r="DQ6" s="232">
        <v>9</v>
      </c>
      <c r="DR6" s="232">
        <v>10</v>
      </c>
      <c r="DS6" s="232">
        <v>11</v>
      </c>
      <c r="DT6" s="232">
        <v>12</v>
      </c>
      <c r="DU6" s="232">
        <v>13</v>
      </c>
      <c r="DV6" s="232">
        <v>14</v>
      </c>
      <c r="DW6" s="232">
        <v>15</v>
      </c>
      <c r="DX6" s="232">
        <v>16</v>
      </c>
      <c r="DY6" s="232">
        <v>17</v>
      </c>
      <c r="DZ6" s="232">
        <v>18</v>
      </c>
      <c r="EA6" s="232">
        <v>19</v>
      </c>
      <c r="EB6" s="232">
        <v>20</v>
      </c>
      <c r="EC6" s="232">
        <v>21</v>
      </c>
      <c r="ED6" s="232">
        <v>22</v>
      </c>
      <c r="EE6" s="232">
        <v>23</v>
      </c>
    </row>
    <row r="7" spans="1:135">
      <c r="A7" s="233"/>
      <c r="B7" s="234" t="s">
        <v>1998</v>
      </c>
      <c r="C7" s="235"/>
      <c r="D7" s="236"/>
      <c r="E7" s="237"/>
      <c r="F7" s="237"/>
      <c r="G7" s="237"/>
      <c r="H7" s="238"/>
      <c r="I7" s="238"/>
      <c r="J7" s="239"/>
      <c r="K7" s="238"/>
      <c r="L7" s="240"/>
      <c r="M7" s="238"/>
      <c r="N7" s="241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42"/>
      <c r="DP7" s="243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</row>
    <row r="8" spans="1:135" ht="82.5">
      <c r="A8" s="254">
        <v>1</v>
      </c>
      <c r="B8" s="257" t="s">
        <v>1999</v>
      </c>
      <c r="C8" s="254" t="s">
        <v>2000</v>
      </c>
      <c r="D8" s="257" t="s">
        <v>2001</v>
      </c>
      <c r="E8" s="255">
        <v>42500</v>
      </c>
      <c r="F8" s="255">
        <v>5000</v>
      </c>
      <c r="G8" s="244">
        <f t="shared" ref="G8:G21" si="0">SUM(E8:F8)</f>
        <v>47500</v>
      </c>
      <c r="H8" s="238">
        <v>20</v>
      </c>
      <c r="I8" s="245">
        <f t="shared" ref="I8:I26" si="1">SUM(J8-G8/20)</f>
        <v>374.0625</v>
      </c>
      <c r="J8" s="239">
        <f>SUM((G8*6*21)/(8*20*100))+(G8/20)</f>
        <v>2749.0625</v>
      </c>
      <c r="K8" s="255" t="s">
        <v>2002</v>
      </c>
      <c r="L8" s="240">
        <v>7</v>
      </c>
      <c r="M8" s="245">
        <f t="shared" ref="M8:M26" si="2">SUM(L8*I8)</f>
        <v>2618.4375</v>
      </c>
      <c r="N8" s="239">
        <f>SUM(L8*J8)</f>
        <v>19243.4375</v>
      </c>
      <c r="O8" s="247">
        <f>SUM(P8:Q8)</f>
        <v>16500</v>
      </c>
      <c r="P8" s="247">
        <f>SUM(U8,Z8,AE8,AJ8,AO8,AT8,AY8,BD8,BI8,BN8,BS8,BX8,CC8,CH8,CM8,CR8,CW8,DB8,DG8,DL8)</f>
        <v>13695</v>
      </c>
      <c r="Q8" s="247">
        <f>SUM(V8,AA8,AF8,AK8,AP8,AU8,AZ8,BE8,BJ8,BO8,BT8,BY8,CD8,CI8,CN8,CS8,CX8,DC8,DH8,DM8)</f>
        <v>2805</v>
      </c>
      <c r="R8" s="247">
        <f>SUM(W8,AB8,AG8,AL8,AQ8,AV8,BA8,BF8,BK8,BP8,BU8,BZ8,CE8,CJ8,CO8,CT8,CY8,DD8,DI8,DN8)</f>
        <v>0</v>
      </c>
      <c r="S8" s="256">
        <v>39908</v>
      </c>
      <c r="T8" s="252">
        <v>39911</v>
      </c>
      <c r="U8" s="237">
        <v>2283</v>
      </c>
      <c r="V8" s="237">
        <v>467</v>
      </c>
      <c r="W8" s="237"/>
      <c r="X8" s="247">
        <f t="shared" ref="X8:X22" si="3">SUM(U8:W8)</f>
        <v>2750</v>
      </c>
      <c r="Y8" s="237" t="s">
        <v>1648</v>
      </c>
      <c r="Z8" s="237">
        <v>2283</v>
      </c>
      <c r="AA8" s="237">
        <v>467</v>
      </c>
      <c r="AB8" s="237"/>
      <c r="AC8" s="247">
        <f t="shared" ref="AC8:AC26" si="4">SUM(Z8:AB8)</f>
        <v>2750</v>
      </c>
      <c r="AD8" s="237" t="s">
        <v>1641</v>
      </c>
      <c r="AE8" s="237">
        <v>2282</v>
      </c>
      <c r="AF8" s="237">
        <v>468</v>
      </c>
      <c r="AG8" s="237"/>
      <c r="AH8" s="247">
        <f t="shared" ref="AH8:AH26" si="5">SUM(AE8:AG8)</f>
        <v>2750</v>
      </c>
      <c r="AI8" s="248">
        <v>40456</v>
      </c>
      <c r="AJ8" s="237">
        <v>2283</v>
      </c>
      <c r="AK8" s="237">
        <v>467</v>
      </c>
      <c r="AL8" s="237"/>
      <c r="AM8" s="247">
        <f t="shared" ref="AM8:AM26" si="6">SUM(AJ8:AL8)</f>
        <v>2750</v>
      </c>
      <c r="AN8" s="237" t="s">
        <v>1583</v>
      </c>
      <c r="AO8" s="237">
        <v>2282</v>
      </c>
      <c r="AP8" s="237">
        <v>468</v>
      </c>
      <c r="AQ8" s="237"/>
      <c r="AR8" s="247">
        <f t="shared" ref="AR8:AR26" si="7">SUM(AO8:AQ8)</f>
        <v>2750</v>
      </c>
      <c r="AS8" s="248">
        <v>40432</v>
      </c>
      <c r="AT8" s="237">
        <v>2282</v>
      </c>
      <c r="AU8" s="237">
        <v>468</v>
      </c>
      <c r="AV8" s="237"/>
      <c r="AW8" s="247">
        <f t="shared" ref="AW8:AW26" si="8">SUM(AT8:AV8)</f>
        <v>2750</v>
      </c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42"/>
      <c r="DP8" s="243">
        <v>1</v>
      </c>
      <c r="DQ8" s="237">
        <v>47500</v>
      </c>
      <c r="DR8" s="237"/>
      <c r="DS8" s="237"/>
      <c r="DT8" s="237"/>
      <c r="DU8" s="237"/>
      <c r="DV8" s="237">
        <v>1</v>
      </c>
      <c r="DW8" s="237">
        <v>47500</v>
      </c>
      <c r="DX8" s="237"/>
      <c r="DY8" s="237"/>
      <c r="DZ8" s="237"/>
      <c r="EA8" s="237"/>
      <c r="EB8" s="237"/>
      <c r="EC8" s="237"/>
      <c r="ED8" s="237"/>
      <c r="EE8" s="237"/>
    </row>
    <row r="9" spans="1:135" ht="78.75">
      <c r="A9" s="254">
        <v>2</v>
      </c>
      <c r="B9" s="264" t="s">
        <v>2003</v>
      </c>
      <c r="C9" s="257" t="s">
        <v>2004</v>
      </c>
      <c r="D9" s="257" t="s">
        <v>1608</v>
      </c>
      <c r="E9" s="255">
        <v>25500</v>
      </c>
      <c r="F9" s="255">
        <v>3000</v>
      </c>
      <c r="G9" s="244">
        <f t="shared" si="0"/>
        <v>28500</v>
      </c>
      <c r="H9" s="238">
        <v>20</v>
      </c>
      <c r="I9" s="245">
        <f t="shared" si="1"/>
        <v>224.4375</v>
      </c>
      <c r="J9" s="239">
        <f>SUM((G9*6*21)/(8*20*100))+(G9/20)</f>
        <v>1649.4375</v>
      </c>
      <c r="K9" s="255" t="s">
        <v>2005</v>
      </c>
      <c r="L9" s="240">
        <v>7</v>
      </c>
      <c r="M9" s="245">
        <f t="shared" si="2"/>
        <v>1571.0625</v>
      </c>
      <c r="N9" s="239">
        <f t="shared" ref="N9:N26" si="9">SUM(L9*J9)</f>
        <v>11546.0625</v>
      </c>
      <c r="O9" s="247">
        <f t="shared" ref="O9:O26" si="10">SUM(P9:Q9)</f>
        <v>4500</v>
      </c>
      <c r="P9" s="247">
        <f t="shared" ref="P9:R22" si="11">SUM(U9,Z9,AE9,AJ9,AO9,AT9,AY9,BD9,BI9,BN9,BS9,BX9,CC9,CH9,CM9,CR9,CW9,DB9,DG9,DL9)</f>
        <v>3735</v>
      </c>
      <c r="Q9" s="247">
        <f t="shared" si="11"/>
        <v>765</v>
      </c>
      <c r="R9" s="247">
        <f t="shared" si="11"/>
        <v>0</v>
      </c>
      <c r="S9" s="436" t="s">
        <v>2006</v>
      </c>
      <c r="T9" s="252">
        <v>39911</v>
      </c>
      <c r="U9" s="237">
        <v>1245</v>
      </c>
      <c r="V9" s="237">
        <v>255</v>
      </c>
      <c r="W9" s="237"/>
      <c r="X9" s="247">
        <f t="shared" si="3"/>
        <v>1500</v>
      </c>
      <c r="Y9" s="237" t="s">
        <v>1641</v>
      </c>
      <c r="Z9" s="237">
        <v>1245</v>
      </c>
      <c r="AA9" s="237">
        <v>255</v>
      </c>
      <c r="AB9" s="237"/>
      <c r="AC9" s="247">
        <f t="shared" si="4"/>
        <v>1500</v>
      </c>
      <c r="AD9" s="248">
        <v>40456</v>
      </c>
      <c r="AE9" s="237">
        <v>1245</v>
      </c>
      <c r="AF9" s="237">
        <v>255</v>
      </c>
      <c r="AG9" s="237"/>
      <c r="AH9" s="247">
        <f t="shared" si="5"/>
        <v>1500</v>
      </c>
      <c r="AI9" s="237"/>
      <c r="AJ9" s="237"/>
      <c r="AK9" s="237"/>
      <c r="AL9" s="237"/>
      <c r="AM9" s="247">
        <f t="shared" si="6"/>
        <v>0</v>
      </c>
      <c r="AN9" s="237"/>
      <c r="AO9" s="237"/>
      <c r="AP9" s="237"/>
      <c r="AQ9" s="237"/>
      <c r="AR9" s="247">
        <f t="shared" si="7"/>
        <v>0</v>
      </c>
      <c r="AS9" s="237"/>
      <c r="AT9" s="237"/>
      <c r="AU9" s="237"/>
      <c r="AV9" s="237"/>
      <c r="AW9" s="247">
        <f t="shared" si="8"/>
        <v>0</v>
      </c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42"/>
      <c r="DP9" s="243">
        <v>1</v>
      </c>
      <c r="DQ9" s="237">
        <v>28500</v>
      </c>
      <c r="DR9" s="237"/>
      <c r="DS9" s="237"/>
      <c r="DT9" s="237"/>
      <c r="DU9" s="237"/>
      <c r="DV9" s="237">
        <v>1</v>
      </c>
      <c r="DW9" s="237">
        <v>28500</v>
      </c>
      <c r="DX9" s="237"/>
      <c r="DY9" s="237"/>
      <c r="DZ9" s="237"/>
      <c r="EA9" s="237"/>
      <c r="EB9" s="237"/>
      <c r="EC9" s="237"/>
      <c r="ED9" s="237"/>
      <c r="EE9" s="237"/>
    </row>
    <row r="10" spans="1:135" ht="173.25">
      <c r="A10" s="254">
        <v>3</v>
      </c>
      <c r="B10" s="257" t="s">
        <v>2007</v>
      </c>
      <c r="C10" s="254" t="s">
        <v>2008</v>
      </c>
      <c r="D10" s="254" t="s">
        <v>2009</v>
      </c>
      <c r="E10" s="255">
        <v>325125</v>
      </c>
      <c r="F10" s="255">
        <v>38250</v>
      </c>
      <c r="G10" s="244">
        <f t="shared" si="0"/>
        <v>363375</v>
      </c>
      <c r="H10" s="238">
        <v>20</v>
      </c>
      <c r="I10" s="245">
        <f t="shared" si="1"/>
        <v>2861.578125</v>
      </c>
      <c r="J10" s="239">
        <f>SUM((G10*6*21)/(8*20*100))+(G10/20)</f>
        <v>21030.328125</v>
      </c>
      <c r="K10" s="255" t="s">
        <v>2010</v>
      </c>
      <c r="L10" s="240">
        <v>7</v>
      </c>
      <c r="M10" s="245">
        <f t="shared" si="2"/>
        <v>20031.046875</v>
      </c>
      <c r="N10" s="239">
        <f t="shared" si="9"/>
        <v>147212.296875</v>
      </c>
      <c r="O10" s="247">
        <f t="shared" si="10"/>
        <v>0</v>
      </c>
      <c r="P10" s="247">
        <f t="shared" si="11"/>
        <v>0</v>
      </c>
      <c r="Q10" s="247">
        <f t="shared" si="11"/>
        <v>0</v>
      </c>
      <c r="R10" s="247">
        <f t="shared" si="11"/>
        <v>0</v>
      </c>
      <c r="S10" s="256" t="s">
        <v>2011</v>
      </c>
      <c r="T10" s="251"/>
      <c r="U10" s="237"/>
      <c r="V10" s="237"/>
      <c r="W10" s="237"/>
      <c r="X10" s="247">
        <f t="shared" si="3"/>
        <v>0</v>
      </c>
      <c r="Y10" s="237"/>
      <c r="Z10" s="237"/>
      <c r="AA10" s="237"/>
      <c r="AB10" s="237"/>
      <c r="AC10" s="247">
        <f t="shared" si="4"/>
        <v>0</v>
      </c>
      <c r="AD10" s="237"/>
      <c r="AE10" s="237"/>
      <c r="AF10" s="237"/>
      <c r="AG10" s="237"/>
      <c r="AH10" s="247">
        <f t="shared" si="5"/>
        <v>0</v>
      </c>
      <c r="AI10" s="237"/>
      <c r="AJ10" s="237"/>
      <c r="AK10" s="237"/>
      <c r="AL10" s="237"/>
      <c r="AM10" s="247">
        <f t="shared" si="6"/>
        <v>0</v>
      </c>
      <c r="AN10" s="237"/>
      <c r="AO10" s="237"/>
      <c r="AP10" s="237"/>
      <c r="AQ10" s="237"/>
      <c r="AR10" s="247">
        <f t="shared" si="7"/>
        <v>0</v>
      </c>
      <c r="AS10" s="237"/>
      <c r="AT10" s="237"/>
      <c r="AU10" s="237"/>
      <c r="AV10" s="237"/>
      <c r="AW10" s="247">
        <f t="shared" si="8"/>
        <v>0</v>
      </c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42"/>
      <c r="DP10" s="243">
        <v>1</v>
      </c>
      <c r="DQ10" s="237">
        <v>363375</v>
      </c>
      <c r="DR10" s="237"/>
      <c r="DS10" s="237"/>
      <c r="DT10" s="237"/>
      <c r="DU10" s="237"/>
      <c r="DV10" s="237"/>
      <c r="DW10" s="237"/>
      <c r="DX10" s="237"/>
      <c r="DY10" s="237"/>
      <c r="DZ10" s="237">
        <v>1</v>
      </c>
      <c r="EA10" s="237">
        <v>363375</v>
      </c>
      <c r="EB10" s="237"/>
      <c r="EC10" s="237"/>
      <c r="ED10" s="237"/>
      <c r="EE10" s="237"/>
    </row>
    <row r="11" spans="1:135" ht="82.5">
      <c r="A11" s="254">
        <v>4</v>
      </c>
      <c r="B11" s="257" t="s">
        <v>2012</v>
      </c>
      <c r="C11" s="483" t="s">
        <v>2013</v>
      </c>
      <c r="D11" s="484" t="s">
        <v>2014</v>
      </c>
      <c r="E11" s="485">
        <v>40000</v>
      </c>
      <c r="F11" s="485">
        <v>1000</v>
      </c>
      <c r="G11" s="482">
        <f t="shared" si="0"/>
        <v>41000</v>
      </c>
      <c r="H11" s="238">
        <v>60</v>
      </c>
      <c r="I11" s="245">
        <f>SUM(J11-G11/60)</f>
        <v>78.15625</v>
      </c>
      <c r="J11" s="239">
        <f>SUM((G11*3*61)/(16*60*100))+(G11/60)</f>
        <v>761.48958333333337</v>
      </c>
      <c r="K11" s="255" t="s">
        <v>2015</v>
      </c>
      <c r="L11" s="240"/>
      <c r="M11" s="245">
        <f t="shared" si="2"/>
        <v>0</v>
      </c>
      <c r="N11" s="239">
        <f t="shared" si="9"/>
        <v>0</v>
      </c>
      <c r="O11" s="247">
        <f t="shared" si="10"/>
        <v>0</v>
      </c>
      <c r="P11" s="247">
        <f t="shared" si="11"/>
        <v>0</v>
      </c>
      <c r="Q11" s="247">
        <f t="shared" si="11"/>
        <v>0</v>
      </c>
      <c r="R11" s="247">
        <f t="shared" si="11"/>
        <v>0</v>
      </c>
      <c r="S11" s="256" t="s">
        <v>2011</v>
      </c>
      <c r="T11" s="251"/>
      <c r="U11" s="237"/>
      <c r="V11" s="237"/>
      <c r="W11" s="237"/>
      <c r="X11" s="247">
        <f t="shared" si="3"/>
        <v>0</v>
      </c>
      <c r="Y11" s="237"/>
      <c r="Z11" s="237"/>
      <c r="AA11" s="237"/>
      <c r="AB11" s="237"/>
      <c r="AC11" s="247">
        <f t="shared" si="4"/>
        <v>0</v>
      </c>
      <c r="AD11" s="237"/>
      <c r="AE11" s="237"/>
      <c r="AF11" s="237"/>
      <c r="AG11" s="237"/>
      <c r="AH11" s="247">
        <f t="shared" si="5"/>
        <v>0</v>
      </c>
      <c r="AI11" s="237"/>
      <c r="AJ11" s="237"/>
      <c r="AK11" s="237"/>
      <c r="AL11" s="237"/>
      <c r="AM11" s="247">
        <f t="shared" si="6"/>
        <v>0</v>
      </c>
      <c r="AN11" s="237"/>
      <c r="AO11" s="237"/>
      <c r="AP11" s="237"/>
      <c r="AQ11" s="237"/>
      <c r="AR11" s="247">
        <f t="shared" si="7"/>
        <v>0</v>
      </c>
      <c r="AS11" s="237"/>
      <c r="AT11" s="237"/>
      <c r="AU11" s="237"/>
      <c r="AV11" s="237"/>
      <c r="AW11" s="247">
        <f t="shared" si="8"/>
        <v>0</v>
      </c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42"/>
      <c r="DP11" s="243">
        <v>1</v>
      </c>
      <c r="DQ11" s="237">
        <v>41000</v>
      </c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>
        <v>1</v>
      </c>
      <c r="EE11" s="237">
        <v>41000</v>
      </c>
    </row>
    <row r="12" spans="1:135" ht="115.5">
      <c r="A12" s="254">
        <v>5</v>
      </c>
      <c r="B12" s="257"/>
      <c r="C12" s="483"/>
      <c r="D12" s="484" t="s">
        <v>3217</v>
      </c>
      <c r="E12" s="485">
        <v>28800</v>
      </c>
      <c r="F12" s="485">
        <v>3200</v>
      </c>
      <c r="G12" s="482">
        <f>SUM(E12:F12)</f>
        <v>32000</v>
      </c>
      <c r="H12" s="238">
        <v>60</v>
      </c>
      <c r="I12" s="245">
        <f>SUM(J12-G12/60)</f>
        <v>61</v>
      </c>
      <c r="J12" s="239">
        <f>SUM((G12*3*61)/(16*60*100))+(G12/60)</f>
        <v>594.33333333333337</v>
      </c>
      <c r="K12" s="255" t="s">
        <v>2016</v>
      </c>
      <c r="L12" s="240"/>
      <c r="M12" s="245">
        <f t="shared" si="2"/>
        <v>0</v>
      </c>
      <c r="N12" s="239">
        <f>SUM(L12*J12)</f>
        <v>0</v>
      </c>
      <c r="O12" s="247">
        <f t="shared" si="10"/>
        <v>0</v>
      </c>
      <c r="P12" s="247">
        <f>SUM(U12,Z12,AE12,AJ12,AO12,AT12,AY12,BD12,BI12,BN12,BS12,BX12,CC12,CH12,CM12,CR12,CW12,DB12,DG12,DL12)</f>
        <v>0</v>
      </c>
      <c r="Q12" s="247">
        <f>SUM(V12,AA12,AF12,AK12,AP12,AU12,AZ12,BE12,BJ12,BO12,BT12,BY12,CD12,CI12,CN12,CS12,CX12,DC12,DH12,DM12)</f>
        <v>0</v>
      </c>
      <c r="R12" s="247">
        <f>SUM(W12,AB12,AG12,AL12,AQ12,AV12,BA12,BF12,BK12,BP12,BU12,BZ12,CE12,CJ12,CO12,CT12,CY12,DD12,DI12,DN12)</f>
        <v>0</v>
      </c>
      <c r="S12" s="256" t="s">
        <v>1941</v>
      </c>
      <c r="T12" s="251"/>
      <c r="U12" s="237"/>
      <c r="V12" s="237"/>
      <c r="W12" s="237"/>
      <c r="X12" s="247"/>
      <c r="Y12" s="237"/>
      <c r="Z12" s="237"/>
      <c r="AA12" s="237"/>
      <c r="AB12" s="237"/>
      <c r="AC12" s="247">
        <f t="shared" si="4"/>
        <v>0</v>
      </c>
      <c r="AD12" s="237"/>
      <c r="AE12" s="237"/>
      <c r="AF12" s="237"/>
      <c r="AG12" s="237"/>
      <c r="AH12" s="247">
        <f t="shared" si="5"/>
        <v>0</v>
      </c>
      <c r="AI12" s="237"/>
      <c r="AJ12" s="237"/>
      <c r="AK12" s="237"/>
      <c r="AL12" s="237"/>
      <c r="AM12" s="247">
        <f t="shared" si="6"/>
        <v>0</v>
      </c>
      <c r="AN12" s="237"/>
      <c r="AO12" s="237"/>
      <c r="AP12" s="237"/>
      <c r="AQ12" s="237"/>
      <c r="AR12" s="247">
        <f t="shared" si="7"/>
        <v>0</v>
      </c>
      <c r="AS12" s="237"/>
      <c r="AT12" s="237"/>
      <c r="AU12" s="237"/>
      <c r="AV12" s="237"/>
      <c r="AW12" s="247">
        <f t="shared" si="8"/>
        <v>0</v>
      </c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42"/>
      <c r="DP12" s="243"/>
      <c r="DQ12" s="237">
        <v>32000</v>
      </c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>
        <v>32000</v>
      </c>
    </row>
    <row r="13" spans="1:135" ht="66">
      <c r="A13" s="254">
        <v>6</v>
      </c>
      <c r="B13" s="257" t="s">
        <v>2017</v>
      </c>
      <c r="C13" s="254" t="s">
        <v>2018</v>
      </c>
      <c r="D13" s="257" t="s">
        <v>1581</v>
      </c>
      <c r="E13" s="255">
        <v>42500</v>
      </c>
      <c r="F13" s="255">
        <v>5000</v>
      </c>
      <c r="G13" s="244">
        <f t="shared" si="0"/>
        <v>47500</v>
      </c>
      <c r="H13" s="238">
        <v>20</v>
      </c>
      <c r="I13" s="245">
        <f t="shared" si="1"/>
        <v>374.0625</v>
      </c>
      <c r="J13" s="239">
        <f>SUM((G13*6*21)/(8*20*100))+(G13/20)</f>
        <v>2749.0625</v>
      </c>
      <c r="K13" s="255" t="s">
        <v>2019</v>
      </c>
      <c r="L13" s="240">
        <v>6</v>
      </c>
      <c r="M13" s="245">
        <f t="shared" si="2"/>
        <v>2244.375</v>
      </c>
      <c r="N13" s="239">
        <f t="shared" si="9"/>
        <v>16494.375</v>
      </c>
      <c r="O13" s="247">
        <f t="shared" si="10"/>
        <v>0</v>
      </c>
      <c r="P13" s="247">
        <f t="shared" si="11"/>
        <v>0</v>
      </c>
      <c r="Q13" s="247">
        <f t="shared" si="11"/>
        <v>0</v>
      </c>
      <c r="R13" s="247">
        <f t="shared" si="11"/>
        <v>0</v>
      </c>
      <c r="S13" s="256">
        <v>40032</v>
      </c>
      <c r="T13" s="251"/>
      <c r="U13" s="237"/>
      <c r="V13" s="237"/>
      <c r="W13" s="237"/>
      <c r="X13" s="247">
        <f t="shared" si="3"/>
        <v>0</v>
      </c>
      <c r="Y13" s="237"/>
      <c r="Z13" s="237"/>
      <c r="AA13" s="237"/>
      <c r="AB13" s="237"/>
      <c r="AC13" s="247">
        <f t="shared" si="4"/>
        <v>0</v>
      </c>
      <c r="AD13" s="237"/>
      <c r="AE13" s="237"/>
      <c r="AF13" s="237"/>
      <c r="AG13" s="237"/>
      <c r="AH13" s="247">
        <f t="shared" si="5"/>
        <v>0</v>
      </c>
      <c r="AI13" s="237"/>
      <c r="AJ13" s="237"/>
      <c r="AK13" s="237"/>
      <c r="AL13" s="237"/>
      <c r="AM13" s="247">
        <f t="shared" si="6"/>
        <v>0</v>
      </c>
      <c r="AN13" s="237"/>
      <c r="AO13" s="237"/>
      <c r="AP13" s="237"/>
      <c r="AQ13" s="237"/>
      <c r="AR13" s="247">
        <f t="shared" si="7"/>
        <v>0</v>
      </c>
      <c r="AS13" s="237"/>
      <c r="AT13" s="237"/>
      <c r="AU13" s="237"/>
      <c r="AV13" s="237"/>
      <c r="AW13" s="247">
        <f t="shared" si="8"/>
        <v>0</v>
      </c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42"/>
      <c r="DP13" s="243"/>
      <c r="DQ13" s="237"/>
      <c r="DR13" s="237">
        <v>1</v>
      </c>
      <c r="DS13" s="237">
        <v>47500</v>
      </c>
      <c r="DT13" s="237">
        <v>1</v>
      </c>
      <c r="DU13" s="237">
        <v>47500</v>
      </c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</row>
    <row r="14" spans="1:135" ht="66">
      <c r="A14" s="254">
        <v>7</v>
      </c>
      <c r="B14" s="254" t="s">
        <v>2020</v>
      </c>
      <c r="C14" s="254" t="s">
        <v>2018</v>
      </c>
      <c r="D14" s="254" t="s">
        <v>2001</v>
      </c>
      <c r="E14" s="255">
        <v>42500</v>
      </c>
      <c r="F14" s="255">
        <v>5000</v>
      </c>
      <c r="G14" s="244">
        <f t="shared" si="0"/>
        <v>47500</v>
      </c>
      <c r="H14" s="238">
        <v>20</v>
      </c>
      <c r="I14" s="245">
        <f t="shared" si="1"/>
        <v>374.0625</v>
      </c>
      <c r="J14" s="239">
        <f>SUM((G14*6*21)/(8*20*100))+(G14/20)</f>
        <v>2749.0625</v>
      </c>
      <c r="K14" s="255" t="s">
        <v>2021</v>
      </c>
      <c r="L14" s="240">
        <v>6</v>
      </c>
      <c r="M14" s="245">
        <f t="shared" si="2"/>
        <v>2244.375</v>
      </c>
      <c r="N14" s="239">
        <f t="shared" si="9"/>
        <v>16494.375</v>
      </c>
      <c r="O14" s="247">
        <f t="shared" si="10"/>
        <v>0</v>
      </c>
      <c r="P14" s="247">
        <f t="shared" si="11"/>
        <v>0</v>
      </c>
      <c r="Q14" s="247">
        <f t="shared" si="11"/>
        <v>0</v>
      </c>
      <c r="R14" s="247">
        <f t="shared" si="11"/>
        <v>0</v>
      </c>
      <c r="S14" s="256">
        <v>40063</v>
      </c>
      <c r="T14" s="251"/>
      <c r="U14" s="237"/>
      <c r="V14" s="237"/>
      <c r="W14" s="237"/>
      <c r="X14" s="247">
        <f t="shared" si="3"/>
        <v>0</v>
      </c>
      <c r="Y14" s="237"/>
      <c r="Z14" s="237"/>
      <c r="AA14" s="237"/>
      <c r="AB14" s="237"/>
      <c r="AC14" s="247">
        <f t="shared" si="4"/>
        <v>0</v>
      </c>
      <c r="AD14" s="237"/>
      <c r="AE14" s="237"/>
      <c r="AF14" s="237"/>
      <c r="AG14" s="237"/>
      <c r="AH14" s="247">
        <f t="shared" si="5"/>
        <v>0</v>
      </c>
      <c r="AI14" s="237"/>
      <c r="AJ14" s="237"/>
      <c r="AK14" s="237"/>
      <c r="AL14" s="237"/>
      <c r="AM14" s="247">
        <f t="shared" si="6"/>
        <v>0</v>
      </c>
      <c r="AN14" s="237"/>
      <c r="AO14" s="237"/>
      <c r="AP14" s="237"/>
      <c r="AQ14" s="237"/>
      <c r="AR14" s="247">
        <f t="shared" si="7"/>
        <v>0</v>
      </c>
      <c r="AS14" s="237"/>
      <c r="AT14" s="237"/>
      <c r="AU14" s="237"/>
      <c r="AV14" s="237"/>
      <c r="AW14" s="247">
        <f t="shared" si="8"/>
        <v>0</v>
      </c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42"/>
      <c r="DP14" s="243">
        <v>1</v>
      </c>
      <c r="DQ14" s="237">
        <v>47500</v>
      </c>
      <c r="DR14" s="237"/>
      <c r="DS14" s="237"/>
      <c r="DT14" s="237"/>
      <c r="DU14" s="237"/>
      <c r="DV14" s="237">
        <v>1</v>
      </c>
      <c r="DW14" s="237">
        <v>47500</v>
      </c>
      <c r="DX14" s="237"/>
      <c r="DY14" s="237"/>
      <c r="DZ14" s="237"/>
      <c r="EA14" s="237"/>
      <c r="EB14" s="237"/>
      <c r="EC14" s="237"/>
      <c r="ED14" s="237"/>
      <c r="EE14" s="237"/>
    </row>
    <row r="15" spans="1:135" ht="99">
      <c r="A15" s="254">
        <v>8</v>
      </c>
      <c r="B15" s="254" t="s">
        <v>2022</v>
      </c>
      <c r="C15" s="254" t="s">
        <v>2023</v>
      </c>
      <c r="D15" s="254" t="s">
        <v>2024</v>
      </c>
      <c r="E15" s="255">
        <v>42500</v>
      </c>
      <c r="F15" s="255">
        <v>5000</v>
      </c>
      <c r="G15" s="244">
        <f t="shared" si="0"/>
        <v>47500</v>
      </c>
      <c r="H15" s="238">
        <v>20</v>
      </c>
      <c r="I15" s="245">
        <f t="shared" si="1"/>
        <v>374.0625</v>
      </c>
      <c r="J15" s="239">
        <f>SUM((G15*6*21)/(8*20*100))+(G15/20)</f>
        <v>2749.0625</v>
      </c>
      <c r="K15" s="255" t="s">
        <v>2025</v>
      </c>
      <c r="L15" s="240">
        <v>6</v>
      </c>
      <c r="M15" s="245">
        <f t="shared" si="2"/>
        <v>2244.375</v>
      </c>
      <c r="N15" s="239">
        <f t="shared" si="9"/>
        <v>16494.375</v>
      </c>
      <c r="O15" s="247">
        <f t="shared" si="10"/>
        <v>16500</v>
      </c>
      <c r="P15" s="247">
        <f t="shared" si="11"/>
        <v>13695</v>
      </c>
      <c r="Q15" s="247">
        <f t="shared" si="11"/>
        <v>2805</v>
      </c>
      <c r="R15" s="247">
        <f t="shared" si="11"/>
        <v>0</v>
      </c>
      <c r="S15" s="256">
        <v>40032</v>
      </c>
      <c r="T15" s="252">
        <v>39911</v>
      </c>
      <c r="U15" s="237">
        <v>2283</v>
      </c>
      <c r="V15" s="237">
        <v>467</v>
      </c>
      <c r="W15" s="237"/>
      <c r="X15" s="247">
        <f t="shared" si="3"/>
        <v>2750</v>
      </c>
      <c r="Y15" s="237" t="s">
        <v>1648</v>
      </c>
      <c r="Z15" s="237">
        <v>2283</v>
      </c>
      <c r="AA15" s="237">
        <v>467</v>
      </c>
      <c r="AB15" s="237"/>
      <c r="AC15" s="247">
        <f t="shared" si="4"/>
        <v>2750</v>
      </c>
      <c r="AD15" s="237" t="s">
        <v>1641</v>
      </c>
      <c r="AE15" s="237">
        <v>2282</v>
      </c>
      <c r="AF15" s="237">
        <v>468</v>
      </c>
      <c r="AG15" s="237"/>
      <c r="AH15" s="247">
        <f t="shared" si="5"/>
        <v>2750</v>
      </c>
      <c r="AI15" s="248">
        <v>40456</v>
      </c>
      <c r="AJ15" s="237">
        <v>2283</v>
      </c>
      <c r="AK15" s="237">
        <v>467</v>
      </c>
      <c r="AL15" s="237"/>
      <c r="AM15" s="247">
        <f t="shared" si="6"/>
        <v>2750</v>
      </c>
      <c r="AN15" s="237" t="s">
        <v>1583</v>
      </c>
      <c r="AO15" s="237">
        <v>2282</v>
      </c>
      <c r="AP15" s="237">
        <v>468</v>
      </c>
      <c r="AQ15" s="237"/>
      <c r="AR15" s="247">
        <f t="shared" si="7"/>
        <v>2750</v>
      </c>
      <c r="AS15" s="248">
        <v>40432</v>
      </c>
      <c r="AT15" s="237">
        <v>2282</v>
      </c>
      <c r="AU15" s="237">
        <v>468</v>
      </c>
      <c r="AV15" s="237"/>
      <c r="AW15" s="247">
        <f t="shared" si="8"/>
        <v>2750</v>
      </c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42"/>
      <c r="DP15" s="243">
        <v>1</v>
      </c>
      <c r="DQ15" s="237">
        <v>47500</v>
      </c>
      <c r="DR15" s="237"/>
      <c r="DS15" s="237"/>
      <c r="DT15" s="237"/>
      <c r="DU15" s="237"/>
      <c r="DV15" s="237">
        <v>1</v>
      </c>
      <c r="DW15" s="237">
        <v>47500</v>
      </c>
      <c r="DX15" s="237"/>
      <c r="DY15" s="237"/>
      <c r="DZ15" s="237"/>
      <c r="EA15" s="237"/>
      <c r="EB15" s="237"/>
      <c r="EC15" s="237"/>
      <c r="ED15" s="237"/>
      <c r="EE15" s="237"/>
    </row>
    <row r="16" spans="1:135" ht="115.5">
      <c r="A16" s="254">
        <v>9</v>
      </c>
      <c r="B16" s="254" t="s">
        <v>2026</v>
      </c>
      <c r="C16" s="254" t="s">
        <v>2027</v>
      </c>
      <c r="D16" s="254" t="s">
        <v>2028</v>
      </c>
      <c r="E16" s="255">
        <v>42500</v>
      </c>
      <c r="F16" s="255">
        <v>5000</v>
      </c>
      <c r="G16" s="244">
        <f t="shared" si="0"/>
        <v>47500</v>
      </c>
      <c r="H16" s="238">
        <v>20</v>
      </c>
      <c r="I16" s="245">
        <f t="shared" si="1"/>
        <v>374.0625</v>
      </c>
      <c r="J16" s="239">
        <f>SUM((G16*6*21)/(8*20*100))+(G16/20)</f>
        <v>2749.0625</v>
      </c>
      <c r="K16" s="255" t="s">
        <v>2029</v>
      </c>
      <c r="L16" s="240">
        <v>6</v>
      </c>
      <c r="M16" s="245">
        <f t="shared" si="2"/>
        <v>2244.375</v>
      </c>
      <c r="N16" s="239">
        <f t="shared" si="9"/>
        <v>16494.375</v>
      </c>
      <c r="O16" s="247">
        <f t="shared" si="10"/>
        <v>0</v>
      </c>
      <c r="P16" s="247">
        <f t="shared" si="11"/>
        <v>0</v>
      </c>
      <c r="Q16" s="247">
        <f t="shared" si="11"/>
        <v>0</v>
      </c>
      <c r="R16" s="247">
        <f t="shared" si="11"/>
        <v>0</v>
      </c>
      <c r="S16" s="256">
        <v>40063</v>
      </c>
      <c r="T16" s="251"/>
      <c r="U16" s="237"/>
      <c r="V16" s="237"/>
      <c r="W16" s="237"/>
      <c r="X16" s="247">
        <f t="shared" si="3"/>
        <v>0</v>
      </c>
      <c r="Y16" s="237"/>
      <c r="Z16" s="237"/>
      <c r="AA16" s="237"/>
      <c r="AB16" s="237"/>
      <c r="AC16" s="247">
        <f t="shared" si="4"/>
        <v>0</v>
      </c>
      <c r="AD16" s="237"/>
      <c r="AE16" s="237"/>
      <c r="AF16" s="237"/>
      <c r="AG16" s="237"/>
      <c r="AH16" s="247">
        <f t="shared" si="5"/>
        <v>0</v>
      </c>
      <c r="AI16" s="237"/>
      <c r="AJ16" s="237"/>
      <c r="AK16" s="237"/>
      <c r="AL16" s="237"/>
      <c r="AM16" s="247">
        <f t="shared" si="6"/>
        <v>0</v>
      </c>
      <c r="AN16" s="237"/>
      <c r="AO16" s="237"/>
      <c r="AP16" s="237"/>
      <c r="AQ16" s="237"/>
      <c r="AR16" s="247">
        <f t="shared" si="7"/>
        <v>0</v>
      </c>
      <c r="AS16" s="237"/>
      <c r="AT16" s="237"/>
      <c r="AU16" s="237"/>
      <c r="AV16" s="237"/>
      <c r="AW16" s="247">
        <f t="shared" si="8"/>
        <v>0</v>
      </c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42"/>
      <c r="DP16" s="243">
        <v>1</v>
      </c>
      <c r="DQ16" s="237">
        <v>47500</v>
      </c>
      <c r="DR16" s="237"/>
      <c r="DS16" s="237"/>
      <c r="DT16" s="237">
        <v>1</v>
      </c>
      <c r="DU16" s="237">
        <v>47500</v>
      </c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</row>
    <row r="17" spans="1:135" ht="82.5">
      <c r="A17" s="254">
        <v>10</v>
      </c>
      <c r="B17" s="258" t="s">
        <v>2030</v>
      </c>
      <c r="C17" s="254" t="s">
        <v>2031</v>
      </c>
      <c r="D17" s="486" t="s">
        <v>2032</v>
      </c>
      <c r="E17" s="485">
        <v>36900</v>
      </c>
      <c r="F17" s="485">
        <v>4100</v>
      </c>
      <c r="G17" s="482">
        <f t="shared" si="0"/>
        <v>41000</v>
      </c>
      <c r="H17" s="238">
        <v>20</v>
      </c>
      <c r="I17" s="245">
        <f t="shared" si="1"/>
        <v>-1210.3541666666665</v>
      </c>
      <c r="J17" s="239">
        <f>SUM((G17*3*61)/(8*60*100))+(G17/60)</f>
        <v>839.64583333333337</v>
      </c>
      <c r="K17" s="255" t="s">
        <v>2033</v>
      </c>
      <c r="L17" s="240"/>
      <c r="M17" s="245">
        <f t="shared" si="2"/>
        <v>0</v>
      </c>
      <c r="N17" s="239">
        <f t="shared" si="9"/>
        <v>0</v>
      </c>
      <c r="O17" s="247">
        <f t="shared" si="10"/>
        <v>0</v>
      </c>
      <c r="P17" s="247">
        <f t="shared" si="11"/>
        <v>0</v>
      </c>
      <c r="Q17" s="247">
        <f t="shared" si="11"/>
        <v>0</v>
      </c>
      <c r="R17" s="247">
        <f t="shared" si="11"/>
        <v>0</v>
      </c>
      <c r="S17" s="256">
        <v>40063</v>
      </c>
      <c r="T17" s="251"/>
      <c r="U17" s="237"/>
      <c r="V17" s="237"/>
      <c r="W17" s="237"/>
      <c r="X17" s="247">
        <f t="shared" si="3"/>
        <v>0</v>
      </c>
      <c r="Y17" s="237"/>
      <c r="Z17" s="237"/>
      <c r="AA17" s="237"/>
      <c r="AB17" s="237"/>
      <c r="AC17" s="247">
        <f t="shared" si="4"/>
        <v>0</v>
      </c>
      <c r="AD17" s="237"/>
      <c r="AE17" s="237"/>
      <c r="AF17" s="237"/>
      <c r="AG17" s="237"/>
      <c r="AH17" s="247">
        <f t="shared" si="5"/>
        <v>0</v>
      </c>
      <c r="AI17" s="237"/>
      <c r="AJ17" s="237"/>
      <c r="AK17" s="237"/>
      <c r="AL17" s="237"/>
      <c r="AM17" s="247">
        <f t="shared" si="6"/>
        <v>0</v>
      </c>
      <c r="AN17" s="237"/>
      <c r="AO17" s="237"/>
      <c r="AP17" s="237"/>
      <c r="AQ17" s="237"/>
      <c r="AR17" s="247">
        <f t="shared" si="7"/>
        <v>0</v>
      </c>
      <c r="AS17" s="237"/>
      <c r="AT17" s="237"/>
      <c r="AU17" s="237"/>
      <c r="AV17" s="237"/>
      <c r="AW17" s="247">
        <f t="shared" si="8"/>
        <v>0</v>
      </c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42"/>
      <c r="DP17" s="243">
        <v>1</v>
      </c>
      <c r="DQ17" s="237">
        <v>41000</v>
      </c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>
        <v>1</v>
      </c>
      <c r="EE17" s="237">
        <v>41000</v>
      </c>
    </row>
    <row r="18" spans="1:135" ht="82.5">
      <c r="A18" s="254">
        <v>11</v>
      </c>
      <c r="B18" s="254"/>
      <c r="C18" s="254"/>
      <c r="D18" s="486" t="s">
        <v>2034</v>
      </c>
      <c r="E18" s="485">
        <v>36900</v>
      </c>
      <c r="F18" s="485">
        <v>4100</v>
      </c>
      <c r="G18" s="482">
        <f>SUM(E18:F18)</f>
        <v>41000</v>
      </c>
      <c r="H18" s="238">
        <v>20</v>
      </c>
      <c r="I18" s="245">
        <f>SUM(J18-G18/20)</f>
        <v>-1210.3541666666665</v>
      </c>
      <c r="J18" s="239">
        <f>SUM((G18*3*61)/(8*60*100))+(G18/60)</f>
        <v>839.64583333333337</v>
      </c>
      <c r="K18" s="255" t="s">
        <v>2035</v>
      </c>
      <c r="L18" s="240"/>
      <c r="M18" s="245"/>
      <c r="N18" s="239"/>
      <c r="O18" s="247"/>
      <c r="P18" s="247"/>
      <c r="Q18" s="247"/>
      <c r="R18" s="247"/>
      <c r="S18" s="256"/>
      <c r="T18" s="251"/>
      <c r="U18" s="237"/>
      <c r="V18" s="237"/>
      <c r="W18" s="237"/>
      <c r="X18" s="247"/>
      <c r="Y18" s="237"/>
      <c r="Z18" s="237"/>
      <c r="AA18" s="237"/>
      <c r="AB18" s="237"/>
      <c r="AC18" s="247"/>
      <c r="AD18" s="237"/>
      <c r="AE18" s="237"/>
      <c r="AF18" s="237"/>
      <c r="AG18" s="237"/>
      <c r="AH18" s="247"/>
      <c r="AI18" s="237"/>
      <c r="AJ18" s="237"/>
      <c r="AK18" s="237"/>
      <c r="AL18" s="237"/>
      <c r="AM18" s="247">
        <f t="shared" si="6"/>
        <v>0</v>
      </c>
      <c r="AN18" s="237"/>
      <c r="AO18" s="237"/>
      <c r="AP18" s="237"/>
      <c r="AQ18" s="237"/>
      <c r="AR18" s="247">
        <f t="shared" si="7"/>
        <v>0</v>
      </c>
      <c r="AS18" s="237"/>
      <c r="AT18" s="237"/>
      <c r="AU18" s="237"/>
      <c r="AV18" s="237"/>
      <c r="AW18" s="247">
        <f t="shared" si="8"/>
        <v>0</v>
      </c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42"/>
      <c r="DP18" s="243"/>
      <c r="DQ18" s="237">
        <v>41000</v>
      </c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>
        <v>41000</v>
      </c>
    </row>
    <row r="19" spans="1:135" ht="66">
      <c r="A19" s="254">
        <v>12</v>
      </c>
      <c r="B19" s="254" t="s">
        <v>2036</v>
      </c>
      <c r="C19" s="254" t="s">
        <v>2037</v>
      </c>
      <c r="D19" s="254" t="s">
        <v>1581</v>
      </c>
      <c r="E19" s="255">
        <v>42500</v>
      </c>
      <c r="F19" s="255">
        <v>5000</v>
      </c>
      <c r="G19" s="244">
        <f t="shared" si="0"/>
        <v>47500</v>
      </c>
      <c r="H19" s="238">
        <v>20</v>
      </c>
      <c r="I19" s="245">
        <f t="shared" si="1"/>
        <v>374.0625</v>
      </c>
      <c r="J19" s="239">
        <f>SUM((G19*6*21)/(8*20*100))+(G19/20)</f>
        <v>2749.0625</v>
      </c>
      <c r="K19" s="255" t="s">
        <v>2038</v>
      </c>
      <c r="L19" s="240">
        <v>6</v>
      </c>
      <c r="M19" s="245">
        <f t="shared" si="2"/>
        <v>2244.375</v>
      </c>
      <c r="N19" s="239">
        <f t="shared" si="9"/>
        <v>16494.375</v>
      </c>
      <c r="O19" s="247">
        <f t="shared" si="10"/>
        <v>13750</v>
      </c>
      <c r="P19" s="247">
        <f t="shared" si="11"/>
        <v>11413</v>
      </c>
      <c r="Q19" s="247">
        <f t="shared" si="11"/>
        <v>2337</v>
      </c>
      <c r="R19" s="247">
        <f t="shared" si="11"/>
        <v>0</v>
      </c>
      <c r="S19" s="256">
        <v>39821</v>
      </c>
      <c r="T19" s="252">
        <v>39911</v>
      </c>
      <c r="U19" s="237">
        <v>2283</v>
      </c>
      <c r="V19" s="237">
        <v>467</v>
      </c>
      <c r="W19" s="237"/>
      <c r="X19" s="247">
        <f t="shared" si="3"/>
        <v>2750</v>
      </c>
      <c r="Y19" s="237" t="s">
        <v>1648</v>
      </c>
      <c r="Z19" s="237">
        <v>2283</v>
      </c>
      <c r="AA19" s="237">
        <v>467</v>
      </c>
      <c r="AB19" s="237"/>
      <c r="AC19" s="247">
        <f t="shared" si="4"/>
        <v>2750</v>
      </c>
      <c r="AD19" s="237" t="s">
        <v>1641</v>
      </c>
      <c r="AE19" s="237">
        <v>2282</v>
      </c>
      <c r="AF19" s="237">
        <v>468</v>
      </c>
      <c r="AG19" s="237"/>
      <c r="AH19" s="247">
        <f t="shared" si="5"/>
        <v>2750</v>
      </c>
      <c r="AI19" s="248">
        <v>40456</v>
      </c>
      <c r="AJ19" s="237">
        <v>2283</v>
      </c>
      <c r="AK19" s="237">
        <v>467</v>
      </c>
      <c r="AL19" s="237"/>
      <c r="AM19" s="247">
        <f t="shared" si="6"/>
        <v>2750</v>
      </c>
      <c r="AN19" s="237" t="s">
        <v>1583</v>
      </c>
      <c r="AO19" s="237">
        <v>2282</v>
      </c>
      <c r="AP19" s="237">
        <v>468</v>
      </c>
      <c r="AQ19" s="237"/>
      <c r="AR19" s="247">
        <f t="shared" si="7"/>
        <v>2750</v>
      </c>
      <c r="AS19" s="237"/>
      <c r="AT19" s="237"/>
      <c r="AU19" s="237"/>
      <c r="AV19" s="237"/>
      <c r="AW19" s="247">
        <f t="shared" si="8"/>
        <v>0</v>
      </c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42"/>
      <c r="DP19" s="243">
        <v>1</v>
      </c>
      <c r="DQ19" s="237">
        <v>47500</v>
      </c>
      <c r="DR19" s="237"/>
      <c r="DS19" s="237"/>
      <c r="DT19" s="237">
        <v>1</v>
      </c>
      <c r="DU19" s="237">
        <v>47500</v>
      </c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</row>
    <row r="20" spans="1:135" ht="115.5">
      <c r="A20" s="254">
        <v>13</v>
      </c>
      <c r="B20" s="254" t="s">
        <v>2039</v>
      </c>
      <c r="C20" s="254" t="s">
        <v>2040</v>
      </c>
      <c r="D20" s="254" t="s">
        <v>2001</v>
      </c>
      <c r="E20" s="255">
        <v>42500</v>
      </c>
      <c r="F20" s="255">
        <v>5000</v>
      </c>
      <c r="G20" s="244">
        <f t="shared" si="0"/>
        <v>47500</v>
      </c>
      <c r="H20" s="238">
        <v>20</v>
      </c>
      <c r="I20" s="245">
        <f t="shared" si="1"/>
        <v>374.0625</v>
      </c>
      <c r="J20" s="239">
        <f>SUM((G20*6*21)/(8*20*100))+(G20/20)</f>
        <v>2749.0625</v>
      </c>
      <c r="K20" s="255" t="s">
        <v>2041</v>
      </c>
      <c r="L20" s="240">
        <v>6</v>
      </c>
      <c r="M20" s="245">
        <f t="shared" si="2"/>
        <v>2244.375</v>
      </c>
      <c r="N20" s="239">
        <f t="shared" si="9"/>
        <v>16494.375</v>
      </c>
      <c r="O20" s="247">
        <f t="shared" si="10"/>
        <v>0</v>
      </c>
      <c r="P20" s="247">
        <f t="shared" si="11"/>
        <v>0</v>
      </c>
      <c r="Q20" s="247">
        <f t="shared" si="11"/>
        <v>0</v>
      </c>
      <c r="R20" s="247">
        <f t="shared" si="11"/>
        <v>0</v>
      </c>
      <c r="S20" s="256">
        <v>39821</v>
      </c>
      <c r="T20" s="251"/>
      <c r="U20" s="237"/>
      <c r="V20" s="237"/>
      <c r="W20" s="237"/>
      <c r="X20" s="247">
        <f t="shared" si="3"/>
        <v>0</v>
      </c>
      <c r="Y20" s="237"/>
      <c r="Z20" s="237"/>
      <c r="AA20" s="237"/>
      <c r="AB20" s="237"/>
      <c r="AC20" s="247">
        <f t="shared" si="4"/>
        <v>0</v>
      </c>
      <c r="AD20" s="237"/>
      <c r="AE20" s="237"/>
      <c r="AF20" s="237"/>
      <c r="AG20" s="237"/>
      <c r="AH20" s="247">
        <f t="shared" si="5"/>
        <v>0</v>
      </c>
      <c r="AI20" s="237"/>
      <c r="AJ20" s="237"/>
      <c r="AK20" s="237"/>
      <c r="AL20" s="237"/>
      <c r="AM20" s="247">
        <f t="shared" si="6"/>
        <v>0</v>
      </c>
      <c r="AN20" s="237"/>
      <c r="AO20" s="237"/>
      <c r="AP20" s="237"/>
      <c r="AQ20" s="237"/>
      <c r="AR20" s="247">
        <f t="shared" si="7"/>
        <v>0</v>
      </c>
      <c r="AS20" s="237"/>
      <c r="AT20" s="237"/>
      <c r="AU20" s="237"/>
      <c r="AV20" s="237"/>
      <c r="AW20" s="247">
        <f t="shared" si="8"/>
        <v>0</v>
      </c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42"/>
      <c r="DP20" s="243">
        <v>1</v>
      </c>
      <c r="DQ20" s="237">
        <v>47500</v>
      </c>
      <c r="DR20" s="237"/>
      <c r="DS20" s="237"/>
      <c r="DT20" s="237"/>
      <c r="DU20" s="237"/>
      <c r="DV20" s="237">
        <v>1</v>
      </c>
      <c r="DW20" s="237">
        <v>47500</v>
      </c>
      <c r="DX20" s="237"/>
      <c r="DY20" s="237"/>
      <c r="DZ20" s="237"/>
      <c r="EA20" s="237"/>
      <c r="EB20" s="237"/>
      <c r="EC20" s="237"/>
      <c r="ED20" s="237"/>
      <c r="EE20" s="237"/>
    </row>
    <row r="21" spans="1:135" ht="94.5">
      <c r="A21" s="254">
        <v>14</v>
      </c>
      <c r="B21" s="257" t="s">
        <v>2042</v>
      </c>
      <c r="C21" s="254" t="s">
        <v>2043</v>
      </c>
      <c r="D21" s="257" t="s">
        <v>1842</v>
      </c>
      <c r="E21" s="255">
        <v>42500</v>
      </c>
      <c r="F21" s="255">
        <v>5000</v>
      </c>
      <c r="G21" s="244">
        <f t="shared" si="0"/>
        <v>47500</v>
      </c>
      <c r="H21" s="238">
        <v>20</v>
      </c>
      <c r="I21" s="245">
        <f t="shared" si="1"/>
        <v>374.0625</v>
      </c>
      <c r="J21" s="239">
        <f>SUM((G21*6*21)/(8*20*100))+(G21/20)</f>
        <v>2749.0625</v>
      </c>
      <c r="K21" s="255" t="s">
        <v>2044</v>
      </c>
      <c r="L21" s="240">
        <v>5</v>
      </c>
      <c r="M21" s="245">
        <f t="shared" si="2"/>
        <v>1870.3125</v>
      </c>
      <c r="N21" s="239">
        <f t="shared" si="9"/>
        <v>13745.3125</v>
      </c>
      <c r="O21" s="247">
        <f t="shared" si="10"/>
        <v>5000</v>
      </c>
      <c r="P21" s="247">
        <f t="shared" si="11"/>
        <v>4150</v>
      </c>
      <c r="Q21" s="247">
        <f t="shared" si="11"/>
        <v>850</v>
      </c>
      <c r="R21" s="247">
        <f t="shared" si="11"/>
        <v>0</v>
      </c>
      <c r="S21" s="256">
        <v>40392</v>
      </c>
      <c r="T21" s="252">
        <v>40432</v>
      </c>
      <c r="U21" s="237">
        <v>4150</v>
      </c>
      <c r="V21" s="237">
        <v>850</v>
      </c>
      <c r="W21" s="237"/>
      <c r="X21" s="247">
        <f t="shared" si="3"/>
        <v>5000</v>
      </c>
      <c r="Y21" s="237"/>
      <c r="Z21" s="237"/>
      <c r="AA21" s="237"/>
      <c r="AB21" s="237"/>
      <c r="AC21" s="247">
        <f t="shared" si="4"/>
        <v>0</v>
      </c>
      <c r="AD21" s="237"/>
      <c r="AE21" s="237"/>
      <c r="AF21" s="237"/>
      <c r="AG21" s="237"/>
      <c r="AH21" s="247">
        <f t="shared" si="5"/>
        <v>0</v>
      </c>
      <c r="AI21" s="237"/>
      <c r="AJ21" s="237"/>
      <c r="AK21" s="237"/>
      <c r="AL21" s="237"/>
      <c r="AM21" s="247">
        <f t="shared" si="6"/>
        <v>0</v>
      </c>
      <c r="AN21" s="237"/>
      <c r="AO21" s="237"/>
      <c r="AP21" s="237"/>
      <c r="AQ21" s="237"/>
      <c r="AR21" s="247">
        <f t="shared" si="7"/>
        <v>0</v>
      </c>
      <c r="AS21" s="237"/>
      <c r="AT21" s="237"/>
      <c r="AU21" s="237"/>
      <c r="AV21" s="237"/>
      <c r="AW21" s="247">
        <f t="shared" si="8"/>
        <v>0</v>
      </c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42"/>
      <c r="DP21" s="243">
        <v>1</v>
      </c>
      <c r="DQ21" s="237">
        <v>47500</v>
      </c>
      <c r="DR21" s="237"/>
      <c r="DS21" s="237"/>
      <c r="DT21" s="237"/>
      <c r="DU21" s="237"/>
      <c r="DV21" s="237"/>
      <c r="DW21" s="237"/>
      <c r="DX21" s="237"/>
      <c r="DY21" s="237"/>
      <c r="DZ21" s="237">
        <v>1</v>
      </c>
      <c r="EA21" s="237">
        <v>47500</v>
      </c>
      <c r="EB21" s="237"/>
      <c r="EC21" s="237"/>
      <c r="ED21" s="237"/>
      <c r="EE21" s="237"/>
    </row>
    <row r="22" spans="1:135" ht="144">
      <c r="A22" s="254">
        <v>15</v>
      </c>
      <c r="B22" s="483" t="s">
        <v>2045</v>
      </c>
      <c r="C22" s="483" t="s">
        <v>2046</v>
      </c>
      <c r="D22" s="487" t="s">
        <v>3218</v>
      </c>
      <c r="E22" s="485">
        <v>37800</v>
      </c>
      <c r="F22" s="485">
        <v>4200</v>
      </c>
      <c r="G22" s="482">
        <f>SUM(E22:F22)</f>
        <v>42000</v>
      </c>
      <c r="H22" s="488">
        <v>20</v>
      </c>
      <c r="I22" s="245">
        <f t="shared" si="1"/>
        <v>-1239.875</v>
      </c>
      <c r="J22" s="239">
        <f>SUM((G22*3*61)/(8*60*100))+(G22/60)</f>
        <v>860.125</v>
      </c>
      <c r="K22" s="255" t="s">
        <v>2047</v>
      </c>
      <c r="L22" s="240"/>
      <c r="M22" s="245">
        <f t="shared" si="2"/>
        <v>0</v>
      </c>
      <c r="N22" s="239">
        <f t="shared" si="9"/>
        <v>0</v>
      </c>
      <c r="O22" s="247">
        <f t="shared" si="10"/>
        <v>0</v>
      </c>
      <c r="P22" s="247">
        <f t="shared" si="11"/>
        <v>0</v>
      </c>
      <c r="Q22" s="247">
        <f t="shared" si="11"/>
        <v>0</v>
      </c>
      <c r="R22" s="247">
        <f t="shared" si="11"/>
        <v>0</v>
      </c>
      <c r="S22" s="256" t="s">
        <v>2048</v>
      </c>
      <c r="T22" s="251"/>
      <c r="U22" s="237"/>
      <c r="V22" s="237"/>
      <c r="W22" s="237"/>
      <c r="X22" s="247">
        <f t="shared" si="3"/>
        <v>0</v>
      </c>
      <c r="Y22" s="237"/>
      <c r="Z22" s="237"/>
      <c r="AA22" s="237"/>
      <c r="AB22" s="237"/>
      <c r="AC22" s="247">
        <f t="shared" si="4"/>
        <v>0</v>
      </c>
      <c r="AD22" s="237"/>
      <c r="AE22" s="237"/>
      <c r="AF22" s="237"/>
      <c r="AG22" s="237"/>
      <c r="AH22" s="247">
        <f t="shared" si="5"/>
        <v>0</v>
      </c>
      <c r="AI22" s="237"/>
      <c r="AJ22" s="237"/>
      <c r="AK22" s="237"/>
      <c r="AL22" s="237"/>
      <c r="AM22" s="247">
        <f t="shared" si="6"/>
        <v>0</v>
      </c>
      <c r="AN22" s="237"/>
      <c r="AO22" s="237"/>
      <c r="AP22" s="237"/>
      <c r="AQ22" s="237"/>
      <c r="AR22" s="247">
        <f t="shared" si="7"/>
        <v>0</v>
      </c>
      <c r="AS22" s="237"/>
      <c r="AT22" s="237"/>
      <c r="AU22" s="237"/>
      <c r="AV22" s="237"/>
      <c r="AW22" s="247">
        <f t="shared" si="8"/>
        <v>0</v>
      </c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42"/>
      <c r="DP22" s="243">
        <v>1</v>
      </c>
      <c r="DQ22" s="237">
        <v>42000</v>
      </c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>
        <v>1</v>
      </c>
      <c r="EE22" s="237">
        <v>42000</v>
      </c>
    </row>
    <row r="23" spans="1:135" ht="159.75">
      <c r="A23" s="254">
        <v>16</v>
      </c>
      <c r="B23" s="483"/>
      <c r="C23" s="483"/>
      <c r="D23" s="487" t="s">
        <v>3219</v>
      </c>
      <c r="E23" s="485">
        <v>37800</v>
      </c>
      <c r="F23" s="485">
        <v>4200</v>
      </c>
      <c r="G23" s="482">
        <f>SUM(E23:F23)</f>
        <v>42000</v>
      </c>
      <c r="H23" s="488"/>
      <c r="I23" s="245">
        <f t="shared" si="1"/>
        <v>-1239.875</v>
      </c>
      <c r="J23" s="239">
        <f>SUM((G23*3*61)/(8*60*100))+(G23/60)</f>
        <v>860.125</v>
      </c>
      <c r="K23" s="255" t="s">
        <v>2049</v>
      </c>
      <c r="L23" s="240"/>
      <c r="M23" s="245">
        <f t="shared" si="2"/>
        <v>0</v>
      </c>
      <c r="N23" s="239">
        <f t="shared" si="9"/>
        <v>0</v>
      </c>
      <c r="O23" s="247"/>
      <c r="P23" s="247"/>
      <c r="Q23" s="247"/>
      <c r="R23" s="247"/>
      <c r="S23" s="256"/>
      <c r="T23" s="251"/>
      <c r="U23" s="237"/>
      <c r="V23" s="237"/>
      <c r="W23" s="237"/>
      <c r="X23" s="247"/>
      <c r="Y23" s="237"/>
      <c r="Z23" s="237"/>
      <c r="AA23" s="237"/>
      <c r="AB23" s="237"/>
      <c r="AC23" s="247"/>
      <c r="AD23" s="237"/>
      <c r="AE23" s="237"/>
      <c r="AF23" s="237"/>
      <c r="AG23" s="237"/>
      <c r="AH23" s="247"/>
      <c r="AI23" s="237"/>
      <c r="AJ23" s="237"/>
      <c r="AK23" s="237"/>
      <c r="AL23" s="237"/>
      <c r="AM23" s="247">
        <f t="shared" si="6"/>
        <v>0</v>
      </c>
      <c r="AN23" s="237"/>
      <c r="AO23" s="237"/>
      <c r="AP23" s="237"/>
      <c r="AQ23" s="237"/>
      <c r="AR23" s="247">
        <f t="shared" si="7"/>
        <v>0</v>
      </c>
      <c r="AS23" s="237"/>
      <c r="AT23" s="237"/>
      <c r="AU23" s="237"/>
      <c r="AV23" s="237"/>
      <c r="AW23" s="247">
        <f t="shared" si="8"/>
        <v>0</v>
      </c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42"/>
      <c r="DP23" s="243"/>
      <c r="DQ23" s="237">
        <v>42000</v>
      </c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>
        <v>42000</v>
      </c>
    </row>
    <row r="24" spans="1:135" ht="144">
      <c r="A24" s="254">
        <v>17</v>
      </c>
      <c r="B24" s="483"/>
      <c r="C24" s="483"/>
      <c r="D24" s="487" t="s">
        <v>3220</v>
      </c>
      <c r="E24" s="485">
        <v>37800</v>
      </c>
      <c r="F24" s="485">
        <v>4200</v>
      </c>
      <c r="G24" s="482">
        <f>SUM(E24:F24)</f>
        <v>42000</v>
      </c>
      <c r="H24" s="488"/>
      <c r="I24" s="245">
        <f t="shared" si="1"/>
        <v>-1239.875</v>
      </c>
      <c r="J24" s="239">
        <f>SUM((G24*3*61)/(8*60*100))+(G24/60)</f>
        <v>860.125</v>
      </c>
      <c r="K24" s="255" t="s">
        <v>2050</v>
      </c>
      <c r="L24" s="240"/>
      <c r="M24" s="245"/>
      <c r="N24" s="239"/>
      <c r="O24" s="247"/>
      <c r="P24" s="247"/>
      <c r="Q24" s="247"/>
      <c r="R24" s="247"/>
      <c r="S24" s="256"/>
      <c r="T24" s="251"/>
      <c r="U24" s="237"/>
      <c r="V24" s="237"/>
      <c r="W24" s="237"/>
      <c r="X24" s="247"/>
      <c r="Y24" s="237"/>
      <c r="Z24" s="237"/>
      <c r="AA24" s="237"/>
      <c r="AB24" s="237"/>
      <c r="AC24" s="247"/>
      <c r="AD24" s="237"/>
      <c r="AE24" s="237"/>
      <c r="AF24" s="237"/>
      <c r="AG24" s="237"/>
      <c r="AH24" s="247"/>
      <c r="AI24" s="237"/>
      <c r="AJ24" s="237"/>
      <c r="AK24" s="237"/>
      <c r="AL24" s="237"/>
      <c r="AM24" s="247"/>
      <c r="AN24" s="237"/>
      <c r="AO24" s="237"/>
      <c r="AP24" s="237"/>
      <c r="AQ24" s="237"/>
      <c r="AR24" s="247"/>
      <c r="AS24" s="237"/>
      <c r="AT24" s="237"/>
      <c r="AU24" s="237"/>
      <c r="AV24" s="237"/>
      <c r="AW24" s="24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42"/>
      <c r="DP24" s="243"/>
      <c r="DQ24" s="237">
        <v>42000</v>
      </c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>
        <v>42000</v>
      </c>
    </row>
    <row r="25" spans="1:135" ht="82.5">
      <c r="A25" s="254">
        <v>18</v>
      </c>
      <c r="B25" s="254" t="s">
        <v>2051</v>
      </c>
      <c r="C25" s="254" t="s">
        <v>2052</v>
      </c>
      <c r="D25" s="254" t="s">
        <v>1581</v>
      </c>
      <c r="E25" s="255">
        <v>42500</v>
      </c>
      <c r="F25" s="255">
        <v>5000</v>
      </c>
      <c r="G25" s="244">
        <f>SUM(E25:F25)</f>
        <v>47500</v>
      </c>
      <c r="H25" s="238">
        <v>20</v>
      </c>
      <c r="I25" s="245">
        <f t="shared" si="1"/>
        <v>374.0625</v>
      </c>
      <c r="J25" s="239">
        <f>SUM((G25*6*21)/(8*20*100))+(G25/20)</f>
        <v>2749.0625</v>
      </c>
      <c r="K25" s="255" t="s">
        <v>2053</v>
      </c>
      <c r="L25" s="240">
        <v>5</v>
      </c>
      <c r="M25" s="245">
        <f t="shared" si="2"/>
        <v>1870.3125</v>
      </c>
      <c r="N25" s="239">
        <f t="shared" si="9"/>
        <v>13745.3125</v>
      </c>
      <c r="O25" s="247">
        <f t="shared" si="10"/>
        <v>9120</v>
      </c>
      <c r="P25" s="247">
        <f t="shared" ref="P25:R26" si="12">SUM(U25,Z25,AE25,AJ25,AO25,AT25,AY25,BD25,BI25,BN25,BS25,BX25,CC25,CH25,CM25,CR25,CW25,DB25,DG25,DL25)</f>
        <v>7571</v>
      </c>
      <c r="Q25" s="247">
        <f t="shared" si="12"/>
        <v>1549</v>
      </c>
      <c r="R25" s="247">
        <f t="shared" si="12"/>
        <v>0</v>
      </c>
      <c r="S25" s="256">
        <v>39853</v>
      </c>
      <c r="T25" s="237" t="s">
        <v>1648</v>
      </c>
      <c r="U25" s="237">
        <v>2283</v>
      </c>
      <c r="V25" s="237">
        <v>467</v>
      </c>
      <c r="W25" s="237"/>
      <c r="X25" s="247">
        <f>SUM(U25:W25)</f>
        <v>2750</v>
      </c>
      <c r="Y25" s="237" t="s">
        <v>1641</v>
      </c>
      <c r="Z25" s="237">
        <v>3005</v>
      </c>
      <c r="AA25" s="237">
        <v>615</v>
      </c>
      <c r="AB25" s="237"/>
      <c r="AC25" s="247">
        <f t="shared" si="4"/>
        <v>3620</v>
      </c>
      <c r="AD25" s="248">
        <v>40456</v>
      </c>
      <c r="AE25" s="237">
        <v>2283</v>
      </c>
      <c r="AF25" s="237">
        <v>467</v>
      </c>
      <c r="AG25" s="237"/>
      <c r="AH25" s="247">
        <f t="shared" si="5"/>
        <v>2750</v>
      </c>
      <c r="AI25" s="237"/>
      <c r="AJ25" s="237"/>
      <c r="AK25" s="237"/>
      <c r="AL25" s="237"/>
      <c r="AM25" s="247">
        <f t="shared" si="6"/>
        <v>0</v>
      </c>
      <c r="AN25" s="237"/>
      <c r="AO25" s="237"/>
      <c r="AP25" s="237"/>
      <c r="AQ25" s="237"/>
      <c r="AR25" s="247">
        <f t="shared" si="7"/>
        <v>0</v>
      </c>
      <c r="AS25" s="237"/>
      <c r="AT25" s="237"/>
      <c r="AU25" s="237"/>
      <c r="AV25" s="237"/>
      <c r="AW25" s="247">
        <f t="shared" si="8"/>
        <v>0</v>
      </c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42"/>
      <c r="DP25" s="243">
        <v>1</v>
      </c>
      <c r="DQ25" s="237">
        <v>47500</v>
      </c>
      <c r="DR25" s="237"/>
      <c r="DS25" s="237"/>
      <c r="DT25" s="237">
        <v>1</v>
      </c>
      <c r="DU25" s="237">
        <v>47500</v>
      </c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</row>
    <row r="26" spans="1:135" ht="66">
      <c r="A26" s="254">
        <v>19</v>
      </c>
      <c r="B26" s="254" t="s">
        <v>2054</v>
      </c>
      <c r="C26" s="254" t="s">
        <v>2055</v>
      </c>
      <c r="D26" s="254" t="s">
        <v>1581</v>
      </c>
      <c r="E26" s="255">
        <v>42500</v>
      </c>
      <c r="F26" s="255">
        <v>5000</v>
      </c>
      <c r="G26" s="244">
        <f>SUM(E26:F26)</f>
        <v>47500</v>
      </c>
      <c r="H26" s="238">
        <v>20</v>
      </c>
      <c r="I26" s="245">
        <f t="shared" si="1"/>
        <v>374.0625</v>
      </c>
      <c r="J26" s="239">
        <f>SUM((G26*6*21)/(8*20*100))+(G26/20)</f>
        <v>2749.0625</v>
      </c>
      <c r="K26" s="255" t="s">
        <v>2056</v>
      </c>
      <c r="L26" s="240">
        <v>5</v>
      </c>
      <c r="M26" s="245">
        <f t="shared" si="2"/>
        <v>1870.3125</v>
      </c>
      <c r="N26" s="239">
        <f t="shared" si="9"/>
        <v>13745.3125</v>
      </c>
      <c r="O26" s="247">
        <f t="shared" si="10"/>
        <v>0</v>
      </c>
      <c r="P26" s="247">
        <f t="shared" si="12"/>
        <v>0</v>
      </c>
      <c r="Q26" s="247">
        <f t="shared" si="12"/>
        <v>0</v>
      </c>
      <c r="R26" s="247">
        <f t="shared" si="12"/>
        <v>0</v>
      </c>
      <c r="S26" s="256" t="s">
        <v>2057</v>
      </c>
      <c r="T26" s="251"/>
      <c r="U26" s="237"/>
      <c r="V26" s="237"/>
      <c r="W26" s="237"/>
      <c r="X26" s="247">
        <f>SUM(U26:W26)</f>
        <v>0</v>
      </c>
      <c r="Y26" s="237"/>
      <c r="Z26" s="237"/>
      <c r="AA26" s="237"/>
      <c r="AB26" s="237"/>
      <c r="AC26" s="247">
        <f t="shared" si="4"/>
        <v>0</v>
      </c>
      <c r="AD26" s="237"/>
      <c r="AE26" s="237"/>
      <c r="AF26" s="237"/>
      <c r="AG26" s="237"/>
      <c r="AH26" s="247">
        <f t="shared" si="5"/>
        <v>0</v>
      </c>
      <c r="AI26" s="237"/>
      <c r="AJ26" s="237"/>
      <c r="AK26" s="237"/>
      <c r="AL26" s="237"/>
      <c r="AM26" s="247">
        <f t="shared" si="6"/>
        <v>0</v>
      </c>
      <c r="AN26" s="237"/>
      <c r="AO26" s="237"/>
      <c r="AP26" s="237"/>
      <c r="AQ26" s="237"/>
      <c r="AR26" s="247">
        <f t="shared" si="7"/>
        <v>0</v>
      </c>
      <c r="AS26" s="237"/>
      <c r="AT26" s="237"/>
      <c r="AU26" s="237"/>
      <c r="AV26" s="237"/>
      <c r="AW26" s="247">
        <f t="shared" si="8"/>
        <v>0</v>
      </c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42"/>
      <c r="DP26" s="243"/>
      <c r="DQ26" s="237"/>
      <c r="DR26" s="237">
        <v>1</v>
      </c>
      <c r="DS26" s="237">
        <v>47500</v>
      </c>
      <c r="DT26" s="237">
        <v>1</v>
      </c>
      <c r="DU26" s="237">
        <v>47500</v>
      </c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</row>
    <row r="27" spans="1:135">
      <c r="A27" s="233"/>
      <c r="B27" s="235" t="s">
        <v>1564</v>
      </c>
      <c r="C27" s="235"/>
      <c r="D27" s="236"/>
      <c r="E27" s="237">
        <f t="shared" ref="E27:AJ27" si="13">SUM(E8:E26)</f>
        <v>1031625</v>
      </c>
      <c r="F27" s="237">
        <f t="shared" si="13"/>
        <v>116250</v>
      </c>
      <c r="G27" s="237">
        <f t="shared" si="13"/>
        <v>1147875</v>
      </c>
      <c r="H27" s="237">
        <f t="shared" si="13"/>
        <v>420</v>
      </c>
      <c r="I27" s="241">
        <f t="shared" si="13"/>
        <v>825.46354166666697</v>
      </c>
      <c r="J27" s="237">
        <f t="shared" si="13"/>
        <v>55785.880208333336</v>
      </c>
      <c r="K27" s="237">
        <f t="shared" si="13"/>
        <v>0</v>
      </c>
      <c r="L27" s="259">
        <f t="shared" si="13"/>
        <v>72</v>
      </c>
      <c r="M27" s="241">
        <f t="shared" si="13"/>
        <v>43297.734375</v>
      </c>
      <c r="N27" s="241">
        <f t="shared" si="13"/>
        <v>318203.984375</v>
      </c>
      <c r="O27" s="237">
        <f t="shared" si="13"/>
        <v>65370</v>
      </c>
      <c r="P27" s="237">
        <f t="shared" si="13"/>
        <v>54259</v>
      </c>
      <c r="Q27" s="237">
        <f t="shared" si="13"/>
        <v>11111</v>
      </c>
      <c r="R27" s="237">
        <f t="shared" si="13"/>
        <v>0</v>
      </c>
      <c r="S27" s="237">
        <f t="shared" si="13"/>
        <v>400048</v>
      </c>
      <c r="T27" s="237">
        <f t="shared" si="13"/>
        <v>200076</v>
      </c>
      <c r="U27" s="237">
        <f t="shared" si="13"/>
        <v>14527</v>
      </c>
      <c r="V27" s="237">
        <f t="shared" si="13"/>
        <v>2973</v>
      </c>
      <c r="W27" s="237">
        <f t="shared" si="13"/>
        <v>0</v>
      </c>
      <c r="X27" s="237">
        <f t="shared" si="13"/>
        <v>17500</v>
      </c>
      <c r="Y27" s="237">
        <f t="shared" si="13"/>
        <v>0</v>
      </c>
      <c r="Z27" s="237">
        <f t="shared" si="13"/>
        <v>11099</v>
      </c>
      <c r="AA27" s="237">
        <f t="shared" si="13"/>
        <v>2271</v>
      </c>
      <c r="AB27" s="237">
        <f t="shared" si="13"/>
        <v>0</v>
      </c>
      <c r="AC27" s="237">
        <f t="shared" si="13"/>
        <v>13370</v>
      </c>
      <c r="AD27" s="237">
        <f t="shared" si="13"/>
        <v>80912</v>
      </c>
      <c r="AE27" s="237">
        <f t="shared" si="13"/>
        <v>10374</v>
      </c>
      <c r="AF27" s="237">
        <f t="shared" si="13"/>
        <v>2126</v>
      </c>
      <c r="AG27" s="237">
        <f t="shared" si="13"/>
        <v>0</v>
      </c>
      <c r="AH27" s="237">
        <f t="shared" si="13"/>
        <v>12500</v>
      </c>
      <c r="AI27" s="237">
        <f t="shared" si="13"/>
        <v>121368</v>
      </c>
      <c r="AJ27" s="237">
        <f t="shared" si="13"/>
        <v>6849</v>
      </c>
      <c r="AK27" s="237">
        <f t="shared" ref="AK27:BP27" si="14">SUM(AK8:AK26)</f>
        <v>1401</v>
      </c>
      <c r="AL27" s="237">
        <f t="shared" si="14"/>
        <v>0</v>
      </c>
      <c r="AM27" s="237">
        <f t="shared" si="14"/>
        <v>8250</v>
      </c>
      <c r="AN27" s="237">
        <f t="shared" si="14"/>
        <v>0</v>
      </c>
      <c r="AO27" s="237">
        <f t="shared" si="14"/>
        <v>6846</v>
      </c>
      <c r="AP27" s="237">
        <f t="shared" si="14"/>
        <v>1404</v>
      </c>
      <c r="AQ27" s="237">
        <f t="shared" si="14"/>
        <v>0</v>
      </c>
      <c r="AR27" s="237">
        <f t="shared" si="14"/>
        <v>8250</v>
      </c>
      <c r="AS27" s="237">
        <f t="shared" si="14"/>
        <v>80864</v>
      </c>
      <c r="AT27" s="237">
        <f t="shared" si="14"/>
        <v>4564</v>
      </c>
      <c r="AU27" s="237">
        <f t="shared" si="14"/>
        <v>936</v>
      </c>
      <c r="AV27" s="237">
        <f t="shared" si="14"/>
        <v>0</v>
      </c>
      <c r="AW27" s="237">
        <f t="shared" si="14"/>
        <v>5500</v>
      </c>
      <c r="AX27" s="237">
        <f t="shared" si="14"/>
        <v>0</v>
      </c>
      <c r="AY27" s="237">
        <f t="shared" si="14"/>
        <v>0</v>
      </c>
      <c r="AZ27" s="237">
        <f t="shared" si="14"/>
        <v>0</v>
      </c>
      <c r="BA27" s="237">
        <f t="shared" si="14"/>
        <v>0</v>
      </c>
      <c r="BB27" s="237">
        <f t="shared" si="14"/>
        <v>0</v>
      </c>
      <c r="BC27" s="237">
        <f t="shared" si="14"/>
        <v>0</v>
      </c>
      <c r="BD27" s="237">
        <f t="shared" si="14"/>
        <v>0</v>
      </c>
      <c r="BE27" s="237">
        <f t="shared" si="14"/>
        <v>0</v>
      </c>
      <c r="BF27" s="237">
        <f t="shared" si="14"/>
        <v>0</v>
      </c>
      <c r="BG27" s="237">
        <f t="shared" si="14"/>
        <v>0</v>
      </c>
      <c r="BH27" s="237">
        <f t="shared" si="14"/>
        <v>0</v>
      </c>
      <c r="BI27" s="237">
        <f t="shared" si="14"/>
        <v>0</v>
      </c>
      <c r="BJ27" s="237">
        <f t="shared" si="14"/>
        <v>0</v>
      </c>
      <c r="BK27" s="237">
        <f t="shared" si="14"/>
        <v>0</v>
      </c>
      <c r="BL27" s="237">
        <f t="shared" si="14"/>
        <v>0</v>
      </c>
      <c r="BM27" s="237">
        <f t="shared" si="14"/>
        <v>0</v>
      </c>
      <c r="BN27" s="237">
        <f t="shared" si="14"/>
        <v>0</v>
      </c>
      <c r="BO27" s="237">
        <f t="shared" si="14"/>
        <v>0</v>
      </c>
      <c r="BP27" s="237">
        <f t="shared" si="14"/>
        <v>0</v>
      </c>
      <c r="BQ27" s="237">
        <f t="shared" ref="BQ27:CV27" si="15">SUM(BQ8:BQ26)</f>
        <v>0</v>
      </c>
      <c r="BR27" s="237">
        <f t="shared" si="15"/>
        <v>0</v>
      </c>
      <c r="BS27" s="237">
        <f t="shared" si="15"/>
        <v>0</v>
      </c>
      <c r="BT27" s="237">
        <f t="shared" si="15"/>
        <v>0</v>
      </c>
      <c r="BU27" s="237">
        <f t="shared" si="15"/>
        <v>0</v>
      </c>
      <c r="BV27" s="237">
        <f t="shared" si="15"/>
        <v>0</v>
      </c>
      <c r="BW27" s="237">
        <f t="shared" si="15"/>
        <v>0</v>
      </c>
      <c r="BX27" s="237">
        <f t="shared" si="15"/>
        <v>0</v>
      </c>
      <c r="BY27" s="237">
        <f t="shared" si="15"/>
        <v>0</v>
      </c>
      <c r="BZ27" s="237">
        <f t="shared" si="15"/>
        <v>0</v>
      </c>
      <c r="CA27" s="237">
        <f t="shared" si="15"/>
        <v>0</v>
      </c>
      <c r="CB27" s="237">
        <f t="shared" si="15"/>
        <v>0</v>
      </c>
      <c r="CC27" s="237">
        <f t="shared" si="15"/>
        <v>0</v>
      </c>
      <c r="CD27" s="237">
        <f t="shared" si="15"/>
        <v>0</v>
      </c>
      <c r="CE27" s="237">
        <f t="shared" si="15"/>
        <v>0</v>
      </c>
      <c r="CF27" s="237">
        <f t="shared" si="15"/>
        <v>0</v>
      </c>
      <c r="CG27" s="237">
        <f t="shared" si="15"/>
        <v>0</v>
      </c>
      <c r="CH27" s="237">
        <f t="shared" si="15"/>
        <v>0</v>
      </c>
      <c r="CI27" s="237">
        <f t="shared" si="15"/>
        <v>0</v>
      </c>
      <c r="CJ27" s="237">
        <f t="shared" si="15"/>
        <v>0</v>
      </c>
      <c r="CK27" s="237">
        <f t="shared" si="15"/>
        <v>0</v>
      </c>
      <c r="CL27" s="237">
        <f t="shared" si="15"/>
        <v>0</v>
      </c>
      <c r="CM27" s="237">
        <f t="shared" si="15"/>
        <v>0</v>
      </c>
      <c r="CN27" s="237">
        <f t="shared" si="15"/>
        <v>0</v>
      </c>
      <c r="CO27" s="237">
        <f t="shared" si="15"/>
        <v>0</v>
      </c>
      <c r="CP27" s="237">
        <f t="shared" si="15"/>
        <v>0</v>
      </c>
      <c r="CQ27" s="237">
        <f t="shared" si="15"/>
        <v>0</v>
      </c>
      <c r="CR27" s="237">
        <f t="shared" si="15"/>
        <v>0</v>
      </c>
      <c r="CS27" s="237">
        <f t="shared" si="15"/>
        <v>0</v>
      </c>
      <c r="CT27" s="237">
        <f t="shared" si="15"/>
        <v>0</v>
      </c>
      <c r="CU27" s="237">
        <f t="shared" si="15"/>
        <v>0</v>
      </c>
      <c r="CV27" s="237">
        <f t="shared" si="15"/>
        <v>0</v>
      </c>
      <c r="CW27" s="237">
        <f t="shared" ref="CW27:EB27" si="16">SUM(CW8:CW26)</f>
        <v>0</v>
      </c>
      <c r="CX27" s="237">
        <f t="shared" si="16"/>
        <v>0</v>
      </c>
      <c r="CY27" s="237">
        <f t="shared" si="16"/>
        <v>0</v>
      </c>
      <c r="CZ27" s="237">
        <f t="shared" si="16"/>
        <v>0</v>
      </c>
      <c r="DA27" s="237">
        <f t="shared" si="16"/>
        <v>0</v>
      </c>
      <c r="DB27" s="237">
        <f t="shared" si="16"/>
        <v>0</v>
      </c>
      <c r="DC27" s="237">
        <f t="shared" si="16"/>
        <v>0</v>
      </c>
      <c r="DD27" s="237">
        <f t="shared" si="16"/>
        <v>0</v>
      </c>
      <c r="DE27" s="237">
        <f t="shared" si="16"/>
        <v>0</v>
      </c>
      <c r="DF27" s="237">
        <f t="shared" si="16"/>
        <v>0</v>
      </c>
      <c r="DG27" s="237">
        <f t="shared" si="16"/>
        <v>0</v>
      </c>
      <c r="DH27" s="237">
        <f t="shared" si="16"/>
        <v>0</v>
      </c>
      <c r="DI27" s="237">
        <f t="shared" si="16"/>
        <v>0</v>
      </c>
      <c r="DJ27" s="237">
        <f t="shared" si="16"/>
        <v>0</v>
      </c>
      <c r="DK27" s="237">
        <f t="shared" si="16"/>
        <v>0</v>
      </c>
      <c r="DL27" s="237">
        <f t="shared" si="16"/>
        <v>0</v>
      </c>
      <c r="DM27" s="237">
        <f t="shared" si="16"/>
        <v>0</v>
      </c>
      <c r="DN27" s="237">
        <f t="shared" si="16"/>
        <v>0</v>
      </c>
      <c r="DO27" s="237">
        <f t="shared" si="16"/>
        <v>0</v>
      </c>
      <c r="DP27" s="237">
        <f t="shared" si="16"/>
        <v>13</v>
      </c>
      <c r="DQ27" s="237">
        <f t="shared" si="16"/>
        <v>1052875</v>
      </c>
      <c r="DR27" s="237">
        <f t="shared" si="16"/>
        <v>2</v>
      </c>
      <c r="DS27" s="237">
        <f t="shared" si="16"/>
        <v>95000</v>
      </c>
      <c r="DT27" s="237">
        <f t="shared" si="16"/>
        <v>5</v>
      </c>
      <c r="DU27" s="237">
        <f t="shared" si="16"/>
        <v>237500</v>
      </c>
      <c r="DV27" s="237">
        <f t="shared" si="16"/>
        <v>5</v>
      </c>
      <c r="DW27" s="237">
        <f t="shared" si="16"/>
        <v>218500</v>
      </c>
      <c r="DX27" s="237">
        <f t="shared" si="16"/>
        <v>0</v>
      </c>
      <c r="DY27" s="237">
        <f t="shared" si="16"/>
        <v>0</v>
      </c>
      <c r="DZ27" s="237">
        <f t="shared" si="16"/>
        <v>2</v>
      </c>
      <c r="EA27" s="237">
        <f t="shared" si="16"/>
        <v>410875</v>
      </c>
      <c r="EB27" s="237">
        <f t="shared" si="16"/>
        <v>0</v>
      </c>
      <c r="EC27" s="237">
        <f t="shared" ref="EC27:EE27" si="17">SUM(EC8:EC26)</f>
        <v>0</v>
      </c>
      <c r="ED27" s="237">
        <f t="shared" si="17"/>
        <v>3</v>
      </c>
      <c r="EE27" s="237">
        <f t="shared" si="17"/>
        <v>281000</v>
      </c>
    </row>
    <row r="28" spans="1:135">
      <c r="G28">
        <v>-281000</v>
      </c>
    </row>
    <row r="29" spans="1:135">
      <c r="G29">
        <f>SUM(G27:G28)</f>
        <v>866875</v>
      </c>
    </row>
    <row r="30" spans="1:135" ht="15.75">
      <c r="D30" s="485">
        <v>40000</v>
      </c>
      <c r="E30" s="485">
        <v>1000</v>
      </c>
      <c r="F30" s="482">
        <f t="shared" ref="F30" si="18">SUM(D30:E30)</f>
        <v>41000</v>
      </c>
    </row>
    <row r="31" spans="1:135" ht="15.75">
      <c r="D31" s="485">
        <v>28800</v>
      </c>
      <c r="E31" s="485">
        <v>3200</v>
      </c>
      <c r="F31" s="482">
        <f>SUM(D31:E31)</f>
        <v>32000</v>
      </c>
    </row>
    <row r="32" spans="1:135" ht="15.75">
      <c r="D32" s="485">
        <v>36900</v>
      </c>
      <c r="E32" s="485">
        <v>4100</v>
      </c>
      <c r="F32" s="482">
        <f t="shared" ref="F32" si="19">SUM(D32:E32)</f>
        <v>41000</v>
      </c>
    </row>
    <row r="33" spans="4:6" ht="15.75">
      <c r="D33" s="485">
        <v>36900</v>
      </c>
      <c r="E33" s="485">
        <v>4100</v>
      </c>
      <c r="F33" s="482">
        <f>SUM(D33:E33)</f>
        <v>41000</v>
      </c>
    </row>
    <row r="34" spans="4:6" ht="15.75">
      <c r="D34" s="485">
        <v>37800</v>
      </c>
      <c r="E34" s="485">
        <v>4200</v>
      </c>
      <c r="F34" s="482">
        <f>SUM(D34:E34)</f>
        <v>42000</v>
      </c>
    </row>
    <row r="35" spans="4:6" ht="15.75">
      <c r="D35" s="485">
        <v>37800</v>
      </c>
      <c r="E35" s="485">
        <v>4200</v>
      </c>
      <c r="F35" s="482">
        <f>SUM(D35:E35)</f>
        <v>42000</v>
      </c>
    </row>
    <row r="36" spans="4:6" ht="15.75">
      <c r="D36" s="485">
        <v>37800</v>
      </c>
      <c r="E36" s="485">
        <v>4200</v>
      </c>
      <c r="F36" s="482">
        <f>SUM(D36:E36)</f>
        <v>42000</v>
      </c>
    </row>
    <row r="37" spans="4:6">
      <c r="D37">
        <f>SUM(D30:D36)</f>
        <v>256000</v>
      </c>
      <c r="E37">
        <f>SUM(E30:E36)</f>
        <v>25000</v>
      </c>
      <c r="F37" s="489">
        <f>SUM(D37:E37)</f>
        <v>281000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E19"/>
  <sheetViews>
    <sheetView topLeftCell="A16" workbookViewId="0">
      <selection activeCell="G8" sqref="G8:G18"/>
    </sheetView>
  </sheetViews>
  <sheetFormatPr defaultRowHeight="15"/>
  <sheetData>
    <row r="1" spans="1:135" ht="18">
      <c r="A1" s="563" t="s">
        <v>1524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209"/>
      <c r="M1" s="210"/>
      <c r="N1" s="211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563" t="s">
        <v>1525</v>
      </c>
      <c r="DQ1" s="563"/>
      <c r="DR1" s="563"/>
      <c r="DS1" s="563"/>
      <c r="DT1" s="563"/>
      <c r="DU1" s="563"/>
      <c r="DV1" s="563"/>
      <c r="DW1" s="563"/>
      <c r="DX1" s="563"/>
      <c r="DY1" s="563"/>
      <c r="DZ1" s="563"/>
      <c r="EA1" s="563"/>
      <c r="EB1" s="563"/>
      <c r="EC1" s="563"/>
      <c r="ED1" s="563"/>
      <c r="EE1" s="212"/>
    </row>
    <row r="2" spans="1:135" ht="18">
      <c r="A2" s="564" t="s">
        <v>1526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209"/>
      <c r="M2" s="209"/>
      <c r="N2" s="213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14"/>
      <c r="AE2" s="209"/>
      <c r="AF2" s="209"/>
      <c r="AG2" s="209"/>
      <c r="AH2" s="209"/>
      <c r="AI2" s="209"/>
      <c r="AJ2" s="209"/>
      <c r="AK2" s="209"/>
      <c r="AL2" s="209"/>
      <c r="AM2" s="209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6"/>
      <c r="DQ2" s="215"/>
      <c r="DR2" s="215"/>
      <c r="DS2" s="215"/>
      <c r="DT2" s="217" t="s">
        <v>1527</v>
      </c>
      <c r="DU2" s="217"/>
      <c r="DV2" s="215"/>
      <c r="DW2" s="215"/>
      <c r="DX2" s="215"/>
      <c r="DY2" s="215"/>
      <c r="DZ2" s="215"/>
      <c r="EA2" s="215"/>
      <c r="EB2" s="215"/>
      <c r="EC2" s="215"/>
      <c r="ED2" s="215"/>
      <c r="EE2" s="215"/>
    </row>
    <row r="3" spans="1:135" ht="15.75">
      <c r="A3" s="638" t="s">
        <v>1528</v>
      </c>
      <c r="B3" s="567" t="s">
        <v>1529</v>
      </c>
      <c r="C3" s="567" t="s">
        <v>1530</v>
      </c>
      <c r="D3" s="567" t="s">
        <v>1531</v>
      </c>
      <c r="E3" s="567" t="s">
        <v>1966</v>
      </c>
      <c r="F3" s="567" t="s">
        <v>1532</v>
      </c>
      <c r="G3" s="567" t="s">
        <v>1533</v>
      </c>
      <c r="H3" s="567" t="s">
        <v>1534</v>
      </c>
      <c r="I3" s="562" t="s">
        <v>1535</v>
      </c>
      <c r="J3" s="562" t="s">
        <v>1536</v>
      </c>
      <c r="K3" s="570" t="s">
        <v>1537</v>
      </c>
      <c r="L3" s="562" t="s">
        <v>1538</v>
      </c>
      <c r="M3" s="562" t="s">
        <v>1539</v>
      </c>
      <c r="N3" s="572" t="s">
        <v>1540</v>
      </c>
      <c r="O3" s="573" t="s">
        <v>1541</v>
      </c>
      <c r="P3" s="573"/>
      <c r="Q3" s="573"/>
      <c r="R3" s="11"/>
      <c r="S3" s="574" t="s">
        <v>1542</v>
      </c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218"/>
      <c r="DP3" s="219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</row>
    <row r="4" spans="1:135">
      <c r="A4" s="639"/>
      <c r="B4" s="568"/>
      <c r="C4" s="567"/>
      <c r="D4" s="568"/>
      <c r="E4" s="569"/>
      <c r="F4" s="567"/>
      <c r="G4" s="567"/>
      <c r="H4" s="569"/>
      <c r="I4" s="562"/>
      <c r="J4" s="562"/>
      <c r="K4" s="571"/>
      <c r="L4" s="562"/>
      <c r="M4" s="562"/>
      <c r="N4" s="572"/>
      <c r="O4" s="573"/>
      <c r="P4" s="573"/>
      <c r="Q4" s="573"/>
      <c r="R4" s="220"/>
      <c r="S4" s="570" t="s">
        <v>1430</v>
      </c>
      <c r="T4" s="570"/>
      <c r="U4" s="570"/>
      <c r="V4" s="570"/>
      <c r="W4" s="570"/>
      <c r="X4" s="570"/>
      <c r="Y4" s="570" t="s">
        <v>1543</v>
      </c>
      <c r="Z4" s="570"/>
      <c r="AA4" s="570"/>
      <c r="AB4" s="570"/>
      <c r="AC4" s="570"/>
      <c r="AD4" s="570" t="s">
        <v>1544</v>
      </c>
      <c r="AE4" s="570"/>
      <c r="AF4" s="570"/>
      <c r="AG4" s="570"/>
      <c r="AH4" s="570"/>
      <c r="AI4" s="570" t="s">
        <v>1545</v>
      </c>
      <c r="AJ4" s="570"/>
      <c r="AK4" s="570"/>
      <c r="AL4" s="570"/>
      <c r="AM4" s="570"/>
      <c r="AN4" s="570" t="s">
        <v>1546</v>
      </c>
      <c r="AO4" s="570"/>
      <c r="AP4" s="570"/>
      <c r="AQ4" s="570"/>
      <c r="AR4" s="570"/>
      <c r="AS4" s="570" t="s">
        <v>1547</v>
      </c>
      <c r="AT4" s="570"/>
      <c r="AU4" s="570"/>
      <c r="AV4" s="570"/>
      <c r="AW4" s="570"/>
      <c r="AX4" s="570" t="s">
        <v>1548</v>
      </c>
      <c r="AY4" s="570"/>
      <c r="AZ4" s="570"/>
      <c r="BA4" s="570"/>
      <c r="BB4" s="570"/>
      <c r="BC4" s="570" t="s">
        <v>1549</v>
      </c>
      <c r="BD4" s="570"/>
      <c r="BE4" s="570"/>
      <c r="BF4" s="570"/>
      <c r="BG4" s="570"/>
      <c r="BH4" s="570" t="s">
        <v>1550</v>
      </c>
      <c r="BI4" s="570"/>
      <c r="BJ4" s="570"/>
      <c r="BK4" s="570"/>
      <c r="BL4" s="570"/>
      <c r="BM4" s="570" t="s">
        <v>1551</v>
      </c>
      <c r="BN4" s="570"/>
      <c r="BO4" s="570"/>
      <c r="BP4" s="570"/>
      <c r="BQ4" s="570"/>
      <c r="BR4" s="570" t="s">
        <v>1552</v>
      </c>
      <c r="BS4" s="570"/>
      <c r="BT4" s="570"/>
      <c r="BU4" s="570"/>
      <c r="BV4" s="570"/>
      <c r="BW4" s="570" t="s">
        <v>1553</v>
      </c>
      <c r="BX4" s="570"/>
      <c r="BY4" s="570"/>
      <c r="BZ4" s="570"/>
      <c r="CA4" s="570"/>
      <c r="CB4" s="570" t="s">
        <v>1554</v>
      </c>
      <c r="CC4" s="570"/>
      <c r="CD4" s="570"/>
      <c r="CE4" s="570"/>
      <c r="CF4" s="570"/>
      <c r="CG4" s="570" t="s">
        <v>1555</v>
      </c>
      <c r="CH4" s="570"/>
      <c r="CI4" s="570"/>
      <c r="CJ4" s="570"/>
      <c r="CK4" s="570"/>
      <c r="CL4" s="570" t="s">
        <v>1556</v>
      </c>
      <c r="CM4" s="570"/>
      <c r="CN4" s="570"/>
      <c r="CO4" s="570"/>
      <c r="CP4" s="570"/>
      <c r="CQ4" s="570" t="s">
        <v>1557</v>
      </c>
      <c r="CR4" s="570"/>
      <c r="CS4" s="570"/>
      <c r="CT4" s="570"/>
      <c r="CU4" s="570"/>
      <c r="CV4" s="570" t="s">
        <v>1558</v>
      </c>
      <c r="CW4" s="570"/>
      <c r="CX4" s="570"/>
      <c r="CY4" s="570"/>
      <c r="CZ4" s="570"/>
      <c r="DA4" s="570" t="s">
        <v>1559</v>
      </c>
      <c r="DB4" s="570"/>
      <c r="DC4" s="570"/>
      <c r="DD4" s="570"/>
      <c r="DE4" s="570"/>
      <c r="DF4" s="570" t="s">
        <v>1560</v>
      </c>
      <c r="DG4" s="570"/>
      <c r="DH4" s="570"/>
      <c r="DI4" s="570"/>
      <c r="DJ4" s="570"/>
      <c r="DK4" s="570" t="s">
        <v>1561</v>
      </c>
      <c r="DL4" s="570"/>
      <c r="DM4" s="570"/>
      <c r="DN4" s="570"/>
      <c r="DO4" s="570"/>
      <c r="DP4" s="575" t="s">
        <v>1562</v>
      </c>
      <c r="DQ4" s="575"/>
      <c r="DR4" s="575"/>
      <c r="DS4" s="575"/>
      <c r="DT4" s="575" t="s">
        <v>1563</v>
      </c>
      <c r="DU4" s="575"/>
      <c r="DV4" s="575"/>
      <c r="DW4" s="575"/>
      <c r="DX4" s="575"/>
      <c r="DY4" s="575"/>
      <c r="DZ4" s="575"/>
      <c r="EA4" s="575"/>
      <c r="EB4" s="575"/>
      <c r="EC4" s="575"/>
      <c r="ED4" s="575"/>
      <c r="EE4" s="575"/>
    </row>
    <row r="5" spans="1:135" ht="25.5">
      <c r="A5" s="639"/>
      <c r="B5" s="568"/>
      <c r="C5" s="567"/>
      <c r="D5" s="568"/>
      <c r="E5" s="569"/>
      <c r="F5" s="567"/>
      <c r="G5" s="567"/>
      <c r="H5" s="569"/>
      <c r="I5" s="562"/>
      <c r="J5" s="562"/>
      <c r="K5" s="571"/>
      <c r="L5" s="562"/>
      <c r="M5" s="562"/>
      <c r="N5" s="572"/>
      <c r="O5" s="221" t="s">
        <v>1564</v>
      </c>
      <c r="P5" s="220" t="s">
        <v>1565</v>
      </c>
      <c r="Q5" s="220" t="s">
        <v>1566</v>
      </c>
      <c r="R5" s="220" t="s">
        <v>1532</v>
      </c>
      <c r="S5" s="222" t="s">
        <v>1567</v>
      </c>
      <c r="T5" s="222" t="s">
        <v>1568</v>
      </c>
      <c r="U5" s="223" t="s">
        <v>1569</v>
      </c>
      <c r="V5" s="223" t="s">
        <v>1566</v>
      </c>
      <c r="W5" s="223" t="s">
        <v>1532</v>
      </c>
      <c r="X5" s="220" t="s">
        <v>1564</v>
      </c>
      <c r="Y5" s="222" t="s">
        <v>1568</v>
      </c>
      <c r="Z5" s="223" t="s">
        <v>1569</v>
      </c>
      <c r="AA5" s="223" t="s">
        <v>1566</v>
      </c>
      <c r="AB5" s="223" t="s">
        <v>1532</v>
      </c>
      <c r="AC5" s="220" t="s">
        <v>1564</v>
      </c>
      <c r="AD5" s="222" t="s">
        <v>1568</v>
      </c>
      <c r="AE5" s="223" t="s">
        <v>1570</v>
      </c>
      <c r="AF5" s="223" t="s">
        <v>1566</v>
      </c>
      <c r="AG5" s="223" t="s">
        <v>1532</v>
      </c>
      <c r="AH5" s="220" t="s">
        <v>1564</v>
      </c>
      <c r="AI5" s="222" t="s">
        <v>1568</v>
      </c>
      <c r="AJ5" s="223" t="s">
        <v>1570</v>
      </c>
      <c r="AK5" s="223" t="s">
        <v>1566</v>
      </c>
      <c r="AL5" s="223" t="s">
        <v>1532</v>
      </c>
      <c r="AM5" s="220" t="s">
        <v>1564</v>
      </c>
      <c r="AN5" s="222" t="s">
        <v>1568</v>
      </c>
      <c r="AO5" s="223" t="s">
        <v>1570</v>
      </c>
      <c r="AP5" s="223" t="s">
        <v>1566</v>
      </c>
      <c r="AQ5" s="223" t="s">
        <v>1532</v>
      </c>
      <c r="AR5" s="220" t="s">
        <v>1564</v>
      </c>
      <c r="AS5" s="222" t="s">
        <v>1568</v>
      </c>
      <c r="AT5" s="223" t="s">
        <v>1570</v>
      </c>
      <c r="AU5" s="223" t="s">
        <v>1566</v>
      </c>
      <c r="AV5" s="223" t="s">
        <v>1532</v>
      </c>
      <c r="AW5" s="220" t="s">
        <v>1564</v>
      </c>
      <c r="AX5" s="222" t="s">
        <v>1568</v>
      </c>
      <c r="AY5" s="223" t="s">
        <v>1570</v>
      </c>
      <c r="AZ5" s="223" t="s">
        <v>1566</v>
      </c>
      <c r="BA5" s="223" t="s">
        <v>1532</v>
      </c>
      <c r="BB5" s="220" t="s">
        <v>1564</v>
      </c>
      <c r="BC5" s="222" t="s">
        <v>1568</v>
      </c>
      <c r="BD5" s="223" t="s">
        <v>1570</v>
      </c>
      <c r="BE5" s="223" t="s">
        <v>1566</v>
      </c>
      <c r="BF5" s="223" t="s">
        <v>1532</v>
      </c>
      <c r="BG5" s="220" t="s">
        <v>1564</v>
      </c>
      <c r="BH5" s="222" t="s">
        <v>1568</v>
      </c>
      <c r="BI5" s="223" t="s">
        <v>1570</v>
      </c>
      <c r="BJ5" s="223" t="s">
        <v>1566</v>
      </c>
      <c r="BK5" s="223" t="s">
        <v>1532</v>
      </c>
      <c r="BL5" s="220" t="s">
        <v>1564</v>
      </c>
      <c r="BM5" s="222" t="s">
        <v>1568</v>
      </c>
      <c r="BN5" s="223" t="s">
        <v>1570</v>
      </c>
      <c r="BO5" s="223" t="s">
        <v>1566</v>
      </c>
      <c r="BP5" s="223" t="s">
        <v>1532</v>
      </c>
      <c r="BQ5" s="220" t="s">
        <v>1564</v>
      </c>
      <c r="BR5" s="222" t="s">
        <v>1568</v>
      </c>
      <c r="BS5" s="223" t="s">
        <v>1570</v>
      </c>
      <c r="BT5" s="223" t="s">
        <v>1566</v>
      </c>
      <c r="BU5" s="223" t="s">
        <v>1532</v>
      </c>
      <c r="BV5" s="220" t="s">
        <v>1564</v>
      </c>
      <c r="BW5" s="222" t="s">
        <v>1568</v>
      </c>
      <c r="BX5" s="223" t="s">
        <v>1570</v>
      </c>
      <c r="BY5" s="223" t="s">
        <v>1566</v>
      </c>
      <c r="BZ5" s="223" t="s">
        <v>1532</v>
      </c>
      <c r="CA5" s="220" t="s">
        <v>1564</v>
      </c>
      <c r="CB5" s="222" t="s">
        <v>1568</v>
      </c>
      <c r="CC5" s="223" t="s">
        <v>1570</v>
      </c>
      <c r="CD5" s="223" t="s">
        <v>1566</v>
      </c>
      <c r="CE5" s="223" t="s">
        <v>1532</v>
      </c>
      <c r="CF5" s="220" t="s">
        <v>1564</v>
      </c>
      <c r="CG5" s="222" t="s">
        <v>1568</v>
      </c>
      <c r="CH5" s="223" t="s">
        <v>1570</v>
      </c>
      <c r="CI5" s="223" t="s">
        <v>1566</v>
      </c>
      <c r="CJ5" s="223" t="s">
        <v>1532</v>
      </c>
      <c r="CK5" s="220" t="s">
        <v>1564</v>
      </c>
      <c r="CL5" s="222" t="s">
        <v>1568</v>
      </c>
      <c r="CM5" s="223" t="s">
        <v>1570</v>
      </c>
      <c r="CN5" s="223" t="s">
        <v>1566</v>
      </c>
      <c r="CO5" s="223" t="s">
        <v>1532</v>
      </c>
      <c r="CP5" s="220" t="s">
        <v>1564</v>
      </c>
      <c r="CQ5" s="222" t="s">
        <v>1568</v>
      </c>
      <c r="CR5" s="223" t="s">
        <v>1570</v>
      </c>
      <c r="CS5" s="223" t="s">
        <v>1566</v>
      </c>
      <c r="CT5" s="223" t="s">
        <v>1532</v>
      </c>
      <c r="CU5" s="220" t="s">
        <v>1564</v>
      </c>
      <c r="CV5" s="222" t="s">
        <v>1568</v>
      </c>
      <c r="CW5" s="223" t="s">
        <v>1570</v>
      </c>
      <c r="CX5" s="223" t="s">
        <v>1566</v>
      </c>
      <c r="CY5" s="223" t="s">
        <v>1532</v>
      </c>
      <c r="CZ5" s="220" t="s">
        <v>1564</v>
      </c>
      <c r="DA5" s="222" t="s">
        <v>1568</v>
      </c>
      <c r="DB5" s="223" t="s">
        <v>1570</v>
      </c>
      <c r="DC5" s="223" t="s">
        <v>1566</v>
      </c>
      <c r="DD5" s="223" t="s">
        <v>1532</v>
      </c>
      <c r="DE5" s="220" t="s">
        <v>1564</v>
      </c>
      <c r="DF5" s="222" t="s">
        <v>1568</v>
      </c>
      <c r="DG5" s="223" t="s">
        <v>1570</v>
      </c>
      <c r="DH5" s="223" t="s">
        <v>1566</v>
      </c>
      <c r="DI5" s="223" t="s">
        <v>1532</v>
      </c>
      <c r="DJ5" s="220" t="s">
        <v>1564</v>
      </c>
      <c r="DK5" s="222" t="s">
        <v>1568</v>
      </c>
      <c r="DL5" s="223" t="s">
        <v>1570</v>
      </c>
      <c r="DM5" s="223" t="s">
        <v>1566</v>
      </c>
      <c r="DN5" s="223" t="s">
        <v>1532</v>
      </c>
      <c r="DO5" s="224" t="s">
        <v>1564</v>
      </c>
      <c r="DP5" s="219" t="s">
        <v>35</v>
      </c>
      <c r="DQ5" s="225" t="s">
        <v>1571</v>
      </c>
      <c r="DR5" s="225" t="s">
        <v>50</v>
      </c>
      <c r="DS5" s="225" t="s">
        <v>1571</v>
      </c>
      <c r="DT5" s="226" t="s">
        <v>1572</v>
      </c>
      <c r="DU5" s="225" t="s">
        <v>1571</v>
      </c>
      <c r="DV5" s="226" t="s">
        <v>1573</v>
      </c>
      <c r="DW5" s="225" t="s">
        <v>1571</v>
      </c>
      <c r="DX5" s="226" t="s">
        <v>1574</v>
      </c>
      <c r="DY5" s="225" t="s">
        <v>1571</v>
      </c>
      <c r="DZ5" s="226" t="s">
        <v>1575</v>
      </c>
      <c r="EA5" s="225" t="s">
        <v>1571</v>
      </c>
      <c r="EB5" s="226" t="s">
        <v>1576</v>
      </c>
      <c r="EC5" s="225" t="s">
        <v>1571</v>
      </c>
      <c r="ED5" s="226" t="s">
        <v>1577</v>
      </c>
      <c r="EE5" s="225" t="s">
        <v>1571</v>
      </c>
    </row>
    <row r="6" spans="1:135">
      <c r="A6" s="227">
        <v>1</v>
      </c>
      <c r="B6" s="228">
        <v>2</v>
      </c>
      <c r="C6" s="228"/>
      <c r="D6" s="228">
        <v>3</v>
      </c>
      <c r="E6" s="229">
        <v>4</v>
      </c>
      <c r="F6" s="229">
        <v>5</v>
      </c>
      <c r="G6" s="229">
        <v>6</v>
      </c>
      <c r="H6" s="229">
        <v>5</v>
      </c>
      <c r="I6" s="229"/>
      <c r="J6" s="229">
        <v>6</v>
      </c>
      <c r="K6" s="229">
        <v>7</v>
      </c>
      <c r="L6" s="229">
        <v>8</v>
      </c>
      <c r="M6" s="229"/>
      <c r="N6" s="230">
        <v>9</v>
      </c>
      <c r="O6" s="229">
        <v>10</v>
      </c>
      <c r="P6" s="229"/>
      <c r="Q6" s="229"/>
      <c r="R6" s="229">
        <v>11</v>
      </c>
      <c r="S6" s="229">
        <v>6</v>
      </c>
      <c r="T6" s="229">
        <v>7</v>
      </c>
      <c r="U6" s="229">
        <v>8</v>
      </c>
      <c r="V6" s="229">
        <v>9</v>
      </c>
      <c r="W6" s="229"/>
      <c r="X6" s="229">
        <v>10</v>
      </c>
      <c r="Y6" s="229">
        <v>11</v>
      </c>
      <c r="Z6" s="229">
        <v>12</v>
      </c>
      <c r="AA6" s="229">
        <v>13</v>
      </c>
      <c r="AB6" s="229"/>
      <c r="AC6" s="229">
        <v>14</v>
      </c>
      <c r="AD6" s="229">
        <v>15</v>
      </c>
      <c r="AE6" s="229">
        <v>16</v>
      </c>
      <c r="AF6" s="229">
        <v>17</v>
      </c>
      <c r="AG6" s="229"/>
      <c r="AH6" s="229">
        <v>18</v>
      </c>
      <c r="AI6" s="229">
        <v>19</v>
      </c>
      <c r="AJ6" s="229">
        <v>20</v>
      </c>
      <c r="AK6" s="229">
        <v>21</v>
      </c>
      <c r="AL6" s="229"/>
      <c r="AM6" s="229">
        <v>22</v>
      </c>
      <c r="AN6" s="229">
        <v>19</v>
      </c>
      <c r="AO6" s="229">
        <v>20</v>
      </c>
      <c r="AP6" s="229">
        <v>21</v>
      </c>
      <c r="AQ6" s="229"/>
      <c r="AR6" s="229">
        <v>22</v>
      </c>
      <c r="AS6" s="229">
        <v>19</v>
      </c>
      <c r="AT6" s="229">
        <v>20</v>
      </c>
      <c r="AU6" s="229">
        <v>21</v>
      </c>
      <c r="AV6" s="229"/>
      <c r="AW6" s="229">
        <v>22</v>
      </c>
      <c r="AX6" s="229">
        <v>19</v>
      </c>
      <c r="AY6" s="229">
        <v>20</v>
      </c>
      <c r="AZ6" s="229">
        <v>21</v>
      </c>
      <c r="BA6" s="229"/>
      <c r="BB6" s="229">
        <v>22</v>
      </c>
      <c r="BC6" s="229">
        <v>19</v>
      </c>
      <c r="BD6" s="229">
        <v>20</v>
      </c>
      <c r="BE6" s="229">
        <v>21</v>
      </c>
      <c r="BF6" s="229"/>
      <c r="BG6" s="229">
        <v>22</v>
      </c>
      <c r="BH6" s="229">
        <v>19</v>
      </c>
      <c r="BI6" s="229">
        <v>20</v>
      </c>
      <c r="BJ6" s="229">
        <v>21</v>
      </c>
      <c r="BK6" s="229"/>
      <c r="BL6" s="229">
        <v>22</v>
      </c>
      <c r="BM6" s="229">
        <v>19</v>
      </c>
      <c r="BN6" s="229">
        <v>20</v>
      </c>
      <c r="BO6" s="229">
        <v>21</v>
      </c>
      <c r="BP6" s="229"/>
      <c r="BQ6" s="229">
        <v>22</v>
      </c>
      <c r="BR6" s="229">
        <v>19</v>
      </c>
      <c r="BS6" s="229">
        <v>20</v>
      </c>
      <c r="BT6" s="229">
        <v>21</v>
      </c>
      <c r="BU6" s="229"/>
      <c r="BV6" s="229">
        <v>22</v>
      </c>
      <c r="BW6" s="229">
        <v>19</v>
      </c>
      <c r="BX6" s="229">
        <v>20</v>
      </c>
      <c r="BY6" s="229">
        <v>21</v>
      </c>
      <c r="BZ6" s="229"/>
      <c r="CA6" s="229">
        <v>22</v>
      </c>
      <c r="CB6" s="229">
        <v>19</v>
      </c>
      <c r="CC6" s="229">
        <v>20</v>
      </c>
      <c r="CD6" s="229">
        <v>21</v>
      </c>
      <c r="CE6" s="229"/>
      <c r="CF6" s="229">
        <v>22</v>
      </c>
      <c r="CG6" s="229">
        <v>19</v>
      </c>
      <c r="CH6" s="229">
        <v>20</v>
      </c>
      <c r="CI6" s="229">
        <v>21</v>
      </c>
      <c r="CJ6" s="229"/>
      <c r="CK6" s="229">
        <v>22</v>
      </c>
      <c r="CL6" s="229">
        <v>19</v>
      </c>
      <c r="CM6" s="229">
        <v>20</v>
      </c>
      <c r="CN6" s="229">
        <v>21</v>
      </c>
      <c r="CO6" s="229"/>
      <c r="CP6" s="229">
        <v>22</v>
      </c>
      <c r="CQ6" s="229">
        <v>19</v>
      </c>
      <c r="CR6" s="229">
        <v>20</v>
      </c>
      <c r="CS6" s="229">
        <v>21</v>
      </c>
      <c r="CT6" s="229"/>
      <c r="CU6" s="229">
        <v>22</v>
      </c>
      <c r="CV6" s="229">
        <v>19</v>
      </c>
      <c r="CW6" s="229">
        <v>20</v>
      </c>
      <c r="CX6" s="229">
        <v>21</v>
      </c>
      <c r="CY6" s="229"/>
      <c r="CZ6" s="229">
        <v>22</v>
      </c>
      <c r="DA6" s="229">
        <v>19</v>
      </c>
      <c r="DB6" s="229">
        <v>20</v>
      </c>
      <c r="DC6" s="229">
        <v>21</v>
      </c>
      <c r="DD6" s="229"/>
      <c r="DE6" s="229">
        <v>22</v>
      </c>
      <c r="DF6" s="229">
        <v>19</v>
      </c>
      <c r="DG6" s="229">
        <v>20</v>
      </c>
      <c r="DH6" s="229">
        <v>21</v>
      </c>
      <c r="DI6" s="229"/>
      <c r="DJ6" s="229">
        <v>22</v>
      </c>
      <c r="DK6" s="229">
        <v>19</v>
      </c>
      <c r="DL6" s="229">
        <v>20</v>
      </c>
      <c r="DM6" s="229">
        <v>21</v>
      </c>
      <c r="DN6" s="229"/>
      <c r="DO6" s="231">
        <v>22</v>
      </c>
      <c r="DP6" s="219">
        <v>8</v>
      </c>
      <c r="DQ6" s="232">
        <v>9</v>
      </c>
      <c r="DR6" s="232">
        <v>10</v>
      </c>
      <c r="DS6" s="232">
        <v>11</v>
      </c>
      <c r="DT6" s="232">
        <v>12</v>
      </c>
      <c r="DU6" s="232">
        <v>13</v>
      </c>
      <c r="DV6" s="232">
        <v>14</v>
      </c>
      <c r="DW6" s="232">
        <v>15</v>
      </c>
      <c r="DX6" s="232">
        <v>16</v>
      </c>
      <c r="DY6" s="232">
        <v>17</v>
      </c>
      <c r="DZ6" s="232">
        <v>18</v>
      </c>
      <c r="EA6" s="232">
        <v>19</v>
      </c>
      <c r="EB6" s="232">
        <v>20</v>
      </c>
      <c r="EC6" s="232">
        <v>21</v>
      </c>
      <c r="ED6" s="232">
        <v>22</v>
      </c>
      <c r="EE6" s="232">
        <v>23</v>
      </c>
    </row>
    <row r="7" spans="1:135">
      <c r="A7" s="233"/>
      <c r="B7" s="234" t="s">
        <v>1578</v>
      </c>
      <c r="C7" s="235"/>
      <c r="D7" s="236"/>
      <c r="E7" s="237"/>
      <c r="F7" s="237"/>
      <c r="G7" s="237"/>
      <c r="H7" s="238"/>
      <c r="I7" s="238"/>
      <c r="J7" s="239"/>
      <c r="K7" s="238"/>
      <c r="L7" s="240"/>
      <c r="M7" s="238"/>
      <c r="N7" s="241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42"/>
      <c r="DP7" s="243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</row>
    <row r="8" spans="1:135" ht="110.25">
      <c r="A8" s="258">
        <v>1</v>
      </c>
      <c r="B8" s="260" t="s">
        <v>1579</v>
      </c>
      <c r="C8" s="260" t="s">
        <v>1580</v>
      </c>
      <c r="D8" s="258" t="s">
        <v>1581</v>
      </c>
      <c r="E8" s="261">
        <v>42500</v>
      </c>
      <c r="F8" s="261">
        <v>5000</v>
      </c>
      <c r="G8" s="244">
        <f t="shared" ref="G8:G17" si="0">SUM(E8:F8)</f>
        <v>47500</v>
      </c>
      <c r="H8" s="238"/>
      <c r="I8" s="245">
        <f t="shared" ref="I8:I17" si="1">SUM(J8-G8/20)</f>
        <v>374.0625</v>
      </c>
      <c r="J8" s="239">
        <f t="shared" ref="J8:J16" si="2">SUM((G8*6*21)/(8*20*100))+(G8/20)</f>
        <v>2749.0625</v>
      </c>
      <c r="K8" s="262" t="s">
        <v>1582</v>
      </c>
      <c r="L8" s="240">
        <v>2</v>
      </c>
      <c r="M8" s="245">
        <f t="shared" ref="M8:M17" si="3">SUM(L8*I8)</f>
        <v>748.125</v>
      </c>
      <c r="N8" s="239">
        <f>SUM(L8*J8)</f>
        <v>5498.125</v>
      </c>
      <c r="O8" s="247">
        <f>SUM(P8:Q8)</f>
        <v>5500</v>
      </c>
      <c r="P8" s="247">
        <f>SUM(U8,Z8,AE8,AJ8,AO8,AT8,AY8,BD8,BI8,BN8,BS8,BX8,CC8,CH8,CM8,CR8,CW8,DB8,DG8,DL8)</f>
        <v>4564</v>
      </c>
      <c r="Q8" s="247">
        <f>SUM(V8,AA8,AF8,AK8,AP8,AU8,AZ8,BE8,BJ8,BO8,BT8,BY8,CD8,CI8,CN8,CS8,CX8,DC8,DH8,DM8)</f>
        <v>936</v>
      </c>
      <c r="R8" s="247">
        <f>SUM(W8,AB8,AG8,AL8,AQ8,AV8,BA8,BF8,BK8,BP8,BU8,BZ8,CE8,CJ8,CO8,CT8,CY8,DD8,DI8,DN8)</f>
        <v>0</v>
      </c>
      <c r="S8" s="263">
        <v>40245</v>
      </c>
      <c r="T8" s="248" t="s">
        <v>1583</v>
      </c>
      <c r="U8" s="237">
        <v>2282</v>
      </c>
      <c r="V8" s="237">
        <v>468</v>
      </c>
      <c r="W8" s="237"/>
      <c r="X8" s="247">
        <f t="shared" ref="X8:X17" si="4">SUM(U8:W8)</f>
        <v>2750</v>
      </c>
      <c r="Y8" s="248">
        <v>40432</v>
      </c>
      <c r="Z8" s="237">
        <v>2282</v>
      </c>
      <c r="AA8" s="237">
        <v>468</v>
      </c>
      <c r="AB8" s="237"/>
      <c r="AC8" s="247">
        <f t="shared" ref="AC8:AC17" si="5">SUM(Z8:AB8)</f>
        <v>2750</v>
      </c>
      <c r="AD8" s="237"/>
      <c r="AE8" s="237"/>
      <c r="AF8" s="237"/>
      <c r="AG8" s="237"/>
      <c r="AH8" s="247">
        <f t="shared" ref="AH8:AH17" si="6">SUM(AE8:AG8)</f>
        <v>0</v>
      </c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42"/>
      <c r="DP8" s="243">
        <v>1</v>
      </c>
      <c r="DQ8" s="237">
        <v>47500</v>
      </c>
      <c r="DR8" s="237"/>
      <c r="DS8" s="237"/>
      <c r="DT8" s="237">
        <v>1</v>
      </c>
      <c r="DU8" s="237">
        <v>47500</v>
      </c>
      <c r="DV8" s="237"/>
      <c r="DW8" s="237"/>
      <c r="DX8" s="237"/>
      <c r="DY8" s="237"/>
      <c r="DZ8" s="237"/>
      <c r="EA8" s="237"/>
      <c r="EB8" s="237"/>
      <c r="EC8" s="237"/>
      <c r="ED8" s="237"/>
      <c r="EE8" s="237"/>
    </row>
    <row r="9" spans="1:135" ht="110.25">
      <c r="A9" s="254">
        <v>2</v>
      </c>
      <c r="B9" s="258" t="s">
        <v>1584</v>
      </c>
      <c r="C9" s="260" t="s">
        <v>1585</v>
      </c>
      <c r="D9" s="258" t="s">
        <v>1581</v>
      </c>
      <c r="E9" s="261">
        <v>42500</v>
      </c>
      <c r="F9" s="261">
        <v>5000</v>
      </c>
      <c r="G9" s="244">
        <f t="shared" si="0"/>
        <v>47500</v>
      </c>
      <c r="H9" s="238"/>
      <c r="I9" s="245">
        <f t="shared" si="1"/>
        <v>374.0625</v>
      </c>
      <c r="J9" s="239">
        <f t="shared" si="2"/>
        <v>2749.0625</v>
      </c>
      <c r="K9" s="262" t="s">
        <v>1586</v>
      </c>
      <c r="L9" s="240">
        <v>2</v>
      </c>
      <c r="M9" s="245">
        <f t="shared" si="3"/>
        <v>748.125</v>
      </c>
      <c r="N9" s="239">
        <f t="shared" ref="N9:N17" si="7">SUM(L9*J9)</f>
        <v>5498.125</v>
      </c>
      <c r="O9" s="247">
        <f t="shared" ref="O9:O17" si="8">SUM(P9:Q9)</f>
        <v>5500</v>
      </c>
      <c r="P9" s="247">
        <f t="shared" ref="P9:R17" si="9">SUM(U9,Z9,AE9,AJ9,AO9,AT9,AY9,BD9,BI9,BN9,BS9,BX9,CC9,CH9,CM9,CR9,CW9,DB9,DG9,DL9)</f>
        <v>4564</v>
      </c>
      <c r="Q9" s="247">
        <f t="shared" si="9"/>
        <v>936</v>
      </c>
      <c r="R9" s="247">
        <f t="shared" si="9"/>
        <v>0</v>
      </c>
      <c r="S9" s="263">
        <v>40245</v>
      </c>
      <c r="T9" s="248" t="s">
        <v>1583</v>
      </c>
      <c r="U9" s="237">
        <v>2282</v>
      </c>
      <c r="V9" s="237">
        <v>468</v>
      </c>
      <c r="W9" s="237"/>
      <c r="X9" s="247">
        <f t="shared" si="4"/>
        <v>2750</v>
      </c>
      <c r="Y9" s="248">
        <v>40432</v>
      </c>
      <c r="Z9" s="237">
        <v>2282</v>
      </c>
      <c r="AA9" s="237">
        <v>468</v>
      </c>
      <c r="AB9" s="237"/>
      <c r="AC9" s="247">
        <f t="shared" si="5"/>
        <v>2750</v>
      </c>
      <c r="AD9" s="237"/>
      <c r="AE9" s="237"/>
      <c r="AF9" s="237"/>
      <c r="AG9" s="237"/>
      <c r="AH9" s="247">
        <f t="shared" si="6"/>
        <v>0</v>
      </c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42"/>
      <c r="DP9" s="243">
        <v>1</v>
      </c>
      <c r="DQ9" s="237">
        <v>47500</v>
      </c>
      <c r="DR9" s="237"/>
      <c r="DS9" s="237"/>
      <c r="DT9" s="237">
        <v>1</v>
      </c>
      <c r="DU9" s="237">
        <v>47500</v>
      </c>
      <c r="DV9" s="237"/>
      <c r="DW9" s="237"/>
      <c r="DX9" s="237"/>
      <c r="DY9" s="237"/>
      <c r="DZ9" s="237"/>
      <c r="EA9" s="237"/>
      <c r="EB9" s="237"/>
      <c r="EC9" s="237"/>
      <c r="ED9" s="237"/>
      <c r="EE9" s="237"/>
    </row>
    <row r="10" spans="1:135" ht="78.75">
      <c r="A10" s="258">
        <v>3</v>
      </c>
      <c r="B10" s="264" t="s">
        <v>1587</v>
      </c>
      <c r="C10" s="264" t="s">
        <v>1588</v>
      </c>
      <c r="D10" s="264" t="s">
        <v>1589</v>
      </c>
      <c r="E10" s="255">
        <v>289850</v>
      </c>
      <c r="F10" s="255">
        <v>34100</v>
      </c>
      <c r="G10" s="244">
        <f t="shared" si="0"/>
        <v>323950</v>
      </c>
      <c r="H10" s="238"/>
      <c r="I10" s="245">
        <f t="shared" si="1"/>
        <v>2551.1062500000007</v>
      </c>
      <c r="J10" s="239">
        <f t="shared" si="2"/>
        <v>18748.606250000001</v>
      </c>
      <c r="K10" s="265" t="s">
        <v>1590</v>
      </c>
      <c r="L10" s="240">
        <v>4</v>
      </c>
      <c r="M10" s="245">
        <f t="shared" si="3"/>
        <v>10204.425000000003</v>
      </c>
      <c r="N10" s="239">
        <f t="shared" si="7"/>
        <v>74994.425000000003</v>
      </c>
      <c r="O10" s="247">
        <f t="shared" si="8"/>
        <v>0</v>
      </c>
      <c r="P10" s="247">
        <f t="shared" si="9"/>
        <v>0</v>
      </c>
      <c r="Q10" s="247">
        <f t="shared" si="9"/>
        <v>0</v>
      </c>
      <c r="R10" s="247">
        <f t="shared" si="9"/>
        <v>0</v>
      </c>
      <c r="S10" s="266">
        <v>40454</v>
      </c>
      <c r="T10" s="251"/>
      <c r="U10" s="237"/>
      <c r="V10" s="237"/>
      <c r="W10" s="237"/>
      <c r="X10" s="247">
        <f t="shared" si="4"/>
        <v>0</v>
      </c>
      <c r="Y10" s="237"/>
      <c r="Z10" s="237"/>
      <c r="AA10" s="237"/>
      <c r="AB10" s="237"/>
      <c r="AC10" s="247">
        <f t="shared" si="5"/>
        <v>0</v>
      </c>
      <c r="AD10" s="237"/>
      <c r="AE10" s="237"/>
      <c r="AF10" s="237"/>
      <c r="AG10" s="237"/>
      <c r="AH10" s="247">
        <f t="shared" si="6"/>
        <v>0</v>
      </c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42"/>
      <c r="DP10" s="243">
        <v>1</v>
      </c>
      <c r="DQ10" s="237">
        <v>323950</v>
      </c>
      <c r="DR10" s="237"/>
      <c r="DS10" s="237"/>
      <c r="DT10" s="237">
        <v>1</v>
      </c>
      <c r="DU10" s="237">
        <v>323950</v>
      </c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</row>
    <row r="11" spans="1:135" ht="63">
      <c r="A11" s="254">
        <v>4</v>
      </c>
      <c r="B11" s="264" t="s">
        <v>1591</v>
      </c>
      <c r="C11" s="264" t="s">
        <v>1592</v>
      </c>
      <c r="D11" s="264" t="s">
        <v>1581</v>
      </c>
      <c r="E11" s="255">
        <v>42500</v>
      </c>
      <c r="F11" s="255">
        <v>5000</v>
      </c>
      <c r="G11" s="244">
        <f t="shared" si="0"/>
        <v>47500</v>
      </c>
      <c r="H11" s="238"/>
      <c r="I11" s="245">
        <f t="shared" si="1"/>
        <v>374.0625</v>
      </c>
      <c r="J11" s="239">
        <f t="shared" si="2"/>
        <v>2749.0625</v>
      </c>
      <c r="K11" s="265" t="s">
        <v>1593</v>
      </c>
      <c r="L11" s="240">
        <v>2</v>
      </c>
      <c r="M11" s="245">
        <f t="shared" si="3"/>
        <v>748.125</v>
      </c>
      <c r="N11" s="239">
        <f t="shared" si="7"/>
        <v>5498.125</v>
      </c>
      <c r="O11" s="247">
        <f t="shared" si="8"/>
        <v>0</v>
      </c>
      <c r="P11" s="247">
        <f t="shared" si="9"/>
        <v>0</v>
      </c>
      <c r="Q11" s="247">
        <f t="shared" si="9"/>
        <v>0</v>
      </c>
      <c r="R11" s="247">
        <f t="shared" si="9"/>
        <v>0</v>
      </c>
      <c r="S11" s="266" t="s">
        <v>1594</v>
      </c>
      <c r="T11" s="251"/>
      <c r="U11" s="237"/>
      <c r="V11" s="237"/>
      <c r="W11" s="237"/>
      <c r="X11" s="247">
        <f t="shared" si="4"/>
        <v>0</v>
      </c>
      <c r="Y11" s="237"/>
      <c r="Z11" s="237"/>
      <c r="AA11" s="237"/>
      <c r="AB11" s="237"/>
      <c r="AC11" s="247">
        <f t="shared" si="5"/>
        <v>0</v>
      </c>
      <c r="AD11" s="237"/>
      <c r="AE11" s="237"/>
      <c r="AF11" s="237"/>
      <c r="AG11" s="237"/>
      <c r="AH11" s="247">
        <f t="shared" si="6"/>
        <v>0</v>
      </c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42"/>
      <c r="DP11" s="243"/>
      <c r="DQ11" s="237"/>
      <c r="DR11" s="237">
        <v>1</v>
      </c>
      <c r="DS11" s="237">
        <v>47500</v>
      </c>
      <c r="DT11" s="237">
        <v>1</v>
      </c>
      <c r="DU11" s="237">
        <v>47500</v>
      </c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</row>
    <row r="12" spans="1:135" ht="63">
      <c r="A12" s="258">
        <v>5</v>
      </c>
      <c r="B12" s="264" t="s">
        <v>1595</v>
      </c>
      <c r="C12" s="264" t="s">
        <v>1596</v>
      </c>
      <c r="D12" s="264" t="s">
        <v>1581</v>
      </c>
      <c r="E12" s="255">
        <v>42500</v>
      </c>
      <c r="F12" s="255">
        <v>5000</v>
      </c>
      <c r="G12" s="244">
        <f>SUM(E12:F12)</f>
        <v>47500</v>
      </c>
      <c r="H12" s="238"/>
      <c r="I12" s="245">
        <f t="shared" si="1"/>
        <v>374.0625</v>
      </c>
      <c r="J12" s="239">
        <f>SUM((G12*6*21)/(8*20*100))+(G12/20)</f>
        <v>2749.0625</v>
      </c>
      <c r="K12" s="265" t="s">
        <v>1597</v>
      </c>
      <c r="L12" s="240">
        <v>2</v>
      </c>
      <c r="M12" s="245">
        <f t="shared" si="3"/>
        <v>748.125</v>
      </c>
      <c r="N12" s="239">
        <f>SUM(L12*J12)</f>
        <v>5498.125</v>
      </c>
      <c r="O12" s="247">
        <f t="shared" si="8"/>
        <v>0</v>
      </c>
      <c r="P12" s="247">
        <f>SUM(U12,Z12,AE12,AJ12,AO12,AT12,AY12,BD12,BI12,BN12,BS12,BX12,CC12,CH12,CM12,CR12,CW12,DB12,DG12,DL12)</f>
        <v>0</v>
      </c>
      <c r="Q12" s="247">
        <f>SUM(V12,AA12,AF12,AK12,AP12,AU12,AZ12,BE12,BJ12,BO12,BT12,BY12,CD12,CI12,CN12,CS12,CX12,DC12,DH12,DM12)</f>
        <v>0</v>
      </c>
      <c r="R12" s="247">
        <f>SUM(W12,AB12,AG12,AL12,AQ12,AV12,BA12,BF12,BK12,BP12,BU12,BZ12,CE12,CJ12,CO12,CT12,CY12,DD12,DI12,DN12)</f>
        <v>0</v>
      </c>
      <c r="S12" s="266" t="s">
        <v>1594</v>
      </c>
      <c r="T12" s="251"/>
      <c r="U12" s="237"/>
      <c r="V12" s="237"/>
      <c r="W12" s="237"/>
      <c r="X12" s="247"/>
      <c r="Y12" s="237"/>
      <c r="Z12" s="237"/>
      <c r="AA12" s="237"/>
      <c r="AB12" s="237"/>
      <c r="AC12" s="247">
        <f t="shared" si="5"/>
        <v>0</v>
      </c>
      <c r="AD12" s="237"/>
      <c r="AE12" s="237"/>
      <c r="AF12" s="237"/>
      <c r="AG12" s="237"/>
      <c r="AH12" s="247">
        <f t="shared" si="6"/>
        <v>0</v>
      </c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42"/>
      <c r="DP12" s="243"/>
      <c r="DQ12" s="237"/>
      <c r="DR12" s="237">
        <v>1</v>
      </c>
      <c r="DS12" s="237">
        <v>47500</v>
      </c>
      <c r="DT12" s="237">
        <v>1</v>
      </c>
      <c r="DU12" s="237">
        <v>47500</v>
      </c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</row>
    <row r="13" spans="1:135" ht="99">
      <c r="A13" s="254">
        <v>6</v>
      </c>
      <c r="B13" s="254" t="s">
        <v>1598</v>
      </c>
      <c r="C13" s="254" t="s">
        <v>1599</v>
      </c>
      <c r="D13" s="254" t="s">
        <v>1581</v>
      </c>
      <c r="E13" s="255">
        <v>42500</v>
      </c>
      <c r="F13" s="255">
        <v>5000</v>
      </c>
      <c r="G13" s="244">
        <f t="shared" si="0"/>
        <v>47500</v>
      </c>
      <c r="H13" s="238"/>
      <c r="I13" s="245">
        <f t="shared" si="1"/>
        <v>374.0625</v>
      </c>
      <c r="J13" s="239">
        <f t="shared" si="2"/>
        <v>2749.0625</v>
      </c>
      <c r="K13" s="265" t="s">
        <v>1600</v>
      </c>
      <c r="L13" s="240">
        <v>1</v>
      </c>
      <c r="M13" s="245">
        <f t="shared" si="3"/>
        <v>374.0625</v>
      </c>
      <c r="N13" s="239">
        <f t="shared" si="7"/>
        <v>2749.0625</v>
      </c>
      <c r="O13" s="247">
        <f t="shared" si="8"/>
        <v>2750</v>
      </c>
      <c r="P13" s="247">
        <f t="shared" si="9"/>
        <v>2282</v>
      </c>
      <c r="Q13" s="247">
        <f t="shared" si="9"/>
        <v>468</v>
      </c>
      <c r="R13" s="247">
        <f t="shared" si="9"/>
        <v>0</v>
      </c>
      <c r="S13" s="266" t="s">
        <v>1601</v>
      </c>
      <c r="T13" s="252">
        <v>40432</v>
      </c>
      <c r="U13" s="237">
        <v>2282</v>
      </c>
      <c r="V13" s="237">
        <v>468</v>
      </c>
      <c r="W13" s="237"/>
      <c r="X13" s="247">
        <f t="shared" si="4"/>
        <v>2750</v>
      </c>
      <c r="Y13" s="237"/>
      <c r="Z13" s="237"/>
      <c r="AA13" s="237"/>
      <c r="AB13" s="237"/>
      <c r="AC13" s="247">
        <f t="shared" si="5"/>
        <v>0</v>
      </c>
      <c r="AD13" s="237"/>
      <c r="AE13" s="237"/>
      <c r="AF13" s="237"/>
      <c r="AG13" s="237"/>
      <c r="AH13" s="247">
        <f t="shared" si="6"/>
        <v>0</v>
      </c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42"/>
      <c r="DP13" s="243">
        <v>1</v>
      </c>
      <c r="DQ13" s="237">
        <v>47500</v>
      </c>
      <c r="DR13" s="237"/>
      <c r="DS13" s="237"/>
      <c r="DT13" s="237">
        <v>1</v>
      </c>
      <c r="DU13" s="237">
        <v>47500</v>
      </c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</row>
    <row r="14" spans="1:135" ht="82.5">
      <c r="A14" s="258">
        <v>7</v>
      </c>
      <c r="B14" s="254" t="s">
        <v>1602</v>
      </c>
      <c r="C14" s="254" t="s">
        <v>1603</v>
      </c>
      <c r="D14" s="254" t="s">
        <v>1581</v>
      </c>
      <c r="E14" s="255">
        <v>42500</v>
      </c>
      <c r="F14" s="255">
        <v>5000</v>
      </c>
      <c r="G14" s="244">
        <f t="shared" si="0"/>
        <v>47500</v>
      </c>
      <c r="H14" s="238"/>
      <c r="I14" s="245">
        <f t="shared" si="1"/>
        <v>374.0625</v>
      </c>
      <c r="J14" s="239">
        <f t="shared" si="2"/>
        <v>2749.0625</v>
      </c>
      <c r="K14" s="265" t="s">
        <v>1604</v>
      </c>
      <c r="L14" s="240">
        <v>1</v>
      </c>
      <c r="M14" s="245">
        <f t="shared" si="3"/>
        <v>374.0625</v>
      </c>
      <c r="N14" s="239">
        <f t="shared" si="7"/>
        <v>2749.0625</v>
      </c>
      <c r="O14" s="247">
        <f t="shared" si="8"/>
        <v>0</v>
      </c>
      <c r="P14" s="247">
        <f t="shared" si="9"/>
        <v>0</v>
      </c>
      <c r="Q14" s="247">
        <f t="shared" si="9"/>
        <v>0</v>
      </c>
      <c r="R14" s="247">
        <f t="shared" si="9"/>
        <v>0</v>
      </c>
      <c r="S14" s="266" t="s">
        <v>1605</v>
      </c>
      <c r="T14" s="251"/>
      <c r="U14" s="237"/>
      <c r="V14" s="237"/>
      <c r="W14" s="237"/>
      <c r="X14" s="247">
        <f t="shared" si="4"/>
        <v>0</v>
      </c>
      <c r="Y14" s="237"/>
      <c r="Z14" s="237"/>
      <c r="AA14" s="237"/>
      <c r="AB14" s="237"/>
      <c r="AC14" s="247">
        <f t="shared" si="5"/>
        <v>0</v>
      </c>
      <c r="AD14" s="237"/>
      <c r="AE14" s="237"/>
      <c r="AF14" s="237"/>
      <c r="AG14" s="237"/>
      <c r="AH14" s="247">
        <f t="shared" si="6"/>
        <v>0</v>
      </c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42"/>
      <c r="DP14" s="243">
        <v>1</v>
      </c>
      <c r="DQ14" s="237">
        <v>47500</v>
      </c>
      <c r="DR14" s="237"/>
      <c r="DS14" s="237"/>
      <c r="DT14" s="237">
        <v>1</v>
      </c>
      <c r="DU14" s="237">
        <v>47500</v>
      </c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</row>
    <row r="15" spans="1:135" ht="94.5">
      <c r="A15" s="254">
        <v>8</v>
      </c>
      <c r="B15" s="257" t="s">
        <v>1606</v>
      </c>
      <c r="C15" s="264" t="s">
        <v>1607</v>
      </c>
      <c r="D15" s="254" t="s">
        <v>1608</v>
      </c>
      <c r="E15" s="255">
        <v>25500</v>
      </c>
      <c r="F15" s="255">
        <v>3000</v>
      </c>
      <c r="G15" s="244">
        <f t="shared" si="0"/>
        <v>28500</v>
      </c>
      <c r="H15" s="238"/>
      <c r="I15" s="245">
        <f t="shared" si="1"/>
        <v>224.4375</v>
      </c>
      <c r="J15" s="239">
        <f t="shared" si="2"/>
        <v>1649.4375</v>
      </c>
      <c r="K15" s="265" t="s">
        <v>1609</v>
      </c>
      <c r="L15" s="240">
        <v>0</v>
      </c>
      <c r="M15" s="245">
        <f t="shared" si="3"/>
        <v>0</v>
      </c>
      <c r="N15" s="239">
        <f t="shared" si="7"/>
        <v>0</v>
      </c>
      <c r="O15" s="247">
        <f t="shared" si="8"/>
        <v>0</v>
      </c>
      <c r="P15" s="247">
        <f t="shared" si="9"/>
        <v>0</v>
      </c>
      <c r="Q15" s="247">
        <f t="shared" si="9"/>
        <v>0</v>
      </c>
      <c r="R15" s="247">
        <f t="shared" si="9"/>
        <v>0</v>
      </c>
      <c r="S15" s="266">
        <v>40879</v>
      </c>
      <c r="T15" s="252"/>
      <c r="U15" s="237"/>
      <c r="V15" s="237"/>
      <c r="W15" s="237"/>
      <c r="X15" s="247">
        <f t="shared" si="4"/>
        <v>0</v>
      </c>
      <c r="Y15" s="237"/>
      <c r="Z15" s="237"/>
      <c r="AA15" s="237"/>
      <c r="AB15" s="237"/>
      <c r="AC15" s="247">
        <f t="shared" si="5"/>
        <v>0</v>
      </c>
      <c r="AD15" s="237"/>
      <c r="AE15" s="237"/>
      <c r="AF15" s="237"/>
      <c r="AG15" s="237"/>
      <c r="AH15" s="247">
        <f t="shared" si="6"/>
        <v>0</v>
      </c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42"/>
      <c r="DP15" s="243">
        <v>1</v>
      </c>
      <c r="DQ15" s="237">
        <v>28500</v>
      </c>
      <c r="DR15" s="237"/>
      <c r="DS15" s="237"/>
      <c r="DT15" s="237"/>
      <c r="DU15" s="237"/>
      <c r="DV15" s="237">
        <v>1</v>
      </c>
      <c r="DW15" s="237">
        <v>28500</v>
      </c>
      <c r="DX15" s="237"/>
      <c r="DY15" s="237"/>
      <c r="DZ15" s="237"/>
      <c r="EA15" s="237"/>
      <c r="EB15" s="237"/>
      <c r="EC15" s="237"/>
      <c r="ED15" s="237"/>
      <c r="EE15" s="237"/>
    </row>
    <row r="16" spans="1:135" ht="78.75">
      <c r="A16" s="258">
        <v>9</v>
      </c>
      <c r="B16" s="257" t="s">
        <v>1610</v>
      </c>
      <c r="C16" s="264" t="s">
        <v>1611</v>
      </c>
      <c r="D16" s="254" t="s">
        <v>1581</v>
      </c>
      <c r="E16" s="255">
        <v>42500</v>
      </c>
      <c r="F16" s="255">
        <v>5000</v>
      </c>
      <c r="G16" s="244">
        <f t="shared" si="0"/>
        <v>47500</v>
      </c>
      <c r="H16" s="238"/>
      <c r="I16" s="245">
        <f t="shared" si="1"/>
        <v>374.0625</v>
      </c>
      <c r="J16" s="239">
        <f t="shared" si="2"/>
        <v>2749.0625</v>
      </c>
      <c r="K16" s="265" t="s">
        <v>1612</v>
      </c>
      <c r="L16" s="240">
        <v>0</v>
      </c>
      <c r="M16" s="245">
        <f t="shared" si="3"/>
        <v>0</v>
      </c>
      <c r="N16" s="239">
        <f t="shared" si="7"/>
        <v>0</v>
      </c>
      <c r="O16" s="247">
        <f t="shared" si="8"/>
        <v>0</v>
      </c>
      <c r="P16" s="247">
        <f t="shared" si="9"/>
        <v>0</v>
      </c>
      <c r="Q16" s="247">
        <f t="shared" si="9"/>
        <v>0</v>
      </c>
      <c r="R16" s="247">
        <f t="shared" si="9"/>
        <v>0</v>
      </c>
      <c r="S16" s="266">
        <v>40879</v>
      </c>
      <c r="T16" s="251"/>
      <c r="U16" s="237"/>
      <c r="V16" s="237"/>
      <c r="W16" s="237"/>
      <c r="X16" s="247">
        <f t="shared" si="4"/>
        <v>0</v>
      </c>
      <c r="Y16" s="237"/>
      <c r="Z16" s="237"/>
      <c r="AA16" s="237"/>
      <c r="AB16" s="237"/>
      <c r="AC16" s="247">
        <f t="shared" si="5"/>
        <v>0</v>
      </c>
      <c r="AD16" s="237"/>
      <c r="AE16" s="237"/>
      <c r="AF16" s="237"/>
      <c r="AG16" s="237"/>
      <c r="AH16" s="247">
        <f t="shared" si="6"/>
        <v>0</v>
      </c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42"/>
      <c r="DP16" s="243">
        <v>1</v>
      </c>
      <c r="DQ16" s="237">
        <v>47500</v>
      </c>
      <c r="DR16" s="237"/>
      <c r="DS16" s="237"/>
      <c r="DT16" s="237">
        <v>1</v>
      </c>
      <c r="DU16" s="237">
        <v>47500</v>
      </c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</row>
    <row r="17" spans="1:135" ht="78.75">
      <c r="A17" s="254">
        <v>10</v>
      </c>
      <c r="B17" s="257" t="s">
        <v>1613</v>
      </c>
      <c r="C17" s="264" t="s">
        <v>1614</v>
      </c>
      <c r="D17" s="254" t="s">
        <v>1615</v>
      </c>
      <c r="E17" s="255">
        <v>93500</v>
      </c>
      <c r="F17" s="255">
        <v>11000</v>
      </c>
      <c r="G17" s="244">
        <f t="shared" si="0"/>
        <v>104500</v>
      </c>
      <c r="H17" s="238"/>
      <c r="I17" s="245">
        <f t="shared" si="1"/>
        <v>-3084.927083333333</v>
      </c>
      <c r="J17" s="239">
        <f>SUM((G17*3*61)/(8*60*100))+(G17/60)</f>
        <v>2140.072916666667</v>
      </c>
      <c r="K17" s="265" t="s">
        <v>1616</v>
      </c>
      <c r="L17" s="240">
        <v>0</v>
      </c>
      <c r="M17" s="245">
        <f t="shared" si="3"/>
        <v>0</v>
      </c>
      <c r="N17" s="239">
        <f t="shared" si="7"/>
        <v>0</v>
      </c>
      <c r="O17" s="247">
        <f t="shared" si="8"/>
        <v>0</v>
      </c>
      <c r="P17" s="247">
        <f t="shared" si="9"/>
        <v>0</v>
      </c>
      <c r="Q17" s="247">
        <f t="shared" si="9"/>
        <v>0</v>
      </c>
      <c r="R17" s="247">
        <f t="shared" si="9"/>
        <v>0</v>
      </c>
      <c r="S17" s="266">
        <v>40879</v>
      </c>
      <c r="T17" s="251"/>
      <c r="U17" s="237"/>
      <c r="V17" s="237"/>
      <c r="W17" s="237"/>
      <c r="X17" s="247">
        <f t="shared" si="4"/>
        <v>0</v>
      </c>
      <c r="Y17" s="237"/>
      <c r="Z17" s="237"/>
      <c r="AA17" s="237"/>
      <c r="AB17" s="237"/>
      <c r="AC17" s="247">
        <f t="shared" si="5"/>
        <v>0</v>
      </c>
      <c r="AD17" s="237"/>
      <c r="AE17" s="237"/>
      <c r="AF17" s="237"/>
      <c r="AG17" s="237"/>
      <c r="AH17" s="247">
        <f t="shared" si="6"/>
        <v>0</v>
      </c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42"/>
      <c r="DP17" s="243">
        <v>1</v>
      </c>
      <c r="DQ17" s="237">
        <v>104500</v>
      </c>
      <c r="DR17" s="237"/>
      <c r="DS17" s="237"/>
      <c r="DT17" s="237"/>
      <c r="DU17" s="237"/>
      <c r="DV17" s="237">
        <v>1</v>
      </c>
      <c r="DW17" s="237">
        <v>104500</v>
      </c>
      <c r="DX17" s="237"/>
      <c r="DY17" s="237"/>
      <c r="DZ17" s="237"/>
      <c r="EA17" s="237"/>
      <c r="EB17" s="237"/>
      <c r="EC17" s="237"/>
      <c r="ED17" s="237"/>
      <c r="EE17" s="237"/>
    </row>
    <row r="18" spans="1:135" ht="78.75">
      <c r="A18" s="258">
        <v>11</v>
      </c>
      <c r="B18" s="257" t="s">
        <v>1617</v>
      </c>
      <c r="C18" s="264" t="s">
        <v>1611</v>
      </c>
      <c r="D18" s="254" t="s">
        <v>1615</v>
      </c>
      <c r="E18" s="255">
        <v>93500</v>
      </c>
      <c r="F18" s="255">
        <v>11000</v>
      </c>
      <c r="G18" s="244">
        <f>SUM(E18:F18)</f>
        <v>104500</v>
      </c>
      <c r="H18" s="238"/>
      <c r="I18" s="245">
        <f>SUM(J18-G18/20)</f>
        <v>-3084.927083333333</v>
      </c>
      <c r="J18" s="239">
        <f>SUM((G18*3*61)/(8*60*100))+(G18/60)</f>
        <v>2140.072916666667</v>
      </c>
      <c r="K18" s="265" t="s">
        <v>1618</v>
      </c>
      <c r="L18" s="240">
        <v>0</v>
      </c>
      <c r="M18" s="245">
        <f>SUM(L18*I18)</f>
        <v>0</v>
      </c>
      <c r="N18" s="239">
        <f>SUM(L18*J18)</f>
        <v>0</v>
      </c>
      <c r="O18" s="247">
        <f>SUM(P18:Q18)</f>
        <v>0</v>
      </c>
      <c r="P18" s="247">
        <f>SUM(U18,Z18,AE18,AJ18,AO18,AT18,AY18,BD18,BI18,BN18,BS18,BX18,CC18,CH18,CM18,CR18,CW18,DB18,DG18,DL18)</f>
        <v>0</v>
      </c>
      <c r="Q18" s="247">
        <f>SUM(V18,AA18,AF18,AK18,AP18,AU18,AZ18,BE18,BJ18,BO18,BT18,BY18,CD18,CI18,CN18,CS18,CX18,DC18,DH18,DM18)</f>
        <v>0</v>
      </c>
      <c r="R18" s="247">
        <f>SUM(W18,AB18,AG18,AL18,AQ18,AV18,BA18,BF18,BK18,BP18,BU18,BZ18,CE18,CJ18,CO18,CT18,CY18,DD18,DI18,DN18)</f>
        <v>0</v>
      </c>
      <c r="S18" s="266" t="s">
        <v>1619</v>
      </c>
      <c r="T18" s="251"/>
      <c r="U18" s="237"/>
      <c r="V18" s="237"/>
      <c r="W18" s="237"/>
      <c r="X18" s="247"/>
      <c r="Y18" s="237"/>
      <c r="Z18" s="237"/>
      <c r="AA18" s="237"/>
      <c r="AB18" s="237"/>
      <c r="AC18" s="247"/>
      <c r="AD18" s="237"/>
      <c r="AE18" s="237"/>
      <c r="AF18" s="237"/>
      <c r="AG18" s="237"/>
      <c r="AH18" s="24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42"/>
      <c r="DP18" s="243">
        <v>1</v>
      </c>
      <c r="DQ18" s="237">
        <v>104500</v>
      </c>
      <c r="DR18" s="237"/>
      <c r="DS18" s="237"/>
      <c r="DT18" s="237"/>
      <c r="DU18" s="237"/>
      <c r="DV18" s="237">
        <v>1</v>
      </c>
      <c r="DW18" s="237">
        <v>104500</v>
      </c>
      <c r="DX18" s="237"/>
      <c r="DY18" s="237"/>
      <c r="DZ18" s="237"/>
      <c r="EA18" s="237"/>
      <c r="EB18" s="237"/>
      <c r="EC18" s="237"/>
      <c r="ED18" s="237"/>
      <c r="EE18" s="237"/>
    </row>
    <row r="19" spans="1:135">
      <c r="A19" s="233"/>
      <c r="B19" s="235" t="s">
        <v>1564</v>
      </c>
      <c r="C19" s="235"/>
      <c r="D19" s="236"/>
      <c r="E19" s="237">
        <f>SUM(E8:E18)</f>
        <v>799850</v>
      </c>
      <c r="F19" s="237">
        <f>SUM(F8:F18)</f>
        <v>94100</v>
      </c>
      <c r="G19" s="237">
        <f>SUM(G8:G18)</f>
        <v>893950</v>
      </c>
      <c r="H19" s="237"/>
      <c r="I19" s="241">
        <f>SUM(I8:I18)</f>
        <v>-775.87291666666533</v>
      </c>
      <c r="J19" s="237">
        <f>SUM(J8:J18)</f>
        <v>43921.627083333326</v>
      </c>
      <c r="K19" s="237"/>
      <c r="L19" s="259"/>
      <c r="M19" s="241">
        <f t="shared" ref="M19:AR19" si="10">SUM(M8:M18)</f>
        <v>13945.050000000003</v>
      </c>
      <c r="N19" s="241">
        <f t="shared" si="10"/>
        <v>102485.05</v>
      </c>
      <c r="O19" s="237">
        <f t="shared" si="10"/>
        <v>13750</v>
      </c>
      <c r="P19" s="237">
        <f t="shared" si="10"/>
        <v>11410</v>
      </c>
      <c r="Q19" s="237">
        <f t="shared" si="10"/>
        <v>2340</v>
      </c>
      <c r="R19" s="237">
        <f t="shared" si="10"/>
        <v>0</v>
      </c>
      <c r="S19" s="237">
        <f t="shared" si="10"/>
        <v>243581</v>
      </c>
      <c r="T19" s="237">
        <f t="shared" si="10"/>
        <v>40432</v>
      </c>
      <c r="U19" s="237">
        <f t="shared" si="10"/>
        <v>6846</v>
      </c>
      <c r="V19" s="237">
        <f t="shared" si="10"/>
        <v>1404</v>
      </c>
      <c r="W19" s="237">
        <f t="shared" si="10"/>
        <v>0</v>
      </c>
      <c r="X19" s="237">
        <f t="shared" si="10"/>
        <v>8250</v>
      </c>
      <c r="Y19" s="237">
        <f t="shared" si="10"/>
        <v>80864</v>
      </c>
      <c r="Z19" s="237">
        <f t="shared" si="10"/>
        <v>4564</v>
      </c>
      <c r="AA19" s="237">
        <f t="shared" si="10"/>
        <v>936</v>
      </c>
      <c r="AB19" s="237">
        <f t="shared" si="10"/>
        <v>0</v>
      </c>
      <c r="AC19" s="237">
        <f t="shared" si="10"/>
        <v>5500</v>
      </c>
      <c r="AD19" s="237">
        <f t="shared" si="10"/>
        <v>0</v>
      </c>
      <c r="AE19" s="237">
        <f t="shared" si="10"/>
        <v>0</v>
      </c>
      <c r="AF19" s="237">
        <f t="shared" si="10"/>
        <v>0</v>
      </c>
      <c r="AG19" s="237">
        <f t="shared" si="10"/>
        <v>0</v>
      </c>
      <c r="AH19" s="237">
        <f t="shared" si="10"/>
        <v>0</v>
      </c>
      <c r="AI19" s="237">
        <f t="shared" si="10"/>
        <v>0</v>
      </c>
      <c r="AJ19" s="237">
        <f t="shared" si="10"/>
        <v>0</v>
      </c>
      <c r="AK19" s="237">
        <f t="shared" si="10"/>
        <v>0</v>
      </c>
      <c r="AL19" s="237">
        <f t="shared" si="10"/>
        <v>0</v>
      </c>
      <c r="AM19" s="237">
        <f t="shared" si="10"/>
        <v>0</v>
      </c>
      <c r="AN19" s="237">
        <f t="shared" si="10"/>
        <v>0</v>
      </c>
      <c r="AO19" s="237">
        <f t="shared" si="10"/>
        <v>0</v>
      </c>
      <c r="AP19" s="237">
        <f t="shared" si="10"/>
        <v>0</v>
      </c>
      <c r="AQ19" s="237">
        <f t="shared" si="10"/>
        <v>0</v>
      </c>
      <c r="AR19" s="237">
        <f t="shared" si="10"/>
        <v>0</v>
      </c>
      <c r="AS19" s="237">
        <f t="shared" ref="AS19:BX19" si="11">SUM(AS8:AS18)</f>
        <v>0</v>
      </c>
      <c r="AT19" s="237">
        <f t="shared" si="11"/>
        <v>0</v>
      </c>
      <c r="AU19" s="237">
        <f t="shared" si="11"/>
        <v>0</v>
      </c>
      <c r="AV19" s="237">
        <f t="shared" si="11"/>
        <v>0</v>
      </c>
      <c r="AW19" s="237">
        <f t="shared" si="11"/>
        <v>0</v>
      </c>
      <c r="AX19" s="237">
        <f t="shared" si="11"/>
        <v>0</v>
      </c>
      <c r="AY19" s="237">
        <f t="shared" si="11"/>
        <v>0</v>
      </c>
      <c r="AZ19" s="237">
        <f t="shared" si="11"/>
        <v>0</v>
      </c>
      <c r="BA19" s="237">
        <f t="shared" si="11"/>
        <v>0</v>
      </c>
      <c r="BB19" s="237">
        <f t="shared" si="11"/>
        <v>0</v>
      </c>
      <c r="BC19" s="237">
        <f t="shared" si="11"/>
        <v>0</v>
      </c>
      <c r="BD19" s="237">
        <f t="shared" si="11"/>
        <v>0</v>
      </c>
      <c r="BE19" s="237">
        <f t="shared" si="11"/>
        <v>0</v>
      </c>
      <c r="BF19" s="237">
        <f t="shared" si="11"/>
        <v>0</v>
      </c>
      <c r="BG19" s="237">
        <f t="shared" si="11"/>
        <v>0</v>
      </c>
      <c r="BH19" s="237">
        <f t="shared" si="11"/>
        <v>0</v>
      </c>
      <c r="BI19" s="237">
        <f t="shared" si="11"/>
        <v>0</v>
      </c>
      <c r="BJ19" s="237">
        <f t="shared" si="11"/>
        <v>0</v>
      </c>
      <c r="BK19" s="237">
        <f t="shared" si="11"/>
        <v>0</v>
      </c>
      <c r="BL19" s="237">
        <f t="shared" si="11"/>
        <v>0</v>
      </c>
      <c r="BM19" s="237">
        <f t="shared" si="11"/>
        <v>0</v>
      </c>
      <c r="BN19" s="237">
        <f t="shared" si="11"/>
        <v>0</v>
      </c>
      <c r="BO19" s="237">
        <f t="shared" si="11"/>
        <v>0</v>
      </c>
      <c r="BP19" s="237">
        <f t="shared" si="11"/>
        <v>0</v>
      </c>
      <c r="BQ19" s="237">
        <f t="shared" si="11"/>
        <v>0</v>
      </c>
      <c r="BR19" s="237">
        <f t="shared" si="11"/>
        <v>0</v>
      </c>
      <c r="BS19" s="237">
        <f t="shared" si="11"/>
        <v>0</v>
      </c>
      <c r="BT19" s="237">
        <f t="shared" si="11"/>
        <v>0</v>
      </c>
      <c r="BU19" s="237">
        <f t="shared" si="11"/>
        <v>0</v>
      </c>
      <c r="BV19" s="237">
        <f t="shared" si="11"/>
        <v>0</v>
      </c>
      <c r="BW19" s="237">
        <f t="shared" si="11"/>
        <v>0</v>
      </c>
      <c r="BX19" s="237">
        <f t="shared" si="11"/>
        <v>0</v>
      </c>
      <c r="BY19" s="237">
        <f t="shared" ref="BY19:DD19" si="12">SUM(BY8:BY18)</f>
        <v>0</v>
      </c>
      <c r="BZ19" s="237">
        <f t="shared" si="12"/>
        <v>0</v>
      </c>
      <c r="CA19" s="237">
        <f t="shared" si="12"/>
        <v>0</v>
      </c>
      <c r="CB19" s="237">
        <f t="shared" si="12"/>
        <v>0</v>
      </c>
      <c r="CC19" s="237">
        <f t="shared" si="12"/>
        <v>0</v>
      </c>
      <c r="CD19" s="237">
        <f t="shared" si="12"/>
        <v>0</v>
      </c>
      <c r="CE19" s="237">
        <f t="shared" si="12"/>
        <v>0</v>
      </c>
      <c r="CF19" s="237">
        <f t="shared" si="12"/>
        <v>0</v>
      </c>
      <c r="CG19" s="237">
        <f t="shared" si="12"/>
        <v>0</v>
      </c>
      <c r="CH19" s="237">
        <f t="shared" si="12"/>
        <v>0</v>
      </c>
      <c r="CI19" s="237">
        <f t="shared" si="12"/>
        <v>0</v>
      </c>
      <c r="CJ19" s="237">
        <f t="shared" si="12"/>
        <v>0</v>
      </c>
      <c r="CK19" s="237">
        <f t="shared" si="12"/>
        <v>0</v>
      </c>
      <c r="CL19" s="237">
        <f t="shared" si="12"/>
        <v>0</v>
      </c>
      <c r="CM19" s="237">
        <f t="shared" si="12"/>
        <v>0</v>
      </c>
      <c r="CN19" s="237">
        <f t="shared" si="12"/>
        <v>0</v>
      </c>
      <c r="CO19" s="237">
        <f t="shared" si="12"/>
        <v>0</v>
      </c>
      <c r="CP19" s="237">
        <f t="shared" si="12"/>
        <v>0</v>
      </c>
      <c r="CQ19" s="237">
        <f t="shared" si="12"/>
        <v>0</v>
      </c>
      <c r="CR19" s="237">
        <f t="shared" si="12"/>
        <v>0</v>
      </c>
      <c r="CS19" s="237">
        <f t="shared" si="12"/>
        <v>0</v>
      </c>
      <c r="CT19" s="237">
        <f t="shared" si="12"/>
        <v>0</v>
      </c>
      <c r="CU19" s="237">
        <f t="shared" si="12"/>
        <v>0</v>
      </c>
      <c r="CV19" s="237">
        <f t="shared" si="12"/>
        <v>0</v>
      </c>
      <c r="CW19" s="237">
        <f t="shared" si="12"/>
        <v>0</v>
      </c>
      <c r="CX19" s="237">
        <f t="shared" si="12"/>
        <v>0</v>
      </c>
      <c r="CY19" s="237">
        <f t="shared" si="12"/>
        <v>0</v>
      </c>
      <c r="CZ19" s="237">
        <f t="shared" si="12"/>
        <v>0</v>
      </c>
      <c r="DA19" s="237">
        <f t="shared" si="12"/>
        <v>0</v>
      </c>
      <c r="DB19" s="237">
        <f t="shared" si="12"/>
        <v>0</v>
      </c>
      <c r="DC19" s="237">
        <f t="shared" si="12"/>
        <v>0</v>
      </c>
      <c r="DD19" s="237">
        <f t="shared" si="12"/>
        <v>0</v>
      </c>
      <c r="DE19" s="237">
        <f t="shared" ref="DE19:EE19" si="13">SUM(DE8:DE18)</f>
        <v>0</v>
      </c>
      <c r="DF19" s="237">
        <f t="shared" si="13"/>
        <v>0</v>
      </c>
      <c r="DG19" s="237">
        <f t="shared" si="13"/>
        <v>0</v>
      </c>
      <c r="DH19" s="237">
        <f t="shared" si="13"/>
        <v>0</v>
      </c>
      <c r="DI19" s="237">
        <f t="shared" si="13"/>
        <v>0</v>
      </c>
      <c r="DJ19" s="237">
        <f t="shared" si="13"/>
        <v>0</v>
      </c>
      <c r="DK19" s="237">
        <f t="shared" si="13"/>
        <v>0</v>
      </c>
      <c r="DL19" s="237">
        <f t="shared" si="13"/>
        <v>0</v>
      </c>
      <c r="DM19" s="237">
        <f t="shared" si="13"/>
        <v>0</v>
      </c>
      <c r="DN19" s="237">
        <f t="shared" si="13"/>
        <v>0</v>
      </c>
      <c r="DO19" s="242">
        <f t="shared" si="13"/>
        <v>0</v>
      </c>
      <c r="DP19" s="243">
        <f t="shared" si="13"/>
        <v>9</v>
      </c>
      <c r="DQ19" s="237">
        <f t="shared" si="13"/>
        <v>798950</v>
      </c>
      <c r="DR19" s="237">
        <f t="shared" si="13"/>
        <v>2</v>
      </c>
      <c r="DS19" s="237">
        <f t="shared" si="13"/>
        <v>95000</v>
      </c>
      <c r="DT19" s="237">
        <f t="shared" si="13"/>
        <v>8</v>
      </c>
      <c r="DU19" s="237">
        <f t="shared" si="13"/>
        <v>656450</v>
      </c>
      <c r="DV19" s="237">
        <f t="shared" si="13"/>
        <v>3</v>
      </c>
      <c r="DW19" s="237">
        <f t="shared" si="13"/>
        <v>237500</v>
      </c>
      <c r="DX19" s="237">
        <f t="shared" si="13"/>
        <v>0</v>
      </c>
      <c r="DY19" s="237">
        <f t="shared" si="13"/>
        <v>0</v>
      </c>
      <c r="DZ19" s="237">
        <f t="shared" si="13"/>
        <v>0</v>
      </c>
      <c r="EA19" s="237">
        <f t="shared" si="13"/>
        <v>0</v>
      </c>
      <c r="EB19" s="237">
        <f t="shared" si="13"/>
        <v>0</v>
      </c>
      <c r="EC19" s="237">
        <f t="shared" si="13"/>
        <v>0</v>
      </c>
      <c r="ED19" s="237">
        <f t="shared" si="13"/>
        <v>0</v>
      </c>
      <c r="EE19" s="237">
        <f t="shared" si="13"/>
        <v>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2011-12</vt:lpstr>
      <vt:lpstr>2012-13 Term</vt:lpstr>
      <vt:lpstr>2012-13 Edu</vt:lpstr>
      <vt:lpstr>2013-14 Term</vt:lpstr>
      <vt:lpstr>2013-14 Edu</vt:lpstr>
      <vt:lpstr>2014-15 Term</vt:lpstr>
      <vt:lpstr>2014-15 Edu</vt:lpstr>
      <vt:lpstr>15-16 Term</vt:lpstr>
      <vt:lpstr>15-16 Edu</vt:lpstr>
      <vt:lpstr>16-17 Term</vt:lpstr>
      <vt:lpstr>16-17 Edu</vt:lpstr>
      <vt:lpstr>TERM 17-18</vt:lpstr>
      <vt:lpstr>edu 17-18</vt:lpstr>
      <vt:lpstr>Term 18-19</vt:lpstr>
      <vt:lpstr>Edu 18-19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2019-05-27T08:21:00Z</dcterms:modified>
</cp:coreProperties>
</file>